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s="1"/>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s="1"/>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s="1"/>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s="1"/>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s="1"/>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s="1"/>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s="1"/>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C5" i="77" s="1"/>
  <c r="D37" i="75"/>
  <c r="D5" i="77" s="1"/>
  <c r="E37" i="75"/>
  <c r="E5" i="77" s="1"/>
  <c r="F37" i="75"/>
  <c r="F5" i="77" s="1"/>
  <c r="G37" i="75"/>
  <c r="G5" i="77" s="1"/>
  <c r="H37" i="75"/>
  <c r="H5" i="77" s="1"/>
  <c r="I37" i="75"/>
  <c r="I5" i="77" s="1"/>
  <c r="J37" i="75"/>
  <c r="J5" i="77" s="1"/>
  <c r="K37" i="75"/>
  <c r="K5" i="77" s="1"/>
  <c r="L37" i="75"/>
  <c r="L5" i="77" s="1"/>
  <c r="M37" i="75"/>
  <c r="M5" i="77" s="1"/>
  <c r="N37" i="75"/>
  <c r="N5" i="77" s="1"/>
  <c r="O37" i="75"/>
  <c r="O5" i="77" s="1"/>
  <c r="P37" i="75"/>
  <c r="P5" i="77" s="1"/>
  <c r="Q37" i="75"/>
  <c r="Q5" i="77" s="1"/>
  <c r="R37" i="75"/>
  <c r="R5" i="77" s="1"/>
  <c r="S37" i="75"/>
  <c r="S5" i="77" s="1"/>
  <c r="T37" i="75"/>
  <c r="T5" i="77" s="1"/>
  <c r="U37" i="75"/>
  <c r="U5" i="77" s="1"/>
  <c r="V37" i="75"/>
  <c r="V5" i="77" s="1"/>
  <c r="W37" i="75"/>
  <c r="W5" i="77" s="1"/>
  <c r="X37" i="75"/>
  <c r="X5" i="77" s="1"/>
  <c r="Y37" i="75"/>
  <c r="Y5" i="77" s="1"/>
  <c r="Z37" i="75"/>
  <c r="Z5" i="77" s="1"/>
  <c r="AA37" i="75"/>
  <c r="AA5" i="77" s="1"/>
  <c r="AB37" i="75"/>
  <c r="AB5" i="77" s="1"/>
  <c r="AC37" i="75"/>
  <c r="AC5" i="77" s="1"/>
  <c r="AD37" i="75"/>
  <c r="AD5" i="77" s="1"/>
  <c r="AE37" i="75"/>
  <c r="AE5" i="77" s="1"/>
  <c r="AF37" i="75"/>
  <c r="AF5" i="77" s="1"/>
  <c r="AG37" i="75"/>
  <c r="AG5" i="77" s="1"/>
  <c r="AH37" i="75"/>
  <c r="AH5" i="77" s="1"/>
  <c r="AI37" i="75"/>
  <c r="AI5" i="77" s="1"/>
  <c r="AJ37" i="75"/>
  <c r="AJ5" i="77" s="1"/>
  <c r="AK37" i="75"/>
  <c r="AK5" i="77" s="1"/>
  <c r="AL37" i="75"/>
  <c r="AL5" i="77" s="1"/>
  <c r="AM37" i="75"/>
  <c r="AM5" i="77" s="1"/>
  <c r="AN37" i="75"/>
  <c r="AN5" i="77" s="1"/>
  <c r="AO37" i="75"/>
  <c r="AO5" i="77" s="1"/>
  <c r="AP37" i="75"/>
  <c r="AP5" i="77" s="1"/>
  <c r="AQ37" i="75"/>
  <c r="AQ5" i="77" s="1"/>
  <c r="AR37" i="75"/>
  <c r="AR5" i="77" s="1"/>
  <c r="AS37" i="75"/>
  <c r="AS5" i="77" s="1"/>
  <c r="AT37" i="75"/>
  <c r="AT5" i="77" s="1"/>
  <c r="AU37" i="75"/>
  <c r="AU5" i="77" s="1"/>
  <c r="AV37" i="75"/>
  <c r="AV5" i="77" s="1"/>
  <c r="AW37" i="75"/>
  <c r="AW5" i="77" s="1"/>
  <c r="AX37" i="75"/>
  <c r="AX5" i="77" s="1"/>
  <c r="AY37" i="75"/>
  <c r="AY5" i="77" s="1"/>
  <c r="AZ37" i="75"/>
  <c r="AZ5" i="77" s="1"/>
  <c r="BA37" i="75"/>
  <c r="BA5" i="77" s="1"/>
  <c r="BB37" i="75"/>
  <c r="BB5" i="77" s="1"/>
  <c r="BC37" i="75"/>
  <c r="BC5" i="77" s="1"/>
  <c r="BD37" i="75"/>
  <c r="BD5" i="77" s="1"/>
  <c r="BE37" i="75"/>
  <c r="BE5" i="77" s="1"/>
  <c r="BF37" i="75"/>
  <c r="BF5" i="77" s="1"/>
  <c r="BG37" i="75"/>
  <c r="BG5" i="77" s="1"/>
  <c r="BH37" i="75"/>
  <c r="BH5" i="77" s="1"/>
  <c r="BI37" i="75"/>
  <c r="BI5" i="77" s="1"/>
  <c r="BJ37" i="75"/>
  <c r="BJ5" i="77" s="1"/>
  <c r="BK37" i="75"/>
  <c r="BK5" i="77" s="1"/>
  <c r="BL37" i="75"/>
  <c r="BL5" i="77" s="1"/>
  <c r="BM37" i="75"/>
  <c r="BM5" i="77" s="1"/>
  <c r="BN37" i="75"/>
  <c r="BN5" i="77" s="1"/>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E6" i="77" s="1"/>
  <c r="F38" i="75"/>
  <c r="F6" i="77" s="1"/>
  <c r="G38" i="75"/>
  <c r="G6" i="77" s="1"/>
  <c r="H38" i="75"/>
  <c r="H6" i="77" s="1"/>
  <c r="I38" i="75"/>
  <c r="I6" i="77" s="1"/>
  <c r="J38" i="75"/>
  <c r="J6" i="77" s="1"/>
  <c r="K38" i="75"/>
  <c r="K6" i="77" s="1"/>
  <c r="L38" i="75"/>
  <c r="L6" i="77" s="1"/>
  <c r="M38" i="75"/>
  <c r="M6" i="77" s="1"/>
  <c r="N38" i="75"/>
  <c r="N6" i="77" s="1"/>
  <c r="O38" i="75"/>
  <c r="O6" i="77" s="1"/>
  <c r="P38" i="75"/>
  <c r="P6" i="77" s="1"/>
  <c r="Q38" i="75"/>
  <c r="Q6" i="77" s="1"/>
  <c r="R38" i="75"/>
  <c r="R6" i="77" s="1"/>
  <c r="S38" i="75"/>
  <c r="S6" i="77" s="1"/>
  <c r="T38" i="75"/>
  <c r="T6" i="77" s="1"/>
  <c r="U38" i="75"/>
  <c r="U6" i="77" s="1"/>
  <c r="V38" i="75"/>
  <c r="V6" i="77" s="1"/>
  <c r="W38" i="75"/>
  <c r="W6" i="77" s="1"/>
  <c r="X38" i="75"/>
  <c r="X6" i="77" s="1"/>
  <c r="Y38" i="75"/>
  <c r="Y6" i="77" s="1"/>
  <c r="Z38" i="75"/>
  <c r="Z6" i="77" s="1"/>
  <c r="AA38" i="75"/>
  <c r="AA6" i="77" s="1"/>
  <c r="AB38" i="75"/>
  <c r="AB6" i="77" s="1"/>
  <c r="AC38" i="75"/>
  <c r="AC6" i="77" s="1"/>
  <c r="AD38" i="75"/>
  <c r="AD6" i="77" s="1"/>
  <c r="AE38" i="75"/>
  <c r="AE6" i="77" s="1"/>
  <c r="AF38" i="75"/>
  <c r="AF6" i="77" s="1"/>
  <c r="AG38" i="75"/>
  <c r="AG6" i="77" s="1"/>
  <c r="AH38" i="75"/>
  <c r="AH6" i="77" s="1"/>
  <c r="AI38" i="75"/>
  <c r="AI6" i="77" s="1"/>
  <c r="AJ38" i="75"/>
  <c r="AJ6" i="77" s="1"/>
  <c r="AK38" i="75"/>
  <c r="AK6" i="77" s="1"/>
  <c r="AL38" i="75"/>
  <c r="AL6" i="77" s="1"/>
  <c r="AM38" i="75"/>
  <c r="AM6" i="77" s="1"/>
  <c r="AN38" i="75"/>
  <c r="AN6" i="77" s="1"/>
  <c r="AO38" i="75"/>
  <c r="AO6" i="77" s="1"/>
  <c r="AP38" i="75"/>
  <c r="AP6" i="77" s="1"/>
  <c r="AQ38" i="75"/>
  <c r="AQ6" i="77" s="1"/>
  <c r="AR38" i="75"/>
  <c r="AR6" i="77" s="1"/>
  <c r="AS38" i="75"/>
  <c r="AS6" i="77" s="1"/>
  <c r="AT38" i="75"/>
  <c r="AT6" i="77" s="1"/>
  <c r="AU38" i="75"/>
  <c r="AU6" i="77" s="1"/>
  <c r="AV38" i="75"/>
  <c r="AV6" i="77" s="1"/>
  <c r="AW38" i="75"/>
  <c r="AW6" i="77" s="1"/>
  <c r="AX38" i="75"/>
  <c r="AX6" i="77" s="1"/>
  <c r="AY38" i="75"/>
  <c r="AY6" i="77" s="1"/>
  <c r="AZ38" i="75"/>
  <c r="AZ6" i="77" s="1"/>
  <c r="BA38" i="75"/>
  <c r="BA6" i="77" s="1"/>
  <c r="BB38" i="75"/>
  <c r="BB6" i="77" s="1"/>
  <c r="BC38" i="75"/>
  <c r="BC6" i="77" s="1"/>
  <c r="BD38" i="75"/>
  <c r="BD6" i="77" s="1"/>
  <c r="BE38" i="75"/>
  <c r="BE6" i="77" s="1"/>
  <c r="BF38" i="75"/>
  <c r="BF6" i="77" s="1"/>
  <c r="BG38" i="75"/>
  <c r="BG6" i="77" s="1"/>
  <c r="BH38" i="75"/>
  <c r="BH6" i="77" s="1"/>
  <c r="BI38" i="75"/>
  <c r="BI6" i="77" s="1"/>
  <c r="BJ38" i="75"/>
  <c r="BJ6" i="77" s="1"/>
  <c r="BK38" i="75"/>
  <c r="BK6" i="77" s="1"/>
  <c r="BL38" i="75"/>
  <c r="BL6" i="77" s="1"/>
  <c r="BM38" i="75"/>
  <c r="BM6" i="77" s="1"/>
  <c r="BN38" i="75"/>
  <c r="BN6" i="77" s="1"/>
  <c r="BO38" i="75"/>
  <c r="BO6" i="77" s="1"/>
  <c r="BP38" i="75"/>
  <c r="BP6" i="77" s="1"/>
  <c r="BQ38" i="75"/>
  <c r="BQ6" i="77" s="1"/>
  <c r="BR38" i="75"/>
  <c r="BR6" i="77" s="1"/>
  <c r="BS38" i="75"/>
  <c r="BS6" i="77" s="1"/>
  <c r="BT38" i="75"/>
  <c r="BT6" i="77" s="1"/>
  <c r="BU38" i="75"/>
  <c r="BU6" i="77" s="1"/>
  <c r="BV38" i="75"/>
  <c r="BV6" i="77" s="1"/>
  <c r="BW38" i="75"/>
  <c r="BW6" i="77" s="1"/>
  <c r="BX38" i="75"/>
  <c r="BX6" i="77" s="1"/>
  <c r="B39" i="75"/>
  <c r="B7" i="77" s="1"/>
  <c r="C39" i="75"/>
  <c r="C7" i="77" s="1"/>
  <c r="D39" i="75"/>
  <c r="D7" i="77" s="1"/>
  <c r="E39" i="75"/>
  <c r="E7" i="77" s="1"/>
  <c r="F39" i="75"/>
  <c r="F7" i="77" s="1"/>
  <c r="G39" i="75"/>
  <c r="G7" i="77" s="1"/>
  <c r="H39" i="75"/>
  <c r="H7" i="77" s="1"/>
  <c r="I39" i="75"/>
  <c r="I7" i="77" s="1"/>
  <c r="J39" i="75"/>
  <c r="J7" i="77" s="1"/>
  <c r="K39" i="75"/>
  <c r="K7" i="77" s="1"/>
  <c r="L39" i="75"/>
  <c r="L7" i="77" s="1"/>
  <c r="M39" i="75"/>
  <c r="N39" i="75"/>
  <c r="N7" i="77" s="1"/>
  <c r="O39" i="75"/>
  <c r="O7" i="77" s="1"/>
  <c r="P39" i="75"/>
  <c r="P7" i="77" s="1"/>
  <c r="Q39" i="75"/>
  <c r="Q7" i="77" s="1"/>
  <c r="R39" i="75"/>
  <c r="R7" i="77" s="1"/>
  <c r="S39" i="75"/>
  <c r="S7" i="77" s="1"/>
  <c r="T39" i="75"/>
  <c r="T7" i="77" s="1"/>
  <c r="U39" i="75"/>
  <c r="U7" i="77" s="1"/>
  <c r="V39" i="75"/>
  <c r="V7" i="77" s="1"/>
  <c r="W39" i="75"/>
  <c r="W7" i="77" s="1"/>
  <c r="X39" i="75"/>
  <c r="X7" i="77" s="1"/>
  <c r="Y39" i="75"/>
  <c r="Y7" i="77" s="1"/>
  <c r="Z39" i="75"/>
  <c r="Z7" i="77" s="1"/>
  <c r="AA39" i="75"/>
  <c r="AA7" i="77" s="1"/>
  <c r="AB39" i="75"/>
  <c r="AB7" i="77" s="1"/>
  <c r="AC39" i="75"/>
  <c r="AC7" i="77" s="1"/>
  <c r="AD39" i="75"/>
  <c r="AD7" i="77" s="1"/>
  <c r="AE39" i="75"/>
  <c r="AE7" i="77" s="1"/>
  <c r="AF39" i="75"/>
  <c r="AF7" i="77" s="1"/>
  <c r="AG39" i="75"/>
  <c r="AG7" i="77" s="1"/>
  <c r="AH39" i="75"/>
  <c r="AH7" i="77" s="1"/>
  <c r="AI39" i="75"/>
  <c r="AI7" i="77" s="1"/>
  <c r="AJ39" i="75"/>
  <c r="AJ7" i="77" s="1"/>
  <c r="AK39" i="75"/>
  <c r="AK7" i="77" s="1"/>
  <c r="AL39" i="75"/>
  <c r="AL7" i="77" s="1"/>
  <c r="AM39" i="75"/>
  <c r="AM7" i="77" s="1"/>
  <c r="AN39" i="75"/>
  <c r="AN7" i="77" s="1"/>
  <c r="AO39" i="75"/>
  <c r="AO7" i="77" s="1"/>
  <c r="AP39" i="75"/>
  <c r="AP7" i="77" s="1"/>
  <c r="AQ39" i="75"/>
  <c r="AQ7" i="77" s="1"/>
  <c r="AR39" i="75"/>
  <c r="AR7" i="77" s="1"/>
  <c r="AS39" i="75"/>
  <c r="AS7" i="77" s="1"/>
  <c r="AT39" i="75"/>
  <c r="AT7" i="77" s="1"/>
  <c r="AU39" i="75"/>
  <c r="AU7" i="77" s="1"/>
  <c r="AV39" i="75"/>
  <c r="AV7" i="77" s="1"/>
  <c r="AW39" i="75"/>
  <c r="AW7" i="77" s="1"/>
  <c r="AX39" i="75"/>
  <c r="AX7" i="77" s="1"/>
  <c r="AY39" i="75"/>
  <c r="AY7" i="77" s="1"/>
  <c r="AZ39" i="75"/>
  <c r="AZ7" i="77" s="1"/>
  <c r="BA39" i="75"/>
  <c r="BA7" i="77" s="1"/>
  <c r="BB39" i="75"/>
  <c r="BB7" i="77" s="1"/>
  <c r="BC39" i="75"/>
  <c r="BC7" i="77" s="1"/>
  <c r="BD39" i="75"/>
  <c r="BD7" i="77" s="1"/>
  <c r="BE39" i="75"/>
  <c r="BE7" i="77" s="1"/>
  <c r="BF39" i="75"/>
  <c r="BF7" i="77" s="1"/>
  <c r="BG39" i="75"/>
  <c r="BG7" i="77" s="1"/>
  <c r="BH39" i="75"/>
  <c r="BH7" i="77" s="1"/>
  <c r="BI39" i="75"/>
  <c r="BI7" i="77" s="1"/>
  <c r="BJ39" i="75"/>
  <c r="BJ7" i="77" s="1"/>
  <c r="BK39" i="75"/>
  <c r="BK7" i="77" s="1"/>
  <c r="BL39" i="75"/>
  <c r="BL7" i="77" s="1"/>
  <c r="BM39" i="75"/>
  <c r="BM7" i="77" s="1"/>
  <c r="BN39" i="75"/>
  <c r="BN7" i="77" s="1"/>
  <c r="BO39" i="75"/>
  <c r="BO7" i="77" s="1"/>
  <c r="BP39" i="75"/>
  <c r="BP7" i="77" s="1"/>
  <c r="BQ39" i="75"/>
  <c r="BQ7" i="77" s="1"/>
  <c r="BR39" i="75"/>
  <c r="BR7" i="77" s="1"/>
  <c r="BS39" i="75"/>
  <c r="BS7" i="77" s="1"/>
  <c r="BT39" i="75"/>
  <c r="BT7" i="77" s="1"/>
  <c r="BU39" i="75"/>
  <c r="BU7" i="77" s="1"/>
  <c r="BV39" i="75"/>
  <c r="BV7" i="77" s="1"/>
  <c r="BW39" i="75"/>
  <c r="BW7" i="77" s="1"/>
  <c r="BX39" i="75"/>
  <c r="BX7" i="77" s="1"/>
  <c r="B40" i="75"/>
  <c r="B8" i="77" s="1"/>
  <c r="C40" i="75"/>
  <c r="C8" i="77" s="1"/>
  <c r="D40" i="75"/>
  <c r="E40" i="75"/>
  <c r="E8" i="77" s="1"/>
  <c r="F40" i="75"/>
  <c r="F8" i="77" s="1"/>
  <c r="G40" i="75"/>
  <c r="G8" i="77" s="1"/>
  <c r="H40" i="75"/>
  <c r="H8" i="77" s="1"/>
  <c r="I40" i="75"/>
  <c r="I8" i="77" s="1"/>
  <c r="J40" i="75"/>
  <c r="J8" i="77" s="1"/>
  <c r="K40" i="75"/>
  <c r="K8" i="77" s="1"/>
  <c r="L40" i="75"/>
  <c r="L8" i="77" s="1"/>
  <c r="M40" i="75"/>
  <c r="M8" i="77" s="1"/>
  <c r="N40" i="75"/>
  <c r="N8" i="77" s="1"/>
  <c r="O40" i="75"/>
  <c r="O8" i="77" s="1"/>
  <c r="P40" i="75"/>
  <c r="P8" i="77" s="1"/>
  <c r="Q40" i="75"/>
  <c r="Q8" i="77" s="1"/>
  <c r="R40" i="75"/>
  <c r="R8" i="77" s="1"/>
  <c r="S40" i="75"/>
  <c r="S8" i="77" s="1"/>
  <c r="T40" i="75"/>
  <c r="T8" i="77" s="1"/>
  <c r="U40" i="75"/>
  <c r="U8" i="77" s="1"/>
  <c r="V40" i="75"/>
  <c r="V8" i="77" s="1"/>
  <c r="W40" i="75"/>
  <c r="W8" i="77" s="1"/>
  <c r="X40" i="75"/>
  <c r="X8" i="77" s="1"/>
  <c r="Y40" i="75"/>
  <c r="Y8" i="77" s="1"/>
  <c r="Z40" i="75"/>
  <c r="Z8" i="77" s="1"/>
  <c r="AA40" i="75"/>
  <c r="AA8" i="77" s="1"/>
  <c r="AB40" i="75"/>
  <c r="AB8" i="77" s="1"/>
  <c r="AC40" i="75"/>
  <c r="AC8" i="77" s="1"/>
  <c r="AD40" i="75"/>
  <c r="AD8" i="77" s="1"/>
  <c r="AE40" i="75"/>
  <c r="AE8" i="77" s="1"/>
  <c r="AF40" i="75"/>
  <c r="AF8" i="77" s="1"/>
  <c r="AG40" i="75"/>
  <c r="AG8" i="77" s="1"/>
  <c r="AH40" i="75"/>
  <c r="AH8" i="77" s="1"/>
  <c r="AI40" i="75"/>
  <c r="AI8" i="77" s="1"/>
  <c r="AJ40" i="75"/>
  <c r="AJ8" i="77" s="1"/>
  <c r="AK40" i="75"/>
  <c r="AK8" i="77" s="1"/>
  <c r="AL40" i="75"/>
  <c r="AL8" i="77" s="1"/>
  <c r="AM40" i="75"/>
  <c r="AM8" i="77" s="1"/>
  <c r="AN40" i="75"/>
  <c r="AN8" i="77" s="1"/>
  <c r="AO40" i="75"/>
  <c r="AO8" i="77" s="1"/>
  <c r="AP40" i="75"/>
  <c r="AP8" i="77" s="1"/>
  <c r="AQ40" i="75"/>
  <c r="AQ8" i="77" s="1"/>
  <c r="AR40" i="75"/>
  <c r="AR8" i="77" s="1"/>
  <c r="AS40" i="75"/>
  <c r="AS8" i="77" s="1"/>
  <c r="AT40" i="75"/>
  <c r="AT8" i="77" s="1"/>
  <c r="AU40" i="75"/>
  <c r="AU8" i="77" s="1"/>
  <c r="AV40" i="75"/>
  <c r="AV8" i="77" s="1"/>
  <c r="AW40" i="75"/>
  <c r="AW8" i="77" s="1"/>
  <c r="AX40" i="75"/>
  <c r="AX8" i="77" s="1"/>
  <c r="AY40" i="75"/>
  <c r="AY8" i="77" s="1"/>
  <c r="AZ40" i="75"/>
  <c r="AZ8" i="77" s="1"/>
  <c r="BA40" i="75"/>
  <c r="BA8" i="77" s="1"/>
  <c r="BB40" i="75"/>
  <c r="BB8" i="77" s="1"/>
  <c r="BC40" i="75"/>
  <c r="BC8" i="77" s="1"/>
  <c r="BD40" i="75"/>
  <c r="BD8" i="77" s="1"/>
  <c r="BE40" i="75"/>
  <c r="BE8" i="77" s="1"/>
  <c r="BF40" i="75"/>
  <c r="BF8" i="77" s="1"/>
  <c r="BG40" i="75"/>
  <c r="BG8" i="77" s="1"/>
  <c r="BH40" i="75"/>
  <c r="BH8" i="77" s="1"/>
  <c r="BI40" i="75"/>
  <c r="BI8" i="77" s="1"/>
  <c r="BJ40" i="75"/>
  <c r="BJ8" i="77" s="1"/>
  <c r="BK40" i="75"/>
  <c r="BK8" i="77" s="1"/>
  <c r="BL40" i="75"/>
  <c r="BL8" i="77" s="1"/>
  <c r="BM40" i="75"/>
  <c r="BM8" i="77" s="1"/>
  <c r="BN40" i="75"/>
  <c r="BN8" i="77" s="1"/>
  <c r="BO40" i="75"/>
  <c r="BO8" i="77" s="1"/>
  <c r="BP40" i="75"/>
  <c r="BP8" i="77" s="1"/>
  <c r="BQ40" i="75"/>
  <c r="BQ8" i="77" s="1"/>
  <c r="BR40" i="75"/>
  <c r="BR8" i="77" s="1"/>
  <c r="BS40" i="75"/>
  <c r="BS8" i="77" s="1"/>
  <c r="BT40" i="75"/>
  <c r="BT8" i="77" s="1"/>
  <c r="BU40" i="75"/>
  <c r="BU8" i="77" s="1"/>
  <c r="BV40" i="75"/>
  <c r="BV8" i="77" s="1"/>
  <c r="BW40" i="75"/>
  <c r="BW8" i="77" s="1"/>
  <c r="BX40" i="75"/>
  <c r="BX8" i="77" s="1"/>
  <c r="B41" i="75"/>
  <c r="B9" i="77" s="1"/>
  <c r="C41" i="75"/>
  <c r="C9" i="77" s="1"/>
  <c r="D41" i="75"/>
  <c r="D9" i="77" s="1"/>
  <c r="E41" i="75"/>
  <c r="E9" i="77" s="1"/>
  <c r="F41" i="75"/>
  <c r="F9" i="77" s="1"/>
  <c r="G41" i="75"/>
  <c r="G9" i="77" s="1"/>
  <c r="H41" i="75"/>
  <c r="H9" i="77" s="1"/>
  <c r="I41" i="75"/>
  <c r="I9" i="77" s="1"/>
  <c r="J41" i="75"/>
  <c r="J9" i="77" s="1"/>
  <c r="K41" i="75"/>
  <c r="K9" i="77" s="1"/>
  <c r="L41" i="75"/>
  <c r="L9" i="77" s="1"/>
  <c r="M41" i="75"/>
  <c r="M9" i="77" s="1"/>
  <c r="N41" i="75"/>
  <c r="N9" i="77" s="1"/>
  <c r="O41" i="75"/>
  <c r="O9" i="77" s="1"/>
  <c r="P41" i="75"/>
  <c r="P9" i="77" s="1"/>
  <c r="Q41" i="75"/>
  <c r="Q9" i="77" s="1"/>
  <c r="R41" i="75"/>
  <c r="R9" i="77" s="1"/>
  <c r="S41" i="75"/>
  <c r="S9" i="77" s="1"/>
  <c r="T41" i="75"/>
  <c r="T9" i="77" s="1"/>
  <c r="U41" i="75"/>
  <c r="U9" i="77" s="1"/>
  <c r="V41" i="75"/>
  <c r="V9" i="77" s="1"/>
  <c r="W41" i="75"/>
  <c r="W9" i="77" s="1"/>
  <c r="X41" i="75"/>
  <c r="X9" i="77" s="1"/>
  <c r="Y41" i="75"/>
  <c r="Y9" i="77" s="1"/>
  <c r="Z41" i="75"/>
  <c r="Z9" i="77" s="1"/>
  <c r="AA41" i="75"/>
  <c r="AA9" i="77" s="1"/>
  <c r="AB41" i="75"/>
  <c r="AB9" i="77" s="1"/>
  <c r="AC41" i="75"/>
  <c r="AC9" i="77" s="1"/>
  <c r="AD41" i="75"/>
  <c r="AD9" i="77" s="1"/>
  <c r="AE41" i="75"/>
  <c r="AE9" i="77" s="1"/>
  <c r="AF41" i="75"/>
  <c r="AF9" i="77" s="1"/>
  <c r="AG41" i="75"/>
  <c r="AG9" i="77" s="1"/>
  <c r="AH41" i="75"/>
  <c r="AH9" i="77" s="1"/>
  <c r="AI41" i="75"/>
  <c r="AI9" i="77" s="1"/>
  <c r="AJ41" i="75"/>
  <c r="AJ9" i="77" s="1"/>
  <c r="AK41" i="75"/>
  <c r="AK9" i="77" s="1"/>
  <c r="AL41" i="75"/>
  <c r="AL9" i="77" s="1"/>
  <c r="AM41" i="75"/>
  <c r="AM9" i="77" s="1"/>
  <c r="AN41" i="75"/>
  <c r="AN9" i="77" s="1"/>
  <c r="AO41" i="75"/>
  <c r="AO9" i="77" s="1"/>
  <c r="AP41" i="75"/>
  <c r="AP9" i="77" s="1"/>
  <c r="AQ41" i="75"/>
  <c r="AQ9" i="77" s="1"/>
  <c r="AR41" i="75"/>
  <c r="AR9" i="77" s="1"/>
  <c r="AS41" i="75"/>
  <c r="AS9" i="77" s="1"/>
  <c r="AT41" i="75"/>
  <c r="AT9" i="77" s="1"/>
  <c r="AU41" i="75"/>
  <c r="AU9" i="77" s="1"/>
  <c r="AV41" i="75"/>
  <c r="AV9" i="77" s="1"/>
  <c r="AW41" i="75"/>
  <c r="AW9" i="77" s="1"/>
  <c r="AX41" i="75"/>
  <c r="AX9" i="77" s="1"/>
  <c r="AY41" i="75"/>
  <c r="AY9" i="77" s="1"/>
  <c r="AZ41" i="75"/>
  <c r="AZ9" i="77" s="1"/>
  <c r="BA41" i="75"/>
  <c r="BA9" i="77" s="1"/>
  <c r="BB41" i="75"/>
  <c r="BB9" i="77" s="1"/>
  <c r="BC41" i="75"/>
  <c r="BC9" i="77" s="1"/>
  <c r="BD41" i="75"/>
  <c r="BD9" i="77" s="1"/>
  <c r="BE41" i="75"/>
  <c r="BE9" i="77" s="1"/>
  <c r="BF41" i="75"/>
  <c r="BF9" i="77" s="1"/>
  <c r="BG41" i="75"/>
  <c r="BG9" i="77" s="1"/>
  <c r="BH41" i="75"/>
  <c r="BH9" i="77" s="1"/>
  <c r="BI41" i="75"/>
  <c r="BI9" i="77" s="1"/>
  <c r="BJ41" i="75"/>
  <c r="BJ9" i="77" s="1"/>
  <c r="BK41" i="75"/>
  <c r="BK9" i="77" s="1"/>
  <c r="BL41" i="75"/>
  <c r="BL9" i="77" s="1"/>
  <c r="BM41" i="75"/>
  <c r="BM9" i="77" s="1"/>
  <c r="BN41" i="75"/>
  <c r="BN9" i="77" s="1"/>
  <c r="BO41" i="75"/>
  <c r="BO9" i="77" s="1"/>
  <c r="BP41" i="75"/>
  <c r="BP9" i="77" s="1"/>
  <c r="BQ41" i="75"/>
  <c r="BQ9" i="77" s="1"/>
  <c r="BR41" i="75"/>
  <c r="BR9" i="77" s="1"/>
  <c r="BS41" i="75"/>
  <c r="BS9" i="77" s="1"/>
  <c r="BT41" i="75"/>
  <c r="BT9" i="77" s="1"/>
  <c r="BU41" i="75"/>
  <c r="BU9" i="77" s="1"/>
  <c r="BV41" i="75"/>
  <c r="BV9" i="77" s="1"/>
  <c r="BW41" i="75"/>
  <c r="BW9" i="77" s="1"/>
  <c r="BX41" i="75"/>
  <c r="BX9" i="77" s="1"/>
  <c r="B47" i="75"/>
  <c r="B49" i="77" s="1"/>
  <c r="C47" i="75"/>
  <c r="C49" i="77" s="1"/>
  <c r="D47" i="75"/>
  <c r="D49" i="77" s="1"/>
  <c r="E47" i="75"/>
  <c r="E49" i="77" s="1"/>
  <c r="F47" i="75"/>
  <c r="F49" i="77" s="1"/>
  <c r="G47" i="75"/>
  <c r="G49" i="77" s="1"/>
  <c r="H47" i="75"/>
  <c r="H49" i="77" s="1"/>
  <c r="I47" i="75"/>
  <c r="I49" i="77" s="1"/>
  <c r="J47" i="75"/>
  <c r="J49" i="77" s="1"/>
  <c r="K47" i="75"/>
  <c r="K49" i="77" s="1"/>
  <c r="L47" i="75"/>
  <c r="L49" i="77" s="1"/>
  <c r="M47" i="75"/>
  <c r="M49" i="77" s="1"/>
  <c r="N47" i="75"/>
  <c r="N49" i="77" s="1"/>
  <c r="O47" i="75"/>
  <c r="O49" i="77" s="1"/>
  <c r="P47" i="75"/>
  <c r="P49" i="77" s="1"/>
  <c r="Q47" i="75"/>
  <c r="Q49" i="77" s="1"/>
  <c r="R47" i="75"/>
  <c r="R49" i="77" s="1"/>
  <c r="S47" i="75"/>
  <c r="S49" i="77" s="1"/>
  <c r="T47" i="75"/>
  <c r="T49" i="77" s="1"/>
  <c r="U47" i="75"/>
  <c r="U49" i="77" s="1"/>
  <c r="V47" i="75"/>
  <c r="V49" i="77" s="1"/>
  <c r="W47" i="75"/>
  <c r="W49" i="77" s="1"/>
  <c r="X47" i="75"/>
  <c r="X49" i="77" s="1"/>
  <c r="Y47" i="75"/>
  <c r="Y49" i="77" s="1"/>
  <c r="Z47" i="75"/>
  <c r="Z49" i="77" s="1"/>
  <c r="AA47" i="75"/>
  <c r="AA49" i="77" s="1"/>
  <c r="AB47" i="75"/>
  <c r="AB49" i="77" s="1"/>
  <c r="AC47" i="75"/>
  <c r="AC49" i="77" s="1"/>
  <c r="AD47" i="75"/>
  <c r="AD49" i="77" s="1"/>
  <c r="AE47" i="75"/>
  <c r="AE49" i="77" s="1"/>
  <c r="AF47" i="75"/>
  <c r="AF49" i="77" s="1"/>
  <c r="AG47" i="75"/>
  <c r="AG49" i="77" s="1"/>
  <c r="AH47" i="75"/>
  <c r="AH49" i="77" s="1"/>
  <c r="AI47" i="75"/>
  <c r="AI49" i="77" s="1"/>
  <c r="AJ47" i="75"/>
  <c r="AJ49" i="77" s="1"/>
  <c r="AK47" i="75"/>
  <c r="AK49" i="77" s="1"/>
  <c r="AL47" i="75"/>
  <c r="AL49" i="77" s="1"/>
  <c r="AM47" i="75"/>
  <c r="AM49" i="77" s="1"/>
  <c r="AN47" i="75"/>
  <c r="AN49" i="77" s="1"/>
  <c r="AO47" i="75"/>
  <c r="AO49" i="77" s="1"/>
  <c r="AP47" i="75"/>
  <c r="AP49" i="77" s="1"/>
  <c r="AQ47" i="75"/>
  <c r="AQ49" i="77" s="1"/>
  <c r="AR47" i="75"/>
  <c r="AR49" i="77" s="1"/>
  <c r="AS47" i="75"/>
  <c r="AS49" i="77" s="1"/>
  <c r="AT47" i="75"/>
  <c r="AT49" i="77" s="1"/>
  <c r="AU47" i="75"/>
  <c r="AU49" i="77" s="1"/>
  <c r="AV47" i="75"/>
  <c r="AV49" i="77" s="1"/>
  <c r="AW47" i="75"/>
  <c r="AW49" i="77" s="1"/>
  <c r="AX47" i="75"/>
  <c r="AX49" i="77" s="1"/>
  <c r="AY47" i="75"/>
  <c r="AY49" i="77" s="1"/>
  <c r="AZ47" i="75"/>
  <c r="AZ49" i="77" s="1"/>
  <c r="BA47" i="75"/>
  <c r="BA49" i="77" s="1"/>
  <c r="BB47" i="75"/>
  <c r="BB49" i="77" s="1"/>
  <c r="BC47" i="75"/>
  <c r="BC49" i="77" s="1"/>
  <c r="BD47" i="75"/>
  <c r="BD49" i="77" s="1"/>
  <c r="BE47" i="75"/>
  <c r="BE49" i="77" s="1"/>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U49" i="77" s="1"/>
  <c r="BV47" i="75"/>
  <c r="BV49" i="77" s="1"/>
  <c r="BW47" i="75"/>
  <c r="BW49" i="77" s="1"/>
  <c r="BX47" i="75"/>
  <c r="BX49" i="77" s="1"/>
  <c r="B48" i="75"/>
  <c r="B50" i="77" s="1"/>
  <c r="C48" i="75"/>
  <c r="C50" i="77" s="1"/>
  <c r="D48" i="75"/>
  <c r="D50" i="77" s="1"/>
  <c r="E48" i="75"/>
  <c r="E50" i="77" s="1"/>
  <c r="F48" i="75"/>
  <c r="F50" i="77" s="1"/>
  <c r="G48" i="75"/>
  <c r="G50" i="77" s="1"/>
  <c r="H48" i="75"/>
  <c r="H50" i="77" s="1"/>
  <c r="I48" i="75"/>
  <c r="J48" i="75"/>
  <c r="J50" i="77" s="1"/>
  <c r="K48" i="75"/>
  <c r="K50" i="77" s="1"/>
  <c r="L48" i="75"/>
  <c r="L50" i="77" s="1"/>
  <c r="M48" i="75"/>
  <c r="M50" i="77" s="1"/>
  <c r="N48" i="75"/>
  <c r="N50" i="77" s="1"/>
  <c r="O48" i="75"/>
  <c r="O50" i="77" s="1"/>
  <c r="P48" i="75"/>
  <c r="P50" i="77" s="1"/>
  <c r="Q48" i="75"/>
  <c r="Q50" i="77" s="1"/>
  <c r="R48" i="75"/>
  <c r="R50" i="77" s="1"/>
  <c r="S48" i="75"/>
  <c r="S50" i="77" s="1"/>
  <c r="T48" i="75"/>
  <c r="T50" i="77" s="1"/>
  <c r="U48" i="75"/>
  <c r="U50" i="77" s="1"/>
  <c r="V48" i="75"/>
  <c r="V50" i="77" s="1"/>
  <c r="W48" i="75"/>
  <c r="W50" i="77" s="1"/>
  <c r="X48" i="75"/>
  <c r="X50" i="77" s="1"/>
  <c r="Y48" i="75"/>
  <c r="Y50" i="77" s="1"/>
  <c r="Z48" i="75"/>
  <c r="Z50" i="77" s="1"/>
  <c r="AA48" i="75"/>
  <c r="AA50" i="77" s="1"/>
  <c r="AB48" i="75"/>
  <c r="AB50" i="77" s="1"/>
  <c r="AC48" i="75"/>
  <c r="AC50" i="77" s="1"/>
  <c r="AD48" i="75"/>
  <c r="AD50" i="77" s="1"/>
  <c r="AE48" i="75"/>
  <c r="AE50" i="77" s="1"/>
  <c r="AF48" i="75"/>
  <c r="AF50" i="77" s="1"/>
  <c r="AG48" i="75"/>
  <c r="AG50" i="77" s="1"/>
  <c r="AH48" i="75"/>
  <c r="AH50" i="77" s="1"/>
  <c r="AI48" i="75"/>
  <c r="AI50" i="77" s="1"/>
  <c r="AJ48" i="75"/>
  <c r="AJ50" i="77" s="1"/>
  <c r="AK48" i="75"/>
  <c r="AK50" i="77" s="1"/>
  <c r="AL48" i="75"/>
  <c r="AL50" i="77" s="1"/>
  <c r="AM48" i="75"/>
  <c r="AM50" i="77" s="1"/>
  <c r="AN48" i="75"/>
  <c r="AN50" i="77" s="1"/>
  <c r="AO48" i="75"/>
  <c r="AO50" i="77" s="1"/>
  <c r="AP48" i="75"/>
  <c r="AP50" i="77" s="1"/>
  <c r="AQ48" i="75"/>
  <c r="AQ50" i="77" s="1"/>
  <c r="AR48" i="75"/>
  <c r="AR50" i="77" s="1"/>
  <c r="AS48" i="75"/>
  <c r="AS50" i="77" s="1"/>
  <c r="AT48" i="75"/>
  <c r="AT50" i="77" s="1"/>
  <c r="AU48" i="75"/>
  <c r="AU50" i="77" s="1"/>
  <c r="AV48" i="75"/>
  <c r="AV50" i="77" s="1"/>
  <c r="AW48" i="75"/>
  <c r="AW50" i="77" s="1"/>
  <c r="AX48" i="75"/>
  <c r="AX50" i="77" s="1"/>
  <c r="AY48" i="75"/>
  <c r="AY50" i="77" s="1"/>
  <c r="AZ48" i="75"/>
  <c r="AZ50" i="77" s="1"/>
  <c r="BA48" i="75"/>
  <c r="BA50" i="77" s="1"/>
  <c r="BB48" i="75"/>
  <c r="BB50" i="77" s="1"/>
  <c r="BC48" i="75"/>
  <c r="BC50" i="77" s="1"/>
  <c r="BD48" i="75"/>
  <c r="BD50" i="77" s="1"/>
  <c r="BE48" i="75"/>
  <c r="BE50" i="77" s="1"/>
  <c r="BF48" i="75"/>
  <c r="BF50" i="77" s="1"/>
  <c r="BG48" i="75"/>
  <c r="BG50" i="77" s="1"/>
  <c r="BH48" i="75"/>
  <c r="BH50" i="77" s="1"/>
  <c r="BI48" i="75"/>
  <c r="BI50" i="77" s="1"/>
  <c r="BJ48" i="75"/>
  <c r="BJ50" i="77" s="1"/>
  <c r="BK48" i="75"/>
  <c r="BK50" i="77" s="1"/>
  <c r="BL48" i="75"/>
  <c r="BL50" i="77" s="1"/>
  <c r="BM48" i="75"/>
  <c r="BM50" i="77" s="1"/>
  <c r="BN48" i="75"/>
  <c r="BN50" i="77" s="1"/>
  <c r="BO48" i="75"/>
  <c r="BO50" i="77" s="1"/>
  <c r="BP48" i="75"/>
  <c r="BP50" i="77" s="1"/>
  <c r="BQ48" i="75"/>
  <c r="BQ50" i="77" s="1"/>
  <c r="BR48" i="75"/>
  <c r="BR50" i="77" s="1"/>
  <c r="BS48" i="75"/>
  <c r="BS50" i="77" s="1"/>
  <c r="BT48" i="75"/>
  <c r="BT50" i="77" s="1"/>
  <c r="BU48" i="75"/>
  <c r="BU50" i="77" s="1"/>
  <c r="BV48" i="75"/>
  <c r="BV50" i="77" s="1"/>
  <c r="BW48" i="75"/>
  <c r="BW50" i="77" s="1"/>
  <c r="BX48" i="75"/>
  <c r="BX50" i="77" s="1"/>
  <c r="B49" i="75"/>
  <c r="B51" i="77" s="1"/>
  <c r="C49" i="75"/>
  <c r="D49" i="75"/>
  <c r="D51" i="77" s="1"/>
  <c r="E49" i="75"/>
  <c r="E51" i="77" s="1"/>
  <c r="F49" i="75"/>
  <c r="F51" i="77" s="1"/>
  <c r="G49" i="75"/>
  <c r="G51" i="77" s="1"/>
  <c r="H49" i="75"/>
  <c r="H51" i="77" s="1"/>
  <c r="I49" i="75"/>
  <c r="I51" i="77" s="1"/>
  <c r="J49" i="75"/>
  <c r="J51" i="77" s="1"/>
  <c r="K49" i="75"/>
  <c r="K51" i="77" s="1"/>
  <c r="L49" i="75"/>
  <c r="L51" i="77" s="1"/>
  <c r="M49" i="75"/>
  <c r="M51" i="77" s="1"/>
  <c r="N49" i="75"/>
  <c r="N51" i="77" s="1"/>
  <c r="O49" i="75"/>
  <c r="O51" i="77" s="1"/>
  <c r="P49" i="75"/>
  <c r="P51" i="77" s="1"/>
  <c r="Q49" i="75"/>
  <c r="Q51" i="77" s="1"/>
  <c r="R49" i="75"/>
  <c r="R51" i="77" s="1"/>
  <c r="S49" i="75"/>
  <c r="S51" i="77" s="1"/>
  <c r="T49" i="75"/>
  <c r="T51" i="77" s="1"/>
  <c r="U49" i="75"/>
  <c r="U51" i="77" s="1"/>
  <c r="V49" i="75"/>
  <c r="V51" i="77" s="1"/>
  <c r="W49" i="75"/>
  <c r="W51" i="77" s="1"/>
  <c r="X49" i="75"/>
  <c r="X51" i="77" s="1"/>
  <c r="Y49" i="75"/>
  <c r="Y51" i="77" s="1"/>
  <c r="Z49" i="75"/>
  <c r="Z51" i="77" s="1"/>
  <c r="AA49" i="75"/>
  <c r="AA51" i="77" s="1"/>
  <c r="AB49" i="75"/>
  <c r="AB51" i="77" s="1"/>
  <c r="AC49" i="75"/>
  <c r="AC51" i="77" s="1"/>
  <c r="AD49" i="75"/>
  <c r="AD51" i="77" s="1"/>
  <c r="AE49" i="75"/>
  <c r="AE51" i="77" s="1"/>
  <c r="AF49" i="75"/>
  <c r="AF51" i="77" s="1"/>
  <c r="AG49" i="75"/>
  <c r="AG51" i="77" s="1"/>
  <c r="AH49" i="75"/>
  <c r="AH51" i="77" s="1"/>
  <c r="AI49" i="75"/>
  <c r="AI51" i="77" s="1"/>
  <c r="AJ49" i="75"/>
  <c r="AJ51" i="77" s="1"/>
  <c r="AK49" i="75"/>
  <c r="AK51" i="77" s="1"/>
  <c r="AL49" i="75"/>
  <c r="AL51" i="77" s="1"/>
  <c r="AM49" i="75"/>
  <c r="AM51" i="77" s="1"/>
  <c r="AN49" i="75"/>
  <c r="AN51" i="77" s="1"/>
  <c r="AO49" i="75"/>
  <c r="AO51" i="77" s="1"/>
  <c r="AP49" i="75"/>
  <c r="AP51" i="77" s="1"/>
  <c r="AQ49" i="75"/>
  <c r="AQ51" i="77" s="1"/>
  <c r="AR49" i="75"/>
  <c r="AR51" i="77" s="1"/>
  <c r="AS49" i="75"/>
  <c r="AS51" i="77" s="1"/>
  <c r="AT49" i="75"/>
  <c r="AT51" i="77" s="1"/>
  <c r="AU49" i="75"/>
  <c r="AU51" i="77" s="1"/>
  <c r="AV49" i="75"/>
  <c r="AV51" i="77" s="1"/>
  <c r="AW49" i="75"/>
  <c r="AW51" i="77" s="1"/>
  <c r="AX49" i="75"/>
  <c r="AX51" i="77" s="1"/>
  <c r="AY49" i="75"/>
  <c r="AY51" i="77" s="1"/>
  <c r="AZ49" i="75"/>
  <c r="AZ51" i="77" s="1"/>
  <c r="BA49" i="75"/>
  <c r="BA51" i="77" s="1"/>
  <c r="BB49" i="75"/>
  <c r="BB51" i="77" s="1"/>
  <c r="BC49" i="75"/>
  <c r="BC51" i="77" s="1"/>
  <c r="BD49" i="75"/>
  <c r="BD51" i="77" s="1"/>
  <c r="BE49" i="75"/>
  <c r="BE51" i="77" s="1"/>
  <c r="BF49" i="75"/>
  <c r="BF51" i="77" s="1"/>
  <c r="BG49" i="75"/>
  <c r="BG51" i="77" s="1"/>
  <c r="BH49" i="75"/>
  <c r="BH51" i="77" s="1"/>
  <c r="BI49" i="75"/>
  <c r="BI51" i="77" s="1"/>
  <c r="BJ49" i="75"/>
  <c r="BJ51" i="77" s="1"/>
  <c r="BK49" i="75"/>
  <c r="BK51" i="77" s="1"/>
  <c r="BL49" i="75"/>
  <c r="BL51" i="77" s="1"/>
  <c r="BM49" i="75"/>
  <c r="BM51" i="77" s="1"/>
  <c r="BN49" i="75"/>
  <c r="BN51" i="77" s="1"/>
  <c r="BO49" i="75"/>
  <c r="BO51" i="77" s="1"/>
  <c r="BP49" i="75"/>
  <c r="BP51" i="77" s="1"/>
  <c r="BQ49" i="75"/>
  <c r="BQ51" i="77" s="1"/>
  <c r="BR49" i="75"/>
  <c r="BR51" i="77" s="1"/>
  <c r="BS49" i="75"/>
  <c r="BS51" i="77" s="1"/>
  <c r="BT49" i="75"/>
  <c r="BT51" i="77" s="1"/>
  <c r="BU49" i="75"/>
  <c r="BU51" i="77" s="1"/>
  <c r="BV49" i="75"/>
  <c r="BV51" i="77" s="1"/>
  <c r="BW49" i="75"/>
  <c r="BW51" i="77" s="1"/>
  <c r="BX49" i="75"/>
  <c r="BX51" i="77" s="1"/>
  <c r="B50" i="75"/>
  <c r="B52" i="77" s="1"/>
  <c r="C50" i="75"/>
  <c r="C52" i="77" s="1"/>
  <c r="D50" i="75"/>
  <c r="D52" i="77" s="1"/>
  <c r="E50" i="75"/>
  <c r="E52" i="77" s="1"/>
  <c r="F50" i="75"/>
  <c r="F52" i="77" s="1"/>
  <c r="G50" i="75"/>
  <c r="G52" i="77" s="1"/>
  <c r="H50" i="75"/>
  <c r="H52" i="77" s="1"/>
  <c r="I50" i="75"/>
  <c r="I52" i="77" s="1"/>
  <c r="J50" i="75"/>
  <c r="J52" i="77" s="1"/>
  <c r="K50" i="75"/>
  <c r="K52" i="77" s="1"/>
  <c r="L50" i="75"/>
  <c r="L52" i="77" s="1"/>
  <c r="M50" i="75"/>
  <c r="M52" i="77" s="1"/>
  <c r="N50" i="75"/>
  <c r="N52" i="77" s="1"/>
  <c r="O50" i="75"/>
  <c r="O52" i="77" s="1"/>
  <c r="P50" i="75"/>
  <c r="P52" i="77" s="1"/>
  <c r="Q50" i="75"/>
  <c r="Q52" i="77" s="1"/>
  <c r="R50" i="75"/>
  <c r="R52" i="77" s="1"/>
  <c r="S50" i="75"/>
  <c r="S52" i="77" s="1"/>
  <c r="T50" i="75"/>
  <c r="T52" i="77" s="1"/>
  <c r="U50" i="75"/>
  <c r="U52" i="77" s="1"/>
  <c r="V50" i="75"/>
  <c r="V52" i="77" s="1"/>
  <c r="W50" i="75"/>
  <c r="W52" i="77" s="1"/>
  <c r="X50" i="75"/>
  <c r="X52" i="77" s="1"/>
  <c r="Y50" i="75"/>
  <c r="Y52" i="77" s="1"/>
  <c r="Z50" i="75"/>
  <c r="Z52" i="77" s="1"/>
  <c r="AA50" i="75"/>
  <c r="AA52" i="77" s="1"/>
  <c r="AB50" i="75"/>
  <c r="AB52" i="77" s="1"/>
  <c r="AC50" i="75"/>
  <c r="AC52" i="77" s="1"/>
  <c r="AD50" i="75"/>
  <c r="AD52" i="77" s="1"/>
  <c r="AE50" i="75"/>
  <c r="AE52" i="77" s="1"/>
  <c r="AF50" i="75"/>
  <c r="AF52" i="77" s="1"/>
  <c r="AG50" i="75"/>
  <c r="AG52" i="77" s="1"/>
  <c r="AH50" i="75"/>
  <c r="AH52" i="77" s="1"/>
  <c r="AI50" i="75"/>
  <c r="AI52" i="77" s="1"/>
  <c r="AJ50" i="75"/>
  <c r="AJ52" i="77" s="1"/>
  <c r="AK50" i="75"/>
  <c r="AK52" i="77" s="1"/>
  <c r="AL50" i="75"/>
  <c r="AL52" i="77" s="1"/>
  <c r="AM50" i="75"/>
  <c r="AM52" i="77" s="1"/>
  <c r="AN50" i="75"/>
  <c r="AN52" i="77" s="1"/>
  <c r="AO50" i="75"/>
  <c r="AO52" i="77" s="1"/>
  <c r="AP50" i="75"/>
  <c r="AP52" i="77" s="1"/>
  <c r="AQ50" i="75"/>
  <c r="AQ52" i="77" s="1"/>
  <c r="AR50" i="75"/>
  <c r="AR52" i="77" s="1"/>
  <c r="AS50" i="75"/>
  <c r="AS52" i="77" s="1"/>
  <c r="AT50" i="75"/>
  <c r="AT52" i="77" s="1"/>
  <c r="AU50" i="75"/>
  <c r="AU52" i="77" s="1"/>
  <c r="AV50" i="75"/>
  <c r="AV52" i="77" s="1"/>
  <c r="AW50" i="75"/>
  <c r="AW52" i="77" s="1"/>
  <c r="AX50" i="75"/>
  <c r="AX52" i="77" s="1"/>
  <c r="AY50" i="75"/>
  <c r="AY52" i="77" s="1"/>
  <c r="AZ50" i="75"/>
  <c r="AZ52" i="77" s="1"/>
  <c r="BA50" i="75"/>
  <c r="BA52" i="77" s="1"/>
  <c r="BB50" i="75"/>
  <c r="BB52" i="77" s="1"/>
  <c r="BC50" i="75"/>
  <c r="BC52" i="77" s="1"/>
  <c r="BD50" i="75"/>
  <c r="BD52" i="77" s="1"/>
  <c r="BE50" i="75"/>
  <c r="BE52" i="77" s="1"/>
  <c r="BF50" i="75"/>
  <c r="BF52" i="77" s="1"/>
  <c r="BG50" i="75"/>
  <c r="BG52" i="77" s="1"/>
  <c r="BH50" i="75"/>
  <c r="BH52" i="77" s="1"/>
  <c r="BI50" i="75"/>
  <c r="BI52" i="77" s="1"/>
  <c r="BJ50" i="75"/>
  <c r="BJ52" i="77" s="1"/>
  <c r="BK50" i="75"/>
  <c r="BK52" i="77" s="1"/>
  <c r="BL50" i="75"/>
  <c r="BL52" i="77" s="1"/>
  <c r="BM50" i="75"/>
  <c r="BM52" i="77" s="1"/>
  <c r="BN50" i="75"/>
  <c r="BN52" i="77" s="1"/>
  <c r="BO50" i="75"/>
  <c r="BO52" i="77" s="1"/>
  <c r="BP50" i="75"/>
  <c r="BP52" i="77" s="1"/>
  <c r="BQ50" i="75"/>
  <c r="BQ52" i="77" s="1"/>
  <c r="BR50" i="75"/>
  <c r="BR52" i="77" s="1"/>
  <c r="BS50" i="75"/>
  <c r="BS52" i="77" s="1"/>
  <c r="BT50" i="75"/>
  <c r="BT52" i="77" s="1"/>
  <c r="BU50" i="75"/>
  <c r="BU52" i="77" s="1"/>
  <c r="BV50" i="75"/>
  <c r="BV52" i="77" s="1"/>
  <c r="BW50" i="75"/>
  <c r="BW52" i="77" s="1"/>
  <c r="BX50" i="75"/>
  <c r="BX52" i="77" s="1"/>
  <c r="B51" i="75"/>
  <c r="B53" i="77" s="1"/>
  <c r="C51" i="75"/>
  <c r="C53" i="77" s="1"/>
  <c r="D51" i="75"/>
  <c r="D53" i="77" s="1"/>
  <c r="E51" i="75"/>
  <c r="E53" i="77" s="1"/>
  <c r="F51" i="75"/>
  <c r="F53" i="77" s="1"/>
  <c r="G51" i="75"/>
  <c r="G53" i="77" s="1"/>
  <c r="H51" i="75"/>
  <c r="H53" i="77" s="1"/>
  <c r="I51" i="75"/>
  <c r="I53" i="77" s="1"/>
  <c r="J51" i="75"/>
  <c r="J53" i="77" s="1"/>
  <c r="K51" i="75"/>
  <c r="K53" i="77" s="1"/>
  <c r="L51" i="75"/>
  <c r="L53" i="77" s="1"/>
  <c r="M51" i="75"/>
  <c r="M53" i="77" s="1"/>
  <c r="N51" i="75"/>
  <c r="N53" i="77" s="1"/>
  <c r="O51" i="75"/>
  <c r="O53" i="77" s="1"/>
  <c r="P51" i="75"/>
  <c r="P53" i="77" s="1"/>
  <c r="Q51" i="75"/>
  <c r="Q53" i="77" s="1"/>
  <c r="R51" i="75"/>
  <c r="R53" i="77" s="1"/>
  <c r="S51" i="75"/>
  <c r="S53" i="77" s="1"/>
  <c r="T51" i="75"/>
  <c r="T53" i="77" s="1"/>
  <c r="U51" i="75"/>
  <c r="U53" i="77" s="1"/>
  <c r="V51" i="75"/>
  <c r="V53" i="77" s="1"/>
  <c r="W51" i="75"/>
  <c r="W53" i="77" s="1"/>
  <c r="X51" i="75"/>
  <c r="X53" i="77" s="1"/>
  <c r="Y51" i="75"/>
  <c r="Y53" i="77" s="1"/>
  <c r="Z51" i="75"/>
  <c r="Z53" i="77" s="1"/>
  <c r="AA51" i="75"/>
  <c r="AA53" i="77" s="1"/>
  <c r="AB51" i="75"/>
  <c r="AB53" i="77" s="1"/>
  <c r="AC51" i="75"/>
  <c r="AC53" i="77" s="1"/>
  <c r="AD51" i="75"/>
  <c r="AD53" i="77" s="1"/>
  <c r="AE51" i="75"/>
  <c r="AE53" i="77" s="1"/>
  <c r="AF51" i="75"/>
  <c r="AF53" i="77" s="1"/>
  <c r="AG51" i="75"/>
  <c r="AG53" i="77" s="1"/>
  <c r="AH51" i="75"/>
  <c r="AH53" i="77" s="1"/>
  <c r="AI51" i="75"/>
  <c r="AI53" i="77" s="1"/>
  <c r="AJ51" i="75"/>
  <c r="AJ53" i="77" s="1"/>
  <c r="AK51" i="75"/>
  <c r="AK53" i="77" s="1"/>
  <c r="AL51" i="75"/>
  <c r="AL53" i="77" s="1"/>
  <c r="AM51" i="75"/>
  <c r="AM53" i="77" s="1"/>
  <c r="AN51" i="75"/>
  <c r="AN53" i="77" s="1"/>
  <c r="AO51" i="75"/>
  <c r="AO53" i="77" s="1"/>
  <c r="AP51" i="75"/>
  <c r="AP53" i="77" s="1"/>
  <c r="AQ51" i="75"/>
  <c r="AQ53" i="77" s="1"/>
  <c r="AR51" i="75"/>
  <c r="AR53" i="77" s="1"/>
  <c r="AS51" i="75"/>
  <c r="AS53" i="77" s="1"/>
  <c r="AT51" i="75"/>
  <c r="AT53" i="77" s="1"/>
  <c r="AU51" i="75"/>
  <c r="AU53" i="77" s="1"/>
  <c r="AV51" i="75"/>
  <c r="AV53" i="77" s="1"/>
  <c r="AW51" i="75"/>
  <c r="AW53" i="77" s="1"/>
  <c r="AX51" i="75"/>
  <c r="AX53" i="77" s="1"/>
  <c r="AY51" i="75"/>
  <c r="AY53" i="77" s="1"/>
  <c r="AZ51" i="75"/>
  <c r="AZ53" i="77" s="1"/>
  <c r="BA51" i="75"/>
  <c r="BA53" i="77" s="1"/>
  <c r="BB51" i="75"/>
  <c r="BB53" i="77" s="1"/>
  <c r="BC51" i="75"/>
  <c r="BC53" i="77" s="1"/>
  <c r="BD51" i="75"/>
  <c r="BD53" i="77" s="1"/>
  <c r="BE51" i="75"/>
  <c r="BE53" i="77" s="1"/>
  <c r="BF51" i="75"/>
  <c r="BF53" i="77" s="1"/>
  <c r="BG51" i="75"/>
  <c r="BG53" i="77" s="1"/>
  <c r="BH51" i="75"/>
  <c r="BH53" i="77" s="1"/>
  <c r="BI51" i="75"/>
  <c r="BI53" i="77" s="1"/>
  <c r="BJ51" i="75"/>
  <c r="BJ53" i="77" s="1"/>
  <c r="BK51" i="75"/>
  <c r="BK53" i="77" s="1"/>
  <c r="BL51" i="75"/>
  <c r="BL53" i="77" s="1"/>
  <c r="BM51" i="75"/>
  <c r="BM53" i="77" s="1"/>
  <c r="BN51" i="75"/>
  <c r="BN53" i="77" s="1"/>
  <c r="BO51" i="75"/>
  <c r="BO53" i="77" s="1"/>
  <c r="BP51" i="75"/>
  <c r="BP53" i="77" s="1"/>
  <c r="BQ51" i="75"/>
  <c r="BQ53" i="77" s="1"/>
  <c r="BR51" i="75"/>
  <c r="BR53" i="77" s="1"/>
  <c r="BS51" i="75"/>
  <c r="BS53" i="77" s="1"/>
  <c r="BT51" i="75"/>
  <c r="BT53" i="77" s="1"/>
  <c r="BU51" i="75"/>
  <c r="BU53" i="77" s="1"/>
  <c r="BV51" i="75"/>
  <c r="BV53" i="77" s="1"/>
  <c r="BW51" i="75"/>
  <c r="BW53" i="77" s="1"/>
  <c r="BX51" i="75"/>
  <c r="BX53" i="77" s="1"/>
  <c r="B57" i="75"/>
  <c r="B91" i="77" s="1"/>
  <c r="C57" i="75"/>
  <c r="C91" i="77" s="1"/>
  <c r="D57" i="75"/>
  <c r="D91" i="77" s="1"/>
  <c r="E57" i="75"/>
  <c r="E91" i="77" s="1"/>
  <c r="F57" i="75"/>
  <c r="F91" i="77" s="1"/>
  <c r="G57" i="75"/>
  <c r="G91" i="77" s="1"/>
  <c r="H57" i="75"/>
  <c r="H91" i="77" s="1"/>
  <c r="I57" i="75"/>
  <c r="I91" i="77" s="1"/>
  <c r="J57" i="75"/>
  <c r="J91" i="77" s="1"/>
  <c r="K57" i="75"/>
  <c r="K91" i="77" s="1"/>
  <c r="L57" i="75"/>
  <c r="L91" i="77" s="1"/>
  <c r="M57" i="75"/>
  <c r="M91" i="77" s="1"/>
  <c r="N57" i="75"/>
  <c r="N91" i="77" s="1"/>
  <c r="O57" i="75"/>
  <c r="O91" i="77" s="1"/>
  <c r="P57" i="75"/>
  <c r="P91" i="77" s="1"/>
  <c r="Q57" i="75"/>
  <c r="Q91" i="77" s="1"/>
  <c r="R57" i="75"/>
  <c r="R91" i="77" s="1"/>
  <c r="S57" i="75"/>
  <c r="S91" i="77" s="1"/>
  <c r="T57" i="75"/>
  <c r="T91" i="77" s="1"/>
  <c r="U57" i="75"/>
  <c r="U91" i="77" s="1"/>
  <c r="V57" i="75"/>
  <c r="V91" i="77" s="1"/>
  <c r="W57" i="75"/>
  <c r="W91" i="77" s="1"/>
  <c r="X57" i="75"/>
  <c r="X91" i="77" s="1"/>
  <c r="Y57" i="75"/>
  <c r="Y91" i="77" s="1"/>
  <c r="Z57" i="75"/>
  <c r="Z91" i="77" s="1"/>
  <c r="AA57" i="75"/>
  <c r="AA91" i="77" s="1"/>
  <c r="AB57" i="75"/>
  <c r="AB91" i="77" s="1"/>
  <c r="AC57" i="75"/>
  <c r="AC91" i="77" s="1"/>
  <c r="AD57" i="75"/>
  <c r="AD91" i="77" s="1"/>
  <c r="AE57" i="75"/>
  <c r="AE91" i="77" s="1"/>
  <c r="AF57" i="75"/>
  <c r="AF91" i="77" s="1"/>
  <c r="AG57" i="75"/>
  <c r="AG91" i="77" s="1"/>
  <c r="AH57" i="75"/>
  <c r="AH91" i="77" s="1"/>
  <c r="AI57" i="75"/>
  <c r="AI91" i="77" s="1"/>
  <c r="AJ57" i="75"/>
  <c r="AJ91" i="77" s="1"/>
  <c r="AK57" i="75"/>
  <c r="AK91" i="77" s="1"/>
  <c r="AL57" i="75"/>
  <c r="AL91" i="77" s="1"/>
  <c r="AM57" i="75"/>
  <c r="AM91" i="77" s="1"/>
  <c r="AN57" i="75"/>
  <c r="AN91" i="77" s="1"/>
  <c r="AO57" i="75"/>
  <c r="AO91" i="77" s="1"/>
  <c r="AP57" i="75"/>
  <c r="AP91" i="77" s="1"/>
  <c r="AQ57" i="75"/>
  <c r="AQ91" i="77" s="1"/>
  <c r="AR57" i="75"/>
  <c r="AR91" i="77" s="1"/>
  <c r="AS57" i="75"/>
  <c r="AS91" i="77" s="1"/>
  <c r="AT57" i="75"/>
  <c r="AT91" i="77" s="1"/>
  <c r="AU57" i="75"/>
  <c r="AU91" i="77" s="1"/>
  <c r="AV57" i="75"/>
  <c r="AV91" i="77" s="1"/>
  <c r="AW57" i="75"/>
  <c r="AW91" i="77" s="1"/>
  <c r="AX57" i="75"/>
  <c r="AX91" i="77" s="1"/>
  <c r="AY57" i="75"/>
  <c r="AY91" i="77" s="1"/>
  <c r="AZ57" i="75"/>
  <c r="AZ91" i="77" s="1"/>
  <c r="BA57" i="75"/>
  <c r="BA91" i="77" s="1"/>
  <c r="BB57" i="75"/>
  <c r="BB91" i="77" s="1"/>
  <c r="BC57" i="75"/>
  <c r="BC91" i="77" s="1"/>
  <c r="BD57" i="75"/>
  <c r="BD91" i="77" s="1"/>
  <c r="BE57" i="75"/>
  <c r="BE91" i="77" s="1"/>
  <c r="BF57" i="75"/>
  <c r="BF91" i="77" s="1"/>
  <c r="BG57" i="75"/>
  <c r="BG91" i="77" s="1"/>
  <c r="BH57" i="75"/>
  <c r="BH91" i="77" s="1"/>
  <c r="BI57" i="75"/>
  <c r="BI91" i="77" s="1"/>
  <c r="BJ57" i="75"/>
  <c r="BJ91" i="77" s="1"/>
  <c r="BK57" i="75"/>
  <c r="BK91" i="77" s="1"/>
  <c r="BL57" i="75"/>
  <c r="BL91" i="77" s="1"/>
  <c r="BM57" i="75"/>
  <c r="BM91" i="77" s="1"/>
  <c r="BN57" i="75"/>
  <c r="BN91" i="77" s="1"/>
  <c r="BO57" i="75"/>
  <c r="BO91" i="77" s="1"/>
  <c r="BP57" i="75"/>
  <c r="BP91" i="77" s="1"/>
  <c r="BQ57" i="75"/>
  <c r="BQ91" i="77" s="1"/>
  <c r="BR57" i="75"/>
  <c r="BR91" i="77" s="1"/>
  <c r="BS57" i="75"/>
  <c r="BS91" i="77" s="1"/>
  <c r="BT57" i="75"/>
  <c r="BT91" i="77" s="1"/>
  <c r="BU57" i="75"/>
  <c r="BU91" i="77" s="1"/>
  <c r="BV57" i="75"/>
  <c r="BV91" i="77" s="1"/>
  <c r="BW57" i="75"/>
  <c r="BW91" i="77" s="1"/>
  <c r="BX57" i="75"/>
  <c r="BX91" i="77" s="1"/>
  <c r="B58" i="75"/>
  <c r="B92" i="77" s="1"/>
  <c r="C58" i="75"/>
  <c r="C92" i="77" s="1"/>
  <c r="D58" i="75"/>
  <c r="D92" i="77" s="1"/>
  <c r="E58" i="75"/>
  <c r="E92" i="77" s="1"/>
  <c r="F58" i="75"/>
  <c r="F92" i="77" s="1"/>
  <c r="G58" i="75"/>
  <c r="G92" i="77" s="1"/>
  <c r="H58" i="75"/>
  <c r="H92" i="77" s="1"/>
  <c r="I58" i="75"/>
  <c r="I92" i="77" s="1"/>
  <c r="J58" i="75"/>
  <c r="J92" i="77" s="1"/>
  <c r="K58" i="75"/>
  <c r="K92" i="77" s="1"/>
  <c r="L58" i="75"/>
  <c r="L92" i="77" s="1"/>
  <c r="M58" i="75"/>
  <c r="M92" i="77" s="1"/>
  <c r="N58" i="75"/>
  <c r="N92" i="77" s="1"/>
  <c r="O58" i="75"/>
  <c r="O92" i="77" s="1"/>
  <c r="P58" i="75"/>
  <c r="P92" i="77" s="1"/>
  <c r="Q58" i="75"/>
  <c r="Q92" i="77" s="1"/>
  <c r="R58" i="75"/>
  <c r="R92" i="77" s="1"/>
  <c r="S58" i="75"/>
  <c r="S92" i="77" s="1"/>
  <c r="T58" i="75"/>
  <c r="T92" i="77" s="1"/>
  <c r="U58" i="75"/>
  <c r="U92" i="77" s="1"/>
  <c r="V58" i="75"/>
  <c r="V92" i="77" s="1"/>
  <c r="W58" i="75"/>
  <c r="W92" i="77" s="1"/>
  <c r="X58" i="75"/>
  <c r="X92" i="77" s="1"/>
  <c r="Y58" i="75"/>
  <c r="Y92" i="77" s="1"/>
  <c r="Z58" i="75"/>
  <c r="Z92" i="77" s="1"/>
  <c r="AA58" i="75"/>
  <c r="AA92" i="77" s="1"/>
  <c r="AB58" i="75"/>
  <c r="AB92" i="77" s="1"/>
  <c r="AC58" i="75"/>
  <c r="AC92" i="77" s="1"/>
  <c r="AD58" i="75"/>
  <c r="AD92" i="77" s="1"/>
  <c r="AE58" i="75"/>
  <c r="AE92" i="77" s="1"/>
  <c r="AF58" i="75"/>
  <c r="AF92" i="77" s="1"/>
  <c r="AG58" i="75"/>
  <c r="AG92" i="77" s="1"/>
  <c r="AH58" i="75"/>
  <c r="AH92" i="77" s="1"/>
  <c r="AI58" i="75"/>
  <c r="AI92" i="77" s="1"/>
  <c r="AJ58" i="75"/>
  <c r="AJ92" i="77" s="1"/>
  <c r="AK58" i="75"/>
  <c r="AK92" i="77" s="1"/>
  <c r="AL58" i="75"/>
  <c r="AL92" i="77" s="1"/>
  <c r="AM58" i="75"/>
  <c r="AM92" i="77" s="1"/>
  <c r="AN58" i="75"/>
  <c r="AN92" i="77" s="1"/>
  <c r="AO58" i="75"/>
  <c r="AO92" i="77" s="1"/>
  <c r="AP58" i="75"/>
  <c r="AP92" i="77" s="1"/>
  <c r="AQ58" i="75"/>
  <c r="AQ92" i="77" s="1"/>
  <c r="AR58" i="75"/>
  <c r="AR92" i="77" s="1"/>
  <c r="AS58" i="75"/>
  <c r="AS92" i="77" s="1"/>
  <c r="AT58" i="75"/>
  <c r="AT92" i="77" s="1"/>
  <c r="AU58" i="75"/>
  <c r="AU92" i="77" s="1"/>
  <c r="AV58" i="75"/>
  <c r="AV92" i="77" s="1"/>
  <c r="AW58" i="75"/>
  <c r="AW92" i="77" s="1"/>
  <c r="AX58" i="75"/>
  <c r="AX92" i="77" s="1"/>
  <c r="AY58" i="75"/>
  <c r="AY92" i="77" s="1"/>
  <c r="AZ58" i="75"/>
  <c r="AZ92" i="77" s="1"/>
  <c r="BA58" i="75"/>
  <c r="BA92" i="77" s="1"/>
  <c r="BB58" i="75"/>
  <c r="BB92" i="77" s="1"/>
  <c r="BC58" i="75"/>
  <c r="BC92" i="77" s="1"/>
  <c r="BD58" i="75"/>
  <c r="BD92" i="77" s="1"/>
  <c r="BE58" i="75"/>
  <c r="BE92" i="77" s="1"/>
  <c r="BF58" i="75"/>
  <c r="BF92" i="77" s="1"/>
  <c r="BG58" i="75"/>
  <c r="BG92" i="77" s="1"/>
  <c r="BH58" i="75"/>
  <c r="BH92" i="77" s="1"/>
  <c r="BI58" i="75"/>
  <c r="BI92" i="77" s="1"/>
  <c r="BJ58" i="75"/>
  <c r="BJ92" i="77" s="1"/>
  <c r="BK58" i="75"/>
  <c r="BK92" i="77" s="1"/>
  <c r="BL58" i="75"/>
  <c r="BL92" i="77" s="1"/>
  <c r="BM58" i="75"/>
  <c r="BM92" i="77" s="1"/>
  <c r="BN58" i="75"/>
  <c r="BN92" i="77" s="1"/>
  <c r="BO58" i="75"/>
  <c r="BO92" i="77" s="1"/>
  <c r="BP58" i="75"/>
  <c r="BP92" i="77" s="1"/>
  <c r="BQ58" i="75"/>
  <c r="BQ92" i="77" s="1"/>
  <c r="BR58" i="75"/>
  <c r="BR92" i="77" s="1"/>
  <c r="BS58" i="75"/>
  <c r="BS92" i="77" s="1"/>
  <c r="BT58" i="75"/>
  <c r="BT92" i="77" s="1"/>
  <c r="BU58" i="75"/>
  <c r="BU92" i="77" s="1"/>
  <c r="BV58" i="75"/>
  <c r="BV92" i="77" s="1"/>
  <c r="BW58" i="75"/>
  <c r="BW92" i="77" s="1"/>
  <c r="BX58" i="75"/>
  <c r="BX92" i="77" s="1"/>
  <c r="B59" i="75"/>
  <c r="B93" i="77" s="1"/>
  <c r="C59" i="75"/>
  <c r="C93" i="77" s="1"/>
  <c r="D59" i="75"/>
  <c r="D93" i="77" s="1"/>
  <c r="E59" i="75"/>
  <c r="E93" i="77" s="1"/>
  <c r="F59" i="75"/>
  <c r="F93" i="77" s="1"/>
  <c r="G59" i="75"/>
  <c r="G93" i="77" s="1"/>
  <c r="H59" i="75"/>
  <c r="H93" i="77" s="1"/>
  <c r="I59" i="75"/>
  <c r="I93" i="77" s="1"/>
  <c r="J59" i="75"/>
  <c r="J93" i="77" s="1"/>
  <c r="K59" i="75"/>
  <c r="K93" i="77" s="1"/>
  <c r="L59" i="75"/>
  <c r="L93" i="77" s="1"/>
  <c r="M59" i="75"/>
  <c r="M93" i="77" s="1"/>
  <c r="N59" i="75"/>
  <c r="N93" i="77" s="1"/>
  <c r="O59" i="75"/>
  <c r="O93" i="77" s="1"/>
  <c r="P59" i="75"/>
  <c r="P93" i="77" s="1"/>
  <c r="Q59" i="75"/>
  <c r="Q93" i="77" s="1"/>
  <c r="R59" i="75"/>
  <c r="R93" i="77" s="1"/>
  <c r="S59" i="75"/>
  <c r="S93" i="77" s="1"/>
  <c r="T59" i="75"/>
  <c r="T93" i="77" s="1"/>
  <c r="U59" i="75"/>
  <c r="U93" i="77" s="1"/>
  <c r="V59" i="75"/>
  <c r="V93" i="77" s="1"/>
  <c r="W59" i="75"/>
  <c r="W93" i="77" s="1"/>
  <c r="X59" i="75"/>
  <c r="X93" i="77" s="1"/>
  <c r="Y59" i="75"/>
  <c r="Y93" i="77" s="1"/>
  <c r="Z59" i="75"/>
  <c r="Z93" i="77" s="1"/>
  <c r="AA59" i="75"/>
  <c r="AA93" i="77" s="1"/>
  <c r="AB59" i="75"/>
  <c r="AB93" i="77" s="1"/>
  <c r="AC59" i="75"/>
  <c r="AC93" i="77" s="1"/>
  <c r="AD59" i="75"/>
  <c r="AD93" i="77" s="1"/>
  <c r="AE59" i="75"/>
  <c r="AE93" i="77" s="1"/>
  <c r="AF59" i="75"/>
  <c r="AF93" i="77" s="1"/>
  <c r="AG59" i="75"/>
  <c r="AG93" i="77" s="1"/>
  <c r="AH59" i="75"/>
  <c r="AH93" i="77" s="1"/>
  <c r="AI59" i="75"/>
  <c r="AI93" i="77" s="1"/>
  <c r="AJ59" i="75"/>
  <c r="AJ93" i="77" s="1"/>
  <c r="AK59" i="75"/>
  <c r="AK93" i="77" s="1"/>
  <c r="AL59" i="75"/>
  <c r="AL93" i="77" s="1"/>
  <c r="AM59" i="75"/>
  <c r="AM93" i="77" s="1"/>
  <c r="AN59" i="75"/>
  <c r="AN93" i="77" s="1"/>
  <c r="AO59" i="75"/>
  <c r="AO93" i="77" s="1"/>
  <c r="AP59" i="75"/>
  <c r="AP93" i="77" s="1"/>
  <c r="AQ59" i="75"/>
  <c r="AQ93" i="77" s="1"/>
  <c r="AR59" i="75"/>
  <c r="AR93" i="77" s="1"/>
  <c r="AS59" i="75"/>
  <c r="AS93" i="77" s="1"/>
  <c r="AT59" i="75"/>
  <c r="AT93" i="77" s="1"/>
  <c r="AU59" i="75"/>
  <c r="AU93" i="77" s="1"/>
  <c r="AV59" i="75"/>
  <c r="AV93" i="77" s="1"/>
  <c r="AW59" i="75"/>
  <c r="AW93" i="77" s="1"/>
  <c r="AX59" i="75"/>
  <c r="AX93" i="77" s="1"/>
  <c r="AY59" i="75"/>
  <c r="AY93" i="77" s="1"/>
  <c r="AZ59" i="75"/>
  <c r="AZ93" i="77" s="1"/>
  <c r="BA59" i="75"/>
  <c r="BA93" i="77" s="1"/>
  <c r="BB59" i="75"/>
  <c r="BB93" i="77" s="1"/>
  <c r="BC59" i="75"/>
  <c r="BC93" i="77" s="1"/>
  <c r="BD59" i="75"/>
  <c r="BD93" i="77" s="1"/>
  <c r="BE59" i="75"/>
  <c r="BE93" i="77" s="1"/>
  <c r="BF59" i="75"/>
  <c r="BF93" i="77" s="1"/>
  <c r="BG59" i="75"/>
  <c r="BG93" i="77" s="1"/>
  <c r="BH59" i="75"/>
  <c r="BH93" i="77" s="1"/>
  <c r="BI59" i="75"/>
  <c r="BI93" i="77" s="1"/>
  <c r="BJ59" i="75"/>
  <c r="BJ93" i="77" s="1"/>
  <c r="BK59" i="75"/>
  <c r="BK93" i="77" s="1"/>
  <c r="BL59" i="75"/>
  <c r="BL93" i="77" s="1"/>
  <c r="BM59" i="75"/>
  <c r="BM93" i="77" s="1"/>
  <c r="BN59" i="75"/>
  <c r="BN93" i="77" s="1"/>
  <c r="BO59" i="75"/>
  <c r="BO93" i="77" s="1"/>
  <c r="BP59" i="75"/>
  <c r="BP93" i="77" s="1"/>
  <c r="BQ59" i="75"/>
  <c r="BQ93" i="77" s="1"/>
  <c r="BR59" i="75"/>
  <c r="BR93" i="77" s="1"/>
  <c r="BS59" i="75"/>
  <c r="BS93" i="77" s="1"/>
  <c r="BT59" i="75"/>
  <c r="BT93" i="77" s="1"/>
  <c r="BU59" i="75"/>
  <c r="BU93" i="77" s="1"/>
  <c r="BV59" i="75"/>
  <c r="BV93" i="77" s="1"/>
  <c r="BW59" i="75"/>
  <c r="BW93" i="77" s="1"/>
  <c r="BX59" i="75"/>
  <c r="BX93" i="77" s="1"/>
  <c r="B60" i="75"/>
  <c r="B94" i="77" s="1"/>
  <c r="C60" i="75"/>
  <c r="C94" i="77" s="1"/>
  <c r="D60" i="75"/>
  <c r="D94" i="77" s="1"/>
  <c r="E60" i="75"/>
  <c r="E94" i="77" s="1"/>
  <c r="F60" i="75"/>
  <c r="F94" i="77" s="1"/>
  <c r="G60" i="75"/>
  <c r="G94" i="77" s="1"/>
  <c r="H60" i="75"/>
  <c r="H94" i="77" s="1"/>
  <c r="I60" i="75"/>
  <c r="I94" i="77" s="1"/>
  <c r="J60" i="75"/>
  <c r="J94" i="77" s="1"/>
  <c r="K60" i="75"/>
  <c r="K94" i="77" s="1"/>
  <c r="L60" i="75"/>
  <c r="L94" i="77" s="1"/>
  <c r="M60" i="75"/>
  <c r="M94" i="77" s="1"/>
  <c r="N60" i="75"/>
  <c r="N94" i="77" s="1"/>
  <c r="O60" i="75"/>
  <c r="O94" i="77" s="1"/>
  <c r="P60" i="75"/>
  <c r="P94" i="77" s="1"/>
  <c r="Q60" i="75"/>
  <c r="Q94" i="77" s="1"/>
  <c r="R60" i="75"/>
  <c r="R94" i="77" s="1"/>
  <c r="S60" i="75"/>
  <c r="S94" i="77" s="1"/>
  <c r="T60" i="75"/>
  <c r="T94" i="77" s="1"/>
  <c r="U60" i="75"/>
  <c r="U94" i="77" s="1"/>
  <c r="V60" i="75"/>
  <c r="V94" i="77" s="1"/>
  <c r="W60" i="75"/>
  <c r="W94" i="77" s="1"/>
  <c r="X60" i="75"/>
  <c r="X94" i="77" s="1"/>
  <c r="Y60" i="75"/>
  <c r="Y94" i="77" s="1"/>
  <c r="Z60" i="75"/>
  <c r="Z94" i="77" s="1"/>
  <c r="AA60" i="75"/>
  <c r="AA94" i="77" s="1"/>
  <c r="AB60" i="75"/>
  <c r="AB94" i="77" s="1"/>
  <c r="AC60" i="75"/>
  <c r="AC94" i="77" s="1"/>
  <c r="AD60" i="75"/>
  <c r="AD94" i="77" s="1"/>
  <c r="AE60" i="75"/>
  <c r="AE94" i="77" s="1"/>
  <c r="AF60" i="75"/>
  <c r="AF94" i="77" s="1"/>
  <c r="AG60" i="75"/>
  <c r="AG94" i="77" s="1"/>
  <c r="AH60" i="75"/>
  <c r="AH94" i="77" s="1"/>
  <c r="AI60" i="75"/>
  <c r="AI94" i="77" s="1"/>
  <c r="AJ60" i="75"/>
  <c r="AJ94" i="77" s="1"/>
  <c r="AK60" i="75"/>
  <c r="AK94" i="77" s="1"/>
  <c r="AL60" i="75"/>
  <c r="AL94" i="77" s="1"/>
  <c r="AM60" i="75"/>
  <c r="AM94" i="77" s="1"/>
  <c r="AN60" i="75"/>
  <c r="AN94" i="77" s="1"/>
  <c r="AO60" i="75"/>
  <c r="AO94" i="77" s="1"/>
  <c r="AP60" i="75"/>
  <c r="AP94" i="77" s="1"/>
  <c r="AQ60" i="75"/>
  <c r="AQ94" i="77" s="1"/>
  <c r="AR60" i="75"/>
  <c r="AR94" i="77" s="1"/>
  <c r="AS60" i="75"/>
  <c r="AS94" i="77" s="1"/>
  <c r="AT60" i="75"/>
  <c r="AT94" i="77" s="1"/>
  <c r="AU60" i="75"/>
  <c r="AU94" i="77" s="1"/>
  <c r="AV60" i="75"/>
  <c r="AV94" i="77" s="1"/>
  <c r="AW60" i="75"/>
  <c r="AW94" i="77" s="1"/>
  <c r="AX60" i="75"/>
  <c r="AX94" i="77" s="1"/>
  <c r="AY60" i="75"/>
  <c r="AY94" i="77" s="1"/>
  <c r="AZ60" i="75"/>
  <c r="AZ94" i="77" s="1"/>
  <c r="BA60" i="75"/>
  <c r="BA94" i="77" s="1"/>
  <c r="BB60" i="75"/>
  <c r="BB94" i="77" s="1"/>
  <c r="BC60" i="75"/>
  <c r="BC94" i="77" s="1"/>
  <c r="BD60" i="75"/>
  <c r="BD94" i="77" s="1"/>
  <c r="BE60" i="75"/>
  <c r="BE94" i="77" s="1"/>
  <c r="BF60" i="75"/>
  <c r="BF94" i="77" s="1"/>
  <c r="BG60" i="75"/>
  <c r="BG94" i="77" s="1"/>
  <c r="BH60" i="75"/>
  <c r="BH94" i="77" s="1"/>
  <c r="BI60" i="75"/>
  <c r="BI94" i="77" s="1"/>
  <c r="BJ60" i="75"/>
  <c r="BJ94" i="77" s="1"/>
  <c r="BK60" i="75"/>
  <c r="BK94" i="77" s="1"/>
  <c r="BL60" i="75"/>
  <c r="BL94" i="77" s="1"/>
  <c r="BM60" i="75"/>
  <c r="BM94" i="77" s="1"/>
  <c r="BN60" i="75"/>
  <c r="BN94" i="77" s="1"/>
  <c r="BO60" i="75"/>
  <c r="BO94" i="77" s="1"/>
  <c r="BP60" i="75"/>
  <c r="BP94" i="77" s="1"/>
  <c r="BQ60" i="75"/>
  <c r="BQ94" i="77" s="1"/>
  <c r="BR60" i="75"/>
  <c r="BR94" i="77" s="1"/>
  <c r="BS60" i="75"/>
  <c r="BS94" i="77" s="1"/>
  <c r="BT60" i="75"/>
  <c r="BT94" i="77" s="1"/>
  <c r="BU60" i="75"/>
  <c r="BU94" i="77" s="1"/>
  <c r="BV60" i="75"/>
  <c r="BV94" i="77" s="1"/>
  <c r="BW60" i="75"/>
  <c r="BW94" i="77" s="1"/>
  <c r="BX60" i="75"/>
  <c r="BX94" i="77" s="1"/>
  <c r="B61" i="75"/>
  <c r="B95" i="77" s="1"/>
  <c r="C61" i="75"/>
  <c r="C95" i="77" s="1"/>
  <c r="D61" i="75"/>
  <c r="D95" i="77" s="1"/>
  <c r="E61" i="75"/>
  <c r="E95" i="77" s="1"/>
  <c r="F61" i="75"/>
  <c r="G61" i="75"/>
  <c r="G95" i="77" s="1"/>
  <c r="H61" i="75"/>
  <c r="H95" i="77" s="1"/>
  <c r="I61" i="75"/>
  <c r="I95" i="77" s="1"/>
  <c r="J61" i="75"/>
  <c r="J95" i="77" s="1"/>
  <c r="K61" i="75"/>
  <c r="K95" i="77" s="1"/>
  <c r="L61" i="75"/>
  <c r="L95" i="77" s="1"/>
  <c r="M61" i="75"/>
  <c r="M95" i="77" s="1"/>
  <c r="N61" i="75"/>
  <c r="N95" i="77" s="1"/>
  <c r="O61" i="75"/>
  <c r="O95" i="77" s="1"/>
  <c r="P61" i="75"/>
  <c r="P95" i="77" s="1"/>
  <c r="Q61" i="75"/>
  <c r="Q95" i="77" s="1"/>
  <c r="R61" i="75"/>
  <c r="R95" i="77" s="1"/>
  <c r="S61" i="75"/>
  <c r="S95" i="77" s="1"/>
  <c r="T61" i="75"/>
  <c r="T95" i="77" s="1"/>
  <c r="U61" i="75"/>
  <c r="U95" i="77" s="1"/>
  <c r="V61" i="75"/>
  <c r="V95" i="77" s="1"/>
  <c r="W61" i="75"/>
  <c r="W95" i="77" s="1"/>
  <c r="X61" i="75"/>
  <c r="X95" i="77" s="1"/>
  <c r="Y61" i="75"/>
  <c r="Y95" i="77" s="1"/>
  <c r="Z61" i="75"/>
  <c r="Z95" i="77" s="1"/>
  <c r="AA61" i="75"/>
  <c r="AA95" i="77" s="1"/>
  <c r="AB61" i="75"/>
  <c r="AB95" i="77" s="1"/>
  <c r="AC61" i="75"/>
  <c r="AC95" i="77" s="1"/>
  <c r="AD61" i="75"/>
  <c r="AD95" i="77" s="1"/>
  <c r="AE61" i="75"/>
  <c r="AE95" i="77" s="1"/>
  <c r="AF61" i="75"/>
  <c r="AF95" i="77" s="1"/>
  <c r="AG61" i="75"/>
  <c r="AG95" i="77" s="1"/>
  <c r="AH61" i="75"/>
  <c r="AH95" i="77" s="1"/>
  <c r="AI61" i="75"/>
  <c r="AI95" i="77" s="1"/>
  <c r="AJ61" i="75"/>
  <c r="AJ95" i="77" s="1"/>
  <c r="AK61" i="75"/>
  <c r="AK95" i="77" s="1"/>
  <c r="AL61" i="75"/>
  <c r="AL95" i="77" s="1"/>
  <c r="AM61" i="75"/>
  <c r="AM95" i="77" s="1"/>
  <c r="AN61" i="75"/>
  <c r="AN95" i="77" s="1"/>
  <c r="AO61" i="75"/>
  <c r="AO95" i="77" s="1"/>
  <c r="AP61" i="75"/>
  <c r="AP95" i="77" s="1"/>
  <c r="AQ61" i="75"/>
  <c r="AQ95" i="77" s="1"/>
  <c r="AR61" i="75"/>
  <c r="AR95" i="77" s="1"/>
  <c r="AS61" i="75"/>
  <c r="AS95" i="77" s="1"/>
  <c r="AT61" i="75"/>
  <c r="AT95" i="77" s="1"/>
  <c r="AU61" i="75"/>
  <c r="AU95" i="77" s="1"/>
  <c r="AV61" i="75"/>
  <c r="AV95" i="77" s="1"/>
  <c r="AW61" i="75"/>
  <c r="AW95" i="77" s="1"/>
  <c r="AX61" i="75"/>
  <c r="AX95" i="77" s="1"/>
  <c r="AY61" i="75"/>
  <c r="AY95" i="77" s="1"/>
  <c r="AZ61" i="75"/>
  <c r="AZ95" i="77" s="1"/>
  <c r="BA61" i="75"/>
  <c r="BA95" i="77" s="1"/>
  <c r="BB61" i="75"/>
  <c r="BB95" i="77" s="1"/>
  <c r="BC61" i="75"/>
  <c r="BC95" i="77" s="1"/>
  <c r="BD61" i="75"/>
  <c r="BD95" i="77" s="1"/>
  <c r="BE61" i="75"/>
  <c r="BE95" i="77" s="1"/>
  <c r="BF61" i="75"/>
  <c r="BF95" i="77" s="1"/>
  <c r="BG61" i="75"/>
  <c r="BG95" i="77" s="1"/>
  <c r="BH61" i="75"/>
  <c r="BH95" i="77" s="1"/>
  <c r="BI61" i="75"/>
  <c r="BI95" i="77" s="1"/>
  <c r="BJ61" i="75"/>
  <c r="BJ95" i="77" s="1"/>
  <c r="BK61" i="75"/>
  <c r="BK95" i="77" s="1"/>
  <c r="BL61" i="75"/>
  <c r="BL95" i="77" s="1"/>
  <c r="BM61" i="75"/>
  <c r="BM95" i="77" s="1"/>
  <c r="BN61" i="75"/>
  <c r="BN95" i="77" s="1"/>
  <c r="BO61" i="75"/>
  <c r="BO95" i="77" s="1"/>
  <c r="BP61" i="75"/>
  <c r="BP95" i="77" s="1"/>
  <c r="BQ61" i="75"/>
  <c r="BQ95" i="77" s="1"/>
  <c r="BR61" i="75"/>
  <c r="BR95" i="77" s="1"/>
  <c r="BS61" i="75"/>
  <c r="BS95" i="77" s="1"/>
  <c r="BT61" i="75"/>
  <c r="BT95" i="77" s="1"/>
  <c r="BU61" i="75"/>
  <c r="BU95" i="77" s="1"/>
  <c r="BV61" i="75"/>
  <c r="BV95" i="77" s="1"/>
  <c r="BW61" i="75"/>
  <c r="BW95" i="77" s="1"/>
  <c r="BX61" i="75"/>
  <c r="BX95" i="77" s="1"/>
  <c r="B67" i="75"/>
  <c r="B133" i="77" s="1"/>
  <c r="C67" i="75"/>
  <c r="C133" i="77" s="1"/>
  <c r="D67" i="75"/>
  <c r="D133" i="77" s="1"/>
  <c r="E67" i="75"/>
  <c r="E133" i="77" s="1"/>
  <c r="F67" i="75"/>
  <c r="F133" i="77" s="1"/>
  <c r="G67" i="75"/>
  <c r="G133" i="77" s="1"/>
  <c r="H67" i="75"/>
  <c r="H133" i="77" s="1"/>
  <c r="I67" i="75"/>
  <c r="I133" i="77" s="1"/>
  <c r="J67" i="75"/>
  <c r="J133" i="77" s="1"/>
  <c r="K67" i="75"/>
  <c r="K133" i="77" s="1"/>
  <c r="L67" i="75"/>
  <c r="L133" i="77" s="1"/>
  <c r="M67" i="75"/>
  <c r="M133" i="77" s="1"/>
  <c r="N67" i="75"/>
  <c r="N133" i="77" s="1"/>
  <c r="O67" i="75"/>
  <c r="O133" i="77" s="1"/>
  <c r="P67" i="75"/>
  <c r="P133" i="77" s="1"/>
  <c r="Q67" i="75"/>
  <c r="Q133" i="77" s="1"/>
  <c r="R67" i="75"/>
  <c r="R133" i="77" s="1"/>
  <c r="S67" i="75"/>
  <c r="S133" i="77" s="1"/>
  <c r="T67" i="75"/>
  <c r="T133" i="77" s="1"/>
  <c r="U67" i="75"/>
  <c r="U133" i="77" s="1"/>
  <c r="V67" i="75"/>
  <c r="V133" i="77" s="1"/>
  <c r="W67" i="75"/>
  <c r="W133" i="77" s="1"/>
  <c r="X67" i="75"/>
  <c r="X133" i="77" s="1"/>
  <c r="Y67" i="75"/>
  <c r="Y133" i="77" s="1"/>
  <c r="Z67" i="75"/>
  <c r="Z133" i="77" s="1"/>
  <c r="AA67" i="75"/>
  <c r="AA133" i="77" s="1"/>
  <c r="AB67" i="75"/>
  <c r="AB133" i="77" s="1"/>
  <c r="AC67" i="75"/>
  <c r="AC133" i="77" s="1"/>
  <c r="AD67" i="75"/>
  <c r="AD133" i="77" s="1"/>
  <c r="AE67" i="75"/>
  <c r="AE133" i="77" s="1"/>
  <c r="AF67" i="75"/>
  <c r="AF133" i="77" s="1"/>
  <c r="AG67" i="75"/>
  <c r="AG133" i="77" s="1"/>
  <c r="AH67" i="75"/>
  <c r="AH133" i="77" s="1"/>
  <c r="AI67" i="75"/>
  <c r="AI133" i="77" s="1"/>
  <c r="AJ67" i="75"/>
  <c r="AJ133" i="77" s="1"/>
  <c r="AK67" i="75"/>
  <c r="AK133" i="77" s="1"/>
  <c r="AL67" i="75"/>
  <c r="AL133" i="77" s="1"/>
  <c r="AM67" i="75"/>
  <c r="AM133" i="77" s="1"/>
  <c r="AN67" i="75"/>
  <c r="AN133" i="77" s="1"/>
  <c r="AO67" i="75"/>
  <c r="AO133" i="77" s="1"/>
  <c r="AP67" i="75"/>
  <c r="AP133" i="77" s="1"/>
  <c r="AQ67" i="75"/>
  <c r="AQ133" i="77" s="1"/>
  <c r="AR67" i="75"/>
  <c r="AR133" i="77" s="1"/>
  <c r="AS67" i="75"/>
  <c r="AS133" i="77" s="1"/>
  <c r="AT67" i="75"/>
  <c r="AT133" i="77" s="1"/>
  <c r="AU67" i="75"/>
  <c r="AU133" i="77" s="1"/>
  <c r="AV67" i="75"/>
  <c r="AV133" i="77" s="1"/>
  <c r="AW67" i="75"/>
  <c r="AW133" i="77" s="1"/>
  <c r="AX67" i="75"/>
  <c r="AX133" i="77" s="1"/>
  <c r="AY67" i="75"/>
  <c r="AY133" i="77" s="1"/>
  <c r="AZ67" i="75"/>
  <c r="AZ133" i="77" s="1"/>
  <c r="BA67" i="75"/>
  <c r="BA133" i="77" s="1"/>
  <c r="BB67" i="75"/>
  <c r="BB133" i="77" s="1"/>
  <c r="BC67" i="75"/>
  <c r="BC133" i="77" s="1"/>
  <c r="BD67" i="75"/>
  <c r="BD133" i="77" s="1"/>
  <c r="BE67" i="75"/>
  <c r="BE133" i="77" s="1"/>
  <c r="BF67" i="75"/>
  <c r="BF133" i="77" s="1"/>
  <c r="BG67" i="75"/>
  <c r="BG133" i="77" s="1"/>
  <c r="BH67" i="75"/>
  <c r="BH133" i="77" s="1"/>
  <c r="BI67" i="75"/>
  <c r="BI133" i="77" s="1"/>
  <c r="BJ67" i="75"/>
  <c r="BJ133" i="77" s="1"/>
  <c r="BK67" i="75"/>
  <c r="BK133" i="77" s="1"/>
  <c r="BL67" i="75"/>
  <c r="BL133" i="77" s="1"/>
  <c r="BM67" i="75"/>
  <c r="BM133" i="77" s="1"/>
  <c r="BN67" i="75"/>
  <c r="BN133" i="77" s="1"/>
  <c r="BO67" i="75"/>
  <c r="BO133" i="77" s="1"/>
  <c r="BP67" i="75"/>
  <c r="BP133" i="77" s="1"/>
  <c r="BQ67" i="75"/>
  <c r="BQ133" i="77" s="1"/>
  <c r="BR67" i="75"/>
  <c r="BR133" i="77" s="1"/>
  <c r="BS67" i="75"/>
  <c r="BS133" i="77" s="1"/>
  <c r="BT67" i="75"/>
  <c r="BT133" i="77" s="1"/>
  <c r="BU67" i="75"/>
  <c r="BU133" i="77" s="1"/>
  <c r="BV67" i="75"/>
  <c r="BV133" i="77" s="1"/>
  <c r="BW67" i="75"/>
  <c r="BW133" i="77" s="1"/>
  <c r="BX67" i="75"/>
  <c r="BX133" i="77" s="1"/>
  <c r="B68" i="75"/>
  <c r="B134" i="77" s="1"/>
  <c r="C68" i="75"/>
  <c r="C134" i="77" s="1"/>
  <c r="D68" i="75"/>
  <c r="D134" i="77" s="1"/>
  <c r="E68" i="75"/>
  <c r="E134" i="77" s="1"/>
  <c r="F68" i="75"/>
  <c r="F134" i="77" s="1"/>
  <c r="G68" i="75"/>
  <c r="G134" i="77" s="1"/>
  <c r="H68" i="75"/>
  <c r="H134" i="77" s="1"/>
  <c r="I68" i="75"/>
  <c r="I134" i="77" s="1"/>
  <c r="J68" i="75"/>
  <c r="J134" i="77" s="1"/>
  <c r="K68" i="75"/>
  <c r="K134" i="77" s="1"/>
  <c r="L68" i="75"/>
  <c r="L134" i="77" s="1"/>
  <c r="M68" i="75"/>
  <c r="M134" i="77" s="1"/>
  <c r="N68" i="75"/>
  <c r="O68" i="75"/>
  <c r="O134" i="77" s="1"/>
  <c r="P68" i="75"/>
  <c r="P134" i="77" s="1"/>
  <c r="Q68" i="75"/>
  <c r="Q134" i="77" s="1"/>
  <c r="R68" i="75"/>
  <c r="R134" i="77" s="1"/>
  <c r="S68" i="75"/>
  <c r="S134" i="77" s="1"/>
  <c r="T68" i="75"/>
  <c r="T134" i="77" s="1"/>
  <c r="U68" i="75"/>
  <c r="U134" i="77" s="1"/>
  <c r="V68" i="75"/>
  <c r="V134" i="77" s="1"/>
  <c r="W68" i="75"/>
  <c r="W134" i="77" s="1"/>
  <c r="X68" i="75"/>
  <c r="X134" i="77" s="1"/>
  <c r="Y68" i="75"/>
  <c r="Y134" i="77" s="1"/>
  <c r="Z68" i="75"/>
  <c r="Z134" i="77" s="1"/>
  <c r="AA68" i="75"/>
  <c r="AA134" i="77" s="1"/>
  <c r="AB68" i="75"/>
  <c r="AB134" i="77" s="1"/>
  <c r="AC68" i="75"/>
  <c r="AC134" i="77" s="1"/>
  <c r="AD68" i="75"/>
  <c r="AD134" i="77" s="1"/>
  <c r="AE68" i="75"/>
  <c r="AE134" i="77" s="1"/>
  <c r="AF68" i="75"/>
  <c r="AF134" i="77" s="1"/>
  <c r="AG68" i="75"/>
  <c r="AG134" i="77" s="1"/>
  <c r="AH68" i="75"/>
  <c r="AH134" i="77" s="1"/>
  <c r="AI68" i="75"/>
  <c r="AI134" i="77" s="1"/>
  <c r="AJ68" i="75"/>
  <c r="AJ134" i="77" s="1"/>
  <c r="AK68" i="75"/>
  <c r="AK134" i="77" s="1"/>
  <c r="AL68" i="75"/>
  <c r="AL134" i="77" s="1"/>
  <c r="AM68" i="75"/>
  <c r="AM134" i="77" s="1"/>
  <c r="AN68" i="75"/>
  <c r="AN134" i="77" s="1"/>
  <c r="AO68" i="75"/>
  <c r="AO134" i="77" s="1"/>
  <c r="AP68" i="75"/>
  <c r="AP134" i="77" s="1"/>
  <c r="AQ68" i="75"/>
  <c r="AQ134" i="77" s="1"/>
  <c r="AR68" i="75"/>
  <c r="AR134" i="77" s="1"/>
  <c r="AS68" i="75"/>
  <c r="AS134" i="77" s="1"/>
  <c r="AT68" i="75"/>
  <c r="AT134" i="77" s="1"/>
  <c r="AU68" i="75"/>
  <c r="AU134" i="77" s="1"/>
  <c r="AV68" i="75"/>
  <c r="AV134" i="77" s="1"/>
  <c r="AW68" i="75"/>
  <c r="AW134" i="77" s="1"/>
  <c r="AX68" i="75"/>
  <c r="AX134" i="77" s="1"/>
  <c r="AY68" i="75"/>
  <c r="AY134" i="77" s="1"/>
  <c r="AZ68" i="75"/>
  <c r="AZ134" i="77" s="1"/>
  <c r="BA68" i="75"/>
  <c r="BA134" i="77" s="1"/>
  <c r="BB68" i="75"/>
  <c r="BB134" i="77" s="1"/>
  <c r="BC68" i="75"/>
  <c r="BC134" i="77" s="1"/>
  <c r="BD68" i="75"/>
  <c r="BD134" i="77" s="1"/>
  <c r="BE68" i="75"/>
  <c r="BE134" i="77" s="1"/>
  <c r="BF68" i="75"/>
  <c r="BF134" i="77" s="1"/>
  <c r="BG68" i="75"/>
  <c r="BG134" i="77" s="1"/>
  <c r="BH68" i="75"/>
  <c r="BH134" i="77" s="1"/>
  <c r="BI68" i="75"/>
  <c r="BI134" i="77" s="1"/>
  <c r="BJ68" i="75"/>
  <c r="BJ134" i="77" s="1"/>
  <c r="BK68" i="75"/>
  <c r="BK134" i="77" s="1"/>
  <c r="BL68" i="75"/>
  <c r="BL134" i="77" s="1"/>
  <c r="BM68" i="75"/>
  <c r="BM134" i="77" s="1"/>
  <c r="BN68" i="75"/>
  <c r="BN134" i="77" s="1"/>
  <c r="BO68" i="75"/>
  <c r="BO134" i="77" s="1"/>
  <c r="BP68" i="75"/>
  <c r="BP134" i="77" s="1"/>
  <c r="BQ68" i="75"/>
  <c r="BQ134" i="77" s="1"/>
  <c r="BR68" i="75"/>
  <c r="BR134" i="77" s="1"/>
  <c r="BS68" i="75"/>
  <c r="BS134" i="77" s="1"/>
  <c r="BT68" i="75"/>
  <c r="BT134" i="77" s="1"/>
  <c r="BU68" i="75"/>
  <c r="BU134" i="77" s="1"/>
  <c r="BV68" i="75"/>
  <c r="BV134" i="77" s="1"/>
  <c r="BW68" i="75"/>
  <c r="BW134" i="77" s="1"/>
  <c r="BX68" i="75"/>
  <c r="BX134" i="77" s="1"/>
  <c r="B69" i="75"/>
  <c r="B135" i="77" s="1"/>
  <c r="C69" i="75"/>
  <c r="C135" i="77" s="1"/>
  <c r="D69" i="75"/>
  <c r="D135" i="77" s="1"/>
  <c r="E69" i="75"/>
  <c r="E135" i="77" s="1"/>
  <c r="F69" i="75"/>
  <c r="F135" i="77" s="1"/>
  <c r="G69" i="75"/>
  <c r="G135" i="77" s="1"/>
  <c r="H69" i="75"/>
  <c r="H135" i="77" s="1"/>
  <c r="I69" i="75"/>
  <c r="I135" i="77" s="1"/>
  <c r="J69" i="75"/>
  <c r="J135" i="77" s="1"/>
  <c r="K69" i="75"/>
  <c r="K135" i="77" s="1"/>
  <c r="L69" i="75"/>
  <c r="L135" i="77" s="1"/>
  <c r="M69" i="75"/>
  <c r="M135" i="77" s="1"/>
  <c r="N69" i="75"/>
  <c r="N135" i="77" s="1"/>
  <c r="O69" i="75"/>
  <c r="O135" i="77" s="1"/>
  <c r="P69" i="75"/>
  <c r="P135" i="77" s="1"/>
  <c r="Q69" i="75"/>
  <c r="Q135" i="77" s="1"/>
  <c r="R69" i="75"/>
  <c r="R135" i="77" s="1"/>
  <c r="S69" i="75"/>
  <c r="S135" i="77" s="1"/>
  <c r="T69" i="75"/>
  <c r="T135" i="77" s="1"/>
  <c r="U69" i="75"/>
  <c r="U135" i="77" s="1"/>
  <c r="V69" i="75"/>
  <c r="V135" i="77" s="1"/>
  <c r="W69" i="75"/>
  <c r="W135" i="77" s="1"/>
  <c r="X69" i="75"/>
  <c r="X135" i="77" s="1"/>
  <c r="Y69" i="75"/>
  <c r="Y135" i="77" s="1"/>
  <c r="Z69" i="75"/>
  <c r="Z135" i="77" s="1"/>
  <c r="AA69" i="75"/>
  <c r="AA135" i="77" s="1"/>
  <c r="AB69" i="75"/>
  <c r="AB135" i="77" s="1"/>
  <c r="AC69" i="75"/>
  <c r="AC135" i="77" s="1"/>
  <c r="AD69" i="75"/>
  <c r="AD135" i="77" s="1"/>
  <c r="AE69" i="75"/>
  <c r="AE135" i="77" s="1"/>
  <c r="AF69" i="75"/>
  <c r="AF135" i="77" s="1"/>
  <c r="AG69" i="75"/>
  <c r="AG135" i="77" s="1"/>
  <c r="AH69" i="75"/>
  <c r="AH135" i="77" s="1"/>
  <c r="AI69" i="75"/>
  <c r="AI135" i="77" s="1"/>
  <c r="AJ69" i="75"/>
  <c r="AJ135" i="77" s="1"/>
  <c r="AK69" i="75"/>
  <c r="AK135" i="77" s="1"/>
  <c r="AL69" i="75"/>
  <c r="AL135" i="77" s="1"/>
  <c r="AM69" i="75"/>
  <c r="AM135" i="77" s="1"/>
  <c r="AN69" i="75"/>
  <c r="AN135" i="77" s="1"/>
  <c r="AO69" i="75"/>
  <c r="AO135" i="77" s="1"/>
  <c r="AP69" i="75"/>
  <c r="AP135" i="77" s="1"/>
  <c r="AQ69" i="75"/>
  <c r="AQ135" i="77" s="1"/>
  <c r="AR69" i="75"/>
  <c r="AR135" i="77" s="1"/>
  <c r="AS69" i="75"/>
  <c r="AS135" i="77" s="1"/>
  <c r="AT69" i="75"/>
  <c r="AT135" i="77" s="1"/>
  <c r="AU69" i="75"/>
  <c r="AU135" i="77" s="1"/>
  <c r="AV69" i="75"/>
  <c r="AV135" i="77" s="1"/>
  <c r="AW69" i="75"/>
  <c r="AW135" i="77" s="1"/>
  <c r="AX69" i="75"/>
  <c r="AX135" i="77" s="1"/>
  <c r="AY69" i="75"/>
  <c r="AY135" i="77" s="1"/>
  <c r="AZ69" i="75"/>
  <c r="AZ135" i="77" s="1"/>
  <c r="BA69" i="75"/>
  <c r="BA135" i="77" s="1"/>
  <c r="BB69" i="75"/>
  <c r="BB135" i="77" s="1"/>
  <c r="BC69" i="75"/>
  <c r="BC135" i="77" s="1"/>
  <c r="BD69" i="75"/>
  <c r="BD135" i="77" s="1"/>
  <c r="BE69" i="75"/>
  <c r="BE135" i="77" s="1"/>
  <c r="BF69" i="75"/>
  <c r="BF135" i="77" s="1"/>
  <c r="BG69" i="75"/>
  <c r="BG135" i="77" s="1"/>
  <c r="BH69" i="75"/>
  <c r="BH135" i="77" s="1"/>
  <c r="BI69" i="75"/>
  <c r="BI135" i="77" s="1"/>
  <c r="BJ69" i="75"/>
  <c r="BJ135" i="77" s="1"/>
  <c r="BK69" i="75"/>
  <c r="BK135" i="77" s="1"/>
  <c r="BL69" i="75"/>
  <c r="BL135" i="77" s="1"/>
  <c r="BM69" i="75"/>
  <c r="BM135" i="77" s="1"/>
  <c r="BN69" i="75"/>
  <c r="BN135" i="77" s="1"/>
  <c r="BO69" i="75"/>
  <c r="BO135" i="77" s="1"/>
  <c r="BP69" i="75"/>
  <c r="BP135" i="77" s="1"/>
  <c r="BQ69" i="75"/>
  <c r="BQ135" i="77" s="1"/>
  <c r="BR69" i="75"/>
  <c r="BR135" i="77" s="1"/>
  <c r="BS69" i="75"/>
  <c r="BS135" i="77" s="1"/>
  <c r="BT69" i="75"/>
  <c r="BT135" i="77" s="1"/>
  <c r="BU69" i="75"/>
  <c r="BU135" i="77" s="1"/>
  <c r="BV69" i="75"/>
  <c r="BV135" i="77" s="1"/>
  <c r="BW69" i="75"/>
  <c r="BW135" i="77" s="1"/>
  <c r="BX69" i="75"/>
  <c r="BX135" i="77" s="1"/>
  <c r="B70" i="75"/>
  <c r="B136" i="77" s="1"/>
  <c r="C70" i="75"/>
  <c r="C136" i="77" s="1"/>
  <c r="D70" i="75"/>
  <c r="D136" i="77" s="1"/>
  <c r="E70" i="75"/>
  <c r="E136" i="77" s="1"/>
  <c r="F70" i="75"/>
  <c r="F136" i="77" s="1"/>
  <c r="G70" i="75"/>
  <c r="G136" i="77" s="1"/>
  <c r="H70" i="75"/>
  <c r="H136" i="77" s="1"/>
  <c r="I70" i="75"/>
  <c r="I136" i="77" s="1"/>
  <c r="J70" i="75"/>
  <c r="J136" i="77" s="1"/>
  <c r="K70" i="75"/>
  <c r="K136" i="77" s="1"/>
  <c r="L70" i="75"/>
  <c r="L136" i="77" s="1"/>
  <c r="M70" i="75"/>
  <c r="M136" i="77" s="1"/>
  <c r="N70" i="75"/>
  <c r="N136" i="77" s="1"/>
  <c r="O70" i="75"/>
  <c r="O136" i="77" s="1"/>
  <c r="P70" i="75"/>
  <c r="P136" i="77" s="1"/>
  <c r="Q70" i="75"/>
  <c r="Q136" i="77" s="1"/>
  <c r="R70" i="75"/>
  <c r="R136" i="77" s="1"/>
  <c r="S70" i="75"/>
  <c r="S136" i="77" s="1"/>
  <c r="T70" i="75"/>
  <c r="T136" i="77" s="1"/>
  <c r="U70" i="75"/>
  <c r="U136" i="77" s="1"/>
  <c r="V70" i="75"/>
  <c r="V136" i="77" s="1"/>
  <c r="W70" i="75"/>
  <c r="W136" i="77" s="1"/>
  <c r="X70" i="75"/>
  <c r="X136" i="77" s="1"/>
  <c r="Y70" i="75"/>
  <c r="Y136" i="77" s="1"/>
  <c r="Z70" i="75"/>
  <c r="Z136" i="77" s="1"/>
  <c r="AA70" i="75"/>
  <c r="AA136" i="77" s="1"/>
  <c r="AB70" i="75"/>
  <c r="AB136" i="77" s="1"/>
  <c r="AC70" i="75"/>
  <c r="AC136" i="77" s="1"/>
  <c r="AD70" i="75"/>
  <c r="AD136" i="77" s="1"/>
  <c r="AE70" i="75"/>
  <c r="AE136" i="77" s="1"/>
  <c r="AF70" i="75"/>
  <c r="AF136" i="77" s="1"/>
  <c r="AG70" i="75"/>
  <c r="AG136" i="77" s="1"/>
  <c r="AH70" i="75"/>
  <c r="AH136" i="77" s="1"/>
  <c r="AI70" i="75"/>
  <c r="AI136" i="77" s="1"/>
  <c r="AJ70" i="75"/>
  <c r="AJ136" i="77" s="1"/>
  <c r="AK70" i="75"/>
  <c r="AK136" i="77" s="1"/>
  <c r="AL70" i="75"/>
  <c r="AL136" i="77" s="1"/>
  <c r="AM70" i="75"/>
  <c r="AM136" i="77" s="1"/>
  <c r="AN70" i="75"/>
  <c r="AN136" i="77" s="1"/>
  <c r="AO70" i="75"/>
  <c r="AO136" i="77" s="1"/>
  <c r="AP70" i="75"/>
  <c r="AP136" i="77" s="1"/>
  <c r="AQ70" i="75"/>
  <c r="AQ136" i="77" s="1"/>
  <c r="AR70" i="75"/>
  <c r="AR136" i="77" s="1"/>
  <c r="AS70" i="75"/>
  <c r="AS136" i="77" s="1"/>
  <c r="AT70" i="75"/>
  <c r="AT136" i="77" s="1"/>
  <c r="AU70" i="75"/>
  <c r="AU136" i="77" s="1"/>
  <c r="AV70" i="75"/>
  <c r="AV136" i="77" s="1"/>
  <c r="AW70" i="75"/>
  <c r="AW136" i="77" s="1"/>
  <c r="AX70" i="75"/>
  <c r="AX136" i="77" s="1"/>
  <c r="AY70" i="75"/>
  <c r="AY136" i="77" s="1"/>
  <c r="AZ70" i="75"/>
  <c r="AZ136" i="77" s="1"/>
  <c r="BA70" i="75"/>
  <c r="BA136" i="77" s="1"/>
  <c r="BB70" i="75"/>
  <c r="BB136" i="77" s="1"/>
  <c r="BC70" i="75"/>
  <c r="BC136" i="77" s="1"/>
  <c r="BD70" i="75"/>
  <c r="BD136" i="77" s="1"/>
  <c r="BE70" i="75"/>
  <c r="BE136" i="77" s="1"/>
  <c r="BF70" i="75"/>
  <c r="BF136" i="77" s="1"/>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V136" i="77" s="1"/>
  <c r="BW70" i="75"/>
  <c r="BW136" i="77" s="1"/>
  <c r="BX70" i="75"/>
  <c r="BX136" i="77" s="1"/>
  <c r="B71" i="75"/>
  <c r="B137" i="77" s="1"/>
  <c r="C71" i="75"/>
  <c r="C137" i="77" s="1"/>
  <c r="D71" i="75"/>
  <c r="D137" i="77" s="1"/>
  <c r="E71" i="75"/>
  <c r="E137" i="77" s="1"/>
  <c r="F71" i="75"/>
  <c r="F137" i="77" s="1"/>
  <c r="G71" i="75"/>
  <c r="G137" i="77" s="1"/>
  <c r="H71" i="75"/>
  <c r="H137" i="77" s="1"/>
  <c r="I71" i="75"/>
  <c r="I137" i="77" s="1"/>
  <c r="J71" i="75"/>
  <c r="J137" i="77" s="1"/>
  <c r="K71" i="75"/>
  <c r="K137" i="77" s="1"/>
  <c r="L71" i="75"/>
  <c r="L137" i="77" s="1"/>
  <c r="M71" i="75"/>
  <c r="M137" i="77" s="1"/>
  <c r="N71" i="75"/>
  <c r="N137" i="77" s="1"/>
  <c r="O71" i="75"/>
  <c r="O137" i="77" s="1"/>
  <c r="P71" i="75"/>
  <c r="P137" i="77" s="1"/>
  <c r="Q71" i="75"/>
  <c r="Q137" i="77" s="1"/>
  <c r="R71" i="75"/>
  <c r="R137" i="77" s="1"/>
  <c r="S71" i="75"/>
  <c r="S137" i="77" s="1"/>
  <c r="T71" i="75"/>
  <c r="U71" i="75"/>
  <c r="U137" i="77" s="1"/>
  <c r="V71" i="75"/>
  <c r="V137" i="77" s="1"/>
  <c r="W71" i="75"/>
  <c r="W137" i="77" s="1"/>
  <c r="X71" i="75"/>
  <c r="X137" i="77" s="1"/>
  <c r="Y71" i="75"/>
  <c r="Y137" i="77" s="1"/>
  <c r="Z71" i="75"/>
  <c r="Z137" i="77" s="1"/>
  <c r="AA71" i="75"/>
  <c r="AA137" i="77" s="1"/>
  <c r="AB71" i="75"/>
  <c r="AB137" i="77" s="1"/>
  <c r="AC71" i="75"/>
  <c r="AC137" i="77" s="1"/>
  <c r="AD71" i="75"/>
  <c r="AD137" i="77" s="1"/>
  <c r="AE71" i="75"/>
  <c r="AE137" i="77" s="1"/>
  <c r="AF71" i="75"/>
  <c r="AF137" i="77" s="1"/>
  <c r="AG71" i="75"/>
  <c r="AG137" i="77" s="1"/>
  <c r="AH71" i="75"/>
  <c r="AH137" i="77" s="1"/>
  <c r="AI71" i="75"/>
  <c r="AI137" i="77" s="1"/>
  <c r="AJ71" i="75"/>
  <c r="AJ137" i="77" s="1"/>
  <c r="AK71" i="75"/>
  <c r="AK137" i="77" s="1"/>
  <c r="AL71" i="75"/>
  <c r="AL137" i="77" s="1"/>
  <c r="AM71" i="75"/>
  <c r="AM137" i="77" s="1"/>
  <c r="AN71" i="75"/>
  <c r="AN137" i="77" s="1"/>
  <c r="AO71" i="75"/>
  <c r="AO137" i="77" s="1"/>
  <c r="AP71" i="75"/>
  <c r="AP137" i="77" s="1"/>
  <c r="AQ71" i="75"/>
  <c r="AQ137" i="77" s="1"/>
  <c r="AR71" i="75"/>
  <c r="AR137" i="77" s="1"/>
  <c r="AS71" i="75"/>
  <c r="AS137" i="77" s="1"/>
  <c r="AT71" i="75"/>
  <c r="AT137" i="77" s="1"/>
  <c r="AU71" i="75"/>
  <c r="AU137" i="77" s="1"/>
  <c r="AV71" i="75"/>
  <c r="AV137" i="77" s="1"/>
  <c r="AW71" i="75"/>
  <c r="AW137" i="77" s="1"/>
  <c r="AX71" i="75"/>
  <c r="AX137" i="77" s="1"/>
  <c r="AY71" i="75"/>
  <c r="AY137" i="77" s="1"/>
  <c r="AZ71" i="75"/>
  <c r="AZ137" i="77" s="1"/>
  <c r="BA71" i="75"/>
  <c r="BA137" i="77" s="1"/>
  <c r="BB71" i="75"/>
  <c r="BB137" i="77" s="1"/>
  <c r="BC71" i="75"/>
  <c r="BC137" i="77" s="1"/>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S137" i="77" s="1"/>
  <c r="BT71" i="75"/>
  <c r="BT137" i="77" s="1"/>
  <c r="BU71" i="75"/>
  <c r="BU137" i="77" s="1"/>
  <c r="BV71" i="75"/>
  <c r="BV137" i="77" s="1"/>
  <c r="BW71" i="75"/>
  <c r="BW137" i="77" s="1"/>
  <c r="BX71" i="75"/>
  <c r="BX137" i="77" s="1"/>
  <c r="B77" i="75"/>
  <c r="B175" i="77" s="1"/>
  <c r="C77" i="75"/>
  <c r="C175" i="77" s="1"/>
  <c r="D77" i="75"/>
  <c r="D175" i="77" s="1"/>
  <c r="E77" i="75"/>
  <c r="E175" i="77" s="1"/>
  <c r="F77" i="75"/>
  <c r="F175" i="77" s="1"/>
  <c r="G77" i="75"/>
  <c r="G175" i="77" s="1"/>
  <c r="H77" i="75"/>
  <c r="H175" i="77" s="1"/>
  <c r="I77" i="75"/>
  <c r="I175" i="77" s="1"/>
  <c r="J77" i="75"/>
  <c r="J175" i="77" s="1"/>
  <c r="K77" i="75"/>
  <c r="K175" i="77" s="1"/>
  <c r="L77" i="75"/>
  <c r="L175" i="77" s="1"/>
  <c r="M77" i="75"/>
  <c r="M175" i="77" s="1"/>
  <c r="N77" i="75"/>
  <c r="N175" i="77" s="1"/>
  <c r="O77" i="75"/>
  <c r="O175" i="77" s="1"/>
  <c r="P77" i="75"/>
  <c r="P175" i="77" s="1"/>
  <c r="Q77" i="75"/>
  <c r="Q175" i="77" s="1"/>
  <c r="R77" i="75"/>
  <c r="R175" i="77" s="1"/>
  <c r="S77" i="75"/>
  <c r="S175" i="77" s="1"/>
  <c r="T77" i="75"/>
  <c r="T175" i="77" s="1"/>
  <c r="U77" i="75"/>
  <c r="U175" i="77" s="1"/>
  <c r="V77" i="75"/>
  <c r="V175" i="77" s="1"/>
  <c r="W77" i="75"/>
  <c r="W175" i="77" s="1"/>
  <c r="X77" i="75"/>
  <c r="X175" i="77" s="1"/>
  <c r="Y77" i="75"/>
  <c r="Y175" i="77" s="1"/>
  <c r="Z77" i="75"/>
  <c r="Z175" i="77" s="1"/>
  <c r="AA77" i="75"/>
  <c r="AA175" i="77" s="1"/>
  <c r="AB77" i="75"/>
  <c r="AB175" i="77" s="1"/>
  <c r="AC77" i="75"/>
  <c r="AC175" i="77" s="1"/>
  <c r="AD77" i="75"/>
  <c r="AD175" i="77" s="1"/>
  <c r="AE77" i="75"/>
  <c r="AE175" i="77" s="1"/>
  <c r="AF77" i="75"/>
  <c r="AF175" i="77" s="1"/>
  <c r="AG77" i="75"/>
  <c r="AG175" i="77" s="1"/>
  <c r="AH77" i="75"/>
  <c r="AH175" i="77" s="1"/>
  <c r="AI77" i="75"/>
  <c r="AI175" i="77" s="1"/>
  <c r="AJ77" i="75"/>
  <c r="AJ175" i="77" s="1"/>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AZ175" i="77" s="1"/>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P175" i="77" s="1"/>
  <c r="BQ77" i="75"/>
  <c r="BQ175" i="77" s="1"/>
  <c r="BR77" i="75"/>
  <c r="BR175" i="77" s="1"/>
  <c r="BS77" i="75"/>
  <c r="BS175" i="77" s="1"/>
  <c r="BT77" i="75"/>
  <c r="BT175" i="77" s="1"/>
  <c r="BU77" i="75"/>
  <c r="BU175" i="77" s="1"/>
  <c r="BV77" i="75"/>
  <c r="BV175" i="77" s="1"/>
  <c r="BW77" i="75"/>
  <c r="BW175" i="77" s="1"/>
  <c r="BX77" i="75"/>
  <c r="BX175" i="77" s="1"/>
  <c r="B78" i="75"/>
  <c r="B176" i="77" s="1"/>
  <c r="C78" i="75"/>
  <c r="C176" i="77" s="1"/>
  <c r="D78" i="75"/>
  <c r="E78" i="75"/>
  <c r="E176" i="77" s="1"/>
  <c r="F78" i="75"/>
  <c r="F176" i="77" s="1"/>
  <c r="G78" i="75"/>
  <c r="G176" i="77" s="1"/>
  <c r="H78" i="75"/>
  <c r="H176" i="77" s="1"/>
  <c r="I78" i="75"/>
  <c r="I176" i="77" s="1"/>
  <c r="J78" i="75"/>
  <c r="J176" i="77" s="1"/>
  <c r="K78" i="75"/>
  <c r="K176" i="77" s="1"/>
  <c r="L78" i="75"/>
  <c r="L176" i="77" s="1"/>
  <c r="M78" i="75"/>
  <c r="M176" i="77" s="1"/>
  <c r="N78" i="75"/>
  <c r="N176" i="77" s="1"/>
  <c r="O78" i="75"/>
  <c r="O176" i="77" s="1"/>
  <c r="P78" i="75"/>
  <c r="P176" i="77" s="1"/>
  <c r="Q78" i="75"/>
  <c r="Q176" i="77" s="1"/>
  <c r="R78" i="75"/>
  <c r="R176" i="77" s="1"/>
  <c r="S78" i="75"/>
  <c r="S176" i="77" s="1"/>
  <c r="T78" i="75"/>
  <c r="T176" i="77" s="1"/>
  <c r="U78" i="75"/>
  <c r="U176" i="77" s="1"/>
  <c r="V78" i="75"/>
  <c r="V176" i="77" s="1"/>
  <c r="W78" i="75"/>
  <c r="W176" i="77" s="1"/>
  <c r="X78" i="75"/>
  <c r="X176" i="77" s="1"/>
  <c r="Y78" i="75"/>
  <c r="Y176" i="77" s="1"/>
  <c r="Z78" i="75"/>
  <c r="Z176" i="77" s="1"/>
  <c r="AA78" i="75"/>
  <c r="AA176" i="77" s="1"/>
  <c r="AB78" i="75"/>
  <c r="AC78" i="75"/>
  <c r="AC176" i="77" s="1"/>
  <c r="AD78" i="75"/>
  <c r="AD176" i="77" s="1"/>
  <c r="AE78" i="75"/>
  <c r="AE176" i="77" s="1"/>
  <c r="AF78" i="75"/>
  <c r="AF176" i="77" s="1"/>
  <c r="AG78" i="75"/>
  <c r="AG176" i="77" s="1"/>
  <c r="AH78" i="75"/>
  <c r="AH176" i="77" s="1"/>
  <c r="AI78" i="75"/>
  <c r="AI176" i="77" s="1"/>
  <c r="AJ78" i="75"/>
  <c r="AJ176" i="77" s="1"/>
  <c r="AK78" i="75"/>
  <c r="AK176" i="77" s="1"/>
  <c r="AL78" i="75"/>
  <c r="AL176" i="77" s="1"/>
  <c r="AM78" i="75"/>
  <c r="AM176" i="77" s="1"/>
  <c r="AN78" i="75"/>
  <c r="AN176" i="77" s="1"/>
  <c r="AO78" i="75"/>
  <c r="AO176" i="77" s="1"/>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AZ176" i="77" s="1"/>
  <c r="BA78" i="75"/>
  <c r="BA176" i="77" s="1"/>
  <c r="BB78" i="75"/>
  <c r="BB176" i="77" s="1"/>
  <c r="BC78" i="75"/>
  <c r="BC176" i="77" s="1"/>
  <c r="BD78" i="75"/>
  <c r="BD176" i="77" s="1"/>
  <c r="BE78" i="75"/>
  <c r="BE176" i="77" s="1"/>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U176" i="77" s="1"/>
  <c r="BV78" i="75"/>
  <c r="BV176" i="77" s="1"/>
  <c r="BW78" i="75"/>
  <c r="BW176" i="77" s="1"/>
  <c r="BX78" i="75"/>
  <c r="BX176" i="77" s="1"/>
  <c r="B79" i="75"/>
  <c r="B177" i="77" s="1"/>
  <c r="C79" i="75"/>
  <c r="C177" i="77" s="1"/>
  <c r="D79" i="75"/>
  <c r="D177" i="77" s="1"/>
  <c r="E79" i="75"/>
  <c r="E177" i="77" s="1"/>
  <c r="F79" i="75"/>
  <c r="F177" i="77" s="1"/>
  <c r="G79" i="75"/>
  <c r="G177" i="77" s="1"/>
  <c r="H79" i="75"/>
  <c r="H177" i="77" s="1"/>
  <c r="I79" i="75"/>
  <c r="I177" i="77" s="1"/>
  <c r="J79" i="75"/>
  <c r="J177" i="77" s="1"/>
  <c r="K79" i="75"/>
  <c r="L79" i="75"/>
  <c r="L177" i="77" s="1"/>
  <c r="M79" i="75"/>
  <c r="M177" i="77" s="1"/>
  <c r="N79" i="75"/>
  <c r="N177" i="77" s="1"/>
  <c r="O79" i="75"/>
  <c r="O177" i="77" s="1"/>
  <c r="P79" i="75"/>
  <c r="P177" i="77" s="1"/>
  <c r="Q79" i="75"/>
  <c r="Q177" i="77" s="1"/>
  <c r="R79" i="75"/>
  <c r="R177" i="77" s="1"/>
  <c r="S79" i="75"/>
  <c r="S177" i="77" s="1"/>
  <c r="T79" i="75"/>
  <c r="T177" i="77" s="1"/>
  <c r="U79" i="75"/>
  <c r="U177" i="77" s="1"/>
  <c r="V79" i="75"/>
  <c r="V177" i="77" s="1"/>
  <c r="W79" i="75"/>
  <c r="W177" i="77" s="1"/>
  <c r="X79" i="75"/>
  <c r="X177" i="77" s="1"/>
  <c r="Y79" i="75"/>
  <c r="Y177" i="77" s="1"/>
  <c r="Z79" i="75"/>
  <c r="Z177" i="77" s="1"/>
  <c r="AA79" i="75"/>
  <c r="AA177" i="77" s="1"/>
  <c r="AB79" i="75"/>
  <c r="AB177" i="77" s="1"/>
  <c r="AC79" i="75"/>
  <c r="AC177" i="77" s="1"/>
  <c r="AD79" i="75"/>
  <c r="AD177" i="77" s="1"/>
  <c r="AE79" i="75"/>
  <c r="AE177" i="77" s="1"/>
  <c r="AF79" i="75"/>
  <c r="AF177" i="77" s="1"/>
  <c r="AG79" i="75"/>
  <c r="AG177" i="77" s="1"/>
  <c r="AH79" i="75"/>
  <c r="AH177" i="77" s="1"/>
  <c r="AI79" i="75"/>
  <c r="AI177" i="77" s="1"/>
  <c r="AJ79" i="75"/>
  <c r="AJ177" i="77" s="1"/>
  <c r="AK79" i="75"/>
  <c r="AK177" i="77" s="1"/>
  <c r="AL79" i="75"/>
  <c r="AL177" i="77" s="1"/>
  <c r="AM79" i="75"/>
  <c r="AM177" i="77" s="1"/>
  <c r="AN79" i="75"/>
  <c r="AN177" i="77" s="1"/>
  <c r="AO79" i="75"/>
  <c r="AO177" i="77" s="1"/>
  <c r="AP79" i="75"/>
  <c r="AP177" i="77" s="1"/>
  <c r="AQ79" i="75"/>
  <c r="AQ177" i="77" s="1"/>
  <c r="AR79" i="75"/>
  <c r="AR177" i="77" s="1"/>
  <c r="AS79" i="75"/>
  <c r="AS177" i="77" s="1"/>
  <c r="AT79" i="75"/>
  <c r="AT177" i="77" s="1"/>
  <c r="AU79" i="75"/>
  <c r="AU177" i="77" s="1"/>
  <c r="AV79" i="75"/>
  <c r="AV177" i="77" s="1"/>
  <c r="AW79" i="75"/>
  <c r="AW177" i="77" s="1"/>
  <c r="AX79" i="75"/>
  <c r="AX177" i="77" s="1"/>
  <c r="AY79" i="75"/>
  <c r="AY177" i="77" s="1"/>
  <c r="AZ79" i="75"/>
  <c r="AZ177" i="77" s="1"/>
  <c r="BA79" i="75"/>
  <c r="BA177" i="77" s="1"/>
  <c r="BB79" i="75"/>
  <c r="BB177" i="77" s="1"/>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R177" i="77" s="1"/>
  <c r="BS79" i="75"/>
  <c r="BS177" i="77" s="1"/>
  <c r="BT79" i="75"/>
  <c r="BT177" i="77" s="1"/>
  <c r="BU79" i="75"/>
  <c r="BU177" i="77" s="1"/>
  <c r="BV79" i="75"/>
  <c r="BV177" i="77" s="1"/>
  <c r="BW79" i="75"/>
  <c r="BW177" i="77" s="1"/>
  <c r="BX79" i="75"/>
  <c r="BX177" i="77" s="1"/>
  <c r="B80" i="75"/>
  <c r="B178" i="77" s="1"/>
  <c r="C80" i="75"/>
  <c r="D80" i="75"/>
  <c r="D178" i="77" s="1"/>
  <c r="E80" i="75"/>
  <c r="E178" i="77" s="1"/>
  <c r="F80" i="75"/>
  <c r="G80" i="75"/>
  <c r="G178" i="77" s="1"/>
  <c r="H80" i="75"/>
  <c r="H178" i="77" s="1"/>
  <c r="I80" i="75"/>
  <c r="I178" i="77" s="1"/>
  <c r="J80" i="75"/>
  <c r="J178" i="77" s="1"/>
  <c r="K80" i="75"/>
  <c r="K178" i="77" s="1"/>
  <c r="L80" i="75"/>
  <c r="L178" i="77" s="1"/>
  <c r="M80" i="75"/>
  <c r="M178" i="77" s="1"/>
  <c r="N80" i="75"/>
  <c r="N178" i="77" s="1"/>
  <c r="O80" i="75"/>
  <c r="O178" i="77" s="1"/>
  <c r="P80" i="75"/>
  <c r="P178" i="77" s="1"/>
  <c r="Q80" i="75"/>
  <c r="Q178" i="77" s="1"/>
  <c r="R80" i="75"/>
  <c r="R178" i="77" s="1"/>
  <c r="S80" i="75"/>
  <c r="S178" i="77" s="1"/>
  <c r="T80" i="75"/>
  <c r="T178" i="77" s="1"/>
  <c r="U80" i="75"/>
  <c r="U178" i="77" s="1"/>
  <c r="V80" i="75"/>
  <c r="V178" i="77" s="1"/>
  <c r="W80" i="75"/>
  <c r="W178" i="77" s="1"/>
  <c r="X80" i="75"/>
  <c r="X178" i="77" s="1"/>
  <c r="Y80" i="75"/>
  <c r="Y178" i="77" s="1"/>
  <c r="Z80" i="75"/>
  <c r="Z178" i="77" s="1"/>
  <c r="AA80" i="75"/>
  <c r="AA178" i="77" s="1"/>
  <c r="AB80" i="75"/>
  <c r="AB178" i="77" s="1"/>
  <c r="AC80" i="75"/>
  <c r="AC178" i="77" s="1"/>
  <c r="AD80" i="75"/>
  <c r="AD178" i="77" s="1"/>
  <c r="AE80" i="75"/>
  <c r="AE178" i="77" s="1"/>
  <c r="AF80" i="75"/>
  <c r="AF178" i="77" s="1"/>
  <c r="AG80" i="75"/>
  <c r="AG178" i="77" s="1"/>
  <c r="AH80" i="75"/>
  <c r="AH178" i="77" s="1"/>
  <c r="AI80" i="75"/>
  <c r="AI178" i="77" s="1"/>
  <c r="AJ80" i="75"/>
  <c r="AJ178" i="77" s="1"/>
  <c r="AK80" i="75"/>
  <c r="AK178" i="77" s="1"/>
  <c r="AL80" i="75"/>
  <c r="AL178" i="77" s="1"/>
  <c r="AM80" i="75"/>
  <c r="AM178" i="77" s="1"/>
  <c r="AN80" i="75"/>
  <c r="AN178" i="77" s="1"/>
  <c r="AO80" i="75"/>
  <c r="AO178" i="77" s="1"/>
  <c r="AP80" i="75"/>
  <c r="AP178" i="77" s="1"/>
  <c r="AQ80" i="75"/>
  <c r="AQ178" i="77" s="1"/>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G178" i="77" s="1"/>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W178" i="77" s="1"/>
  <c r="BX80" i="75"/>
  <c r="BX178" i="77" s="1"/>
  <c r="B81" i="75"/>
  <c r="B179" i="77" s="1"/>
  <c r="C81" i="75"/>
  <c r="C179" i="77" s="1"/>
  <c r="D81" i="75"/>
  <c r="D179" i="77" s="1"/>
  <c r="E81" i="75"/>
  <c r="E179" i="77" s="1"/>
  <c r="F81" i="75"/>
  <c r="F179" i="77" s="1"/>
  <c r="G81" i="75"/>
  <c r="G179" i="77" s="1"/>
  <c r="H81" i="75"/>
  <c r="H179" i="77" s="1"/>
  <c r="I81" i="75"/>
  <c r="I179" i="77" s="1"/>
  <c r="J81" i="75"/>
  <c r="J179" i="77" s="1"/>
  <c r="K81" i="75"/>
  <c r="K179" i="77" s="1"/>
  <c r="L81" i="75"/>
  <c r="L179" i="77" s="1"/>
  <c r="M81" i="75"/>
  <c r="M179" i="77" s="1"/>
  <c r="N81" i="75"/>
  <c r="N179" i="77" s="1"/>
  <c r="O81" i="75"/>
  <c r="O179" i="77" s="1"/>
  <c r="P81" i="75"/>
  <c r="P179" i="77" s="1"/>
  <c r="Q81" i="75"/>
  <c r="Q179" i="77" s="1"/>
  <c r="R81" i="75"/>
  <c r="R179" i="77" s="1"/>
  <c r="S81" i="75"/>
  <c r="S179" i="77" s="1"/>
  <c r="T81" i="75"/>
  <c r="T179" i="77" s="1"/>
  <c r="U81" i="75"/>
  <c r="U179" i="77" s="1"/>
  <c r="V81" i="75"/>
  <c r="V179" i="77" s="1"/>
  <c r="W81" i="75"/>
  <c r="W179" i="77" s="1"/>
  <c r="X81" i="75"/>
  <c r="X179" i="77" s="1"/>
  <c r="Y81" i="75"/>
  <c r="Y179" i="77" s="1"/>
  <c r="Z81" i="75"/>
  <c r="Z179" i="77" s="1"/>
  <c r="AA81" i="75"/>
  <c r="AA179" i="77" s="1"/>
  <c r="AB81" i="75"/>
  <c r="AB179" i="77" s="1"/>
  <c r="AC81" i="75"/>
  <c r="AD81" i="75"/>
  <c r="AD179" i="77" s="1"/>
  <c r="AE81" i="75"/>
  <c r="AE179" i="77" s="1"/>
  <c r="AF81" i="75"/>
  <c r="AF179" i="77" s="1"/>
  <c r="AG81" i="75"/>
  <c r="AG179" i="77" s="1"/>
  <c r="AH81" i="75"/>
  <c r="AH179" i="77" s="1"/>
  <c r="AI81" i="75"/>
  <c r="AI179" i="77" s="1"/>
  <c r="AJ81" i="75"/>
  <c r="AJ179" i="77" s="1"/>
  <c r="AK81" i="75"/>
  <c r="AK179" i="77" s="1"/>
  <c r="AL81" i="75"/>
  <c r="AL179" i="77" s="1"/>
  <c r="AM81" i="75"/>
  <c r="AM179" i="77" s="1"/>
  <c r="AN81" i="75"/>
  <c r="AN179" i="77" s="1"/>
  <c r="AO81" i="75"/>
  <c r="AO179" i="77" s="1"/>
  <c r="AP81" i="75"/>
  <c r="AP179" i="77" s="1"/>
  <c r="AQ81" i="75"/>
  <c r="AQ179" i="77" s="1"/>
  <c r="AR81" i="75"/>
  <c r="AR179" i="77" s="1"/>
  <c r="AS81" i="75"/>
  <c r="AS179" i="77" s="1"/>
  <c r="AT81" i="75"/>
  <c r="AT179" i="77" s="1"/>
  <c r="AU81" i="75"/>
  <c r="AU179" i="77" s="1"/>
  <c r="AV81" i="75"/>
  <c r="AV179" i="77" s="1"/>
  <c r="AW81" i="75"/>
  <c r="AW179" i="77" s="1"/>
  <c r="AX81" i="75"/>
  <c r="AX179" i="77" s="1"/>
  <c r="AY81" i="75"/>
  <c r="AY179" i="77" s="1"/>
  <c r="AZ81" i="75"/>
  <c r="AZ179" i="77" s="1"/>
  <c r="BA81" i="75"/>
  <c r="BA179" i="77" s="1"/>
  <c r="BB81" i="75"/>
  <c r="BB179" i="77" s="1"/>
  <c r="BC81" i="75"/>
  <c r="BC179" i="77" s="1"/>
  <c r="BD81" i="75"/>
  <c r="BD179" i="77" s="1"/>
  <c r="BE81" i="75"/>
  <c r="BE179" i="77" s="1"/>
  <c r="BF81" i="75"/>
  <c r="BF179" i="77" s="1"/>
  <c r="BG81" i="75"/>
  <c r="BG179" i="77" s="1"/>
  <c r="BH81" i="75"/>
  <c r="BH179" i="77" s="1"/>
  <c r="BI81" i="75"/>
  <c r="BI179" i="77" s="1"/>
  <c r="BJ81" i="75"/>
  <c r="BJ179" i="77" s="1"/>
  <c r="BK81" i="75"/>
  <c r="BK179" i="77" s="1"/>
  <c r="BL81" i="75"/>
  <c r="BL179" i="77" s="1"/>
  <c r="BM81" i="75"/>
  <c r="BM179" i="77" s="1"/>
  <c r="BN81" i="75"/>
  <c r="BN179" i="77" s="1"/>
  <c r="BO81" i="75"/>
  <c r="BO179" i="77" s="1"/>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E217" i="77" s="1"/>
  <c r="F87" i="75"/>
  <c r="F217" i="77" s="1"/>
  <c r="G87" i="75"/>
  <c r="G217" i="77" s="1"/>
  <c r="H87" i="75"/>
  <c r="H217" i="77" s="1"/>
  <c r="I87" i="75"/>
  <c r="I217" i="77" s="1"/>
  <c r="J87" i="75"/>
  <c r="J217" i="77" s="1"/>
  <c r="K87" i="75"/>
  <c r="K217" i="77" s="1"/>
  <c r="L87" i="75"/>
  <c r="L217" i="77" s="1"/>
  <c r="M87" i="75"/>
  <c r="M217" i="77" s="1"/>
  <c r="N87" i="75"/>
  <c r="N217" i="77" s="1"/>
  <c r="O87" i="75"/>
  <c r="O217" i="77" s="1"/>
  <c r="P87" i="75"/>
  <c r="P217" i="77" s="1"/>
  <c r="Q87" i="75"/>
  <c r="Q217" i="77" s="1"/>
  <c r="R87" i="75"/>
  <c r="R217" i="77" s="1"/>
  <c r="S87" i="75"/>
  <c r="S217" i="77" s="1"/>
  <c r="T87" i="75"/>
  <c r="T217" i="77" s="1"/>
  <c r="U87" i="75"/>
  <c r="U217" i="77" s="1"/>
  <c r="V87" i="75"/>
  <c r="V217" i="77" s="1"/>
  <c r="W87" i="75"/>
  <c r="W217" i="77" s="1"/>
  <c r="X87" i="75"/>
  <c r="X217" i="77" s="1"/>
  <c r="Y87" i="75"/>
  <c r="Y217" i="77" s="1"/>
  <c r="Z87" i="75"/>
  <c r="AA87" i="75"/>
  <c r="AA217" i="77" s="1"/>
  <c r="AB87" i="75"/>
  <c r="AB217" i="77" s="1"/>
  <c r="AC87" i="75"/>
  <c r="AC217" i="77" s="1"/>
  <c r="AD87" i="75"/>
  <c r="AD217" i="77" s="1"/>
  <c r="AE87" i="75"/>
  <c r="AE217" i="77" s="1"/>
  <c r="AF87" i="75"/>
  <c r="AF217" i="77" s="1"/>
  <c r="AG87" i="75"/>
  <c r="AG217" i="77" s="1"/>
  <c r="AH87" i="75"/>
  <c r="AH217" i="77" s="1"/>
  <c r="AI87" i="75"/>
  <c r="AI217" i="77" s="1"/>
  <c r="AJ87" i="75"/>
  <c r="AJ217" i="77" s="1"/>
  <c r="AK87" i="75"/>
  <c r="AK217" i="77" s="1"/>
  <c r="AL87" i="75"/>
  <c r="AL217" i="77" s="1"/>
  <c r="AM87" i="75"/>
  <c r="AM217" i="77" s="1"/>
  <c r="AN87" i="75"/>
  <c r="AN217" i="77" s="1"/>
  <c r="AO87" i="75"/>
  <c r="AO217" i="77" s="1"/>
  <c r="AP87" i="75"/>
  <c r="AP217" i="77" s="1"/>
  <c r="AQ87" i="75"/>
  <c r="AQ217" i="77" s="1"/>
  <c r="AR87" i="75"/>
  <c r="AR217" i="77" s="1"/>
  <c r="AS87" i="75"/>
  <c r="AS217" i="77" s="1"/>
  <c r="AT87" i="75"/>
  <c r="AT217" i="77" s="1"/>
  <c r="AU87" i="75"/>
  <c r="AU217" i="77" s="1"/>
  <c r="AV87" i="75"/>
  <c r="AV217" i="77" s="1"/>
  <c r="AW87" i="75"/>
  <c r="AW217" i="77" s="1"/>
  <c r="AX87" i="75"/>
  <c r="AX217" i="77" s="1"/>
  <c r="AY87" i="75"/>
  <c r="AY217" i="77" s="1"/>
  <c r="AZ87" i="75"/>
  <c r="AZ217" i="77" s="1"/>
  <c r="BA87" i="75"/>
  <c r="BA217" i="77" s="1"/>
  <c r="BB87" i="75"/>
  <c r="BB217" i="77" s="1"/>
  <c r="BC87" i="75"/>
  <c r="BC217" i="77" s="1"/>
  <c r="BD87" i="75"/>
  <c r="BD217" i="77" s="1"/>
  <c r="BE87" i="75"/>
  <c r="BE217" i="77" s="1"/>
  <c r="BF87" i="75"/>
  <c r="BF217" i="77" s="1"/>
  <c r="BG87" i="75"/>
  <c r="BG217" i="77" s="1"/>
  <c r="BH87" i="75"/>
  <c r="BH217" i="77" s="1"/>
  <c r="BI87" i="75"/>
  <c r="BI217" i="77" s="1"/>
  <c r="BJ87" i="75"/>
  <c r="BJ217" i="77" s="1"/>
  <c r="BK87" i="75"/>
  <c r="BK217" i="77" s="1"/>
  <c r="BL87" i="75"/>
  <c r="BL217" i="77" s="1"/>
  <c r="BM87" i="75"/>
  <c r="BM217" i="77" s="1"/>
  <c r="BN87" i="75"/>
  <c r="BN217" i="77" s="1"/>
  <c r="BO87" i="75"/>
  <c r="BO217" i="77" s="1"/>
  <c r="BP87" i="75"/>
  <c r="BP217" i="77" s="1"/>
  <c r="BQ87" i="75"/>
  <c r="BQ217" i="77" s="1"/>
  <c r="BR87" i="75"/>
  <c r="BR217" i="77" s="1"/>
  <c r="BS87" i="75"/>
  <c r="BS217" i="77" s="1"/>
  <c r="BT87" i="75"/>
  <c r="BT217" i="77" s="1"/>
  <c r="BU87" i="75"/>
  <c r="BU217" i="77" s="1"/>
  <c r="BV87" i="75"/>
  <c r="BV217" i="77" s="1"/>
  <c r="BW87" i="75"/>
  <c r="BW217" i="77" s="1"/>
  <c r="BX87" i="75"/>
  <c r="BX217" i="77" s="1"/>
  <c r="B88" i="75"/>
  <c r="B218" i="77" s="1"/>
  <c r="C88" i="75"/>
  <c r="C218" i="77" s="1"/>
  <c r="D88" i="75"/>
  <c r="D218" i="77" s="1"/>
  <c r="E88" i="75"/>
  <c r="E218" i="77" s="1"/>
  <c r="F88" i="75"/>
  <c r="F218" i="77" s="1"/>
  <c r="G88" i="75"/>
  <c r="H88" i="75"/>
  <c r="H218" i="77" s="1"/>
  <c r="I88" i="75"/>
  <c r="I218" i="77" s="1"/>
  <c r="J88" i="75"/>
  <c r="J218" i="77" s="1"/>
  <c r="K88" i="75"/>
  <c r="K218" i="77" s="1"/>
  <c r="L88" i="75"/>
  <c r="L218" i="77" s="1"/>
  <c r="M88" i="75"/>
  <c r="N88" i="75"/>
  <c r="N218" i="77" s="1"/>
  <c r="O88" i="75"/>
  <c r="P88" i="75"/>
  <c r="P218" i="77" s="1"/>
  <c r="Q88" i="75"/>
  <c r="Q218" i="77" s="1"/>
  <c r="R88" i="75"/>
  <c r="R218" i="77" s="1"/>
  <c r="S88" i="75"/>
  <c r="S218" i="77" s="1"/>
  <c r="T88" i="75"/>
  <c r="T218" i="77" s="1"/>
  <c r="U88" i="75"/>
  <c r="U218" i="77" s="1"/>
  <c r="V88" i="75"/>
  <c r="V218" i="77" s="1"/>
  <c r="W88" i="75"/>
  <c r="W218" i="77" s="1"/>
  <c r="X88" i="75"/>
  <c r="X218" i="77" s="1"/>
  <c r="Y88" i="75"/>
  <c r="Y218" i="77" s="1"/>
  <c r="Z88" i="75"/>
  <c r="Z218" i="77" s="1"/>
  <c r="AA88" i="75"/>
  <c r="AA218" i="77" s="1"/>
  <c r="AB88" i="75"/>
  <c r="AB218" i="77" s="1"/>
  <c r="AC88" i="75"/>
  <c r="AC218" i="77" s="1"/>
  <c r="AD88" i="75"/>
  <c r="AD218" i="77" s="1"/>
  <c r="AE88" i="75"/>
  <c r="AE218" i="77" s="1"/>
  <c r="AF88" i="75"/>
  <c r="AF218" i="77" s="1"/>
  <c r="AG88" i="75"/>
  <c r="AG218" i="77" s="1"/>
  <c r="AH88" i="75"/>
  <c r="AH218" i="77" s="1"/>
  <c r="AI88" i="75"/>
  <c r="AI218" i="77" s="1"/>
  <c r="AJ88" i="75"/>
  <c r="AJ218" i="77" s="1"/>
  <c r="AK88" i="75"/>
  <c r="AK218" i="77" s="1"/>
  <c r="AL88" i="75"/>
  <c r="AL218" i="77" s="1"/>
  <c r="AM88" i="75"/>
  <c r="AM218" i="77" s="1"/>
  <c r="AN88" i="75"/>
  <c r="AN218" i="77" s="1"/>
  <c r="AO88" i="75"/>
  <c r="AO218" i="77" s="1"/>
  <c r="AP88" i="75"/>
  <c r="AP218" i="77" s="1"/>
  <c r="AQ88" i="75"/>
  <c r="AQ218" i="77" s="1"/>
  <c r="AR88" i="75"/>
  <c r="AR218" i="77" s="1"/>
  <c r="AS88" i="75"/>
  <c r="AS218" i="77" s="1"/>
  <c r="AT88" i="75"/>
  <c r="AT218" i="77" s="1"/>
  <c r="AU88" i="75"/>
  <c r="AU218" i="77" s="1"/>
  <c r="AV88" i="75"/>
  <c r="AV218" i="77" s="1"/>
  <c r="AW88" i="75"/>
  <c r="AW218" i="77" s="1"/>
  <c r="AX88" i="75"/>
  <c r="AX218" i="77" s="1"/>
  <c r="AY88" i="75"/>
  <c r="AY218" i="77" s="1"/>
  <c r="AZ88" i="75"/>
  <c r="AZ218" i="77" s="1"/>
  <c r="BA88" i="75"/>
  <c r="BA218" i="77" s="1"/>
  <c r="BB88" i="75"/>
  <c r="BB218" i="77" s="1"/>
  <c r="BC88" i="75"/>
  <c r="BC218" i="77" s="1"/>
  <c r="BD88" i="75"/>
  <c r="BD218" i="77" s="1"/>
  <c r="BE88" i="75"/>
  <c r="BE218" i="77" s="1"/>
  <c r="BF88" i="75"/>
  <c r="BF218" i="77" s="1"/>
  <c r="BG88" i="75"/>
  <c r="BG218" i="77" s="1"/>
  <c r="BH88" i="75"/>
  <c r="BH218" i="77" s="1"/>
  <c r="BI88" i="75"/>
  <c r="BI218" i="77" s="1"/>
  <c r="BJ88" i="75"/>
  <c r="BJ218" i="77" s="1"/>
  <c r="BK88" i="75"/>
  <c r="BK218" i="77" s="1"/>
  <c r="BL88" i="75"/>
  <c r="BL218" i="77" s="1"/>
  <c r="BM88" i="75"/>
  <c r="BM218" i="77" s="1"/>
  <c r="BN88" i="75"/>
  <c r="BN218" i="77" s="1"/>
  <c r="BO88" i="75"/>
  <c r="BO218" i="77" s="1"/>
  <c r="BP88" i="75"/>
  <c r="BP218" i="77" s="1"/>
  <c r="BQ88" i="75"/>
  <c r="BQ218" i="77" s="1"/>
  <c r="BR88" i="75"/>
  <c r="BR218" i="77" s="1"/>
  <c r="BS88" i="75"/>
  <c r="BS218" i="77" s="1"/>
  <c r="BT88" i="75"/>
  <c r="BT218" i="77" s="1"/>
  <c r="BU88" i="75"/>
  <c r="BU218" i="77" s="1"/>
  <c r="BV88" i="75"/>
  <c r="BV218" i="77" s="1"/>
  <c r="BW88" i="75"/>
  <c r="BW218" i="77" s="1"/>
  <c r="BX88" i="75"/>
  <c r="BX218" i="77" s="1"/>
  <c r="B89" i="75"/>
  <c r="B219" i="77" s="1"/>
  <c r="C89" i="75"/>
  <c r="C219" i="77" s="1"/>
  <c r="D89" i="75"/>
  <c r="D219" i="77" s="1"/>
  <c r="E89" i="75"/>
  <c r="E219" i="77" s="1"/>
  <c r="F89" i="75"/>
  <c r="F219" i="77" s="1"/>
  <c r="G89" i="75"/>
  <c r="G219" i="77" s="1"/>
  <c r="H89" i="75"/>
  <c r="H219" i="77" s="1"/>
  <c r="I89" i="75"/>
  <c r="I219" i="77" s="1"/>
  <c r="J89" i="75"/>
  <c r="J219" i="77" s="1"/>
  <c r="K89" i="75"/>
  <c r="K219" i="77" s="1"/>
  <c r="L89" i="75"/>
  <c r="L219" i="77" s="1"/>
  <c r="M89" i="75"/>
  <c r="M219" i="77" s="1"/>
  <c r="N89" i="75"/>
  <c r="N219" i="77" s="1"/>
  <c r="O89" i="75"/>
  <c r="O219" i="77" s="1"/>
  <c r="P89" i="75"/>
  <c r="P219" i="77" s="1"/>
  <c r="Q89" i="75"/>
  <c r="Q219" i="77" s="1"/>
  <c r="R89" i="75"/>
  <c r="R219" i="77" s="1"/>
  <c r="S89" i="75"/>
  <c r="S219" i="77" s="1"/>
  <c r="T89" i="75"/>
  <c r="T219" i="77" s="1"/>
  <c r="U89" i="75"/>
  <c r="U219" i="77" s="1"/>
  <c r="V89" i="75"/>
  <c r="V219" i="77" s="1"/>
  <c r="W89" i="75"/>
  <c r="W219" i="77" s="1"/>
  <c r="X89" i="75"/>
  <c r="X219" i="77" s="1"/>
  <c r="Y89" i="75"/>
  <c r="Y219" i="77" s="1"/>
  <c r="Z89" i="75"/>
  <c r="Z219" i="77" s="1"/>
  <c r="AA89" i="75"/>
  <c r="AA219" i="77" s="1"/>
  <c r="AB89" i="75"/>
  <c r="AB219" i="77" s="1"/>
  <c r="AC89" i="75"/>
  <c r="AC219" i="77" s="1"/>
  <c r="AD89" i="75"/>
  <c r="AD219" i="77" s="1"/>
  <c r="AE89" i="75"/>
  <c r="AE219" i="77" s="1"/>
  <c r="AF89" i="75"/>
  <c r="AF219" i="77" s="1"/>
  <c r="AG89" i="75"/>
  <c r="AG219" i="77" s="1"/>
  <c r="AH89" i="75"/>
  <c r="AH219" i="77" s="1"/>
  <c r="AI89" i="75"/>
  <c r="AI219" i="77" s="1"/>
  <c r="AJ89" i="75"/>
  <c r="AJ219" i="77" s="1"/>
  <c r="AK89" i="75"/>
  <c r="AK219" i="77" s="1"/>
  <c r="AL89" i="75"/>
  <c r="AL219" i="77" s="1"/>
  <c r="AM89" i="75"/>
  <c r="AM219" i="77" s="1"/>
  <c r="AN89" i="75"/>
  <c r="AN219" i="77" s="1"/>
  <c r="AO89" i="75"/>
  <c r="AO219" i="77" s="1"/>
  <c r="AP89" i="75"/>
  <c r="AP219" i="77" s="1"/>
  <c r="AQ89" i="75"/>
  <c r="AQ219" i="77" s="1"/>
  <c r="AR89" i="75"/>
  <c r="AR219" i="77" s="1"/>
  <c r="AS89" i="75"/>
  <c r="AS219" i="77" s="1"/>
  <c r="AT89" i="75"/>
  <c r="AT219" i="77" s="1"/>
  <c r="AU89" i="75"/>
  <c r="AU219" i="77" s="1"/>
  <c r="AV89" i="75"/>
  <c r="AV219" i="77" s="1"/>
  <c r="AW89" i="75"/>
  <c r="AW219" i="77" s="1"/>
  <c r="AX89" i="75"/>
  <c r="AX219" i="77" s="1"/>
  <c r="AY89" i="75"/>
  <c r="AY219" i="77" s="1"/>
  <c r="AZ89" i="75"/>
  <c r="AZ219" i="77" s="1"/>
  <c r="BA89" i="75"/>
  <c r="BA219" i="77" s="1"/>
  <c r="BB89" i="75"/>
  <c r="BB219" i="77" s="1"/>
  <c r="BC89" i="75"/>
  <c r="BC219" i="77" s="1"/>
  <c r="BD89" i="75"/>
  <c r="BD219" i="77" s="1"/>
  <c r="BE89" i="75"/>
  <c r="BE219" i="77" s="1"/>
  <c r="BF89" i="75"/>
  <c r="BF219" i="77" s="1"/>
  <c r="BG89" i="75"/>
  <c r="BG219" i="77" s="1"/>
  <c r="BH89" i="75"/>
  <c r="BH219" i="77" s="1"/>
  <c r="BI89" i="75"/>
  <c r="BI219" i="77" s="1"/>
  <c r="BJ89" i="75"/>
  <c r="BJ219" i="77" s="1"/>
  <c r="BK89" i="75"/>
  <c r="BK219" i="77" s="1"/>
  <c r="BL89" i="75"/>
  <c r="BL219" i="77" s="1"/>
  <c r="BM89" i="75"/>
  <c r="BM219" i="77" s="1"/>
  <c r="BN89" i="75"/>
  <c r="BN219" i="77" s="1"/>
  <c r="BO89" i="75"/>
  <c r="BO219" i="77" s="1"/>
  <c r="BP89" i="75"/>
  <c r="BP219" i="77" s="1"/>
  <c r="BQ89" i="75"/>
  <c r="BQ219" i="77" s="1"/>
  <c r="BR89" i="75"/>
  <c r="BR219" i="77" s="1"/>
  <c r="BS89" i="75"/>
  <c r="BS219" i="77" s="1"/>
  <c r="BT89" i="75"/>
  <c r="BT219" i="77" s="1"/>
  <c r="BU89" i="75"/>
  <c r="BU219" i="77" s="1"/>
  <c r="BV89" i="75"/>
  <c r="BV219" i="77" s="1"/>
  <c r="BW89" i="75"/>
  <c r="BW219" i="77" s="1"/>
  <c r="BX89" i="75"/>
  <c r="BX219" i="77" s="1"/>
  <c r="B90" i="75"/>
  <c r="B220" i="77" s="1"/>
  <c r="C90" i="75"/>
  <c r="C220" i="77" s="1"/>
  <c r="D90" i="75"/>
  <c r="D220" i="77" s="1"/>
  <c r="E90" i="75"/>
  <c r="E220" i="77" s="1"/>
  <c r="F90" i="75"/>
  <c r="F220" i="77" s="1"/>
  <c r="G90" i="75"/>
  <c r="G220" i="77" s="1"/>
  <c r="H90" i="75"/>
  <c r="H220" i="77" s="1"/>
  <c r="I90" i="75"/>
  <c r="I220" i="77" s="1"/>
  <c r="J90" i="75"/>
  <c r="J220" i="77" s="1"/>
  <c r="K90" i="75"/>
  <c r="K220" i="77" s="1"/>
  <c r="L90" i="75"/>
  <c r="L220" i="77" s="1"/>
  <c r="M90" i="75"/>
  <c r="M220" i="77" s="1"/>
  <c r="N90" i="75"/>
  <c r="N220" i="77" s="1"/>
  <c r="O90" i="75"/>
  <c r="O220" i="77" s="1"/>
  <c r="P90" i="75"/>
  <c r="P220" i="77" s="1"/>
  <c r="Q90" i="75"/>
  <c r="Q220" i="77" s="1"/>
  <c r="R90" i="75"/>
  <c r="R220" i="77" s="1"/>
  <c r="S90" i="75"/>
  <c r="S220" i="77" s="1"/>
  <c r="T90" i="75"/>
  <c r="T220" i="77" s="1"/>
  <c r="U90" i="75"/>
  <c r="U220" i="77" s="1"/>
  <c r="V90" i="75"/>
  <c r="V220" i="77" s="1"/>
  <c r="W90" i="75"/>
  <c r="W220" i="77" s="1"/>
  <c r="X90" i="75"/>
  <c r="Y90" i="75"/>
  <c r="Z90" i="75"/>
  <c r="Z220" i="77" s="1"/>
  <c r="AA90" i="75"/>
  <c r="AA220" i="77" s="1"/>
  <c r="AB90" i="75"/>
  <c r="AB220" i="77" s="1"/>
  <c r="AC90" i="75"/>
  <c r="AC220" i="77" s="1"/>
  <c r="AD90" i="75"/>
  <c r="AD220" i="77" s="1"/>
  <c r="AE90" i="75"/>
  <c r="AE220" i="77" s="1"/>
  <c r="AF90" i="75"/>
  <c r="AF220" i="77" s="1"/>
  <c r="AG90" i="75"/>
  <c r="AG220" i="77" s="1"/>
  <c r="AH90" i="75"/>
  <c r="AH220" i="77" s="1"/>
  <c r="AI90" i="75"/>
  <c r="AI220" i="77" s="1"/>
  <c r="AJ90" i="75"/>
  <c r="AJ220" i="77" s="1"/>
  <c r="AK90" i="75"/>
  <c r="AK220" i="77" s="1"/>
  <c r="AL90" i="75"/>
  <c r="AL220" i="77" s="1"/>
  <c r="AM90" i="75"/>
  <c r="AM220" i="77" s="1"/>
  <c r="AN90" i="75"/>
  <c r="AN220" i="77" s="1"/>
  <c r="AO90" i="75"/>
  <c r="AO220" i="77" s="1"/>
  <c r="AP90" i="75"/>
  <c r="AP220" i="77" s="1"/>
  <c r="AQ90" i="75"/>
  <c r="AQ220" i="77" s="1"/>
  <c r="AR90" i="75"/>
  <c r="AR220" i="77" s="1"/>
  <c r="AS90" i="75"/>
  <c r="AS220" i="77" s="1"/>
  <c r="AT90" i="75"/>
  <c r="AT220" i="77" s="1"/>
  <c r="AU90" i="75"/>
  <c r="AU220" i="77" s="1"/>
  <c r="AV90" i="75"/>
  <c r="AV220" i="77" s="1"/>
  <c r="AW90" i="75"/>
  <c r="AW220" i="77" s="1"/>
  <c r="AX90" i="75"/>
  <c r="AX220" i="77" s="1"/>
  <c r="AY90" i="75"/>
  <c r="AY220" i="77" s="1"/>
  <c r="AZ90" i="75"/>
  <c r="AZ220" i="77" s="1"/>
  <c r="BA90" i="75"/>
  <c r="BA220" i="77" s="1"/>
  <c r="BB90" i="75"/>
  <c r="BB220" i="77" s="1"/>
  <c r="BC90" i="75"/>
  <c r="BC220" i="77" s="1"/>
  <c r="BD90" i="75"/>
  <c r="BD220" i="77" s="1"/>
  <c r="BE90" i="75"/>
  <c r="BE220" i="77" s="1"/>
  <c r="BF90" i="75"/>
  <c r="BF220" i="77" s="1"/>
  <c r="BG90" i="75"/>
  <c r="BG220" i="77" s="1"/>
  <c r="BH90" i="75"/>
  <c r="BH220" i="77" s="1"/>
  <c r="BI90" i="75"/>
  <c r="BI220" i="77" s="1"/>
  <c r="BJ90" i="75"/>
  <c r="BJ220" i="77" s="1"/>
  <c r="BK90" i="75"/>
  <c r="BK220" i="77" s="1"/>
  <c r="BL90" i="75"/>
  <c r="BL220" i="77" s="1"/>
  <c r="BM90" i="75"/>
  <c r="BM220" i="77" s="1"/>
  <c r="BN90" i="75"/>
  <c r="BN220" i="77" s="1"/>
  <c r="BO90" i="75"/>
  <c r="BO220" i="77" s="1"/>
  <c r="BP90" i="75"/>
  <c r="BP220" i="77" s="1"/>
  <c r="BQ90" i="75"/>
  <c r="BQ220" i="77" s="1"/>
  <c r="BR90" i="75"/>
  <c r="BR220" i="77" s="1"/>
  <c r="BS90" i="75"/>
  <c r="BS220" i="77" s="1"/>
  <c r="BT90" i="75"/>
  <c r="BT220" i="77" s="1"/>
  <c r="BU90" i="75"/>
  <c r="BU220" i="77" s="1"/>
  <c r="BV90" i="75"/>
  <c r="BV220" i="77" s="1"/>
  <c r="BW90" i="75"/>
  <c r="BW220" i="77" s="1"/>
  <c r="BX90" i="75"/>
  <c r="BX220" i="77" s="1"/>
  <c r="B91" i="75"/>
  <c r="B221" i="77" s="1"/>
  <c r="C91" i="75"/>
  <c r="C221" i="77" s="1"/>
  <c r="D91" i="75"/>
  <c r="D221" i="77" s="1"/>
  <c r="E91" i="75"/>
  <c r="E221" i="77" s="1"/>
  <c r="F91" i="75"/>
  <c r="F221" i="77" s="1"/>
  <c r="G91" i="75"/>
  <c r="G221" i="77" s="1"/>
  <c r="H91" i="75"/>
  <c r="H221" i="77" s="1"/>
  <c r="I91" i="75"/>
  <c r="I221" i="77" s="1"/>
  <c r="J91" i="75"/>
  <c r="J221" i="77" s="1"/>
  <c r="K91" i="75"/>
  <c r="K221" i="77" s="1"/>
  <c r="L91" i="75"/>
  <c r="L221" i="77" s="1"/>
  <c r="M91" i="75"/>
  <c r="M221" i="77" s="1"/>
  <c r="N91" i="75"/>
  <c r="N221" i="77" s="1"/>
  <c r="O91" i="75"/>
  <c r="O221" i="77" s="1"/>
  <c r="P91" i="75"/>
  <c r="P221" i="77" s="1"/>
  <c r="Q91" i="75"/>
  <c r="Q221" i="77" s="1"/>
  <c r="R91" i="75"/>
  <c r="R221" i="77" s="1"/>
  <c r="S91" i="75"/>
  <c r="S221" i="77" s="1"/>
  <c r="T91" i="75"/>
  <c r="T221" i="77" s="1"/>
  <c r="U91" i="75"/>
  <c r="U221" i="77" s="1"/>
  <c r="V91" i="75"/>
  <c r="V221" i="77" s="1"/>
  <c r="W91" i="75"/>
  <c r="W221" i="77" s="1"/>
  <c r="X91" i="75"/>
  <c r="X221" i="77" s="1"/>
  <c r="Y91" i="75"/>
  <c r="Y221" i="77" s="1"/>
  <c r="Z91" i="75"/>
  <c r="Z221" i="77" s="1"/>
  <c r="AA91" i="75"/>
  <c r="AA221" i="77" s="1"/>
  <c r="AB91" i="75"/>
  <c r="AB221" i="77" s="1"/>
  <c r="AC91" i="75"/>
  <c r="AC221" i="77" s="1"/>
  <c r="AD91" i="75"/>
  <c r="AD221" i="77" s="1"/>
  <c r="AE91" i="75"/>
  <c r="AE221" i="77" s="1"/>
  <c r="AF91" i="75"/>
  <c r="AF221" i="77" s="1"/>
  <c r="AG91" i="75"/>
  <c r="AG221" i="77" s="1"/>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W221" i="77" s="1"/>
  <c r="AX91" i="75"/>
  <c r="AX221" i="77" s="1"/>
  <c r="AY91" i="75"/>
  <c r="AY221" i="77" s="1"/>
  <c r="AZ91" i="75"/>
  <c r="AZ221" i="77" s="1"/>
  <c r="BA91" i="75"/>
  <c r="BA221" i="77" s="1"/>
  <c r="BB91" i="75"/>
  <c r="BB221" i="77" s="1"/>
  <c r="BC91" i="75"/>
  <c r="BC221" i="77" s="1"/>
  <c r="BD91" i="75"/>
  <c r="BD221" i="77" s="1"/>
  <c r="BE91" i="75"/>
  <c r="BE221" i="77" s="1"/>
  <c r="BF91" i="75"/>
  <c r="BF221" i="77" s="1"/>
  <c r="BG91" i="75"/>
  <c r="BG221" i="77" s="1"/>
  <c r="BH91" i="75"/>
  <c r="BH221" i="77" s="1"/>
  <c r="BI91" i="75"/>
  <c r="BI221" i="77" s="1"/>
  <c r="BJ91" i="75"/>
  <c r="BJ221" i="77" s="1"/>
  <c r="BK91" i="75"/>
  <c r="BK221" i="77" s="1"/>
  <c r="BL91" i="75"/>
  <c r="BL221" i="77" s="1"/>
  <c r="BM91" i="75"/>
  <c r="BM221" i="77" s="1"/>
  <c r="BN91" i="75"/>
  <c r="BN221" i="77" s="1"/>
  <c r="BO91" i="75"/>
  <c r="BO221" i="77" s="1"/>
  <c r="BP91" i="75"/>
  <c r="BP221" i="77" s="1"/>
  <c r="BQ91" i="75"/>
  <c r="BQ221" i="77" s="1"/>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F259" i="77" s="1"/>
  <c r="G97" i="75"/>
  <c r="G259" i="77" s="1"/>
  <c r="H97" i="75"/>
  <c r="H259" i="77" s="1"/>
  <c r="I97" i="75"/>
  <c r="I259" i="77" s="1"/>
  <c r="J97" i="75"/>
  <c r="J259" i="77" s="1"/>
  <c r="K97" i="75"/>
  <c r="K259" i="77" s="1"/>
  <c r="L97" i="75"/>
  <c r="L259" i="77" s="1"/>
  <c r="M97" i="75"/>
  <c r="M259" i="77" s="1"/>
  <c r="N97" i="75"/>
  <c r="N259" i="77" s="1"/>
  <c r="O97" i="75"/>
  <c r="O259" i="77" s="1"/>
  <c r="P97" i="75"/>
  <c r="P259" i="77" s="1"/>
  <c r="Q97" i="75"/>
  <c r="Q259" i="77" s="1"/>
  <c r="R97" i="75"/>
  <c r="R259" i="77" s="1"/>
  <c r="S97" i="75"/>
  <c r="S259" i="77" s="1"/>
  <c r="T97" i="75"/>
  <c r="T259" i="77" s="1"/>
  <c r="U97" i="75"/>
  <c r="U259" i="77" s="1"/>
  <c r="V97" i="75"/>
  <c r="V259" i="77" s="1"/>
  <c r="W97" i="75"/>
  <c r="W259" i="77" s="1"/>
  <c r="X97" i="75"/>
  <c r="X259" i="77" s="1"/>
  <c r="Y97" i="75"/>
  <c r="Y259" i="77" s="1"/>
  <c r="Z97" i="75"/>
  <c r="Z259" i="77" s="1"/>
  <c r="AA97" i="75"/>
  <c r="AA259" i="77" s="1"/>
  <c r="AB97" i="75"/>
  <c r="AC97" i="75"/>
  <c r="AC259" i="77" s="1"/>
  <c r="AD97" i="75"/>
  <c r="AD259" i="77" s="1"/>
  <c r="AE97" i="75"/>
  <c r="AE259" i="77" s="1"/>
  <c r="AF97" i="75"/>
  <c r="AF259" i="77" s="1"/>
  <c r="AG97" i="75"/>
  <c r="AG259" i="77" s="1"/>
  <c r="AH97" i="75"/>
  <c r="AH259" i="77" s="1"/>
  <c r="AI97" i="75"/>
  <c r="AI259" i="77" s="1"/>
  <c r="AJ97" i="75"/>
  <c r="AJ259" i="77" s="1"/>
  <c r="AK97" i="75"/>
  <c r="AK259" i="77" s="1"/>
  <c r="AL97" i="75"/>
  <c r="AL259" i="77" s="1"/>
  <c r="AM97" i="75"/>
  <c r="AM259" i="77" s="1"/>
  <c r="AN97" i="75"/>
  <c r="AN259" i="77" s="1"/>
  <c r="AO97" i="75"/>
  <c r="AO259" i="77" s="1"/>
  <c r="AP97" i="75"/>
  <c r="AP259" i="77" s="1"/>
  <c r="AQ97" i="75"/>
  <c r="AQ259" i="77" s="1"/>
  <c r="AR97" i="75"/>
  <c r="AR259" i="77" s="1"/>
  <c r="AS97" i="75"/>
  <c r="AS259" i="77" s="1"/>
  <c r="AT97" i="75"/>
  <c r="AT259" i="77" s="1"/>
  <c r="AU97" i="75"/>
  <c r="AU259" i="77" s="1"/>
  <c r="AV97" i="75"/>
  <c r="AV259" i="77" s="1"/>
  <c r="AW97" i="75"/>
  <c r="AW259" i="77" s="1"/>
  <c r="AX97" i="75"/>
  <c r="AX259" i="77" s="1"/>
  <c r="AY97" i="75"/>
  <c r="AY259" i="77" s="1"/>
  <c r="AZ97" i="75"/>
  <c r="AZ259" i="77" s="1"/>
  <c r="BA97" i="75"/>
  <c r="BA259" i="77" s="1"/>
  <c r="BB97" i="75"/>
  <c r="BB259" i="77" s="1"/>
  <c r="BC97" i="75"/>
  <c r="BC259" i="77" s="1"/>
  <c r="BD97" i="75"/>
  <c r="BD259" i="77" s="1"/>
  <c r="BE97" i="75"/>
  <c r="BE259" i="77" s="1"/>
  <c r="BF97" i="75"/>
  <c r="BF259" i="77" s="1"/>
  <c r="BG97" i="75"/>
  <c r="BG259" i="77" s="1"/>
  <c r="BH97" i="75"/>
  <c r="BH259" i="77" s="1"/>
  <c r="BI97" i="75"/>
  <c r="BI259" i="77" s="1"/>
  <c r="BJ97" i="75"/>
  <c r="BJ259" i="77" s="1"/>
  <c r="BK97" i="75"/>
  <c r="BK259" i="77" s="1"/>
  <c r="BL97" i="75"/>
  <c r="BL259" i="77" s="1"/>
  <c r="BM97" i="75"/>
  <c r="BM259" i="77" s="1"/>
  <c r="BN97" i="75"/>
  <c r="BN259" i="77" s="1"/>
  <c r="BO97" i="75"/>
  <c r="BO259" i="77" s="1"/>
  <c r="BP97" i="75"/>
  <c r="BP259" i="77" s="1"/>
  <c r="BQ97" i="75"/>
  <c r="BQ259" i="77" s="1"/>
  <c r="BR97" i="75"/>
  <c r="BR259" i="77" s="1"/>
  <c r="BS97" i="75"/>
  <c r="BS259" i="77" s="1"/>
  <c r="BT97" i="75"/>
  <c r="BT259" i="77" s="1"/>
  <c r="BU97" i="75"/>
  <c r="BU259" i="77" s="1"/>
  <c r="BV97" i="75"/>
  <c r="BV259" i="77" s="1"/>
  <c r="BW97" i="75"/>
  <c r="BW259" i="77" s="1"/>
  <c r="BX97" i="75"/>
  <c r="BX259" i="77" s="1"/>
  <c r="B98" i="75"/>
  <c r="B260" i="77" s="1"/>
  <c r="C98" i="75"/>
  <c r="C260" i="77" s="1"/>
  <c r="D98" i="75"/>
  <c r="D260" i="77" s="1"/>
  <c r="E98" i="75"/>
  <c r="E260" i="77" s="1"/>
  <c r="F98" i="75"/>
  <c r="F260" i="77" s="1"/>
  <c r="G98" i="75"/>
  <c r="G260" i="77" s="1"/>
  <c r="H98" i="75"/>
  <c r="H260" i="77" s="1"/>
  <c r="I98" i="75"/>
  <c r="I260" i="77" s="1"/>
  <c r="J98" i="75"/>
  <c r="J260" i="77" s="1"/>
  <c r="K98" i="75"/>
  <c r="K260" i="77" s="1"/>
  <c r="L98" i="75"/>
  <c r="L260" i="77" s="1"/>
  <c r="M98" i="75"/>
  <c r="M260" i="77" s="1"/>
  <c r="N98" i="75"/>
  <c r="N260" i="77" s="1"/>
  <c r="O98" i="75"/>
  <c r="O260" i="77" s="1"/>
  <c r="P98" i="75"/>
  <c r="P260" i="77" s="1"/>
  <c r="Q98" i="75"/>
  <c r="Q260" i="77" s="1"/>
  <c r="R98" i="75"/>
  <c r="R260" i="77" s="1"/>
  <c r="S98" i="75"/>
  <c r="S260" i="77" s="1"/>
  <c r="T98" i="75"/>
  <c r="T260" i="77" s="1"/>
  <c r="U98" i="75"/>
  <c r="U260" i="77" s="1"/>
  <c r="V98" i="75"/>
  <c r="V260" i="77" s="1"/>
  <c r="W98" i="75"/>
  <c r="W260" i="77" s="1"/>
  <c r="X98" i="75"/>
  <c r="X260" i="77" s="1"/>
  <c r="Y98" i="75"/>
  <c r="Y260" i="77" s="1"/>
  <c r="Z98" i="75"/>
  <c r="Z260" i="77" s="1"/>
  <c r="AA98" i="75"/>
  <c r="AA260" i="77" s="1"/>
  <c r="AB98" i="75"/>
  <c r="AB260" i="77" s="1"/>
  <c r="AC98" i="75"/>
  <c r="AC260" i="77" s="1"/>
  <c r="AD98" i="75"/>
  <c r="AD260" i="77" s="1"/>
  <c r="AE98" i="75"/>
  <c r="AE260" i="77" s="1"/>
  <c r="AF98" i="75"/>
  <c r="AF260" i="77" s="1"/>
  <c r="AG98" i="75"/>
  <c r="AG260" i="77" s="1"/>
  <c r="AH98" i="75"/>
  <c r="AH260" i="77" s="1"/>
  <c r="AI98" i="75"/>
  <c r="AI260" i="77" s="1"/>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Y260" i="77" s="1"/>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O260" i="77" s="1"/>
  <c r="BP98" i="75"/>
  <c r="BP260" i="77" s="1"/>
  <c r="BQ98" i="75"/>
  <c r="BQ260" i="77" s="1"/>
  <c r="BR98" i="75"/>
  <c r="BR260" i="77" s="1"/>
  <c r="BS98" i="75"/>
  <c r="BS260" i="77" s="1"/>
  <c r="BT98" i="75"/>
  <c r="BT260" i="77" s="1"/>
  <c r="BU98" i="75"/>
  <c r="BU260" i="77" s="1"/>
  <c r="BV98" i="75"/>
  <c r="BV260" i="77" s="1"/>
  <c r="BW98" i="75"/>
  <c r="BW260" i="77" s="1"/>
  <c r="BX98" i="75"/>
  <c r="BX260" i="77" s="1"/>
  <c r="B99" i="75"/>
  <c r="B261" i="77" s="1"/>
  <c r="C99" i="75"/>
  <c r="C261" i="77" s="1"/>
  <c r="D99" i="75"/>
  <c r="D261" i="77" s="1"/>
  <c r="E99" i="75"/>
  <c r="E261" i="77" s="1"/>
  <c r="F99" i="75"/>
  <c r="F261" i="77" s="1"/>
  <c r="G99" i="75"/>
  <c r="G261" i="77" s="1"/>
  <c r="H99" i="75"/>
  <c r="H261" i="77" s="1"/>
  <c r="I99" i="75"/>
  <c r="I261" i="77" s="1"/>
  <c r="J99" i="75"/>
  <c r="J261" i="77" s="1"/>
  <c r="K99" i="75"/>
  <c r="K261" i="77" s="1"/>
  <c r="L99" i="75"/>
  <c r="L261" i="77" s="1"/>
  <c r="M99" i="75"/>
  <c r="M261" i="77" s="1"/>
  <c r="N99" i="75"/>
  <c r="N261" i="77" s="1"/>
  <c r="O99" i="75"/>
  <c r="O261" i="77" s="1"/>
  <c r="P99" i="75"/>
  <c r="P261" i="77" s="1"/>
  <c r="Q99" i="75"/>
  <c r="Q261" i="77" s="1"/>
  <c r="R99" i="75"/>
  <c r="R261" i="77" s="1"/>
  <c r="S99" i="75"/>
  <c r="S261" i="77" s="1"/>
  <c r="T99" i="75"/>
  <c r="T261" i="77" s="1"/>
  <c r="U99" i="75"/>
  <c r="U261" i="77" s="1"/>
  <c r="V99" i="75"/>
  <c r="V261" i="77" s="1"/>
  <c r="W99" i="75"/>
  <c r="W261" i="77" s="1"/>
  <c r="X99" i="75"/>
  <c r="X261" i="77" s="1"/>
  <c r="Y99" i="75"/>
  <c r="Y261" i="77" s="1"/>
  <c r="Z99" i="75"/>
  <c r="Z261" i="77" s="1"/>
  <c r="AA99" i="75"/>
  <c r="AA261" i="77" s="1"/>
  <c r="AB99" i="75"/>
  <c r="AB261" i="77" s="1"/>
  <c r="AC99" i="75"/>
  <c r="AC261" i="77" s="1"/>
  <c r="AD99" i="75"/>
  <c r="AD261" i="77" s="1"/>
  <c r="AE99" i="75"/>
  <c r="AE261" i="77" s="1"/>
  <c r="AF99" i="75"/>
  <c r="AF261" i="77" s="1"/>
  <c r="AG99" i="75"/>
  <c r="AG261" i="77" s="1"/>
  <c r="AH99" i="75"/>
  <c r="AH261" i="77" s="1"/>
  <c r="AI99" i="75"/>
  <c r="AI261" i="77" s="1"/>
  <c r="AJ99" i="75"/>
  <c r="AJ261" i="77" s="1"/>
  <c r="AK99" i="75"/>
  <c r="AK261" i="77" s="1"/>
  <c r="AL99" i="75"/>
  <c r="AL261" i="77" s="1"/>
  <c r="AM99" i="75"/>
  <c r="AM261" i="77" s="1"/>
  <c r="AN99" i="75"/>
  <c r="AN261" i="77" s="1"/>
  <c r="AO99" i="75"/>
  <c r="AO261" i="77" s="1"/>
  <c r="AP99" i="75"/>
  <c r="AP261" i="77" s="1"/>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D261" i="77" s="1"/>
  <c r="BE99" i="75"/>
  <c r="BE261" i="77" s="1"/>
  <c r="BF99" i="75"/>
  <c r="BF261" i="77" s="1"/>
  <c r="BG99" i="75"/>
  <c r="BG261" i="77" s="1"/>
  <c r="BH99" i="75"/>
  <c r="BH261" i="77" s="1"/>
  <c r="BI99" i="75"/>
  <c r="BI261" i="77" s="1"/>
  <c r="BJ99" i="75"/>
  <c r="BJ261" i="77" s="1"/>
  <c r="BK99" i="75"/>
  <c r="BK261" i="77" s="1"/>
  <c r="BL99" i="75"/>
  <c r="BL261" i="77" s="1"/>
  <c r="BM99" i="75"/>
  <c r="BM261" i="77" s="1"/>
  <c r="BN99" i="75"/>
  <c r="BN261" i="77" s="1"/>
  <c r="BO99" i="75"/>
  <c r="BO261" i="77" s="1"/>
  <c r="BP99" i="75"/>
  <c r="BP261" i="77" s="1"/>
  <c r="BQ99" i="75"/>
  <c r="BQ261" i="77" s="1"/>
  <c r="BR99" i="75"/>
  <c r="BR261" i="77" s="1"/>
  <c r="BS99" i="75"/>
  <c r="BS261" i="77" s="1"/>
  <c r="BT99" i="75"/>
  <c r="BT261" i="77" s="1"/>
  <c r="BU99" i="75"/>
  <c r="BU261" i="77" s="1"/>
  <c r="BV99" i="75"/>
  <c r="BV261" i="77" s="1"/>
  <c r="BW99" i="75"/>
  <c r="BW261" i="77" s="1"/>
  <c r="BX99" i="75"/>
  <c r="BX261" i="77" s="1"/>
  <c r="B100" i="75"/>
  <c r="B262" i="77" s="1"/>
  <c r="C100" i="75"/>
  <c r="C262" i="77" s="1"/>
  <c r="D100" i="75"/>
  <c r="D262" i="77" s="1"/>
  <c r="E100" i="75"/>
  <c r="E262" i="77" s="1"/>
  <c r="F100" i="75"/>
  <c r="F262" i="77" s="1"/>
  <c r="G100" i="75"/>
  <c r="G262" i="77" s="1"/>
  <c r="H100" i="75"/>
  <c r="H262" i="77" s="1"/>
  <c r="I100" i="75"/>
  <c r="I262" i="77" s="1"/>
  <c r="J100" i="75"/>
  <c r="J262" i="77" s="1"/>
  <c r="K100" i="75"/>
  <c r="K262" i="77" s="1"/>
  <c r="L100" i="75"/>
  <c r="L262" i="77" s="1"/>
  <c r="M100" i="75"/>
  <c r="M262" i="77" s="1"/>
  <c r="N100" i="75"/>
  <c r="N262" i="77" s="1"/>
  <c r="O100" i="75"/>
  <c r="O262" i="77" s="1"/>
  <c r="P100" i="75"/>
  <c r="P262" i="77" s="1"/>
  <c r="Q100" i="75"/>
  <c r="Q262" i="77" s="1"/>
  <c r="R100" i="75"/>
  <c r="R262" i="77" s="1"/>
  <c r="S100" i="75"/>
  <c r="S262" i="77" s="1"/>
  <c r="T100" i="75"/>
  <c r="T262" i="77" s="1"/>
  <c r="U100" i="75"/>
  <c r="U262" i="77" s="1"/>
  <c r="V100" i="75"/>
  <c r="V262" i="77" s="1"/>
  <c r="W100" i="75"/>
  <c r="W262" i="77" s="1"/>
  <c r="X100" i="75"/>
  <c r="Y100" i="75"/>
  <c r="Y262" i="77" s="1"/>
  <c r="Z100" i="75"/>
  <c r="Z262" i="77" s="1"/>
  <c r="AA100" i="75"/>
  <c r="AA262" i="77" s="1"/>
  <c r="AB100" i="75"/>
  <c r="AB262" i="77" s="1"/>
  <c r="AC100" i="75"/>
  <c r="AC262" i="77" s="1"/>
  <c r="AD100" i="75"/>
  <c r="AD262" i="77" s="1"/>
  <c r="AE100" i="75"/>
  <c r="AE262" i="77" s="1"/>
  <c r="AF100" i="75"/>
  <c r="AF262" i="77" s="1"/>
  <c r="AG100" i="75"/>
  <c r="AG262" i="77" s="1"/>
  <c r="AH100" i="75"/>
  <c r="AH262" i="77" s="1"/>
  <c r="AI100" i="75"/>
  <c r="AI262" i="77" s="1"/>
  <c r="AJ100" i="75"/>
  <c r="AJ262" i="77" s="1"/>
  <c r="AK100" i="75"/>
  <c r="AK262" i="77" s="1"/>
  <c r="AL100" i="75"/>
  <c r="AL262" i="77" s="1"/>
  <c r="AM100" i="75"/>
  <c r="AM262" i="77" s="1"/>
  <c r="AN100" i="75"/>
  <c r="AN262" i="77" s="1"/>
  <c r="AO100" i="75"/>
  <c r="AO262" i="77" s="1"/>
  <c r="AP100" i="75"/>
  <c r="AP262" i="77" s="1"/>
  <c r="AQ100" i="75"/>
  <c r="AQ262" i="77" s="1"/>
  <c r="AR100" i="75"/>
  <c r="AR262" i="77" s="1"/>
  <c r="AS100" i="75"/>
  <c r="AS262" i="77" s="1"/>
  <c r="AT100" i="75"/>
  <c r="AT262" i="77" s="1"/>
  <c r="AU100" i="75"/>
  <c r="AU262" i="77" s="1"/>
  <c r="AV100" i="75"/>
  <c r="AW100" i="75"/>
  <c r="AW262" i="77" s="1"/>
  <c r="AX100" i="75"/>
  <c r="AX262" i="77" s="1"/>
  <c r="AY100" i="75"/>
  <c r="AY262" i="77" s="1"/>
  <c r="AZ100" i="75"/>
  <c r="AZ262" i="77" s="1"/>
  <c r="BA100" i="75"/>
  <c r="BA262" i="77" s="1"/>
  <c r="BB100" i="75"/>
  <c r="BB262" i="77" s="1"/>
  <c r="BC100" i="75"/>
  <c r="BC262" i="77" s="1"/>
  <c r="BD100" i="75"/>
  <c r="BD262" i="77" s="1"/>
  <c r="BE100" i="75"/>
  <c r="BE262" i="77" s="1"/>
  <c r="BF100" i="75"/>
  <c r="BF262" i="77" s="1"/>
  <c r="BG100" i="75"/>
  <c r="BG262" i="77" s="1"/>
  <c r="BH100" i="75"/>
  <c r="BH262" i="77" s="1"/>
  <c r="BI100" i="75"/>
  <c r="BI262" i="77" s="1"/>
  <c r="BJ100" i="75"/>
  <c r="BJ262" i="77" s="1"/>
  <c r="BK100" i="75"/>
  <c r="BK262" i="77" s="1"/>
  <c r="BL100" i="75"/>
  <c r="BL262" i="77" s="1"/>
  <c r="BM100" i="75"/>
  <c r="BM262" i="77" s="1"/>
  <c r="BN100" i="75"/>
  <c r="BN262" i="77" s="1"/>
  <c r="BO100" i="75"/>
  <c r="BO262" i="77" s="1"/>
  <c r="BP100" i="75"/>
  <c r="BP262" i="77" s="1"/>
  <c r="BQ100" i="75"/>
  <c r="BQ262" i="77" s="1"/>
  <c r="BR100" i="75"/>
  <c r="BR262" i="77" s="1"/>
  <c r="BS100" i="75"/>
  <c r="BS262" i="77" s="1"/>
  <c r="BT100" i="75"/>
  <c r="BT262" i="77" s="1"/>
  <c r="BU100" i="75"/>
  <c r="BU262" i="77" s="1"/>
  <c r="BV100" i="75"/>
  <c r="BV262" i="77" s="1"/>
  <c r="BW100" i="75"/>
  <c r="BW262" i="77" s="1"/>
  <c r="BX100" i="75"/>
  <c r="BX262" i="77" s="1"/>
  <c r="B101" i="75"/>
  <c r="B263" i="77" s="1"/>
  <c r="C101" i="75"/>
  <c r="C263" i="77" s="1"/>
  <c r="D101" i="75"/>
  <c r="D263" i="77" s="1"/>
  <c r="E101" i="75"/>
  <c r="E263" i="77" s="1"/>
  <c r="F101" i="75"/>
  <c r="F263" i="77" s="1"/>
  <c r="G101" i="75"/>
  <c r="G263" i="77" s="1"/>
  <c r="H101" i="75"/>
  <c r="H263" i="77" s="1"/>
  <c r="I101" i="75"/>
  <c r="I263" i="77" s="1"/>
  <c r="J101" i="75"/>
  <c r="J263" i="77" s="1"/>
  <c r="K101" i="75"/>
  <c r="K263" i="77" s="1"/>
  <c r="L101" i="75"/>
  <c r="L263" i="77" s="1"/>
  <c r="M101" i="75"/>
  <c r="M263" i="77" s="1"/>
  <c r="N101" i="75"/>
  <c r="N263" i="77" s="1"/>
  <c r="O101" i="75"/>
  <c r="O263" i="77" s="1"/>
  <c r="P101" i="75"/>
  <c r="P263" i="77" s="1"/>
  <c r="Q101" i="75"/>
  <c r="Q263" i="77" s="1"/>
  <c r="R101" i="75"/>
  <c r="R263" i="77" s="1"/>
  <c r="S101" i="75"/>
  <c r="S263" i="77" s="1"/>
  <c r="T101" i="75"/>
  <c r="T263" i="77" s="1"/>
  <c r="U101" i="75"/>
  <c r="U263" i="77" s="1"/>
  <c r="V101" i="75"/>
  <c r="V263" i="77" s="1"/>
  <c r="W101" i="75"/>
  <c r="W263" i="77" s="1"/>
  <c r="X101" i="75"/>
  <c r="X263" i="77" s="1"/>
  <c r="Y101" i="75"/>
  <c r="Y263" i="77" s="1"/>
  <c r="Z101" i="75"/>
  <c r="Z263" i="77" s="1"/>
  <c r="AA101" i="75"/>
  <c r="AA263" i="77" s="1"/>
  <c r="AB101" i="75"/>
  <c r="AB263" i="77" s="1"/>
  <c r="AC101" i="75"/>
  <c r="AD101" i="75"/>
  <c r="AD263" i="77" s="1"/>
  <c r="AE101" i="75"/>
  <c r="AE263" i="77" s="1"/>
  <c r="AF101" i="75"/>
  <c r="AF263" i="77" s="1"/>
  <c r="AG101" i="75"/>
  <c r="AG263" i="77" s="1"/>
  <c r="AH101" i="75"/>
  <c r="AH263" i="77" s="1"/>
  <c r="AI101" i="75"/>
  <c r="AI263" i="77" s="1"/>
  <c r="AJ101" i="75"/>
  <c r="AJ263" i="77" s="1"/>
  <c r="AK101" i="75"/>
  <c r="AK263" i="77" s="1"/>
  <c r="AL101" i="75"/>
  <c r="AL263" i="77" s="1"/>
  <c r="AM101" i="75"/>
  <c r="AM263" i="77" s="1"/>
  <c r="AN101" i="75"/>
  <c r="AN263" i="77" s="1"/>
  <c r="AO101" i="75"/>
  <c r="AO263" i="77" s="1"/>
  <c r="AP101" i="75"/>
  <c r="AP263" i="77" s="1"/>
  <c r="AQ101" i="75"/>
  <c r="AQ263" i="77" s="1"/>
  <c r="AR101" i="75"/>
  <c r="AR263" i="77" s="1"/>
  <c r="AS101" i="75"/>
  <c r="AS263" i="77" s="1"/>
  <c r="AT101" i="75"/>
  <c r="AT263" i="77" s="1"/>
  <c r="AU101" i="75"/>
  <c r="AU263" i="77" s="1"/>
  <c r="AV101" i="75"/>
  <c r="AV263" i="77" s="1"/>
  <c r="AW101" i="75"/>
  <c r="AW263" i="77" s="1"/>
  <c r="AX101" i="75"/>
  <c r="AX263" i="77" s="1"/>
  <c r="AY101" i="75"/>
  <c r="AY263" i="77" s="1"/>
  <c r="AZ101" i="75"/>
  <c r="AZ263" i="77" s="1"/>
  <c r="BA101" i="75"/>
  <c r="BA263" i="77" s="1"/>
  <c r="BB101" i="75"/>
  <c r="BB263" i="77" s="1"/>
  <c r="BC101" i="75"/>
  <c r="BC263" i="77" s="1"/>
  <c r="BD101" i="75"/>
  <c r="BD263" i="77" s="1"/>
  <c r="BE101" i="75"/>
  <c r="BE263" i="77" s="1"/>
  <c r="BF101" i="75"/>
  <c r="BF263" i="77" s="1"/>
  <c r="BG101" i="75"/>
  <c r="BG263" i="77" s="1"/>
  <c r="BH101" i="75"/>
  <c r="BH263" i="77" s="1"/>
  <c r="BI101" i="75"/>
  <c r="BI263" i="77" s="1"/>
  <c r="BJ101" i="75"/>
  <c r="BJ263" i="77" s="1"/>
  <c r="BK101" i="75"/>
  <c r="BK263" i="77" s="1"/>
  <c r="BL101" i="75"/>
  <c r="BL263" i="77" s="1"/>
  <c r="BM101" i="75"/>
  <c r="BM263" i="77" s="1"/>
  <c r="BN101" i="75"/>
  <c r="BN263" i="77" s="1"/>
  <c r="BO101" i="75"/>
  <c r="BO263" i="77" s="1"/>
  <c r="BP101" i="75"/>
  <c r="BP263" i="77" s="1"/>
  <c r="BQ101" i="75"/>
  <c r="BQ263" i="77" s="1"/>
  <c r="BR101" i="75"/>
  <c r="BR263" i="77" s="1"/>
  <c r="BS101" i="75"/>
  <c r="BS263" i="77" s="1"/>
  <c r="BT101" i="75"/>
  <c r="BT263" i="77" s="1"/>
  <c r="BU101" i="75"/>
  <c r="BU263" i="77" s="1"/>
  <c r="BV101" i="75"/>
  <c r="BV263" i="77" s="1"/>
  <c r="BW101" i="75"/>
  <c r="BW263" i="77" s="1"/>
  <c r="BX101" i="75"/>
  <c r="BX263" i="77" s="1"/>
  <c r="B107" i="75"/>
  <c r="B301" i="77" s="1"/>
  <c r="C107" i="75"/>
  <c r="C301" i="77" s="1"/>
  <c r="D107" i="75"/>
  <c r="D301" i="77" s="1"/>
  <c r="E107" i="75"/>
  <c r="E301" i="77" s="1"/>
  <c r="F107" i="75"/>
  <c r="F301" i="77" s="1"/>
  <c r="G107" i="75"/>
  <c r="G301" i="77" s="1"/>
  <c r="H107" i="75"/>
  <c r="H301" i="77" s="1"/>
  <c r="I107" i="75"/>
  <c r="I301" i="77" s="1"/>
  <c r="J107" i="75"/>
  <c r="J301" i="77" s="1"/>
  <c r="K107" i="75"/>
  <c r="K301" i="77" s="1"/>
  <c r="L107" i="75"/>
  <c r="L301" i="77" s="1"/>
  <c r="M107" i="75"/>
  <c r="M301" i="77" s="1"/>
  <c r="N107" i="75"/>
  <c r="N301" i="77" s="1"/>
  <c r="O107" i="75"/>
  <c r="O301" i="77" s="1"/>
  <c r="P107" i="75"/>
  <c r="P301" i="77" s="1"/>
  <c r="Q107" i="75"/>
  <c r="Q301" i="77" s="1"/>
  <c r="R107" i="75"/>
  <c r="R301" i="77" s="1"/>
  <c r="S107" i="75"/>
  <c r="S301" i="77" s="1"/>
  <c r="T107" i="75"/>
  <c r="T301" i="77" s="1"/>
  <c r="U107" i="75"/>
  <c r="U301" i="77" s="1"/>
  <c r="V107" i="75"/>
  <c r="V301" i="77" s="1"/>
  <c r="W107" i="75"/>
  <c r="W301" i="77" s="1"/>
  <c r="X107" i="75"/>
  <c r="X301" i="77" s="1"/>
  <c r="Y107" i="75"/>
  <c r="Y301" i="77" s="1"/>
  <c r="Z107" i="75"/>
  <c r="Z301" i="77" s="1"/>
  <c r="AA107" i="75"/>
  <c r="AA301" i="77" s="1"/>
  <c r="AB107" i="75"/>
  <c r="AB301" i="77" s="1"/>
  <c r="AC107" i="75"/>
  <c r="AC301" i="77" s="1"/>
  <c r="AD107" i="75"/>
  <c r="AD301" i="77" s="1"/>
  <c r="AE107" i="75"/>
  <c r="AE301" i="77" s="1"/>
  <c r="AF107" i="75"/>
  <c r="AF301" i="77" s="1"/>
  <c r="AG107" i="75"/>
  <c r="AG301" i="77" s="1"/>
  <c r="AH107" i="75"/>
  <c r="AH301" i="77" s="1"/>
  <c r="AI107" i="75"/>
  <c r="AI301" i="77" s="1"/>
  <c r="AJ107" i="75"/>
  <c r="AJ301" i="77" s="1"/>
  <c r="AK107" i="75"/>
  <c r="AK301" i="77" s="1"/>
  <c r="AL107" i="75"/>
  <c r="AL301" i="77" s="1"/>
  <c r="AM107" i="75"/>
  <c r="AM301" i="77" s="1"/>
  <c r="AN107" i="75"/>
  <c r="AN301" i="77" s="1"/>
  <c r="AO107" i="75"/>
  <c r="AO301" i="77" s="1"/>
  <c r="AP107" i="75"/>
  <c r="AP301" i="77" s="1"/>
  <c r="AQ107" i="75"/>
  <c r="AQ301" i="77" s="1"/>
  <c r="AR107" i="75"/>
  <c r="AR301" i="77" s="1"/>
  <c r="AS107" i="75"/>
  <c r="AS301" i="77" s="1"/>
  <c r="AT107" i="75"/>
  <c r="AT301" i="77" s="1"/>
  <c r="AU107" i="75"/>
  <c r="AU301" i="77" s="1"/>
  <c r="AV107" i="75"/>
  <c r="AV301" i="77" s="1"/>
  <c r="AW107" i="75"/>
  <c r="AW301" i="77" s="1"/>
  <c r="AX107" i="75"/>
  <c r="AX301" i="77" s="1"/>
  <c r="AY107" i="75"/>
  <c r="AY301" i="77" s="1"/>
  <c r="AZ107" i="75"/>
  <c r="AZ301" i="77" s="1"/>
  <c r="BA107" i="75"/>
  <c r="BA301" i="77" s="1"/>
  <c r="BB107" i="75"/>
  <c r="BB301" i="77" s="1"/>
  <c r="BC107" i="75"/>
  <c r="BC301" i="77" s="1"/>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S301" i="77" s="1"/>
  <c r="BT107" i="75"/>
  <c r="BT301" i="77" s="1"/>
  <c r="BU107" i="75"/>
  <c r="BU301" i="77" s="1"/>
  <c r="BV107" i="75"/>
  <c r="BV301" i="77" s="1"/>
  <c r="BW107" i="75"/>
  <c r="BW301" i="77" s="1"/>
  <c r="BX107" i="75"/>
  <c r="BX301" i="77" s="1"/>
  <c r="B108" i="75"/>
  <c r="B302" i="77" s="1"/>
  <c r="C108" i="75"/>
  <c r="C302" i="77" s="1"/>
  <c r="D108" i="75"/>
  <c r="D302" i="77" s="1"/>
  <c r="E108" i="75"/>
  <c r="E302" i="77" s="1"/>
  <c r="F108" i="75"/>
  <c r="F302" i="77" s="1"/>
  <c r="G108" i="75"/>
  <c r="G302" i="77" s="1"/>
  <c r="H108" i="75"/>
  <c r="H302" i="77" s="1"/>
  <c r="I108" i="75"/>
  <c r="I302" i="77" s="1"/>
  <c r="J108" i="75"/>
  <c r="J302" i="77" s="1"/>
  <c r="K108" i="75"/>
  <c r="K302" i="77" s="1"/>
  <c r="L108" i="75"/>
  <c r="L302" i="77" s="1"/>
  <c r="M108" i="75"/>
  <c r="M302" i="77" s="1"/>
  <c r="N108" i="75"/>
  <c r="N302" i="77" s="1"/>
  <c r="O108" i="75"/>
  <c r="O302" i="77" s="1"/>
  <c r="P108" i="75"/>
  <c r="P302" i="77" s="1"/>
  <c r="Q108" i="75"/>
  <c r="Q302" i="77" s="1"/>
  <c r="R108" i="75"/>
  <c r="R302" i="77" s="1"/>
  <c r="S108" i="75"/>
  <c r="S302" i="77" s="1"/>
  <c r="T108" i="75"/>
  <c r="T302" i="77" s="1"/>
  <c r="U108" i="75"/>
  <c r="U302" i="77" s="1"/>
  <c r="V108" i="75"/>
  <c r="V302" i="77" s="1"/>
  <c r="W108" i="75"/>
  <c r="W302" i="77" s="1"/>
  <c r="X108" i="75"/>
  <c r="X302" i="77" s="1"/>
  <c r="Y108" i="75"/>
  <c r="Y302" i="77" s="1"/>
  <c r="Z108" i="75"/>
  <c r="Z302" i="77" s="1"/>
  <c r="AA108" i="75"/>
  <c r="AA302" i="77" s="1"/>
  <c r="AB108" i="75"/>
  <c r="AB302" i="77" s="1"/>
  <c r="AC108" i="75"/>
  <c r="AC302" i="77" s="1"/>
  <c r="AD108" i="75"/>
  <c r="AD302" i="77" s="1"/>
  <c r="AE108" i="75"/>
  <c r="AE302" i="77" s="1"/>
  <c r="AF108" i="75"/>
  <c r="AF302" i="77" s="1"/>
  <c r="AG108" i="75"/>
  <c r="AG302" i="77" s="1"/>
  <c r="AH108" i="75"/>
  <c r="AH302" i="77" s="1"/>
  <c r="AI108" i="75"/>
  <c r="AI302" i="77" s="1"/>
  <c r="AJ108" i="75"/>
  <c r="AJ302" i="77" s="1"/>
  <c r="AK108" i="75"/>
  <c r="AK302" i="77" s="1"/>
  <c r="AL108" i="75"/>
  <c r="AL302" i="77" s="1"/>
  <c r="AM108" i="75"/>
  <c r="AM302" i="77" s="1"/>
  <c r="AN108" i="75"/>
  <c r="AN302" i="77" s="1"/>
  <c r="AO108" i="75"/>
  <c r="AO302" i="77" s="1"/>
  <c r="AP108" i="75"/>
  <c r="AP302" i="77" s="1"/>
  <c r="AQ108" i="75"/>
  <c r="AQ302" i="77" s="1"/>
  <c r="AR108" i="75"/>
  <c r="AR302" i="77" s="1"/>
  <c r="AS108" i="75"/>
  <c r="AS302" i="77" s="1"/>
  <c r="AT108" i="75"/>
  <c r="AT302" i="77" s="1"/>
  <c r="AU108" i="75"/>
  <c r="AU302" i="77" s="1"/>
  <c r="AV108" i="75"/>
  <c r="AV302" i="77" s="1"/>
  <c r="AW108" i="75"/>
  <c r="AW302" i="77" s="1"/>
  <c r="AX108" i="75"/>
  <c r="AX302" i="77" s="1"/>
  <c r="AY108" i="75"/>
  <c r="AY302" i="77" s="1"/>
  <c r="AZ108" i="75"/>
  <c r="AZ302" i="77" s="1"/>
  <c r="BA108" i="75"/>
  <c r="BA302" i="77" s="1"/>
  <c r="BB108" i="75"/>
  <c r="BB302" i="77" s="1"/>
  <c r="BC108" i="75"/>
  <c r="BC302" i="77" s="1"/>
  <c r="BD108" i="75"/>
  <c r="BD302" i="77" s="1"/>
  <c r="BE108" i="75"/>
  <c r="BE302" i="77" s="1"/>
  <c r="BF108" i="75"/>
  <c r="BF302" i="77" s="1"/>
  <c r="BG108" i="75"/>
  <c r="BG302" i="77" s="1"/>
  <c r="BH108" i="75"/>
  <c r="BH302" i="77" s="1"/>
  <c r="BI108" i="75"/>
  <c r="BI302" i="77" s="1"/>
  <c r="BJ108" i="75"/>
  <c r="BJ302" i="77" s="1"/>
  <c r="BK108" i="75"/>
  <c r="BK302" i="77" s="1"/>
  <c r="BL108" i="75"/>
  <c r="BL302" i="77" s="1"/>
  <c r="BM108" i="75"/>
  <c r="BM302" i="77" s="1"/>
  <c r="BN108" i="75"/>
  <c r="BN302" i="77" s="1"/>
  <c r="BO108" i="75"/>
  <c r="BO302" i="77" s="1"/>
  <c r="BP108" i="75"/>
  <c r="BP302" i="77" s="1"/>
  <c r="BQ108" i="75"/>
  <c r="BQ302" i="77" s="1"/>
  <c r="BR108" i="75"/>
  <c r="BR302" i="77" s="1"/>
  <c r="BS108" i="75"/>
  <c r="BS302" i="77" s="1"/>
  <c r="BT108" i="75"/>
  <c r="BT302" i="77" s="1"/>
  <c r="BU108" i="75"/>
  <c r="BU302" i="77" s="1"/>
  <c r="BV108" i="75"/>
  <c r="BV302" i="77" s="1"/>
  <c r="BW108" i="75"/>
  <c r="BW302" i="77" s="1"/>
  <c r="BX108" i="75"/>
  <c r="BX302" i="77" s="1"/>
  <c r="B109" i="75"/>
  <c r="B303" i="77" s="1"/>
  <c r="C109" i="75"/>
  <c r="C303" i="77" s="1"/>
  <c r="D109" i="75"/>
  <c r="D303" i="77" s="1"/>
  <c r="E109" i="75"/>
  <c r="E303" i="77" s="1"/>
  <c r="F109" i="75"/>
  <c r="F303" i="77" s="1"/>
  <c r="G109" i="75"/>
  <c r="G303" i="77" s="1"/>
  <c r="H109" i="75"/>
  <c r="H303" i="77" s="1"/>
  <c r="I109" i="75"/>
  <c r="I303" i="77" s="1"/>
  <c r="J109" i="75"/>
  <c r="J303" i="77" s="1"/>
  <c r="K109" i="75"/>
  <c r="K303" i="77" s="1"/>
  <c r="L109" i="75"/>
  <c r="L303" i="77" s="1"/>
  <c r="M109" i="75"/>
  <c r="M303" i="77" s="1"/>
  <c r="N109" i="75"/>
  <c r="N303" i="77" s="1"/>
  <c r="O109" i="75"/>
  <c r="O303" i="77" s="1"/>
  <c r="P109" i="75"/>
  <c r="P303" i="77" s="1"/>
  <c r="Q109" i="75"/>
  <c r="Q303" i="77" s="1"/>
  <c r="R109" i="75"/>
  <c r="R303" i="77" s="1"/>
  <c r="S109" i="75"/>
  <c r="S303" i="77" s="1"/>
  <c r="T109" i="75"/>
  <c r="T303" i="77" s="1"/>
  <c r="U109" i="75"/>
  <c r="U303" i="77" s="1"/>
  <c r="V109" i="75"/>
  <c r="V303" i="77" s="1"/>
  <c r="W109" i="75"/>
  <c r="W303" i="77" s="1"/>
  <c r="X109" i="75"/>
  <c r="X303" i="77" s="1"/>
  <c r="Y109" i="75"/>
  <c r="Y303" i="77" s="1"/>
  <c r="Z109" i="75"/>
  <c r="Z303" i="77" s="1"/>
  <c r="AA109" i="75"/>
  <c r="AA303" i="77" s="1"/>
  <c r="AB109" i="75"/>
  <c r="AB303" i="77" s="1"/>
  <c r="AC109" i="75"/>
  <c r="AC303" i="77" s="1"/>
  <c r="AD109" i="75"/>
  <c r="AD303" i="77" s="1"/>
  <c r="AE109" i="75"/>
  <c r="AE303" i="77" s="1"/>
  <c r="AF109" i="75"/>
  <c r="AF303" i="77" s="1"/>
  <c r="AG109" i="75"/>
  <c r="AG303" i="77" s="1"/>
  <c r="AH109" i="75"/>
  <c r="AH303" i="77" s="1"/>
  <c r="AI109" i="75"/>
  <c r="AI303" i="77" s="1"/>
  <c r="AJ109" i="75"/>
  <c r="AJ303" i="77" s="1"/>
  <c r="AK109" i="75"/>
  <c r="AK303" i="77" s="1"/>
  <c r="AL109" i="75"/>
  <c r="AL303" i="77" s="1"/>
  <c r="AM109" i="75"/>
  <c r="AM303" i="77" s="1"/>
  <c r="AN109" i="75"/>
  <c r="AN303" i="77" s="1"/>
  <c r="AO109" i="75"/>
  <c r="AO303" i="77" s="1"/>
  <c r="AP109" i="75"/>
  <c r="AP303" i="77" s="1"/>
  <c r="AQ109" i="75"/>
  <c r="AQ303" i="77" s="1"/>
  <c r="AR109" i="75"/>
  <c r="AR303" i="77" s="1"/>
  <c r="AS109" i="75"/>
  <c r="AS303" i="77" s="1"/>
  <c r="AT109" i="75"/>
  <c r="AT303" i="77" s="1"/>
  <c r="AU109" i="75"/>
  <c r="AU303" i="77" s="1"/>
  <c r="AV109" i="75"/>
  <c r="AV303" i="77" s="1"/>
  <c r="AW109" i="75"/>
  <c r="AW303" i="77" s="1"/>
  <c r="AX109" i="75"/>
  <c r="AX303" i="77" s="1"/>
  <c r="AY109" i="75"/>
  <c r="AY303" i="77" s="1"/>
  <c r="AZ109" i="75"/>
  <c r="AZ303" i="77" s="1"/>
  <c r="BA109" i="75"/>
  <c r="BA303" i="77" s="1"/>
  <c r="BB109" i="75"/>
  <c r="BB303" i="77" s="1"/>
  <c r="BC109" i="75"/>
  <c r="BC303" i="77" s="1"/>
  <c r="BD109" i="75"/>
  <c r="BD303" i="77" s="1"/>
  <c r="BE109" i="75"/>
  <c r="BE303" i="77" s="1"/>
  <c r="BF109" i="75"/>
  <c r="BF303" i="77" s="1"/>
  <c r="BG109" i="75"/>
  <c r="BG303" i="77" s="1"/>
  <c r="BH109" i="75"/>
  <c r="BH303" i="77" s="1"/>
  <c r="BI109" i="75"/>
  <c r="BI303" i="77" s="1"/>
  <c r="BJ109" i="75"/>
  <c r="BJ303" i="77" s="1"/>
  <c r="BK109" i="75"/>
  <c r="BK303" i="77" s="1"/>
  <c r="BL109" i="75"/>
  <c r="BL303" i="77" s="1"/>
  <c r="BM109" i="75"/>
  <c r="BM303" i="77" s="1"/>
  <c r="BN109" i="75"/>
  <c r="BN303" i="77" s="1"/>
  <c r="BO109" i="75"/>
  <c r="BO303" i="77" s="1"/>
  <c r="BP109" i="75"/>
  <c r="BP303" i="77" s="1"/>
  <c r="BQ109" i="75"/>
  <c r="BQ303" i="77" s="1"/>
  <c r="BR109" i="75"/>
  <c r="BR303" i="77" s="1"/>
  <c r="BS109" i="75"/>
  <c r="BS303" i="77" s="1"/>
  <c r="BT109" i="75"/>
  <c r="BT303" i="77" s="1"/>
  <c r="BU109" i="75"/>
  <c r="BU303" i="77" s="1"/>
  <c r="BV109" i="75"/>
  <c r="BV303" i="77" s="1"/>
  <c r="BW109" i="75"/>
  <c r="BW303" i="77" s="1"/>
  <c r="BX109" i="75"/>
  <c r="BX303" i="77" s="1"/>
  <c r="B110" i="75"/>
  <c r="B304" i="77" s="1"/>
  <c r="C110" i="75"/>
  <c r="C304" i="77" s="1"/>
  <c r="D110" i="75"/>
  <c r="D304" i="77" s="1"/>
  <c r="E110" i="75"/>
  <c r="E304" i="77" s="1"/>
  <c r="F110" i="75"/>
  <c r="F304" i="77" s="1"/>
  <c r="G110" i="75"/>
  <c r="G304" i="77" s="1"/>
  <c r="H110" i="75"/>
  <c r="H304" i="77" s="1"/>
  <c r="I110" i="75"/>
  <c r="I304" i="77" s="1"/>
  <c r="J110" i="75"/>
  <c r="J304" i="77" s="1"/>
  <c r="K110" i="75"/>
  <c r="K304" i="77" s="1"/>
  <c r="L110" i="75"/>
  <c r="L304" i="77" s="1"/>
  <c r="M110" i="75"/>
  <c r="M304" i="77" s="1"/>
  <c r="N110" i="75"/>
  <c r="N304" i="77" s="1"/>
  <c r="O110" i="75"/>
  <c r="O304" i="77" s="1"/>
  <c r="P110" i="75"/>
  <c r="P304" i="77" s="1"/>
  <c r="Q110" i="75"/>
  <c r="R110" i="75"/>
  <c r="R304" i="77" s="1"/>
  <c r="S110" i="75"/>
  <c r="S304" i="77" s="1"/>
  <c r="T110" i="75"/>
  <c r="T304" i="77" s="1"/>
  <c r="U110" i="75"/>
  <c r="U304" i="77" s="1"/>
  <c r="V110" i="75"/>
  <c r="V304" i="77" s="1"/>
  <c r="W110" i="75"/>
  <c r="W304" i="77" s="1"/>
  <c r="X110" i="75"/>
  <c r="X304" i="77" s="1"/>
  <c r="Y110" i="75"/>
  <c r="Y304" i="77" s="1"/>
  <c r="Z110" i="75"/>
  <c r="Z304" i="77" s="1"/>
  <c r="AA110" i="75"/>
  <c r="AA304" i="77" s="1"/>
  <c r="AB110" i="75"/>
  <c r="AB304" i="77" s="1"/>
  <c r="AC110" i="75"/>
  <c r="AC304" i="77" s="1"/>
  <c r="AD110" i="75"/>
  <c r="AD304" i="77" s="1"/>
  <c r="AE110" i="75"/>
  <c r="AE304" i="77" s="1"/>
  <c r="AF110" i="75"/>
  <c r="AF304" i="77" s="1"/>
  <c r="AG110" i="75"/>
  <c r="AH110" i="75"/>
  <c r="AH304" i="77" s="1"/>
  <c r="AI110" i="75"/>
  <c r="AI304" i="77" s="1"/>
  <c r="AJ110" i="75"/>
  <c r="AJ304" i="77" s="1"/>
  <c r="AK110" i="75"/>
  <c r="AK304" i="77" s="1"/>
  <c r="AL110" i="75"/>
  <c r="AL304" i="77" s="1"/>
  <c r="AM110" i="75"/>
  <c r="AM304" i="77" s="1"/>
  <c r="AN110" i="75"/>
  <c r="AN304" i="77" s="1"/>
  <c r="AO110" i="75"/>
  <c r="AO304" i="77" s="1"/>
  <c r="AP110" i="75"/>
  <c r="AP304" i="77" s="1"/>
  <c r="AQ110" i="75"/>
  <c r="AQ304" i="77" s="1"/>
  <c r="AR110" i="75"/>
  <c r="AR304" i="77" s="1"/>
  <c r="AS110" i="75"/>
  <c r="AS304" i="77" s="1"/>
  <c r="AT110" i="75"/>
  <c r="AT304" i="77" s="1"/>
  <c r="AU110" i="75"/>
  <c r="AU304" i="77" s="1"/>
  <c r="AV110" i="75"/>
  <c r="AV304" i="77" s="1"/>
  <c r="AW110" i="75"/>
  <c r="AW304" i="77" s="1"/>
  <c r="AX110" i="75"/>
  <c r="AX304" i="77" s="1"/>
  <c r="AY110" i="75"/>
  <c r="AY304" i="77" s="1"/>
  <c r="AZ110" i="75"/>
  <c r="AZ304" i="77" s="1"/>
  <c r="BA110" i="75"/>
  <c r="BA304" i="77" s="1"/>
  <c r="BB110" i="75"/>
  <c r="BB304" i="77" s="1"/>
  <c r="BC110" i="75"/>
  <c r="BC304" i="77" s="1"/>
  <c r="BD110" i="75"/>
  <c r="BD304" i="77" s="1"/>
  <c r="BE110" i="75"/>
  <c r="BE304" i="77" s="1"/>
  <c r="BF110" i="75"/>
  <c r="BF304" i="77" s="1"/>
  <c r="BG110" i="75"/>
  <c r="BG304" i="77" s="1"/>
  <c r="BH110" i="75"/>
  <c r="BH304" i="77" s="1"/>
  <c r="BI110" i="75"/>
  <c r="BI304" i="77" s="1"/>
  <c r="BJ110" i="75"/>
  <c r="BJ304" i="77" s="1"/>
  <c r="BK110" i="75"/>
  <c r="BK304" i="77" s="1"/>
  <c r="BL110" i="75"/>
  <c r="BL304" i="77" s="1"/>
  <c r="BM110" i="75"/>
  <c r="BM304" i="77" s="1"/>
  <c r="BN110" i="75"/>
  <c r="BN304" i="77" s="1"/>
  <c r="BO110" i="75"/>
  <c r="BO304" i="77" s="1"/>
  <c r="BP110" i="75"/>
  <c r="BP304" i="77" s="1"/>
  <c r="BQ110" i="75"/>
  <c r="BQ304" i="77" s="1"/>
  <c r="BR110" i="75"/>
  <c r="BR304" i="77" s="1"/>
  <c r="BS110" i="75"/>
  <c r="BS304" i="77" s="1"/>
  <c r="BT110" i="75"/>
  <c r="BT304" i="77" s="1"/>
  <c r="BU110" i="75"/>
  <c r="BU304" i="77" s="1"/>
  <c r="BV110" i="75"/>
  <c r="BV304" i="77" s="1"/>
  <c r="BW110" i="75"/>
  <c r="BW304" i="77" s="1"/>
  <c r="BX110" i="75"/>
  <c r="BX304" i="77" s="1"/>
  <c r="B111" i="75"/>
  <c r="B305" i="77" s="1"/>
  <c r="C111" i="75"/>
  <c r="C305" i="77" s="1"/>
  <c r="D111" i="75"/>
  <c r="D305" i="77" s="1"/>
  <c r="E111" i="75"/>
  <c r="E305" i="77" s="1"/>
  <c r="F111" i="75"/>
  <c r="F305" i="77" s="1"/>
  <c r="G111" i="75"/>
  <c r="G305" i="77" s="1"/>
  <c r="H111" i="75"/>
  <c r="H305" i="77" s="1"/>
  <c r="I111" i="75"/>
  <c r="I305" i="77" s="1"/>
  <c r="J111" i="75"/>
  <c r="J305" i="77" s="1"/>
  <c r="K111" i="75"/>
  <c r="K305" i="77" s="1"/>
  <c r="L111" i="75"/>
  <c r="L305" i="77" s="1"/>
  <c r="M111" i="75"/>
  <c r="M305" i="77" s="1"/>
  <c r="N111" i="75"/>
  <c r="N305" i="77" s="1"/>
  <c r="O111" i="75"/>
  <c r="O305" i="77" s="1"/>
  <c r="P111" i="75"/>
  <c r="P305" i="77" s="1"/>
  <c r="Q111" i="75"/>
  <c r="Q305" i="77" s="1"/>
  <c r="R111" i="75"/>
  <c r="R305" i="77" s="1"/>
  <c r="S111" i="75"/>
  <c r="S305" i="77" s="1"/>
  <c r="T111" i="75"/>
  <c r="T305" i="77" s="1"/>
  <c r="U111" i="75"/>
  <c r="U305" i="77" s="1"/>
  <c r="V111" i="75"/>
  <c r="V305" i="77" s="1"/>
  <c r="W111" i="75"/>
  <c r="W305" i="77" s="1"/>
  <c r="X111" i="75"/>
  <c r="Y111" i="75"/>
  <c r="Y305" i="77" s="1"/>
  <c r="Z111" i="75"/>
  <c r="Z305" i="77" s="1"/>
  <c r="AA111" i="75"/>
  <c r="AA305" i="77" s="1"/>
  <c r="AB111" i="75"/>
  <c r="AB305" i="77" s="1"/>
  <c r="AC111" i="75"/>
  <c r="AC305" i="77" s="1"/>
  <c r="AD111" i="75"/>
  <c r="AD305" i="77" s="1"/>
  <c r="AE111" i="75"/>
  <c r="AE305" i="77" s="1"/>
  <c r="AF111" i="75"/>
  <c r="AF305" i="77" s="1"/>
  <c r="AG111" i="75"/>
  <c r="AG305" i="77" s="1"/>
  <c r="AH111" i="75"/>
  <c r="AH305" i="77" s="1"/>
  <c r="AI111" i="75"/>
  <c r="AI305" i="77" s="1"/>
  <c r="AJ111" i="75"/>
  <c r="AJ305" i="77" s="1"/>
  <c r="AK111" i="75"/>
  <c r="AK305" i="77" s="1"/>
  <c r="AL111" i="75"/>
  <c r="AL305" i="77" s="1"/>
  <c r="AM111" i="75"/>
  <c r="AM305" i="77" s="1"/>
  <c r="AN111" i="75"/>
  <c r="AN305" i="77" s="1"/>
  <c r="AO111" i="75"/>
  <c r="AO305" i="77" s="1"/>
  <c r="AP111" i="75"/>
  <c r="AP305" i="77" s="1"/>
  <c r="AQ111" i="75"/>
  <c r="AQ305" i="77" s="1"/>
  <c r="AR111" i="75"/>
  <c r="AR305" i="77" s="1"/>
  <c r="AS111" i="75"/>
  <c r="AS305" i="77" s="1"/>
  <c r="AT111" i="75"/>
  <c r="AT305" i="77" s="1"/>
  <c r="AU111" i="75"/>
  <c r="AU305" i="77" s="1"/>
  <c r="AV111" i="75"/>
  <c r="AV305" i="77" s="1"/>
  <c r="AW111" i="75"/>
  <c r="AW305" i="77" s="1"/>
  <c r="AX111" i="75"/>
  <c r="AX305" i="77" s="1"/>
  <c r="AY111" i="75"/>
  <c r="AY305" i="77" s="1"/>
  <c r="AZ111" i="75"/>
  <c r="AZ305" i="77" s="1"/>
  <c r="BA111" i="75"/>
  <c r="BA305" i="77" s="1"/>
  <c r="BB111" i="75"/>
  <c r="BB305" i="77" s="1"/>
  <c r="BC111" i="75"/>
  <c r="BC305" i="77" s="1"/>
  <c r="BD111" i="75"/>
  <c r="BD305" i="77" s="1"/>
  <c r="BE111" i="75"/>
  <c r="BE305" i="77" s="1"/>
  <c r="BF111" i="75"/>
  <c r="BF305" i="77" s="1"/>
  <c r="BG111" i="75"/>
  <c r="BG305" i="77" s="1"/>
  <c r="BH111" i="75"/>
  <c r="BH305" i="77" s="1"/>
  <c r="BI111" i="75"/>
  <c r="BI305" i="77" s="1"/>
  <c r="BJ111" i="75"/>
  <c r="BJ305" i="77" s="1"/>
  <c r="BK111" i="75"/>
  <c r="BK305" i="77" s="1"/>
  <c r="BL111" i="75"/>
  <c r="BL305" i="77" s="1"/>
  <c r="BM111" i="75"/>
  <c r="BM305" i="77" s="1"/>
  <c r="BN111" i="75"/>
  <c r="BN305" i="77" s="1"/>
  <c r="BO111" i="75"/>
  <c r="BO305" i="77" s="1"/>
  <c r="BP111" i="75"/>
  <c r="BP305" i="77" s="1"/>
  <c r="BQ111" i="75"/>
  <c r="BQ305" i="77" s="1"/>
  <c r="BR111" i="75"/>
  <c r="BR305" i="77" s="1"/>
  <c r="BS111" i="75"/>
  <c r="BS305" i="77" s="1"/>
  <c r="BT111" i="75"/>
  <c r="BT305" i="77" s="1"/>
  <c r="BU111" i="75"/>
  <c r="BU305" i="77" s="1"/>
  <c r="BV111" i="75"/>
  <c r="BV305" i="77" s="1"/>
  <c r="BW111" i="75"/>
  <c r="BW305" i="77" s="1"/>
  <c r="BX111" i="75"/>
  <c r="BX305" i="77" s="1"/>
  <c r="B117" i="75"/>
  <c r="B343" i="77" s="1"/>
  <c r="C117" i="75"/>
  <c r="C343" i="77" s="1"/>
  <c r="D117" i="75"/>
  <c r="D343" i="77" s="1"/>
  <c r="E117" i="75"/>
  <c r="E343" i="77" s="1"/>
  <c r="F117" i="75"/>
  <c r="F343" i="77" s="1"/>
  <c r="G117" i="75"/>
  <c r="G343" i="77" s="1"/>
  <c r="H117" i="75"/>
  <c r="H343" i="77" s="1"/>
  <c r="I117" i="75"/>
  <c r="I343" i="77" s="1"/>
  <c r="J117" i="75"/>
  <c r="J343" i="77" s="1"/>
  <c r="K117" i="75"/>
  <c r="K343" i="77" s="1"/>
  <c r="L117" i="75"/>
  <c r="L343" i="77" s="1"/>
  <c r="M117" i="75"/>
  <c r="M343" i="77" s="1"/>
  <c r="N117" i="75"/>
  <c r="N343" i="77" s="1"/>
  <c r="O117" i="75"/>
  <c r="O343" i="77" s="1"/>
  <c r="P117" i="75"/>
  <c r="P343" i="77" s="1"/>
  <c r="Q117" i="75"/>
  <c r="Q343" i="77" s="1"/>
  <c r="R117" i="75"/>
  <c r="R343" i="77" s="1"/>
  <c r="S117" i="75"/>
  <c r="S343" i="77" s="1"/>
  <c r="T117" i="75"/>
  <c r="T343" i="77" s="1"/>
  <c r="U117" i="75"/>
  <c r="U343" i="77" s="1"/>
  <c r="V117" i="75"/>
  <c r="V343" i="77" s="1"/>
  <c r="W117" i="75"/>
  <c r="W343" i="77" s="1"/>
  <c r="X117" i="75"/>
  <c r="X343" i="77" s="1"/>
  <c r="Y117" i="75"/>
  <c r="Y343" i="77" s="1"/>
  <c r="Z117" i="75"/>
  <c r="Z343" i="77" s="1"/>
  <c r="AA117" i="75"/>
  <c r="AA343" i="77" s="1"/>
  <c r="AB117" i="75"/>
  <c r="AB343" i="77" s="1"/>
  <c r="AC117" i="75"/>
  <c r="AC343" i="77" s="1"/>
  <c r="AD117" i="75"/>
  <c r="AD343" i="77" s="1"/>
  <c r="AE117" i="75"/>
  <c r="AE343" i="77" s="1"/>
  <c r="AF117" i="75"/>
  <c r="AF343" i="77" s="1"/>
  <c r="AG117" i="75"/>
  <c r="AG343" i="77" s="1"/>
  <c r="AH117" i="75"/>
  <c r="AH343" i="77" s="1"/>
  <c r="AI117" i="75"/>
  <c r="AI343" i="77" s="1"/>
  <c r="AJ117" i="75"/>
  <c r="AJ343" i="77" s="1"/>
  <c r="AK117" i="75"/>
  <c r="AK343" i="77" s="1"/>
  <c r="AL117" i="75"/>
  <c r="AL343" i="77" s="1"/>
  <c r="AM117" i="75"/>
  <c r="AM343" i="77" s="1"/>
  <c r="AN117" i="75"/>
  <c r="AN343" i="77" s="1"/>
  <c r="AO117" i="75"/>
  <c r="AO343" i="77" s="1"/>
  <c r="AP117" i="75"/>
  <c r="AP343" i="77" s="1"/>
  <c r="AQ117" i="75"/>
  <c r="AQ343" i="77" s="1"/>
  <c r="AR117" i="75"/>
  <c r="AR343" i="77" s="1"/>
  <c r="AS117" i="75"/>
  <c r="AS343" i="77" s="1"/>
  <c r="AT117" i="75"/>
  <c r="AT343" i="77" s="1"/>
  <c r="AU117" i="75"/>
  <c r="AU343" i="77" s="1"/>
  <c r="AV117" i="75"/>
  <c r="AV343" i="77" s="1"/>
  <c r="AW117" i="75"/>
  <c r="AW343" i="77" s="1"/>
  <c r="AX117" i="75"/>
  <c r="AX343" i="77" s="1"/>
  <c r="AY117" i="75"/>
  <c r="AY343" i="77" s="1"/>
  <c r="AZ117" i="75"/>
  <c r="AZ343" i="77" s="1"/>
  <c r="BA117" i="75"/>
  <c r="BA343" i="77" s="1"/>
  <c r="BB117" i="75"/>
  <c r="BB343" i="77" s="1"/>
  <c r="BC117" i="75"/>
  <c r="BC343" i="77" s="1"/>
  <c r="BD117" i="75"/>
  <c r="BD343" i="77" s="1"/>
  <c r="BE117" i="75"/>
  <c r="BE343" i="77" s="1"/>
  <c r="BF117" i="75"/>
  <c r="BF343" i="77" s="1"/>
  <c r="BG117" i="75"/>
  <c r="BG343" i="77" s="1"/>
  <c r="BH117" i="75"/>
  <c r="BH343" i="77" s="1"/>
  <c r="BI117" i="75"/>
  <c r="BI343" i="77" s="1"/>
  <c r="BJ117" i="75"/>
  <c r="BJ343" i="77" s="1"/>
  <c r="BK117" i="75"/>
  <c r="BK343" i="77" s="1"/>
  <c r="BL117" i="75"/>
  <c r="BL343" i="77" s="1"/>
  <c r="BM117" i="75"/>
  <c r="BM343" i="77" s="1"/>
  <c r="BN117" i="75"/>
  <c r="BN343" i="77" s="1"/>
  <c r="BO117" i="75"/>
  <c r="BO343" i="77" s="1"/>
  <c r="BP117" i="75"/>
  <c r="BP343" i="77" s="1"/>
  <c r="BQ117" i="75"/>
  <c r="BQ343" i="77" s="1"/>
  <c r="BR117" i="75"/>
  <c r="BR343" i="77" s="1"/>
  <c r="BS117" i="75"/>
  <c r="BS343" i="77" s="1"/>
  <c r="BT117" i="75"/>
  <c r="BT343" i="77" s="1"/>
  <c r="BU117" i="75"/>
  <c r="BU343" i="77" s="1"/>
  <c r="BV117" i="75"/>
  <c r="BV343" i="77" s="1"/>
  <c r="BW117" i="75"/>
  <c r="BW343" i="77" s="1"/>
  <c r="BX117" i="75"/>
  <c r="BX343" i="77" s="1"/>
  <c r="B118" i="75"/>
  <c r="B344" i="77" s="1"/>
  <c r="C118" i="75"/>
  <c r="C344" i="77" s="1"/>
  <c r="D118" i="75"/>
  <c r="D344" i="77" s="1"/>
  <c r="E118" i="75"/>
  <c r="E344" i="77" s="1"/>
  <c r="F118" i="75"/>
  <c r="F344" i="77" s="1"/>
  <c r="G118" i="75"/>
  <c r="G344" i="77" s="1"/>
  <c r="H118" i="75"/>
  <c r="H344" i="77" s="1"/>
  <c r="I118" i="75"/>
  <c r="I344" i="77" s="1"/>
  <c r="J118" i="75"/>
  <c r="J344" i="77" s="1"/>
  <c r="K118" i="75"/>
  <c r="K344" i="77" s="1"/>
  <c r="L118" i="75"/>
  <c r="L344" i="77" s="1"/>
  <c r="M118" i="75"/>
  <c r="M344" i="77" s="1"/>
  <c r="N118" i="75"/>
  <c r="N344" i="77" s="1"/>
  <c r="O118" i="75"/>
  <c r="O344" i="77" s="1"/>
  <c r="P118" i="75"/>
  <c r="P344" i="77" s="1"/>
  <c r="Q118" i="75"/>
  <c r="Q344" i="77" s="1"/>
  <c r="R118" i="75"/>
  <c r="R344" i="77" s="1"/>
  <c r="S118" i="75"/>
  <c r="S344" i="77" s="1"/>
  <c r="T118" i="75"/>
  <c r="T344" i="77" s="1"/>
  <c r="U118" i="75"/>
  <c r="U344" i="77" s="1"/>
  <c r="V118" i="75"/>
  <c r="V344" i="77" s="1"/>
  <c r="W118" i="75"/>
  <c r="W344" i="77" s="1"/>
  <c r="X118" i="75"/>
  <c r="X344" i="77" s="1"/>
  <c r="Y118" i="75"/>
  <c r="Y344" i="77" s="1"/>
  <c r="Z118" i="75"/>
  <c r="Z344" i="77" s="1"/>
  <c r="AA118" i="75"/>
  <c r="AA344" i="77" s="1"/>
  <c r="AB118" i="75"/>
  <c r="AB344" i="77" s="1"/>
  <c r="AC118" i="75"/>
  <c r="AC344" i="77" s="1"/>
  <c r="AD118" i="75"/>
  <c r="AD344" i="77" s="1"/>
  <c r="AE118" i="75"/>
  <c r="AE344" i="77" s="1"/>
  <c r="AF118" i="75"/>
  <c r="AF344" i="77" s="1"/>
  <c r="AG118" i="75"/>
  <c r="AG344" i="77" s="1"/>
  <c r="AH118" i="75"/>
  <c r="AH344" i="77" s="1"/>
  <c r="AI118" i="75"/>
  <c r="AI344" i="77" s="1"/>
  <c r="AJ118" i="75"/>
  <c r="AJ344" i="77" s="1"/>
  <c r="AK118" i="75"/>
  <c r="AK344" i="77" s="1"/>
  <c r="AL118" i="75"/>
  <c r="AL344" i="77" s="1"/>
  <c r="AM118" i="75"/>
  <c r="AM344" i="77" s="1"/>
  <c r="AN118" i="75"/>
  <c r="AN344" i="77" s="1"/>
  <c r="AO118" i="75"/>
  <c r="AO344" i="77" s="1"/>
  <c r="AP118" i="75"/>
  <c r="AP344" i="77" s="1"/>
  <c r="AQ118" i="75"/>
  <c r="AQ344" i="77" s="1"/>
  <c r="AR118" i="75"/>
  <c r="AR344" i="77" s="1"/>
  <c r="AS118" i="75"/>
  <c r="AS344" i="77" s="1"/>
  <c r="AT118" i="75"/>
  <c r="AT344" i="77" s="1"/>
  <c r="AU118" i="75"/>
  <c r="AU344" i="77" s="1"/>
  <c r="AV118" i="75"/>
  <c r="AV344" i="77" s="1"/>
  <c r="AW118" i="75"/>
  <c r="AW344" i="77" s="1"/>
  <c r="AX118" i="75"/>
  <c r="AX344" i="77" s="1"/>
  <c r="AY118" i="75"/>
  <c r="AY344" i="77" s="1"/>
  <c r="AZ118" i="75"/>
  <c r="AZ344" i="77" s="1"/>
  <c r="BA118" i="75"/>
  <c r="BA344" i="77" s="1"/>
  <c r="BB118" i="75"/>
  <c r="BB344" i="77" s="1"/>
  <c r="BC118" i="75"/>
  <c r="BC344" i="77" s="1"/>
  <c r="BD118" i="75"/>
  <c r="BD344" i="77" s="1"/>
  <c r="BE118" i="75"/>
  <c r="BE344" i="77" s="1"/>
  <c r="BF118" i="75"/>
  <c r="BF344" i="77" s="1"/>
  <c r="BG118" i="75"/>
  <c r="BG344" i="77" s="1"/>
  <c r="BH118" i="75"/>
  <c r="BH344" i="77" s="1"/>
  <c r="BI118" i="75"/>
  <c r="BI344" i="77" s="1"/>
  <c r="BJ118" i="75"/>
  <c r="BJ344" i="77" s="1"/>
  <c r="BK118" i="75"/>
  <c r="BK344" i="77" s="1"/>
  <c r="BL118" i="75"/>
  <c r="BL344" i="77" s="1"/>
  <c r="BM118" i="75"/>
  <c r="BM344" i="77" s="1"/>
  <c r="BN118" i="75"/>
  <c r="BN344" i="77" s="1"/>
  <c r="BO118" i="75"/>
  <c r="BO344" i="77" s="1"/>
  <c r="BP118" i="75"/>
  <c r="BP344" i="77" s="1"/>
  <c r="BQ118" i="75"/>
  <c r="BQ344" i="77" s="1"/>
  <c r="BR118" i="75"/>
  <c r="BR344" i="77" s="1"/>
  <c r="BS118" i="75"/>
  <c r="BS344" i="77" s="1"/>
  <c r="BT118" i="75"/>
  <c r="BT344" i="77" s="1"/>
  <c r="BU118" i="75"/>
  <c r="BU344" i="77" s="1"/>
  <c r="BV118" i="75"/>
  <c r="BV344" i="77" s="1"/>
  <c r="BW118" i="75"/>
  <c r="BW344" i="77" s="1"/>
  <c r="BX118" i="75"/>
  <c r="BX344" i="77" s="1"/>
  <c r="B119" i="75"/>
  <c r="B345" i="77" s="1"/>
  <c r="C119" i="75"/>
  <c r="C345" i="77" s="1"/>
  <c r="D119" i="75"/>
  <c r="D345" i="77" s="1"/>
  <c r="E119" i="75"/>
  <c r="E345" i="77" s="1"/>
  <c r="F119" i="75"/>
  <c r="F345" i="77" s="1"/>
  <c r="G119" i="75"/>
  <c r="G345" i="77" s="1"/>
  <c r="H119" i="75"/>
  <c r="H345" i="77" s="1"/>
  <c r="I119" i="75"/>
  <c r="I345" i="77" s="1"/>
  <c r="J119" i="75"/>
  <c r="J345" i="77" s="1"/>
  <c r="K119" i="75"/>
  <c r="K345" i="77" s="1"/>
  <c r="L119" i="75"/>
  <c r="L345" i="77" s="1"/>
  <c r="M119" i="75"/>
  <c r="M345" i="77" s="1"/>
  <c r="N119" i="75"/>
  <c r="N345" i="77" s="1"/>
  <c r="O119" i="75"/>
  <c r="O345" i="77" s="1"/>
  <c r="P119" i="75"/>
  <c r="P345" i="77" s="1"/>
  <c r="Q119" i="75"/>
  <c r="Q345" i="77" s="1"/>
  <c r="R119" i="75"/>
  <c r="R345" i="77" s="1"/>
  <c r="S119" i="75"/>
  <c r="S345" i="77" s="1"/>
  <c r="T119" i="75"/>
  <c r="T345" i="77" s="1"/>
  <c r="U119" i="75"/>
  <c r="U345" i="77" s="1"/>
  <c r="V119" i="75"/>
  <c r="V345" i="77" s="1"/>
  <c r="W119" i="75"/>
  <c r="W345" i="77" s="1"/>
  <c r="X119" i="75"/>
  <c r="X345" i="77" s="1"/>
  <c r="Y119" i="75"/>
  <c r="Y345" i="77" s="1"/>
  <c r="Z119" i="75"/>
  <c r="Z345" i="77" s="1"/>
  <c r="AA119" i="75"/>
  <c r="AA345" i="77" s="1"/>
  <c r="AB119" i="75"/>
  <c r="AB345" i="77" s="1"/>
  <c r="AC119" i="75"/>
  <c r="AC345" i="77" s="1"/>
  <c r="AD119" i="75"/>
  <c r="AD345" i="77" s="1"/>
  <c r="AE119" i="75"/>
  <c r="AE345" i="77" s="1"/>
  <c r="AF119" i="75"/>
  <c r="AF345" i="77" s="1"/>
  <c r="AG119" i="75"/>
  <c r="AG345" i="77" s="1"/>
  <c r="AH119" i="75"/>
  <c r="AH345" i="77" s="1"/>
  <c r="AI119" i="75"/>
  <c r="AI345" i="77" s="1"/>
  <c r="AJ119" i="75"/>
  <c r="AJ345" i="77" s="1"/>
  <c r="AK119" i="75"/>
  <c r="AK345" i="77" s="1"/>
  <c r="AL119" i="75"/>
  <c r="AL345" i="77" s="1"/>
  <c r="AM119" i="75"/>
  <c r="AM345" i="77" s="1"/>
  <c r="AN119" i="75"/>
  <c r="AN345" i="77" s="1"/>
  <c r="AO119" i="75"/>
  <c r="AO345" i="77" s="1"/>
  <c r="AP119" i="75"/>
  <c r="AP345" i="77" s="1"/>
  <c r="AQ119" i="75"/>
  <c r="AQ345" i="77" s="1"/>
  <c r="AR119" i="75"/>
  <c r="AR345" i="77" s="1"/>
  <c r="AS119" i="75"/>
  <c r="AS345" i="77" s="1"/>
  <c r="AT119" i="75"/>
  <c r="AT345" i="77" s="1"/>
  <c r="AU119" i="75"/>
  <c r="AU345" i="77" s="1"/>
  <c r="AV119" i="75"/>
  <c r="AV345" i="77" s="1"/>
  <c r="AW119" i="75"/>
  <c r="AW345" i="77" s="1"/>
  <c r="AX119" i="75"/>
  <c r="AX345" i="77" s="1"/>
  <c r="AY119" i="75"/>
  <c r="AY345" i="77" s="1"/>
  <c r="AZ119" i="75"/>
  <c r="AZ345" i="77" s="1"/>
  <c r="BA119" i="75"/>
  <c r="BA345" i="77" s="1"/>
  <c r="BB119" i="75"/>
  <c r="BB345" i="77" s="1"/>
  <c r="BC119" i="75"/>
  <c r="BC345" i="77" s="1"/>
  <c r="BD119" i="75"/>
  <c r="BD345" i="77" s="1"/>
  <c r="BE119" i="75"/>
  <c r="BE345" i="77" s="1"/>
  <c r="BF119" i="75"/>
  <c r="BF345" i="77" s="1"/>
  <c r="BG119" i="75"/>
  <c r="BG345" i="77" s="1"/>
  <c r="BH119" i="75"/>
  <c r="BH345" i="77" s="1"/>
  <c r="BI119" i="75"/>
  <c r="BI345" i="77" s="1"/>
  <c r="BJ119" i="75"/>
  <c r="BJ345" i="77" s="1"/>
  <c r="BK119" i="75"/>
  <c r="BK345" i="77" s="1"/>
  <c r="BL119" i="75"/>
  <c r="BL345" i="77" s="1"/>
  <c r="BM119" i="75"/>
  <c r="BM345" i="77" s="1"/>
  <c r="BN119" i="75"/>
  <c r="BN345" i="77" s="1"/>
  <c r="BO119" i="75"/>
  <c r="BO345" i="77" s="1"/>
  <c r="BP119" i="75"/>
  <c r="BP345" i="77" s="1"/>
  <c r="BQ119" i="75"/>
  <c r="BQ345" i="77" s="1"/>
  <c r="BR119" i="75"/>
  <c r="BR345" i="77" s="1"/>
  <c r="BS119" i="75"/>
  <c r="BS345" i="77" s="1"/>
  <c r="BT119" i="75"/>
  <c r="BT345" i="77" s="1"/>
  <c r="BU119" i="75"/>
  <c r="BU345" i="77" s="1"/>
  <c r="BV119" i="75"/>
  <c r="BV345" i="77" s="1"/>
  <c r="BW119" i="75"/>
  <c r="BW345" i="77" s="1"/>
  <c r="BX119" i="75"/>
  <c r="BX345" i="77" s="1"/>
  <c r="B120" i="75"/>
  <c r="B346" i="77" s="1"/>
  <c r="C120" i="75"/>
  <c r="C346" i="77" s="1"/>
  <c r="D120" i="75"/>
  <c r="D346" i="77" s="1"/>
  <c r="E120" i="75"/>
  <c r="E346" i="77" s="1"/>
  <c r="F120" i="75"/>
  <c r="F346" i="77" s="1"/>
  <c r="G120" i="75"/>
  <c r="G346" i="77" s="1"/>
  <c r="H120" i="75"/>
  <c r="H346" i="77" s="1"/>
  <c r="I120" i="75"/>
  <c r="I346" i="77" s="1"/>
  <c r="J120" i="75"/>
  <c r="J346" i="77" s="1"/>
  <c r="K120" i="75"/>
  <c r="K346" i="77" s="1"/>
  <c r="L120" i="75"/>
  <c r="M120" i="75"/>
  <c r="M346" i="77" s="1"/>
  <c r="N120" i="75"/>
  <c r="N346" i="77" s="1"/>
  <c r="O120" i="75"/>
  <c r="O346" i="77" s="1"/>
  <c r="P120" i="75"/>
  <c r="P346" i="77" s="1"/>
  <c r="Q120" i="75"/>
  <c r="Q346" i="77" s="1"/>
  <c r="R120" i="75"/>
  <c r="R346" i="77" s="1"/>
  <c r="S120" i="75"/>
  <c r="S346" i="77" s="1"/>
  <c r="T120" i="75"/>
  <c r="T346" i="77" s="1"/>
  <c r="U120" i="75"/>
  <c r="U346" i="77" s="1"/>
  <c r="V120" i="75"/>
  <c r="V346" i="77" s="1"/>
  <c r="W120" i="75"/>
  <c r="W346" i="77" s="1"/>
  <c r="X120" i="75"/>
  <c r="X346" i="77" s="1"/>
  <c r="Y120" i="75"/>
  <c r="Y346" i="77" s="1"/>
  <c r="Z120" i="75"/>
  <c r="Z346" i="77" s="1"/>
  <c r="AA120" i="75"/>
  <c r="AA346" i="77" s="1"/>
  <c r="AB120" i="75"/>
  <c r="AB346" i="77" s="1"/>
  <c r="AC120" i="75"/>
  <c r="AC346" i="77" s="1"/>
  <c r="AD120" i="75"/>
  <c r="AD346" i="77" s="1"/>
  <c r="AE120" i="75"/>
  <c r="AE346" i="77" s="1"/>
  <c r="AF120" i="75"/>
  <c r="AF346" i="77" s="1"/>
  <c r="AG120" i="75"/>
  <c r="AG346" i="77" s="1"/>
  <c r="AH120" i="75"/>
  <c r="AH346" i="77" s="1"/>
  <c r="AI120" i="75"/>
  <c r="AI346" i="77" s="1"/>
  <c r="AJ120" i="75"/>
  <c r="AJ346" i="77" s="1"/>
  <c r="AK120" i="75"/>
  <c r="AK346" i="77" s="1"/>
  <c r="AL120" i="75"/>
  <c r="AL346" i="77" s="1"/>
  <c r="AM120" i="75"/>
  <c r="AM346" i="77" s="1"/>
  <c r="AN120" i="75"/>
  <c r="AN346" i="77" s="1"/>
  <c r="AO120" i="75"/>
  <c r="AO346" i="77" s="1"/>
  <c r="AP120" i="75"/>
  <c r="AP346" i="77" s="1"/>
  <c r="AQ120" i="75"/>
  <c r="AQ346" i="77" s="1"/>
  <c r="AR120" i="75"/>
  <c r="AR346" i="77" s="1"/>
  <c r="AS120" i="75"/>
  <c r="AS346" i="77" s="1"/>
  <c r="AT120" i="75"/>
  <c r="AT346" i="77" s="1"/>
  <c r="AU120" i="75"/>
  <c r="AU346" i="77" s="1"/>
  <c r="AV120" i="75"/>
  <c r="AV346" i="77" s="1"/>
  <c r="AW120" i="75"/>
  <c r="AW346" i="77" s="1"/>
  <c r="AX120" i="75"/>
  <c r="AX346" i="77" s="1"/>
  <c r="AY120" i="75"/>
  <c r="AY346" i="77" s="1"/>
  <c r="AZ120" i="75"/>
  <c r="AZ346" i="77" s="1"/>
  <c r="BA120" i="75"/>
  <c r="BA346" i="77" s="1"/>
  <c r="BB120" i="75"/>
  <c r="BB346" i="77" s="1"/>
  <c r="BC120" i="75"/>
  <c r="BC346" i="77" s="1"/>
  <c r="BD120" i="75"/>
  <c r="BD346" i="77" s="1"/>
  <c r="BE120" i="75"/>
  <c r="BE346" i="77" s="1"/>
  <c r="BF120" i="75"/>
  <c r="BF346" i="77" s="1"/>
  <c r="BG120" i="75"/>
  <c r="BG346" i="77" s="1"/>
  <c r="BH120" i="75"/>
  <c r="BH346" i="77" s="1"/>
  <c r="BI120" i="75"/>
  <c r="BI346" i="77" s="1"/>
  <c r="BJ120" i="75"/>
  <c r="BJ346" i="77" s="1"/>
  <c r="BK120" i="75"/>
  <c r="BK346" i="77" s="1"/>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D347" i="77" s="1"/>
  <c r="E121" i="75"/>
  <c r="E347" i="77" s="1"/>
  <c r="F121" i="75"/>
  <c r="F347" i="77" s="1"/>
  <c r="G121" i="75"/>
  <c r="G347" i="77" s="1"/>
  <c r="H121" i="75"/>
  <c r="H347" i="77" s="1"/>
  <c r="I121" i="75"/>
  <c r="I347" i="77" s="1"/>
  <c r="J121" i="75"/>
  <c r="J347" i="77" s="1"/>
  <c r="K121" i="75"/>
  <c r="K347" i="77" s="1"/>
  <c r="L121" i="75"/>
  <c r="L347" i="77" s="1"/>
  <c r="M121" i="75"/>
  <c r="M347" i="77" s="1"/>
  <c r="N121" i="75"/>
  <c r="N347" i="77" s="1"/>
  <c r="O121" i="75"/>
  <c r="O347" i="77" s="1"/>
  <c r="P121" i="75"/>
  <c r="P347" i="77" s="1"/>
  <c r="Q121" i="75"/>
  <c r="Q347" i="77" s="1"/>
  <c r="R121" i="75"/>
  <c r="R347" i="77" s="1"/>
  <c r="S121" i="75"/>
  <c r="S347" i="77" s="1"/>
  <c r="T121" i="75"/>
  <c r="T347" i="77" s="1"/>
  <c r="U121" i="75"/>
  <c r="U347" i="77" s="1"/>
  <c r="V121" i="75"/>
  <c r="V347" i="77" s="1"/>
  <c r="W121" i="75"/>
  <c r="W347" i="77" s="1"/>
  <c r="X121" i="75"/>
  <c r="X347" i="77" s="1"/>
  <c r="Y121" i="75"/>
  <c r="Y347" i="77" s="1"/>
  <c r="Z121" i="75"/>
  <c r="Z347" i="77" s="1"/>
  <c r="AA121" i="75"/>
  <c r="AA347" i="77" s="1"/>
  <c r="AB121" i="75"/>
  <c r="AB347" i="77" s="1"/>
  <c r="AC121" i="75"/>
  <c r="AC347" i="77" s="1"/>
  <c r="AD121" i="75"/>
  <c r="AD347" i="77" s="1"/>
  <c r="AE121" i="75"/>
  <c r="AE347" i="77" s="1"/>
  <c r="AF121" i="75"/>
  <c r="AF347" i="77" s="1"/>
  <c r="AG121" i="75"/>
  <c r="AG347" i="77" s="1"/>
  <c r="AH121" i="75"/>
  <c r="AH347" i="77" s="1"/>
  <c r="AI121" i="75"/>
  <c r="AI347" i="77" s="1"/>
  <c r="AJ121" i="75"/>
  <c r="AJ347" i="77" s="1"/>
  <c r="AK121" i="75"/>
  <c r="AK347" i="77" s="1"/>
  <c r="AL121" i="75"/>
  <c r="AL347" i="77" s="1"/>
  <c r="AM121" i="75"/>
  <c r="AM347" i="77" s="1"/>
  <c r="AN121" i="75"/>
  <c r="AN347" i="77" s="1"/>
  <c r="AO121" i="75"/>
  <c r="AO347" i="77" s="1"/>
  <c r="AP121" i="75"/>
  <c r="AP347" i="77" s="1"/>
  <c r="AQ121" i="75"/>
  <c r="AQ347" i="77" s="1"/>
  <c r="AR121" i="75"/>
  <c r="AR347" i="77" s="1"/>
  <c r="AS121" i="75"/>
  <c r="AS347" i="77" s="1"/>
  <c r="AT121" i="75"/>
  <c r="AT347" i="77" s="1"/>
  <c r="AU121" i="75"/>
  <c r="AU347" i="77" s="1"/>
  <c r="AV121" i="75"/>
  <c r="AV347" i="77" s="1"/>
  <c r="AW121" i="75"/>
  <c r="AW347" i="77" s="1"/>
  <c r="AX121" i="75"/>
  <c r="AX347" i="77" s="1"/>
  <c r="AY121" i="75"/>
  <c r="AY347" i="77" s="1"/>
  <c r="AZ121" i="75"/>
  <c r="AZ347" i="77" s="1"/>
  <c r="BA121" i="75"/>
  <c r="BA347" i="77" s="1"/>
  <c r="BB121" i="75"/>
  <c r="BB347" i="77" s="1"/>
  <c r="BC121" i="75"/>
  <c r="BC347" i="77" s="1"/>
  <c r="BD121" i="75"/>
  <c r="BD347" i="77" s="1"/>
  <c r="BE121" i="75"/>
  <c r="BE347" i="77" s="1"/>
  <c r="BF121" i="75"/>
  <c r="BF347" i="77" s="1"/>
  <c r="BG121" i="75"/>
  <c r="BG347" i="77" s="1"/>
  <c r="BH121" i="75"/>
  <c r="BH347" i="77" s="1"/>
  <c r="BI121" i="75"/>
  <c r="BI347" i="77" s="1"/>
  <c r="BJ121" i="75"/>
  <c r="BJ347" i="77" s="1"/>
  <c r="BK121" i="75"/>
  <c r="BK347" i="77" s="1"/>
  <c r="BL121" i="75"/>
  <c r="BL347" i="77" s="1"/>
  <c r="BM121" i="75"/>
  <c r="BM347" i="77" s="1"/>
  <c r="BN121" i="75"/>
  <c r="BN347" i="77" s="1"/>
  <c r="BO121" i="75"/>
  <c r="BO347" i="77" s="1"/>
  <c r="BP121" i="75"/>
  <c r="BP347" i="77" s="1"/>
  <c r="BQ121" i="75"/>
  <c r="BQ347" i="77" s="1"/>
  <c r="BR121" i="75"/>
  <c r="BR347" i="77" s="1"/>
  <c r="BS121" i="75"/>
  <c r="BS347" i="77" s="1"/>
  <c r="BT121" i="75"/>
  <c r="BT347" i="77" s="1"/>
  <c r="BU121" i="75"/>
  <c r="BU347" i="77" s="1"/>
  <c r="BV121" i="75"/>
  <c r="BV347" i="77" s="1"/>
  <c r="BW121" i="75"/>
  <c r="BW347" i="77" s="1"/>
  <c r="BX121" i="75"/>
  <c r="BX347" i="77" s="1"/>
  <c r="B17" i="75"/>
  <c r="B384" i="77" s="1"/>
  <c r="C17" i="75"/>
  <c r="C384" i="77" s="1"/>
  <c r="D17" i="75"/>
  <c r="D384" i="77" s="1"/>
  <c r="E17" i="75"/>
  <c r="E384" i="77" s="1"/>
  <c r="F17" i="75"/>
  <c r="F384" i="77" s="1"/>
  <c r="G17" i="75"/>
  <c r="G384" i="77" s="1"/>
  <c r="H17" i="75"/>
  <c r="H384" i="77" s="1"/>
  <c r="I17" i="75"/>
  <c r="I384" i="77" s="1"/>
  <c r="J17" i="75"/>
  <c r="J384" i="77" s="1"/>
  <c r="K17" i="75"/>
  <c r="K384" i="77" s="1"/>
  <c r="L17" i="75"/>
  <c r="L384" i="77" s="1"/>
  <c r="M17" i="75"/>
  <c r="M384" i="77" s="1"/>
  <c r="N17" i="75"/>
  <c r="N384" i="77" s="1"/>
  <c r="O17" i="75"/>
  <c r="O384" i="77" s="1"/>
  <c r="P17" i="75"/>
  <c r="P384" i="77" s="1"/>
  <c r="Q17" i="75"/>
  <c r="Q384" i="77" s="1"/>
  <c r="R17" i="75"/>
  <c r="R384" i="77" s="1"/>
  <c r="S17" i="75"/>
  <c r="S384" i="77" s="1"/>
  <c r="T17" i="75"/>
  <c r="T384" i="77" s="1"/>
  <c r="U17" i="75"/>
  <c r="U384" i="77" s="1"/>
  <c r="V17" i="75"/>
  <c r="V384" i="77" s="1"/>
  <c r="W17" i="75"/>
  <c r="W384" i="77" s="1"/>
  <c r="X17" i="75"/>
  <c r="X384" i="77" s="1"/>
  <c r="Y17" i="75"/>
  <c r="Y384" i="77" s="1"/>
  <c r="Z17" i="75"/>
  <c r="Z384" i="77" s="1"/>
  <c r="AA17" i="75"/>
  <c r="AA384" i="77" s="1"/>
  <c r="AB17" i="75"/>
  <c r="AB384" i="77" s="1"/>
  <c r="AC17" i="75"/>
  <c r="AC384" i="77" s="1"/>
  <c r="AD17" i="75"/>
  <c r="AD384" i="77" s="1"/>
  <c r="AE17" i="75"/>
  <c r="AE384" i="77" s="1"/>
  <c r="AF17" i="75"/>
  <c r="AF384" i="77" s="1"/>
  <c r="AG17" i="75"/>
  <c r="AG384" i="77" s="1"/>
  <c r="AH17" i="75"/>
  <c r="AH384" i="77" s="1"/>
  <c r="AI17" i="75"/>
  <c r="AI384" i="77" s="1"/>
  <c r="AJ17" i="75"/>
  <c r="AJ384" i="77" s="1"/>
  <c r="AK17" i="75"/>
  <c r="AK384" i="77" s="1"/>
  <c r="AL17" i="75"/>
  <c r="AL384" i="77" s="1"/>
  <c r="AM17" i="75"/>
  <c r="AM384" i="77" s="1"/>
  <c r="AN17" i="75"/>
  <c r="AN384" i="77" s="1"/>
  <c r="AO17" i="75"/>
  <c r="AO384" i="77" s="1"/>
  <c r="AP17" i="75"/>
  <c r="AP384" i="77" s="1"/>
  <c r="AQ17" i="75"/>
  <c r="AQ384" i="77" s="1"/>
  <c r="AR17" i="75"/>
  <c r="AR384" i="77" s="1"/>
  <c r="AS17" i="75"/>
  <c r="AS384" i="77" s="1"/>
  <c r="AT17" i="75"/>
  <c r="AT384" i="77" s="1"/>
  <c r="AU17" i="75"/>
  <c r="AU384" i="77" s="1"/>
  <c r="AV17" i="75"/>
  <c r="AV384" i="77" s="1"/>
  <c r="AW17" i="75"/>
  <c r="AW384" i="77" s="1"/>
  <c r="AX17" i="75"/>
  <c r="AX384" i="77" s="1"/>
  <c r="AY17" i="75"/>
  <c r="AY384" i="77" s="1"/>
  <c r="AZ17" i="75"/>
  <c r="AZ384" i="77" s="1"/>
  <c r="BA17" i="75"/>
  <c r="BA384" i="77" s="1"/>
  <c r="BB17" i="75"/>
  <c r="BB384" i="77" s="1"/>
  <c r="BC17" i="75"/>
  <c r="BC384" i="77" s="1"/>
  <c r="BD17" i="75"/>
  <c r="BD384" i="77" s="1"/>
  <c r="BE17" i="75"/>
  <c r="BE384" i="77" s="1"/>
  <c r="BF17" i="75"/>
  <c r="BF384" i="77" s="1"/>
  <c r="BG17" i="75"/>
  <c r="BG384" i="77" s="1"/>
  <c r="BH17" i="75"/>
  <c r="BH384" i="77" s="1"/>
  <c r="BI17" i="75"/>
  <c r="BI384" i="77" s="1"/>
  <c r="BJ17" i="75"/>
  <c r="BJ384" i="77" s="1"/>
  <c r="BK17" i="75"/>
  <c r="BK384" i="77" s="1"/>
  <c r="BL17" i="75"/>
  <c r="BL384" i="77" s="1"/>
  <c r="BM17" i="75"/>
  <c r="BM384" i="77" s="1"/>
  <c r="BN17" i="75"/>
  <c r="BN384" i="77" s="1"/>
  <c r="BO17" i="75"/>
  <c r="BO384" i="77" s="1"/>
  <c r="BP17" i="75"/>
  <c r="BP384" i="77" s="1"/>
  <c r="BQ17" i="75"/>
  <c r="BQ384" i="77" s="1"/>
  <c r="BR17" i="75"/>
  <c r="BR384" i="77" s="1"/>
  <c r="BS17" i="75"/>
  <c r="BS384" i="77" s="1"/>
  <c r="BT17" i="75"/>
  <c r="BT384" i="77" s="1"/>
  <c r="BU17" i="75"/>
  <c r="BU384" i="77" s="1"/>
  <c r="BV17" i="75"/>
  <c r="BV384" i="77" s="1"/>
  <c r="BW17" i="75"/>
  <c r="BW384" i="77" s="1"/>
  <c r="BX17" i="75"/>
  <c r="BX384" i="77" s="1"/>
  <c r="B18" i="75"/>
  <c r="B385" i="77" s="1"/>
  <c r="C18" i="75"/>
  <c r="C385" i="77" s="1"/>
  <c r="D18" i="75"/>
  <c r="D385" i="77" s="1"/>
  <c r="E18" i="75"/>
  <c r="E385" i="77" s="1"/>
  <c r="F18" i="75"/>
  <c r="F385" i="77" s="1"/>
  <c r="G18" i="75"/>
  <c r="G385" i="77" s="1"/>
  <c r="H18" i="75"/>
  <c r="H385" i="77" s="1"/>
  <c r="I18" i="75"/>
  <c r="I385" i="77" s="1"/>
  <c r="J18" i="75"/>
  <c r="J385" i="77" s="1"/>
  <c r="K18" i="75"/>
  <c r="K385" i="77" s="1"/>
  <c r="L18" i="75"/>
  <c r="L385" i="77" s="1"/>
  <c r="M18" i="75"/>
  <c r="M385" i="77" s="1"/>
  <c r="N18" i="75"/>
  <c r="N385" i="77" s="1"/>
  <c r="O18" i="75"/>
  <c r="O385" i="77" s="1"/>
  <c r="P18" i="75"/>
  <c r="P385" i="77" s="1"/>
  <c r="Q18" i="75"/>
  <c r="Q385" i="77" s="1"/>
  <c r="R18" i="75"/>
  <c r="R385" i="77" s="1"/>
  <c r="S18" i="75"/>
  <c r="S385" i="77" s="1"/>
  <c r="T18" i="75"/>
  <c r="T385" i="77" s="1"/>
  <c r="U18" i="75"/>
  <c r="U385" i="77" s="1"/>
  <c r="V18" i="75"/>
  <c r="V385" i="77" s="1"/>
  <c r="W18" i="75"/>
  <c r="W385" i="77" s="1"/>
  <c r="X18" i="75"/>
  <c r="X385" i="77" s="1"/>
  <c r="Y18" i="75"/>
  <c r="Y385" i="77" s="1"/>
  <c r="Z18" i="75"/>
  <c r="Z385" i="77" s="1"/>
  <c r="AA18" i="75"/>
  <c r="AA385" i="77" s="1"/>
  <c r="AB18" i="75"/>
  <c r="AB385" i="77" s="1"/>
  <c r="AC18" i="75"/>
  <c r="AC385" i="77" s="1"/>
  <c r="AD18" i="75"/>
  <c r="AD385" i="77" s="1"/>
  <c r="AE18" i="75"/>
  <c r="AE385" i="77" s="1"/>
  <c r="AF18" i="75"/>
  <c r="AF385" i="77" s="1"/>
  <c r="AG18" i="75"/>
  <c r="AG385" i="77" s="1"/>
  <c r="AH18" i="75"/>
  <c r="AH385" i="77" s="1"/>
  <c r="AI18" i="75"/>
  <c r="AI385" i="77" s="1"/>
  <c r="AJ18" i="75"/>
  <c r="AJ385" i="77" s="1"/>
  <c r="AK18" i="75"/>
  <c r="AK385" i="77" s="1"/>
  <c r="AL18" i="75"/>
  <c r="AL385" i="77" s="1"/>
  <c r="AM18" i="75"/>
  <c r="AM385" i="77" s="1"/>
  <c r="AN18" i="75"/>
  <c r="AN385" i="77" s="1"/>
  <c r="AO18" i="75"/>
  <c r="AO385" i="77" s="1"/>
  <c r="AP18" i="75"/>
  <c r="AP385" i="77" s="1"/>
  <c r="AQ18" i="75"/>
  <c r="AQ385" i="77" s="1"/>
  <c r="AR18" i="75"/>
  <c r="AR385" i="77" s="1"/>
  <c r="AS18" i="75"/>
  <c r="AS385" i="77" s="1"/>
  <c r="AT18" i="75"/>
  <c r="AT385" i="77" s="1"/>
  <c r="AU18" i="75"/>
  <c r="AU385" i="77" s="1"/>
  <c r="AV18" i="75"/>
  <c r="AV385" i="77" s="1"/>
  <c r="AW18" i="75"/>
  <c r="AW385" i="77" s="1"/>
  <c r="AX18" i="75"/>
  <c r="AX385" i="77" s="1"/>
  <c r="AY18" i="75"/>
  <c r="AY385" i="77" s="1"/>
  <c r="AZ18" i="75"/>
  <c r="AZ385" i="77" s="1"/>
  <c r="BA18" i="75"/>
  <c r="BA385" i="77" s="1"/>
  <c r="BB18" i="75"/>
  <c r="BB385" i="77" s="1"/>
  <c r="BC18" i="75"/>
  <c r="BC385" i="77" s="1"/>
  <c r="BD18" i="75"/>
  <c r="BD385" i="77" s="1"/>
  <c r="BE18" i="75"/>
  <c r="BE385" i="77" s="1"/>
  <c r="BF18" i="75"/>
  <c r="BF385" i="77" s="1"/>
  <c r="BG18" i="75"/>
  <c r="BG385" i="77" s="1"/>
  <c r="BH18" i="75"/>
  <c r="BH385" i="77" s="1"/>
  <c r="BI18" i="75"/>
  <c r="BI385" i="77" s="1"/>
  <c r="BJ18" i="75"/>
  <c r="BJ385" i="77" s="1"/>
  <c r="BK18" i="75"/>
  <c r="BK385" i="77" s="1"/>
  <c r="BL18" i="75"/>
  <c r="BL385" i="77" s="1"/>
  <c r="BM18" i="75"/>
  <c r="BM385" i="77" s="1"/>
  <c r="BN18" i="75"/>
  <c r="BN385" i="77" s="1"/>
  <c r="BO18" i="75"/>
  <c r="BO385" i="77" s="1"/>
  <c r="BP18" i="75"/>
  <c r="BP385" i="77" s="1"/>
  <c r="BQ18" i="75"/>
  <c r="BQ385" i="77" s="1"/>
  <c r="BR18" i="75"/>
  <c r="BR385" i="77" s="1"/>
  <c r="BS18" i="75"/>
  <c r="BS385" i="77" s="1"/>
  <c r="BT18" i="75"/>
  <c r="BT385" i="77" s="1"/>
  <c r="BU18" i="75"/>
  <c r="BU385" i="77" s="1"/>
  <c r="BV18" i="75"/>
  <c r="BV385" i="77" s="1"/>
  <c r="BW18" i="75"/>
  <c r="BW385" i="77" s="1"/>
  <c r="BX18" i="75"/>
  <c r="BX385" i="77" s="1"/>
  <c r="B19" i="75"/>
  <c r="B386" i="77" s="1"/>
  <c r="C19" i="75"/>
  <c r="C386" i="77" s="1"/>
  <c r="D19" i="75"/>
  <c r="D386" i="77" s="1"/>
  <c r="E19" i="75"/>
  <c r="E386" i="77" s="1"/>
  <c r="F19" i="75"/>
  <c r="F386" i="77" s="1"/>
  <c r="G19" i="75"/>
  <c r="G386" i="77" s="1"/>
  <c r="H19" i="75"/>
  <c r="H386" i="77" s="1"/>
  <c r="I19" i="75"/>
  <c r="I386" i="77" s="1"/>
  <c r="J19" i="75"/>
  <c r="J386" i="77" s="1"/>
  <c r="K19" i="75"/>
  <c r="K386" i="77" s="1"/>
  <c r="L19" i="75"/>
  <c r="L386" i="77" s="1"/>
  <c r="M19" i="75"/>
  <c r="M386" i="77" s="1"/>
  <c r="N19" i="75"/>
  <c r="O19" i="75"/>
  <c r="O386" i="77" s="1"/>
  <c r="P19" i="75"/>
  <c r="P386" i="77" s="1"/>
  <c r="Q19" i="75"/>
  <c r="Q386" i="77" s="1"/>
  <c r="R19" i="75"/>
  <c r="R386" i="77" s="1"/>
  <c r="S19" i="75"/>
  <c r="S386" i="77" s="1"/>
  <c r="T19" i="75"/>
  <c r="T386" i="77" s="1"/>
  <c r="U19" i="75"/>
  <c r="U386" i="77" s="1"/>
  <c r="V19" i="75"/>
  <c r="V386" i="77" s="1"/>
  <c r="W19" i="75"/>
  <c r="W386" i="77" s="1"/>
  <c r="X19" i="75"/>
  <c r="X386" i="77" s="1"/>
  <c r="Y19" i="75"/>
  <c r="Y386" i="77" s="1"/>
  <c r="Z19" i="75"/>
  <c r="Z386" i="77" s="1"/>
  <c r="AA19" i="75"/>
  <c r="AA386" i="77" s="1"/>
  <c r="AB19" i="75"/>
  <c r="AB386" i="77" s="1"/>
  <c r="AC19" i="75"/>
  <c r="AC386" i="77" s="1"/>
  <c r="AD19" i="75"/>
  <c r="AD386" i="77" s="1"/>
  <c r="AE19" i="75"/>
  <c r="AE386" i="77" s="1"/>
  <c r="AF19" i="75"/>
  <c r="AF386" i="77" s="1"/>
  <c r="AG19" i="75"/>
  <c r="AG386" i="77" s="1"/>
  <c r="AH19" i="75"/>
  <c r="AH386" i="77" s="1"/>
  <c r="AI19" i="75"/>
  <c r="AI386" i="77" s="1"/>
  <c r="AJ19" i="75"/>
  <c r="AJ386" i="77" s="1"/>
  <c r="AK19" i="75"/>
  <c r="AK386" i="77" s="1"/>
  <c r="AL19" i="75"/>
  <c r="AL386" i="77" s="1"/>
  <c r="AM19" i="75"/>
  <c r="AM386" i="77" s="1"/>
  <c r="AN19" i="75"/>
  <c r="AN386" i="77" s="1"/>
  <c r="AO19" i="75"/>
  <c r="AO386" i="77" s="1"/>
  <c r="AP19" i="75"/>
  <c r="AP386" i="77" s="1"/>
  <c r="AQ19" i="75"/>
  <c r="AQ386" i="77" s="1"/>
  <c r="AR19" i="75"/>
  <c r="AR386" i="77" s="1"/>
  <c r="AS19" i="75"/>
  <c r="AS386" i="77" s="1"/>
  <c r="AT19" i="75"/>
  <c r="AT386" i="77" s="1"/>
  <c r="AU19" i="75"/>
  <c r="AU386" i="77" s="1"/>
  <c r="AV19" i="75"/>
  <c r="AV386" i="77" s="1"/>
  <c r="AW19" i="75"/>
  <c r="AW386" i="77" s="1"/>
  <c r="AX19" i="75"/>
  <c r="AX386" i="77" s="1"/>
  <c r="AY19" i="75"/>
  <c r="AY386" i="77" s="1"/>
  <c r="AZ19" i="75"/>
  <c r="AZ386" i="77" s="1"/>
  <c r="BA19" i="75"/>
  <c r="BA386" i="77" s="1"/>
  <c r="BB19" i="75"/>
  <c r="BB386" i="77" s="1"/>
  <c r="BC19" i="75"/>
  <c r="BC386" i="77" s="1"/>
  <c r="BD19" i="75"/>
  <c r="BD386" i="77" s="1"/>
  <c r="BE19" i="75"/>
  <c r="BE386" i="77" s="1"/>
  <c r="BF19" i="75"/>
  <c r="BF386" i="77" s="1"/>
  <c r="BG19" i="75"/>
  <c r="BG386" i="77" s="1"/>
  <c r="BH19" i="75"/>
  <c r="BH386" i="77" s="1"/>
  <c r="BI19" i="75"/>
  <c r="BI386" i="77" s="1"/>
  <c r="BJ19" i="75"/>
  <c r="BJ386" i="77" s="1"/>
  <c r="BK19" i="75"/>
  <c r="BK386" i="77" s="1"/>
  <c r="BL19" i="75"/>
  <c r="BL386" i="77" s="1"/>
  <c r="BM19" i="75"/>
  <c r="BM386" i="77" s="1"/>
  <c r="BN19" i="75"/>
  <c r="BN386" i="77" s="1"/>
  <c r="BO19" i="75"/>
  <c r="BO386" i="77" s="1"/>
  <c r="BP19" i="75"/>
  <c r="BP386" i="77" s="1"/>
  <c r="BQ19" i="75"/>
  <c r="BQ386" i="77" s="1"/>
  <c r="BR19" i="75"/>
  <c r="BR386" i="77" s="1"/>
  <c r="BS19" i="75"/>
  <c r="BS386" i="77" s="1"/>
  <c r="BT19" i="75"/>
  <c r="BT386" i="77" s="1"/>
  <c r="BU19" i="75"/>
  <c r="BU386" i="77" s="1"/>
  <c r="BV19" i="75"/>
  <c r="BV386" i="77" s="1"/>
  <c r="BW19" i="75"/>
  <c r="BW386" i="77" s="1"/>
  <c r="BX19" i="75"/>
  <c r="BX386" i="77" s="1"/>
  <c r="B20" i="75"/>
  <c r="B387" i="77" s="1"/>
  <c r="C20" i="75"/>
  <c r="C387" i="77" s="1"/>
  <c r="D20" i="75"/>
  <c r="D387" i="77" s="1"/>
  <c r="E20" i="75"/>
  <c r="E387" i="77" s="1"/>
  <c r="F20" i="75"/>
  <c r="F387" i="77" s="1"/>
  <c r="G20" i="75"/>
  <c r="G387" i="77" s="1"/>
  <c r="H20" i="75"/>
  <c r="H387" i="77" s="1"/>
  <c r="I20" i="75"/>
  <c r="I387" i="77" s="1"/>
  <c r="J20" i="75"/>
  <c r="J387" i="77" s="1"/>
  <c r="K20" i="75"/>
  <c r="K387" i="77" s="1"/>
  <c r="L20" i="75"/>
  <c r="L387" i="77" s="1"/>
  <c r="M20" i="75"/>
  <c r="M387" i="77" s="1"/>
  <c r="N20" i="75"/>
  <c r="N387" i="77" s="1"/>
  <c r="O20" i="75"/>
  <c r="O387" i="77" s="1"/>
  <c r="P20" i="75"/>
  <c r="P387" i="77" s="1"/>
  <c r="Q20" i="75"/>
  <c r="Q387" i="77" s="1"/>
  <c r="R20" i="75"/>
  <c r="R387" i="77" s="1"/>
  <c r="S20" i="75"/>
  <c r="S387" i="77" s="1"/>
  <c r="T20" i="75"/>
  <c r="T387" i="77" s="1"/>
  <c r="U20" i="75"/>
  <c r="U387" i="77" s="1"/>
  <c r="V20" i="75"/>
  <c r="V387" i="77" s="1"/>
  <c r="W20" i="75"/>
  <c r="W387" i="77" s="1"/>
  <c r="X20" i="75"/>
  <c r="X387" i="77" s="1"/>
  <c r="Y20" i="75"/>
  <c r="Y387" i="77" s="1"/>
  <c r="Z20" i="75"/>
  <c r="Z387" i="77" s="1"/>
  <c r="AA20" i="75"/>
  <c r="AA387" i="77" s="1"/>
  <c r="AB20" i="75"/>
  <c r="AB387" i="77" s="1"/>
  <c r="AC20" i="75"/>
  <c r="AC387" i="77" s="1"/>
  <c r="AD20" i="75"/>
  <c r="AD387" i="77" s="1"/>
  <c r="AE20" i="75"/>
  <c r="AE387" i="77" s="1"/>
  <c r="AF20" i="75"/>
  <c r="AF387" i="77" s="1"/>
  <c r="AG20" i="75"/>
  <c r="AG387" i="77" s="1"/>
  <c r="AH20" i="75"/>
  <c r="AH387" i="77" s="1"/>
  <c r="AI20" i="75"/>
  <c r="AI387" i="77" s="1"/>
  <c r="AJ20" i="75"/>
  <c r="AJ387" i="77" s="1"/>
  <c r="AK20" i="75"/>
  <c r="AK387" i="77" s="1"/>
  <c r="AL20" i="75"/>
  <c r="AL387" i="77" s="1"/>
  <c r="AM20" i="75"/>
  <c r="AM387" i="77" s="1"/>
  <c r="AN20" i="75"/>
  <c r="AN387" i="77" s="1"/>
  <c r="AO20" i="75"/>
  <c r="AO387" i="77" s="1"/>
  <c r="AP20" i="75"/>
  <c r="AP387" i="77" s="1"/>
  <c r="AQ20" i="75"/>
  <c r="AQ387" i="77" s="1"/>
  <c r="AR20" i="75"/>
  <c r="AR387" i="77" s="1"/>
  <c r="AS20" i="75"/>
  <c r="AS387" i="77" s="1"/>
  <c r="AT20" i="75"/>
  <c r="AT387" i="77" s="1"/>
  <c r="AU20" i="75"/>
  <c r="AU387" i="77" s="1"/>
  <c r="AV20" i="75"/>
  <c r="AV387" i="77" s="1"/>
  <c r="AW20" i="75"/>
  <c r="AW387" i="77" s="1"/>
  <c r="AX20" i="75"/>
  <c r="AX387" i="77" s="1"/>
  <c r="AY20" i="75"/>
  <c r="AY387" i="77" s="1"/>
  <c r="AZ20" i="75"/>
  <c r="AZ387" i="77" s="1"/>
  <c r="BA20" i="75"/>
  <c r="BA387" i="77" s="1"/>
  <c r="BB20" i="75"/>
  <c r="BB387" i="77" s="1"/>
  <c r="BC20" i="75"/>
  <c r="BC387" i="77" s="1"/>
  <c r="BD20" i="75"/>
  <c r="BD387" i="77" s="1"/>
  <c r="BE20" i="75"/>
  <c r="BE387" i="77" s="1"/>
  <c r="BF20" i="75"/>
  <c r="BF387" i="77" s="1"/>
  <c r="BG20" i="75"/>
  <c r="BG387" i="77" s="1"/>
  <c r="BH20" i="75"/>
  <c r="BH387" i="77" s="1"/>
  <c r="BI20" i="75"/>
  <c r="BI387" i="77" s="1"/>
  <c r="BJ20" i="75"/>
  <c r="BJ387" i="77" s="1"/>
  <c r="BK20" i="75"/>
  <c r="BK387" i="77" s="1"/>
  <c r="BL20" i="75"/>
  <c r="BL387" i="77" s="1"/>
  <c r="BM20" i="75"/>
  <c r="BM387" i="77" s="1"/>
  <c r="BN20" i="75"/>
  <c r="BN387" i="77" s="1"/>
  <c r="BO20" i="75"/>
  <c r="BO387" i="77" s="1"/>
  <c r="BP20" i="75"/>
  <c r="BP387" i="77" s="1"/>
  <c r="BQ20" i="75"/>
  <c r="BQ387" i="77" s="1"/>
  <c r="BR20" i="75"/>
  <c r="BR387" i="77" s="1"/>
  <c r="BS20" i="75"/>
  <c r="BS387" i="77" s="1"/>
  <c r="BT20" i="75"/>
  <c r="BT387" i="77" s="1"/>
  <c r="BU20" i="75"/>
  <c r="BU387" i="77" s="1"/>
  <c r="BV20" i="75"/>
  <c r="BV387" i="77" s="1"/>
  <c r="BW20" i="75"/>
  <c r="BW387" i="77" s="1"/>
  <c r="BX20" i="75"/>
  <c r="BX387" i="77" s="1"/>
  <c r="B21" i="75"/>
  <c r="B388" i="77" s="1"/>
  <c r="C21" i="75"/>
  <c r="C388" i="77" s="1"/>
  <c r="D21" i="75"/>
  <c r="D388" i="77" s="1"/>
  <c r="E21" i="75"/>
  <c r="E388" i="77" s="1"/>
  <c r="F21" i="75"/>
  <c r="F388" i="77" s="1"/>
  <c r="G21" i="75"/>
  <c r="G388" i="77" s="1"/>
  <c r="H21" i="75"/>
  <c r="H388" i="77" s="1"/>
  <c r="I21" i="75"/>
  <c r="I388" i="77" s="1"/>
  <c r="J21" i="75"/>
  <c r="J388" i="77" s="1"/>
  <c r="K21" i="75"/>
  <c r="K388" i="77" s="1"/>
  <c r="L21" i="75"/>
  <c r="L388" i="77" s="1"/>
  <c r="M21" i="75"/>
  <c r="M388" i="77" s="1"/>
  <c r="N21" i="75"/>
  <c r="N388" i="77" s="1"/>
  <c r="O21" i="75"/>
  <c r="O388" i="77" s="1"/>
  <c r="P21" i="75"/>
  <c r="P388" i="77" s="1"/>
  <c r="Q21" i="75"/>
  <c r="Q388" i="77" s="1"/>
  <c r="R21" i="75"/>
  <c r="R388" i="77" s="1"/>
  <c r="S21" i="75"/>
  <c r="S388" i="77" s="1"/>
  <c r="T21" i="75"/>
  <c r="T388" i="77" s="1"/>
  <c r="U21" i="75"/>
  <c r="U388" i="77" s="1"/>
  <c r="V21" i="75"/>
  <c r="V388" i="77" s="1"/>
  <c r="W21" i="75"/>
  <c r="W388" i="77" s="1"/>
  <c r="X21" i="75"/>
  <c r="X388" i="77" s="1"/>
  <c r="Y21" i="75"/>
  <c r="Y388" i="77" s="1"/>
  <c r="Z21" i="75"/>
  <c r="Z388" i="77" s="1"/>
  <c r="AA21" i="75"/>
  <c r="AA388" i="77" s="1"/>
  <c r="AB21" i="75"/>
  <c r="AB388" i="77" s="1"/>
  <c r="AC21" i="75"/>
  <c r="AC388" i="77" s="1"/>
  <c r="AD21" i="75"/>
  <c r="AD388" i="77" s="1"/>
  <c r="AE21" i="75"/>
  <c r="AE388" i="77" s="1"/>
  <c r="AF21" i="75"/>
  <c r="AF388" i="77" s="1"/>
  <c r="AG21" i="75"/>
  <c r="AG388" i="77" s="1"/>
  <c r="AH21" i="75"/>
  <c r="AH388" i="77" s="1"/>
  <c r="AI21" i="75"/>
  <c r="AI388" i="77" s="1"/>
  <c r="AJ21" i="75"/>
  <c r="AJ388" i="77" s="1"/>
  <c r="AK21" i="75"/>
  <c r="AK388" i="77" s="1"/>
  <c r="AL21" i="75"/>
  <c r="AL388" i="77" s="1"/>
  <c r="AM21" i="75"/>
  <c r="AM388" i="77" s="1"/>
  <c r="AN21" i="75"/>
  <c r="AN388" i="77" s="1"/>
  <c r="AO21" i="75"/>
  <c r="AO388" i="77" s="1"/>
  <c r="AP21" i="75"/>
  <c r="AP388" i="77" s="1"/>
  <c r="AQ21" i="75"/>
  <c r="AQ388" i="77" s="1"/>
  <c r="AR21" i="75"/>
  <c r="AR388" i="77" s="1"/>
  <c r="AS21" i="75"/>
  <c r="AS388" i="77" s="1"/>
  <c r="AT21" i="75"/>
  <c r="AT388" i="77" s="1"/>
  <c r="AU21" i="75"/>
  <c r="AU388" i="77" s="1"/>
  <c r="AV21" i="75"/>
  <c r="AV388" i="77" s="1"/>
  <c r="AW21" i="75"/>
  <c r="AW388" i="77" s="1"/>
  <c r="AX21" i="75"/>
  <c r="AX388" i="77" s="1"/>
  <c r="AY21" i="75"/>
  <c r="AY388" i="77" s="1"/>
  <c r="AZ21" i="75"/>
  <c r="AZ388" i="77" s="1"/>
  <c r="BA21" i="75"/>
  <c r="BA388" i="77" s="1"/>
  <c r="BB21" i="75"/>
  <c r="BB388" i="77" s="1"/>
  <c r="BC21" i="75"/>
  <c r="BC388" i="77" s="1"/>
  <c r="BD21" i="75"/>
  <c r="BD388" i="77" s="1"/>
  <c r="BE21" i="75"/>
  <c r="BE388" i="77" s="1"/>
  <c r="BF21" i="75"/>
  <c r="BF388" i="77" s="1"/>
  <c r="BG21" i="75"/>
  <c r="BG388" i="77" s="1"/>
  <c r="BH21" i="75"/>
  <c r="BH388" i="77" s="1"/>
  <c r="BI21" i="75"/>
  <c r="BI388" i="77" s="1"/>
  <c r="BJ21" i="75"/>
  <c r="BJ388" i="77" s="1"/>
  <c r="BK21" i="75"/>
  <c r="BK388" i="77" s="1"/>
  <c r="BL21" i="75"/>
  <c r="BL388" i="77" s="1"/>
  <c r="BM21" i="75"/>
  <c r="BM388" i="77" s="1"/>
  <c r="BN21" i="75"/>
  <c r="BN388" i="77" s="1"/>
  <c r="BO21" i="75"/>
  <c r="BO388" i="77" s="1"/>
  <c r="BP21" i="75"/>
  <c r="BP388" i="77" s="1"/>
  <c r="BQ21" i="75"/>
  <c r="BQ388" i="77" s="1"/>
  <c r="BR21" i="75"/>
  <c r="BR388" i="77" s="1"/>
  <c r="BS21" i="75"/>
  <c r="BS388" i="77" s="1"/>
  <c r="BT21" i="75"/>
  <c r="BT388" i="77" s="1"/>
  <c r="BU21" i="75"/>
  <c r="BU388" i="77" s="1"/>
  <c r="BV21" i="75"/>
  <c r="BV388" i="77" s="1"/>
  <c r="BW21" i="75"/>
  <c r="BW388" i="77" s="1"/>
  <c r="BX21" i="75"/>
  <c r="BX388" i="77" s="1"/>
  <c r="B5" i="75"/>
  <c r="B426" i="77" s="1"/>
  <c r="C5" i="75"/>
  <c r="C426" i="77" s="1"/>
  <c r="D5" i="75"/>
  <c r="D426" i="77" s="1"/>
  <c r="E5" i="75"/>
  <c r="E426" i="77" s="1"/>
  <c r="F5" i="75"/>
  <c r="F426" i="77" s="1"/>
  <c r="G5" i="75"/>
  <c r="G426" i="77" s="1"/>
  <c r="H5" i="75"/>
  <c r="H426" i="77" s="1"/>
  <c r="I5" i="75"/>
  <c r="I426" i="77" s="1"/>
  <c r="J5" i="75"/>
  <c r="J426" i="77" s="1"/>
  <c r="K5" i="75"/>
  <c r="K426" i="77" s="1"/>
  <c r="L5" i="75"/>
  <c r="L426" i="77" s="1"/>
  <c r="M5" i="75"/>
  <c r="N5" i="75"/>
  <c r="N426" i="77" s="1"/>
  <c r="O5" i="75"/>
  <c r="O426" i="77" s="1"/>
  <c r="P5" i="75"/>
  <c r="P426" i="77" s="1"/>
  <c r="Q5" i="75"/>
  <c r="Q426" i="77" s="1"/>
  <c r="R5" i="75"/>
  <c r="R426" i="77" s="1"/>
  <c r="S5" i="75"/>
  <c r="S426" i="77" s="1"/>
  <c r="T5" i="75"/>
  <c r="T426" i="77" s="1"/>
  <c r="U5" i="75"/>
  <c r="U426" i="77" s="1"/>
  <c r="V5" i="75"/>
  <c r="V426" i="77" s="1"/>
  <c r="W5" i="75"/>
  <c r="W426" i="77" s="1"/>
  <c r="X5" i="75"/>
  <c r="X426" i="77" s="1"/>
  <c r="Y5" i="75"/>
  <c r="Y426" i="77" s="1"/>
  <c r="Z5" i="75"/>
  <c r="Z426" i="77" s="1"/>
  <c r="AA5" i="75"/>
  <c r="AA426" i="77" s="1"/>
  <c r="AB5" i="75"/>
  <c r="AB426" i="77" s="1"/>
  <c r="AC5" i="75"/>
  <c r="AC426" i="77" s="1"/>
  <c r="AD5" i="75"/>
  <c r="AD426" i="77" s="1"/>
  <c r="AE5" i="75"/>
  <c r="AE426" i="77" s="1"/>
  <c r="AF5" i="75"/>
  <c r="AF426" i="77" s="1"/>
  <c r="AG5" i="75"/>
  <c r="AG426" i="77" s="1"/>
  <c r="AH5" i="75"/>
  <c r="AH426" i="77" s="1"/>
  <c r="AI5" i="75"/>
  <c r="AI426" i="77" s="1"/>
  <c r="AJ5" i="75"/>
  <c r="AJ426" i="77" s="1"/>
  <c r="AK5" i="75"/>
  <c r="AK426" i="77" s="1"/>
  <c r="AL5" i="75"/>
  <c r="AL426" i="77" s="1"/>
  <c r="AM5" i="75"/>
  <c r="AM426" i="77" s="1"/>
  <c r="AN5" i="75"/>
  <c r="AN426" i="77" s="1"/>
  <c r="AO5" i="75"/>
  <c r="AO426" i="77" s="1"/>
  <c r="AP5" i="75"/>
  <c r="AP426" i="77" s="1"/>
  <c r="AQ5" i="75"/>
  <c r="AQ426" i="77" s="1"/>
  <c r="AR5" i="75"/>
  <c r="AR426" i="77" s="1"/>
  <c r="AS5" i="75"/>
  <c r="AS426" i="77" s="1"/>
  <c r="AT5" i="75"/>
  <c r="AT426" i="77" s="1"/>
  <c r="AU5" i="75"/>
  <c r="AU426" i="77" s="1"/>
  <c r="AV5" i="75"/>
  <c r="AV426" i="77" s="1"/>
  <c r="AW5" i="75"/>
  <c r="AW426" i="77" s="1"/>
  <c r="AX5" i="75"/>
  <c r="AX426" i="77" s="1"/>
  <c r="AY5" i="75"/>
  <c r="AY426" i="77" s="1"/>
  <c r="AZ5" i="75"/>
  <c r="AZ426" i="77" s="1"/>
  <c r="BA5" i="75"/>
  <c r="BA426" i="77" s="1"/>
  <c r="BB5" i="75"/>
  <c r="BB426" i="77" s="1"/>
  <c r="BC5" i="75"/>
  <c r="BC426" i="77" s="1"/>
  <c r="BD5" i="75"/>
  <c r="BD426" i="77" s="1"/>
  <c r="BE5" i="75"/>
  <c r="BE426" i="77" s="1"/>
  <c r="BF5" i="75"/>
  <c r="BF426" i="77" s="1"/>
  <c r="BG5" i="75"/>
  <c r="BG426" i="77" s="1"/>
  <c r="BH5" i="75"/>
  <c r="BH426" i="77" s="1"/>
  <c r="BI5" i="75"/>
  <c r="BI426" i="77" s="1"/>
  <c r="BJ5" i="75"/>
  <c r="BJ426" i="77" s="1"/>
  <c r="BK5" i="75"/>
  <c r="BK426" i="77" s="1"/>
  <c r="BL5" i="75"/>
  <c r="BL426" i="77" s="1"/>
  <c r="BM5" i="75"/>
  <c r="BM426" i="77" s="1"/>
  <c r="BN5" i="75"/>
  <c r="BN426" i="77" s="1"/>
  <c r="BO5" i="75"/>
  <c r="BO426" i="77" s="1"/>
  <c r="BP5" i="75"/>
  <c r="BP426" i="77" s="1"/>
  <c r="BQ5" i="75"/>
  <c r="BQ426" i="77" s="1"/>
  <c r="BR5" i="75"/>
  <c r="BR426" i="77" s="1"/>
  <c r="BS5" i="75"/>
  <c r="BS426" i="77" s="1"/>
  <c r="BT5" i="75"/>
  <c r="BT426" i="77" s="1"/>
  <c r="BU5" i="75"/>
  <c r="BU426" i="77" s="1"/>
  <c r="BV5" i="75"/>
  <c r="BV426" i="77" s="1"/>
  <c r="BW5" i="75"/>
  <c r="BW426" i="77" s="1"/>
  <c r="BX5" i="75"/>
  <c r="BX426" i="77" s="1"/>
  <c r="B6" i="75"/>
  <c r="C6" i="75"/>
  <c r="C427" i="77" s="1"/>
  <c r="D6" i="75"/>
  <c r="E6" i="75"/>
  <c r="E427" i="77" s="1"/>
  <c r="F6" i="75"/>
  <c r="F427" i="77" s="1"/>
  <c r="G6" i="75"/>
  <c r="G427" i="77" s="1"/>
  <c r="H6" i="75"/>
  <c r="H427" i="77" s="1"/>
  <c r="I6" i="75"/>
  <c r="I427" i="77" s="1"/>
  <c r="J6" i="75"/>
  <c r="J427" i="77" s="1"/>
  <c r="K6" i="75"/>
  <c r="K427" i="77" s="1"/>
  <c r="L6" i="75"/>
  <c r="L427" i="77" s="1"/>
  <c r="M6" i="75"/>
  <c r="M427" i="77" s="1"/>
  <c r="N6" i="75"/>
  <c r="N427" i="77" s="1"/>
  <c r="O6" i="75"/>
  <c r="O427" i="77" s="1"/>
  <c r="P6" i="75"/>
  <c r="P427" i="77" s="1"/>
  <c r="Q6" i="75"/>
  <c r="Q427" i="77" s="1"/>
  <c r="R6" i="75"/>
  <c r="R427" i="77" s="1"/>
  <c r="S6" i="75"/>
  <c r="S427" i="77" s="1"/>
  <c r="T6" i="75"/>
  <c r="U6" i="75"/>
  <c r="U427" i="77" s="1"/>
  <c r="V6" i="75"/>
  <c r="V427" i="77" s="1"/>
  <c r="W6" i="75"/>
  <c r="W427" i="77" s="1"/>
  <c r="X6" i="75"/>
  <c r="X427" i="77" s="1"/>
  <c r="Y6" i="75"/>
  <c r="Y427" i="77" s="1"/>
  <c r="Z6" i="75"/>
  <c r="Z427" i="77" s="1"/>
  <c r="AA6" i="75"/>
  <c r="AA427" i="77" s="1"/>
  <c r="AB6" i="75"/>
  <c r="AB427" i="77" s="1"/>
  <c r="AC6" i="75"/>
  <c r="AC427" i="77" s="1"/>
  <c r="AD6" i="75"/>
  <c r="AD427" i="77" s="1"/>
  <c r="AE6" i="75"/>
  <c r="AE427" i="77" s="1"/>
  <c r="AF6" i="75"/>
  <c r="AF427" i="77" s="1"/>
  <c r="AG6" i="75"/>
  <c r="AG427" i="77" s="1"/>
  <c r="AH6" i="75"/>
  <c r="AH427" i="77" s="1"/>
  <c r="AI6" i="75"/>
  <c r="AI427" i="77" s="1"/>
  <c r="AJ6" i="75"/>
  <c r="AJ427" i="77" s="1"/>
  <c r="AK6" i="75"/>
  <c r="AK427" i="77" s="1"/>
  <c r="AL6" i="75"/>
  <c r="AL427" i="77" s="1"/>
  <c r="AM6" i="75"/>
  <c r="AM427" i="77" s="1"/>
  <c r="AN6" i="75"/>
  <c r="AN427" i="77" s="1"/>
  <c r="AO6" i="75"/>
  <c r="AO427" i="77" s="1"/>
  <c r="AP6" i="75"/>
  <c r="AP427" i="77" s="1"/>
  <c r="AQ6" i="75"/>
  <c r="AQ427" i="77" s="1"/>
  <c r="AR6" i="75"/>
  <c r="AR427" i="77" s="1"/>
  <c r="AS6" i="75"/>
  <c r="AS427" i="77" s="1"/>
  <c r="AT6" i="75"/>
  <c r="AT427" i="77" s="1"/>
  <c r="AU6" i="75"/>
  <c r="AU427" i="77" s="1"/>
  <c r="AV6" i="75"/>
  <c r="AV427" i="77" s="1"/>
  <c r="AW6" i="75"/>
  <c r="AW427" i="77" s="1"/>
  <c r="AX6" i="75"/>
  <c r="AX427" i="77" s="1"/>
  <c r="AY6" i="75"/>
  <c r="AY427" i="77" s="1"/>
  <c r="AZ6" i="75"/>
  <c r="AZ427" i="77" s="1"/>
  <c r="BA6" i="75"/>
  <c r="BA427" i="77" s="1"/>
  <c r="BB6" i="75"/>
  <c r="BB427" i="77" s="1"/>
  <c r="BC6" i="75"/>
  <c r="BC427" i="77" s="1"/>
  <c r="BD6" i="75"/>
  <c r="BD427" i="77" s="1"/>
  <c r="BE6" i="75"/>
  <c r="BE427" i="77" s="1"/>
  <c r="BF6" i="75"/>
  <c r="BF427" i="77" s="1"/>
  <c r="BG6" i="75"/>
  <c r="BG427" i="77" s="1"/>
  <c r="BH6" i="75"/>
  <c r="BH427" i="77" s="1"/>
  <c r="BI6" i="75"/>
  <c r="BI427" i="77" s="1"/>
  <c r="BJ6" i="75"/>
  <c r="BJ427" i="77" s="1"/>
  <c r="BK6" i="75"/>
  <c r="BK427" i="77" s="1"/>
  <c r="BL6" i="75"/>
  <c r="BL427" i="77" s="1"/>
  <c r="BM6" i="75"/>
  <c r="BM427" i="77" s="1"/>
  <c r="BN6" i="75"/>
  <c r="BN427" i="77" s="1"/>
  <c r="BO6" i="75"/>
  <c r="BO427" i="77" s="1"/>
  <c r="BP6" i="75"/>
  <c r="BP427" i="77" s="1"/>
  <c r="BQ6" i="75"/>
  <c r="BQ427" i="77" s="1"/>
  <c r="BR6" i="75"/>
  <c r="BR427" i="77" s="1"/>
  <c r="BS6" i="75"/>
  <c r="BS427" i="77" s="1"/>
  <c r="BT6" i="75"/>
  <c r="BT427" i="77" s="1"/>
  <c r="BU6" i="75"/>
  <c r="BU427" i="77" s="1"/>
  <c r="BV6" i="75"/>
  <c r="BV427" i="77" s="1"/>
  <c r="BW6" i="75"/>
  <c r="BW427" i="77" s="1"/>
  <c r="BX6" i="75"/>
  <c r="BX427" i="77" s="1"/>
  <c r="B7" i="75"/>
  <c r="B428" i="77" s="1"/>
  <c r="C7" i="75"/>
  <c r="C428" i="77" s="1"/>
  <c r="D7" i="75"/>
  <c r="D428" i="77" s="1"/>
  <c r="E7" i="75"/>
  <c r="E428" i="77" s="1"/>
  <c r="F7" i="75"/>
  <c r="F428" i="77" s="1"/>
  <c r="G7" i="75"/>
  <c r="G428" i="77" s="1"/>
  <c r="H7" i="75"/>
  <c r="H428" i="77" s="1"/>
  <c r="I7" i="75"/>
  <c r="I428" i="77" s="1"/>
  <c r="J7" i="75"/>
  <c r="J428" i="77" s="1"/>
  <c r="K7" i="75"/>
  <c r="K428" i="77" s="1"/>
  <c r="L7" i="75"/>
  <c r="L428" i="77" s="1"/>
  <c r="M7" i="75"/>
  <c r="M428" i="77" s="1"/>
  <c r="N7" i="75"/>
  <c r="N428" i="77" s="1"/>
  <c r="O7" i="75"/>
  <c r="O428" i="77" s="1"/>
  <c r="P7" i="75"/>
  <c r="P428" i="77" s="1"/>
  <c r="Q7" i="75"/>
  <c r="Q428" i="77" s="1"/>
  <c r="R7" i="75"/>
  <c r="R428" i="77" s="1"/>
  <c r="S7" i="75"/>
  <c r="S428" i="77" s="1"/>
  <c r="T7" i="75"/>
  <c r="T428" i="77" s="1"/>
  <c r="U7" i="75"/>
  <c r="U428" i="77" s="1"/>
  <c r="V7" i="75"/>
  <c r="V428" i="77" s="1"/>
  <c r="W7" i="75"/>
  <c r="W428" i="77" s="1"/>
  <c r="X7" i="75"/>
  <c r="X428" i="77" s="1"/>
  <c r="Y7" i="75"/>
  <c r="Y428" i="77" s="1"/>
  <c r="Z7" i="75"/>
  <c r="AA7" i="75"/>
  <c r="AA428" i="77" s="1"/>
  <c r="AB7" i="75"/>
  <c r="AB428" i="77" s="1"/>
  <c r="AC7" i="75"/>
  <c r="AC428" i="77" s="1"/>
  <c r="AD7" i="75"/>
  <c r="AD428" i="77" s="1"/>
  <c r="AE7" i="75"/>
  <c r="AE428" i="77" s="1"/>
  <c r="AF7" i="75"/>
  <c r="AF428" i="77" s="1"/>
  <c r="AG7" i="75"/>
  <c r="AG428" i="77" s="1"/>
  <c r="AH7" i="75"/>
  <c r="AH428" i="77" s="1"/>
  <c r="AI7" i="75"/>
  <c r="AI428" i="77" s="1"/>
  <c r="AJ7" i="75"/>
  <c r="AJ428" i="77" s="1"/>
  <c r="AK7" i="75"/>
  <c r="AK428" i="77" s="1"/>
  <c r="AL7" i="75"/>
  <c r="AL428" i="77" s="1"/>
  <c r="AM7" i="75"/>
  <c r="AM428" i="77" s="1"/>
  <c r="AN7" i="75"/>
  <c r="AN428" i="77" s="1"/>
  <c r="AO7" i="75"/>
  <c r="AO428" i="77" s="1"/>
  <c r="AP7" i="75"/>
  <c r="AP428" i="77" s="1"/>
  <c r="AQ7" i="75"/>
  <c r="AQ428" i="77" s="1"/>
  <c r="AR7" i="75"/>
  <c r="AR428" i="77" s="1"/>
  <c r="AS7" i="75"/>
  <c r="AS428" i="77" s="1"/>
  <c r="AT7" i="75"/>
  <c r="AT428" i="77" s="1"/>
  <c r="AU7" i="75"/>
  <c r="AU428" i="77" s="1"/>
  <c r="AV7" i="75"/>
  <c r="AV428" i="77" s="1"/>
  <c r="AW7" i="75"/>
  <c r="AW428" i="77" s="1"/>
  <c r="AX7" i="75"/>
  <c r="AX428" i="77" s="1"/>
  <c r="AY7" i="75"/>
  <c r="AY428" i="77" s="1"/>
  <c r="AZ7" i="75"/>
  <c r="AZ428" i="77" s="1"/>
  <c r="BA7" i="75"/>
  <c r="BA428" i="77" s="1"/>
  <c r="BB7" i="75"/>
  <c r="BB428" i="77" s="1"/>
  <c r="BC7" i="75"/>
  <c r="BC428" i="77" s="1"/>
  <c r="BD7" i="75"/>
  <c r="BD428" i="77" s="1"/>
  <c r="BE7" i="75"/>
  <c r="BE428" i="77" s="1"/>
  <c r="BF7" i="75"/>
  <c r="BF428" i="77" s="1"/>
  <c r="BG7" i="75"/>
  <c r="BG428" i="77" s="1"/>
  <c r="BH7" i="75"/>
  <c r="BH428" i="77" s="1"/>
  <c r="BI7" i="75"/>
  <c r="BI428" i="77" s="1"/>
  <c r="BJ7" i="75"/>
  <c r="BJ428" i="77" s="1"/>
  <c r="BK7" i="75"/>
  <c r="BK428" i="77" s="1"/>
  <c r="BL7" i="75"/>
  <c r="BL428" i="77" s="1"/>
  <c r="BM7" i="75"/>
  <c r="BM428" i="77" s="1"/>
  <c r="BN7" i="75"/>
  <c r="BN428" i="77" s="1"/>
  <c r="BO7" i="75"/>
  <c r="BO428" i="77" s="1"/>
  <c r="BP7" i="75"/>
  <c r="BP428" i="77" s="1"/>
  <c r="BQ7" i="75"/>
  <c r="BQ428" i="77" s="1"/>
  <c r="BR7" i="75"/>
  <c r="BR428" i="77" s="1"/>
  <c r="BS7" i="75"/>
  <c r="BS428" i="77" s="1"/>
  <c r="BT7" i="75"/>
  <c r="BT428" i="77" s="1"/>
  <c r="BU7" i="75"/>
  <c r="BU428" i="77" s="1"/>
  <c r="BV7" i="75"/>
  <c r="BV428" i="77" s="1"/>
  <c r="BW7" i="75"/>
  <c r="BW428" i="77" s="1"/>
  <c r="BX7" i="75"/>
  <c r="BX428" i="77" s="1"/>
  <c r="B8" i="75"/>
  <c r="B429" i="77" s="1"/>
  <c r="C8" i="75"/>
  <c r="C429" i="77" s="1"/>
  <c r="D8" i="75"/>
  <c r="D429" i="77" s="1"/>
  <c r="E8" i="75"/>
  <c r="E429" i="77" s="1"/>
  <c r="F8" i="75"/>
  <c r="F429" i="77" s="1"/>
  <c r="G8" i="75"/>
  <c r="G429" i="77" s="1"/>
  <c r="H8" i="75"/>
  <c r="H429" i="77" s="1"/>
  <c r="I8" i="75"/>
  <c r="I429" i="77" s="1"/>
  <c r="J8" i="75"/>
  <c r="J429" i="77" s="1"/>
  <c r="K8" i="75"/>
  <c r="K429" i="77" s="1"/>
  <c r="L8" i="75"/>
  <c r="L429" i="77" s="1"/>
  <c r="M8" i="75"/>
  <c r="M429" i="77" s="1"/>
  <c r="N8" i="75"/>
  <c r="O8" i="75"/>
  <c r="O429" i="77" s="1"/>
  <c r="P8" i="75"/>
  <c r="P429" i="77" s="1"/>
  <c r="Q8" i="75"/>
  <c r="Q429" i="77" s="1"/>
  <c r="R8" i="75"/>
  <c r="R429" i="77" s="1"/>
  <c r="S8" i="75"/>
  <c r="S429" i="77" s="1"/>
  <c r="T8" i="75"/>
  <c r="T429" i="77" s="1"/>
  <c r="U8" i="75"/>
  <c r="U429" i="77" s="1"/>
  <c r="V8" i="75"/>
  <c r="V429" i="77" s="1"/>
  <c r="W8" i="75"/>
  <c r="W429" i="77" s="1"/>
  <c r="X8" i="75"/>
  <c r="X429" i="77" s="1"/>
  <c r="Y8" i="75"/>
  <c r="Y429" i="77" s="1"/>
  <c r="Z8" i="75"/>
  <c r="Z429" i="77" s="1"/>
  <c r="AA8" i="75"/>
  <c r="AA429" i="77" s="1"/>
  <c r="AB8" i="75"/>
  <c r="AB429" i="77" s="1"/>
  <c r="AC8" i="75"/>
  <c r="AC429" i="77" s="1"/>
  <c r="AD8" i="75"/>
  <c r="AD429" i="77" s="1"/>
  <c r="AE8" i="75"/>
  <c r="AE429" i="77" s="1"/>
  <c r="AF8" i="75"/>
  <c r="AF429" i="77" s="1"/>
  <c r="AG8" i="75"/>
  <c r="AG429" i="77" s="1"/>
  <c r="AH8" i="75"/>
  <c r="AH429" i="77" s="1"/>
  <c r="AI8" i="75"/>
  <c r="AI429" i="77" s="1"/>
  <c r="AJ8" i="75"/>
  <c r="AJ429" i="77" s="1"/>
  <c r="AK8" i="75"/>
  <c r="AK429" i="77" s="1"/>
  <c r="AL8" i="75"/>
  <c r="AL429" i="77" s="1"/>
  <c r="AM8" i="75"/>
  <c r="AM429" i="77" s="1"/>
  <c r="AN8" i="75"/>
  <c r="AN429" i="77" s="1"/>
  <c r="AO8" i="75"/>
  <c r="AO429" i="77" s="1"/>
  <c r="AP8" i="75"/>
  <c r="AP429" i="77" s="1"/>
  <c r="AQ8" i="75"/>
  <c r="AQ429" i="77" s="1"/>
  <c r="AR8" i="75"/>
  <c r="AR429" i="77" s="1"/>
  <c r="AS8" i="75"/>
  <c r="AS429" i="77" s="1"/>
  <c r="AT8" i="75"/>
  <c r="AT429" i="77" s="1"/>
  <c r="AU8" i="75"/>
  <c r="AU429" i="77" s="1"/>
  <c r="AV8" i="75"/>
  <c r="AV429" i="77" s="1"/>
  <c r="AW8" i="75"/>
  <c r="AW429" i="77" s="1"/>
  <c r="AX8" i="75"/>
  <c r="AX429" i="77" s="1"/>
  <c r="AY8" i="75"/>
  <c r="AY429" i="77" s="1"/>
  <c r="AZ8" i="75"/>
  <c r="AZ429" i="77" s="1"/>
  <c r="BA8" i="75"/>
  <c r="BA429" i="77" s="1"/>
  <c r="BB8" i="75"/>
  <c r="BB429" i="77" s="1"/>
  <c r="BC8" i="75"/>
  <c r="BC429" i="77" s="1"/>
  <c r="BD8" i="75"/>
  <c r="BD429" i="77" s="1"/>
  <c r="BE8" i="75"/>
  <c r="BE429" i="77" s="1"/>
  <c r="BF8" i="75"/>
  <c r="BF429" i="77" s="1"/>
  <c r="BG8" i="75"/>
  <c r="BG429" i="77" s="1"/>
  <c r="BH8" i="75"/>
  <c r="BH429" i="77" s="1"/>
  <c r="BI8" i="75"/>
  <c r="BI429" i="77" s="1"/>
  <c r="BJ8" i="75"/>
  <c r="BJ429" i="77" s="1"/>
  <c r="BK8" i="75"/>
  <c r="BK429" i="77" s="1"/>
  <c r="BL8" i="75"/>
  <c r="BL429" i="77" s="1"/>
  <c r="BM8" i="75"/>
  <c r="BM429" i="77" s="1"/>
  <c r="BN8" i="75"/>
  <c r="BN429" i="77" s="1"/>
  <c r="BO8" i="75"/>
  <c r="BO429" i="77" s="1"/>
  <c r="BP8" i="75"/>
  <c r="BP429" i="77" s="1"/>
  <c r="BQ8" i="75"/>
  <c r="BQ429" i="77" s="1"/>
  <c r="BR8" i="75"/>
  <c r="BR429" i="77" s="1"/>
  <c r="BS8" i="75"/>
  <c r="BS429" i="77" s="1"/>
  <c r="BT8" i="75"/>
  <c r="BT429" i="77" s="1"/>
  <c r="BU8" i="75"/>
  <c r="BU429" i="77" s="1"/>
  <c r="BV8" i="75"/>
  <c r="BV429" i="77" s="1"/>
  <c r="BW8" i="75"/>
  <c r="BW429" i="77" s="1"/>
  <c r="BX8" i="75"/>
  <c r="BX429" i="77" s="1"/>
  <c r="B9" i="75"/>
  <c r="B430" i="77" s="1"/>
  <c r="C9" i="75"/>
  <c r="C430" i="77" s="1"/>
  <c r="D9" i="75"/>
  <c r="D430" i="77" s="1"/>
  <c r="E9" i="75"/>
  <c r="E430" i="77" s="1"/>
  <c r="F9" i="75"/>
  <c r="F430" i="77" s="1"/>
  <c r="G9" i="75"/>
  <c r="G430" i="77" s="1"/>
  <c r="H9" i="75"/>
  <c r="H430" i="77" s="1"/>
  <c r="I9" i="75"/>
  <c r="I430" i="77" s="1"/>
  <c r="J9" i="75"/>
  <c r="J430" i="77" s="1"/>
  <c r="K9" i="75"/>
  <c r="K430" i="77" s="1"/>
  <c r="L9" i="75"/>
  <c r="L430" i="77" s="1"/>
  <c r="M9" i="75"/>
  <c r="M430" i="77" s="1"/>
  <c r="N9" i="75"/>
  <c r="N430" i="77" s="1"/>
  <c r="O9" i="75"/>
  <c r="O430" i="77" s="1"/>
  <c r="P9" i="75"/>
  <c r="P430" i="77" s="1"/>
  <c r="Q9" i="75"/>
  <c r="Q430" i="77" s="1"/>
  <c r="R9" i="75"/>
  <c r="R430" i="77" s="1"/>
  <c r="S9" i="75"/>
  <c r="S430" i="77" s="1"/>
  <c r="T9" i="75"/>
  <c r="T430" i="77" s="1"/>
  <c r="U9" i="75"/>
  <c r="U430" i="77" s="1"/>
  <c r="V9" i="75"/>
  <c r="V430" i="77" s="1"/>
  <c r="W9" i="75"/>
  <c r="W430" i="77" s="1"/>
  <c r="X9" i="75"/>
  <c r="X430" i="77" s="1"/>
  <c r="Y9" i="75"/>
  <c r="Y430" i="77" s="1"/>
  <c r="Z9" i="75"/>
  <c r="Z430" i="77" s="1"/>
  <c r="AA9" i="75"/>
  <c r="AA430" i="77" s="1"/>
  <c r="AB9" i="75"/>
  <c r="AB430" i="77" s="1"/>
  <c r="AC9" i="75"/>
  <c r="AC430" i="77" s="1"/>
  <c r="AD9" i="75"/>
  <c r="AD430" i="77" s="1"/>
  <c r="AE9" i="75"/>
  <c r="AE430" i="77" s="1"/>
  <c r="AF9" i="75"/>
  <c r="AF430" i="77" s="1"/>
  <c r="AG9" i="75"/>
  <c r="AG430" i="77" s="1"/>
  <c r="AH9" i="75"/>
  <c r="AH430" i="77" s="1"/>
  <c r="AI9" i="75"/>
  <c r="AI430" i="77" s="1"/>
  <c r="AJ9" i="75"/>
  <c r="AJ430" i="77" s="1"/>
  <c r="AK9" i="75"/>
  <c r="AK430" i="77" s="1"/>
  <c r="AL9" i="75"/>
  <c r="AL430" i="77" s="1"/>
  <c r="AM9" i="75"/>
  <c r="AM430" i="77" s="1"/>
  <c r="AN9" i="75"/>
  <c r="AN430" i="77" s="1"/>
  <c r="AO9" i="75"/>
  <c r="AO430" i="77" s="1"/>
  <c r="AP9" i="75"/>
  <c r="AP430" i="77" s="1"/>
  <c r="AQ9" i="75"/>
  <c r="AQ430" i="77" s="1"/>
  <c r="AR9" i="75"/>
  <c r="AR430" i="77" s="1"/>
  <c r="AS9" i="75"/>
  <c r="AS430" i="77" s="1"/>
  <c r="AT9" i="75"/>
  <c r="AT430" i="77" s="1"/>
  <c r="AU9" i="75"/>
  <c r="AU430" i="77" s="1"/>
  <c r="AV9" i="75"/>
  <c r="AV430" i="77" s="1"/>
  <c r="AW9" i="75"/>
  <c r="AW430" i="77" s="1"/>
  <c r="AX9" i="75"/>
  <c r="AX430" i="77" s="1"/>
  <c r="AY9" i="75"/>
  <c r="AY430" i="77" s="1"/>
  <c r="AZ9" i="75"/>
  <c r="AZ430" i="77" s="1"/>
  <c r="BA9" i="75"/>
  <c r="BA430" i="77" s="1"/>
  <c r="BB9" i="75"/>
  <c r="BB430" i="77" s="1"/>
  <c r="BC9" i="75"/>
  <c r="BC430" i="77" s="1"/>
  <c r="BD9" i="75"/>
  <c r="BD430" i="77" s="1"/>
  <c r="BE9" i="75"/>
  <c r="BE430" i="77" s="1"/>
  <c r="BF9" i="75"/>
  <c r="BF430" i="77" s="1"/>
  <c r="BG9" i="75"/>
  <c r="BG430" i="77" s="1"/>
  <c r="BH9" i="75"/>
  <c r="BH430" i="77" s="1"/>
  <c r="BI9" i="75"/>
  <c r="BI430" i="77" s="1"/>
  <c r="BJ9" i="75"/>
  <c r="BJ430" i="77" s="1"/>
  <c r="BK9" i="75"/>
  <c r="BK430" i="77" s="1"/>
  <c r="BL9" i="75"/>
  <c r="BL430" i="77" s="1"/>
  <c r="BM9" i="75"/>
  <c r="BM430" i="77" s="1"/>
  <c r="BN9" i="75"/>
  <c r="BN430" i="77" s="1"/>
  <c r="BO9" i="75"/>
  <c r="BO430" i="77" s="1"/>
  <c r="BP9" i="75"/>
  <c r="BP430" i="77" s="1"/>
  <c r="BQ9" i="75"/>
  <c r="BQ430" i="77" s="1"/>
  <c r="BR9" i="75"/>
  <c r="BR430" i="77" s="1"/>
  <c r="BS9" i="75"/>
  <c r="BS430" i="77" s="1"/>
  <c r="BT9" i="75"/>
  <c r="BT430" i="77" s="1"/>
  <c r="BU9" i="75"/>
  <c r="BU430" i="77" s="1"/>
  <c r="BV9" i="75"/>
  <c r="BV430" i="77" s="1"/>
  <c r="BW9" i="75"/>
  <c r="BW430" i="77" s="1"/>
  <c r="BX9" i="75"/>
  <c r="BX430" i="77" s="1"/>
  <c r="B10" i="75"/>
  <c r="B431" i="77" s="1"/>
  <c r="C10" i="75"/>
  <c r="C431" i="77" s="1"/>
  <c r="D10" i="75"/>
  <c r="E10" i="75"/>
  <c r="E431" i="77" s="1"/>
  <c r="F10" i="75"/>
  <c r="G10" i="75"/>
  <c r="G431" i="77" s="1"/>
  <c r="H10" i="75"/>
  <c r="H431" i="77" s="1"/>
  <c r="I10" i="75"/>
  <c r="I431" i="77" s="1"/>
  <c r="J10" i="75"/>
  <c r="J431" i="77" s="1"/>
  <c r="K10" i="75"/>
  <c r="K431" i="77" s="1"/>
  <c r="L10" i="75"/>
  <c r="L431" i="77" s="1"/>
  <c r="M10" i="75"/>
  <c r="M431" i="77" s="1"/>
  <c r="N10" i="75"/>
  <c r="N431" i="77" s="1"/>
  <c r="O10" i="75"/>
  <c r="O431" i="77" s="1"/>
  <c r="P10" i="75"/>
  <c r="P431" i="77" s="1"/>
  <c r="Q10" i="75"/>
  <c r="Q431" i="77" s="1"/>
  <c r="R10" i="75"/>
  <c r="S10" i="75"/>
  <c r="S431" i="77" s="1"/>
  <c r="T10" i="75"/>
  <c r="T431" i="77" s="1"/>
  <c r="U10" i="75"/>
  <c r="U431" i="77" s="1"/>
  <c r="V10" i="75"/>
  <c r="V431" i="77" s="1"/>
  <c r="W10" i="75"/>
  <c r="W431" i="77" s="1"/>
  <c r="X10" i="75"/>
  <c r="X431" i="77" s="1"/>
  <c r="Y10" i="75"/>
  <c r="Y431" i="77" s="1"/>
  <c r="Z10" i="75"/>
  <c r="Z431" i="77" s="1"/>
  <c r="AA10" i="75"/>
  <c r="AA431" i="77" s="1"/>
  <c r="AB10" i="75"/>
  <c r="AB431" i="77" s="1"/>
  <c r="AC10" i="75"/>
  <c r="AC431" i="77" s="1"/>
  <c r="AD10" i="75"/>
  <c r="AD431" i="77" s="1"/>
  <c r="AE10" i="75"/>
  <c r="AE431" i="77" s="1"/>
  <c r="AF10" i="75"/>
  <c r="AF431" i="77" s="1"/>
  <c r="AG10" i="75"/>
  <c r="AG431" i="77" s="1"/>
  <c r="AH10" i="75"/>
  <c r="AH431" i="77" s="1"/>
  <c r="AI10" i="75"/>
  <c r="AI431" i="77" s="1"/>
  <c r="AJ10" i="75"/>
  <c r="AJ431" i="77" s="1"/>
  <c r="AK10" i="75"/>
  <c r="AK431" i="77" s="1"/>
  <c r="AL10" i="75"/>
  <c r="AL431" i="77" s="1"/>
  <c r="AM10" i="75"/>
  <c r="AM431" i="77" s="1"/>
  <c r="AN10" i="75"/>
  <c r="AN431" i="77" s="1"/>
  <c r="AO10" i="75"/>
  <c r="AO431" i="77" s="1"/>
  <c r="AP10" i="75"/>
  <c r="AP431" i="77" s="1"/>
  <c r="AQ10" i="75"/>
  <c r="AQ431" i="77" s="1"/>
  <c r="AR10" i="75"/>
  <c r="AR431" i="77" s="1"/>
  <c r="AS10" i="75"/>
  <c r="AS431" i="77" s="1"/>
  <c r="AT10" i="75"/>
  <c r="AT431" i="77" s="1"/>
  <c r="AU10" i="75"/>
  <c r="AU431" i="77" s="1"/>
  <c r="AV10" i="75"/>
  <c r="AV431" i="77" s="1"/>
  <c r="AW10" i="75"/>
  <c r="AW431" i="77" s="1"/>
  <c r="AX10" i="75"/>
  <c r="AX431" i="77" s="1"/>
  <c r="AY10" i="75"/>
  <c r="AY431" i="77" s="1"/>
  <c r="AZ10" i="75"/>
  <c r="AZ431" i="77" s="1"/>
  <c r="BA10" i="75"/>
  <c r="BA431" i="77" s="1"/>
  <c r="BB10" i="75"/>
  <c r="BB431" i="77" s="1"/>
  <c r="BC10" i="75"/>
  <c r="BC431" i="77" s="1"/>
  <c r="BD10" i="75"/>
  <c r="BD431" i="77" s="1"/>
  <c r="BE10" i="75"/>
  <c r="BE431" i="77" s="1"/>
  <c r="BF10" i="75"/>
  <c r="BF431" i="77" s="1"/>
  <c r="BG10" i="75"/>
  <c r="BG431" i="77" s="1"/>
  <c r="BH10" i="75"/>
  <c r="BH431" i="77" s="1"/>
  <c r="BI10" i="75"/>
  <c r="BI431" i="77" s="1"/>
  <c r="BJ10" i="75"/>
  <c r="BJ431" i="77" s="1"/>
  <c r="BK10" i="75"/>
  <c r="BK431" i="77" s="1"/>
  <c r="BL10" i="75"/>
  <c r="BL431" i="77" s="1"/>
  <c r="BM10" i="75"/>
  <c r="BM431" i="77" s="1"/>
  <c r="BN10" i="75"/>
  <c r="BN431" i="77" s="1"/>
  <c r="BO10" i="75"/>
  <c r="BO431" i="77" s="1"/>
  <c r="BP10" i="75"/>
  <c r="BP431" i="77" s="1"/>
  <c r="BQ10" i="75"/>
  <c r="BQ431" i="77" s="1"/>
  <c r="BR10" i="75"/>
  <c r="BR431" i="77" s="1"/>
  <c r="BS10" i="75"/>
  <c r="BS431" i="77" s="1"/>
  <c r="BT10" i="75"/>
  <c r="BT431" i="77" s="1"/>
  <c r="BU10" i="75"/>
  <c r="BU431" i="77" s="1"/>
  <c r="BV10" i="75"/>
  <c r="BV431" i="77" s="1"/>
  <c r="BW10" i="75"/>
  <c r="BW431" i="77" s="1"/>
  <c r="BX10" i="75"/>
  <c r="BX431" i="77" s="1"/>
  <c r="B27" i="75"/>
  <c r="B467" i="77" s="1"/>
  <c r="C27" i="75"/>
  <c r="C467" i="77" s="1"/>
  <c r="D27" i="75"/>
  <c r="D467" i="77" s="1"/>
  <c r="E27" i="75"/>
  <c r="E467" i="77" s="1"/>
  <c r="F27" i="75"/>
  <c r="F467" i="77" s="1"/>
  <c r="G27" i="75"/>
  <c r="G467" i="77" s="1"/>
  <c r="H27" i="75"/>
  <c r="H467" i="77" s="1"/>
  <c r="I27" i="75"/>
  <c r="I467" i="77" s="1"/>
  <c r="J27" i="75"/>
  <c r="J467" i="77" s="1"/>
  <c r="K27" i="75"/>
  <c r="K467" i="77" s="1"/>
  <c r="L27" i="75"/>
  <c r="L467" i="77" s="1"/>
  <c r="M27" i="75"/>
  <c r="M467" i="77" s="1"/>
  <c r="N27" i="75"/>
  <c r="N467" i="77" s="1"/>
  <c r="O27" i="75"/>
  <c r="O467" i="77" s="1"/>
  <c r="P27" i="75"/>
  <c r="P467" i="77" s="1"/>
  <c r="Q27" i="75"/>
  <c r="Q467" i="77" s="1"/>
  <c r="R27" i="75"/>
  <c r="R467" i="77" s="1"/>
  <c r="S27" i="75"/>
  <c r="S467" i="77" s="1"/>
  <c r="T27" i="75"/>
  <c r="T467" i="77" s="1"/>
  <c r="U27" i="75"/>
  <c r="U467" i="77" s="1"/>
  <c r="V27" i="75"/>
  <c r="V467" i="77" s="1"/>
  <c r="W27" i="75"/>
  <c r="W467" i="77" s="1"/>
  <c r="X27" i="75"/>
  <c r="X467" i="77" s="1"/>
  <c r="Y27" i="75"/>
  <c r="Y467" i="77" s="1"/>
  <c r="Z27" i="75"/>
  <c r="Z467" i="77" s="1"/>
  <c r="AA27" i="75"/>
  <c r="AA467" i="77" s="1"/>
  <c r="AB27" i="75"/>
  <c r="AB467" i="77" s="1"/>
  <c r="AC27" i="75"/>
  <c r="AD27" i="75"/>
  <c r="AD467" i="77" s="1"/>
  <c r="AE27" i="75"/>
  <c r="AE467" i="77" s="1"/>
  <c r="AF27" i="75"/>
  <c r="AF467" i="77" s="1"/>
  <c r="AG27" i="75"/>
  <c r="AG467" i="77" s="1"/>
  <c r="AH27" i="75"/>
  <c r="AH467" i="77" s="1"/>
  <c r="AI27" i="75"/>
  <c r="AI467" i="77" s="1"/>
  <c r="AJ27" i="75"/>
  <c r="AJ467" i="77" s="1"/>
  <c r="AK27" i="75"/>
  <c r="AK467" i="77" s="1"/>
  <c r="AL27" i="75"/>
  <c r="AL467" i="77" s="1"/>
  <c r="AM27" i="75"/>
  <c r="AM467" i="77" s="1"/>
  <c r="AN27" i="75"/>
  <c r="AN467" i="77" s="1"/>
  <c r="AO27" i="75"/>
  <c r="AO467" i="77" s="1"/>
  <c r="AP27" i="75"/>
  <c r="AP467" i="77" s="1"/>
  <c r="AQ27" i="75"/>
  <c r="AQ467" i="77" s="1"/>
  <c r="AR27" i="75"/>
  <c r="AR467" i="77" s="1"/>
  <c r="AS27" i="75"/>
  <c r="AS467" i="77" s="1"/>
  <c r="AT27" i="75"/>
  <c r="AT467" i="77" s="1"/>
  <c r="AU27" i="75"/>
  <c r="AU467" i="77" s="1"/>
  <c r="AV27" i="75"/>
  <c r="AV467" i="77" s="1"/>
  <c r="AW27" i="75"/>
  <c r="AW467" i="77" s="1"/>
  <c r="AX27" i="75"/>
  <c r="AX467" i="77" s="1"/>
  <c r="AY27" i="75"/>
  <c r="AY467" i="77" s="1"/>
  <c r="AZ27" i="75"/>
  <c r="AZ467" i="77" s="1"/>
  <c r="BA27" i="75"/>
  <c r="BA467" i="77" s="1"/>
  <c r="BB27" i="75"/>
  <c r="BB467" i="77" s="1"/>
  <c r="BC27" i="75"/>
  <c r="BC467" i="77" s="1"/>
  <c r="BD27" i="75"/>
  <c r="BD467" i="77" s="1"/>
  <c r="BE27" i="75"/>
  <c r="BE467" i="77" s="1"/>
  <c r="BF27" i="75"/>
  <c r="BF467" i="77" s="1"/>
  <c r="BG27" i="75"/>
  <c r="BG467" i="77" s="1"/>
  <c r="BH27" i="75"/>
  <c r="BH467" i="77" s="1"/>
  <c r="BI27" i="75"/>
  <c r="BI467" i="77" s="1"/>
  <c r="BJ27" i="75"/>
  <c r="BJ467" i="77" s="1"/>
  <c r="BK27" i="75"/>
  <c r="BK467" i="77" s="1"/>
  <c r="BL27" i="75"/>
  <c r="BL467" i="77" s="1"/>
  <c r="BM27" i="75"/>
  <c r="BM467" i="77" s="1"/>
  <c r="BN27" i="75"/>
  <c r="BN467" i="77" s="1"/>
  <c r="BO27" i="75"/>
  <c r="BO467" i="77" s="1"/>
  <c r="BP27" i="75"/>
  <c r="BP467" i="77" s="1"/>
  <c r="BQ27" i="75"/>
  <c r="BQ467" i="77" s="1"/>
  <c r="BR27" i="75"/>
  <c r="BR467" i="77" s="1"/>
  <c r="BS27" i="75"/>
  <c r="BS467" i="77" s="1"/>
  <c r="BT27" i="75"/>
  <c r="BT467" i="77" s="1"/>
  <c r="BU27" i="75"/>
  <c r="BU467" i="77" s="1"/>
  <c r="BV27" i="75"/>
  <c r="BV467" i="77" s="1"/>
  <c r="BW27" i="75"/>
  <c r="BW467" i="77" s="1"/>
  <c r="BX27" i="75"/>
  <c r="BX467" i="77" s="1"/>
  <c r="B28" i="75"/>
  <c r="B468" i="77" s="1"/>
  <c r="C28" i="75"/>
  <c r="C468" i="77" s="1"/>
  <c r="D28" i="75"/>
  <c r="D468" i="77" s="1"/>
  <c r="E28" i="75"/>
  <c r="E468" i="77" s="1"/>
  <c r="F28" i="75"/>
  <c r="F468" i="77" s="1"/>
  <c r="G28" i="75"/>
  <c r="G468" i="77" s="1"/>
  <c r="H28" i="75"/>
  <c r="H468" i="77" s="1"/>
  <c r="I28" i="75"/>
  <c r="I468" i="77" s="1"/>
  <c r="J28" i="75"/>
  <c r="J468" i="77" s="1"/>
  <c r="K28" i="75"/>
  <c r="K468" i="77" s="1"/>
  <c r="L28" i="75"/>
  <c r="L468" i="77" s="1"/>
  <c r="M28" i="75"/>
  <c r="M468" i="77" s="1"/>
  <c r="N28" i="75"/>
  <c r="N468" i="77" s="1"/>
  <c r="O28" i="75"/>
  <c r="O468" i="77" s="1"/>
  <c r="P28" i="75"/>
  <c r="P468" i="77" s="1"/>
  <c r="Q28" i="75"/>
  <c r="Q468" i="77" s="1"/>
  <c r="R28" i="75"/>
  <c r="R468" i="77" s="1"/>
  <c r="S28" i="75"/>
  <c r="S468" i="77" s="1"/>
  <c r="T28" i="75"/>
  <c r="T468" i="77" s="1"/>
  <c r="U28" i="75"/>
  <c r="U468" i="77" s="1"/>
  <c r="V28" i="75"/>
  <c r="V468" i="77" s="1"/>
  <c r="W28" i="75"/>
  <c r="W468" i="77" s="1"/>
  <c r="X28" i="75"/>
  <c r="X468" i="77" s="1"/>
  <c r="Y28" i="75"/>
  <c r="Y468" i="77" s="1"/>
  <c r="Z28" i="75"/>
  <c r="Z468" i="77" s="1"/>
  <c r="AA28" i="75"/>
  <c r="AA468" i="77" s="1"/>
  <c r="AB28" i="75"/>
  <c r="AB468" i="77" s="1"/>
  <c r="AC28" i="75"/>
  <c r="AC468" i="77" s="1"/>
  <c r="AD28" i="75"/>
  <c r="AD468" i="77" s="1"/>
  <c r="AE28" i="75"/>
  <c r="AE468" i="77" s="1"/>
  <c r="AF28" i="75"/>
  <c r="AG28" i="75"/>
  <c r="AG468" i="77" s="1"/>
  <c r="AH28" i="75"/>
  <c r="AH468" i="77" s="1"/>
  <c r="AI28" i="75"/>
  <c r="AI468" i="77" s="1"/>
  <c r="AJ28" i="75"/>
  <c r="AJ468" i="77" s="1"/>
  <c r="AK28" i="75"/>
  <c r="AK468" i="77" s="1"/>
  <c r="AL28" i="75"/>
  <c r="AL468" i="77" s="1"/>
  <c r="AM28" i="75"/>
  <c r="AM468" i="77" s="1"/>
  <c r="AN28" i="75"/>
  <c r="AN468" i="77" s="1"/>
  <c r="AO28" i="75"/>
  <c r="AO468" i="77" s="1"/>
  <c r="AP28" i="75"/>
  <c r="AP468" i="77" s="1"/>
  <c r="AQ28" i="75"/>
  <c r="AQ468" i="77" s="1"/>
  <c r="AR28" i="75"/>
  <c r="AR468" i="77" s="1"/>
  <c r="AS28" i="75"/>
  <c r="AS468" i="77" s="1"/>
  <c r="AT28" i="75"/>
  <c r="AT468" i="77" s="1"/>
  <c r="AU28" i="75"/>
  <c r="AU468" i="77" s="1"/>
  <c r="AV28" i="75"/>
  <c r="AV468" i="77" s="1"/>
  <c r="AW28" i="75"/>
  <c r="AW468" i="77" s="1"/>
  <c r="AX28" i="75"/>
  <c r="AX468" i="77" s="1"/>
  <c r="AY28" i="75"/>
  <c r="AY468" i="77" s="1"/>
  <c r="AZ28" i="75"/>
  <c r="AZ468" i="77" s="1"/>
  <c r="BA28" i="75"/>
  <c r="BA468" i="77" s="1"/>
  <c r="BB28" i="75"/>
  <c r="BB468" i="77" s="1"/>
  <c r="BC28" i="75"/>
  <c r="BC468" i="77" s="1"/>
  <c r="BD28" i="75"/>
  <c r="BD468" i="77" s="1"/>
  <c r="BE28" i="75"/>
  <c r="BE468" i="77" s="1"/>
  <c r="BF28" i="75"/>
  <c r="BF468" i="77" s="1"/>
  <c r="BG28" i="75"/>
  <c r="BG468" i="77" s="1"/>
  <c r="BH28" i="75"/>
  <c r="BH468" i="77" s="1"/>
  <c r="BI28" i="75"/>
  <c r="BI468" i="77" s="1"/>
  <c r="BJ28" i="75"/>
  <c r="BJ468" i="77" s="1"/>
  <c r="BK28" i="75"/>
  <c r="BK468" i="77" s="1"/>
  <c r="BL28" i="75"/>
  <c r="BL468" i="77" s="1"/>
  <c r="BM28" i="75"/>
  <c r="BM468" i="77" s="1"/>
  <c r="BN28" i="75"/>
  <c r="BN468" i="77" s="1"/>
  <c r="BO28" i="75"/>
  <c r="BO468" i="77" s="1"/>
  <c r="BP28" i="75"/>
  <c r="BP468" i="77" s="1"/>
  <c r="BQ28" i="75"/>
  <c r="BQ468" i="77" s="1"/>
  <c r="BR28" i="75"/>
  <c r="BR468" i="77" s="1"/>
  <c r="BS28" i="75"/>
  <c r="BS468" i="77" s="1"/>
  <c r="BT28" i="75"/>
  <c r="BT468" i="77" s="1"/>
  <c r="BU28" i="75"/>
  <c r="BU468" i="77" s="1"/>
  <c r="BV28" i="75"/>
  <c r="BV468" i="77" s="1"/>
  <c r="BW28" i="75"/>
  <c r="BW468" i="77" s="1"/>
  <c r="BX28" i="75"/>
  <c r="BX468" i="77" s="1"/>
  <c r="B29" i="75"/>
  <c r="B469" i="77" s="1"/>
  <c r="C29" i="75"/>
  <c r="C469" i="77" s="1"/>
  <c r="D29" i="75"/>
  <c r="D469" i="77" s="1"/>
  <c r="E29" i="75"/>
  <c r="E469" i="77" s="1"/>
  <c r="F29" i="75"/>
  <c r="F469" i="77" s="1"/>
  <c r="G29" i="75"/>
  <c r="G469" i="77" s="1"/>
  <c r="H29" i="75"/>
  <c r="H469" i="77" s="1"/>
  <c r="I29" i="75"/>
  <c r="I469" i="77" s="1"/>
  <c r="J29" i="75"/>
  <c r="J469" i="77" s="1"/>
  <c r="K29" i="75"/>
  <c r="K469" i="77" s="1"/>
  <c r="L29" i="75"/>
  <c r="L469" i="77" s="1"/>
  <c r="M29" i="75"/>
  <c r="M469" i="77" s="1"/>
  <c r="N29" i="75"/>
  <c r="N469" i="77" s="1"/>
  <c r="O29" i="75"/>
  <c r="O469" i="77" s="1"/>
  <c r="P29" i="75"/>
  <c r="P469" i="77" s="1"/>
  <c r="Q29" i="75"/>
  <c r="Q469" i="77" s="1"/>
  <c r="R29" i="75"/>
  <c r="R469" i="77" s="1"/>
  <c r="S29" i="75"/>
  <c r="S469" i="77" s="1"/>
  <c r="T29" i="75"/>
  <c r="T469" i="77" s="1"/>
  <c r="U29" i="75"/>
  <c r="U469" i="77" s="1"/>
  <c r="V29" i="75"/>
  <c r="V469" i="77" s="1"/>
  <c r="W29" i="75"/>
  <c r="W469" i="77" s="1"/>
  <c r="X29" i="75"/>
  <c r="X469" i="77" s="1"/>
  <c r="Y29" i="75"/>
  <c r="Y469" i="77" s="1"/>
  <c r="Z29" i="75"/>
  <c r="Z469" i="77" s="1"/>
  <c r="AA29" i="75"/>
  <c r="AA469" i="77" s="1"/>
  <c r="AB29" i="75"/>
  <c r="AB469" i="77" s="1"/>
  <c r="AC29" i="75"/>
  <c r="AC469" i="77" s="1"/>
  <c r="AD29" i="75"/>
  <c r="AD469" i="77" s="1"/>
  <c r="AE29" i="75"/>
  <c r="AE469" i="77" s="1"/>
  <c r="AF29" i="75"/>
  <c r="AF469" i="77" s="1"/>
  <c r="AG29" i="75"/>
  <c r="AG469" i="77" s="1"/>
  <c r="AH29" i="75"/>
  <c r="AH469" i="77" s="1"/>
  <c r="AI29" i="75"/>
  <c r="AI469" i="77" s="1"/>
  <c r="AJ29" i="75"/>
  <c r="AJ469" i="77" s="1"/>
  <c r="AK29" i="75"/>
  <c r="AK469" i="77" s="1"/>
  <c r="AL29" i="75"/>
  <c r="AL469" i="77" s="1"/>
  <c r="AM29" i="75"/>
  <c r="AM469" i="77" s="1"/>
  <c r="AN29" i="75"/>
  <c r="AN469" i="77" s="1"/>
  <c r="AO29" i="75"/>
  <c r="AO469" i="77" s="1"/>
  <c r="AP29" i="75"/>
  <c r="AP469" i="77" s="1"/>
  <c r="AQ29" i="75"/>
  <c r="AQ469" i="77" s="1"/>
  <c r="AR29" i="75"/>
  <c r="AR469" i="77" s="1"/>
  <c r="AS29" i="75"/>
  <c r="AS469" i="77" s="1"/>
  <c r="AT29" i="75"/>
  <c r="AT469" i="77" s="1"/>
  <c r="AU29" i="75"/>
  <c r="AU469" i="77" s="1"/>
  <c r="AV29" i="75"/>
  <c r="AV469" i="77" s="1"/>
  <c r="AW29" i="75"/>
  <c r="AW469" i="77" s="1"/>
  <c r="AX29" i="75"/>
  <c r="AX469" i="77" s="1"/>
  <c r="AY29" i="75"/>
  <c r="AY469" i="77" s="1"/>
  <c r="AZ29" i="75"/>
  <c r="AZ469" i="77" s="1"/>
  <c r="BA29" i="75"/>
  <c r="BA469" i="77" s="1"/>
  <c r="BB29" i="75"/>
  <c r="BB469" i="77" s="1"/>
  <c r="BC29" i="75"/>
  <c r="BC469" i="77" s="1"/>
  <c r="BD29" i="75"/>
  <c r="BD469" i="77" s="1"/>
  <c r="BE29" i="75"/>
  <c r="BE469" i="77" s="1"/>
  <c r="BF29" i="75"/>
  <c r="BF469" i="77" s="1"/>
  <c r="BG29" i="75"/>
  <c r="BG469" i="77" s="1"/>
  <c r="BH29" i="75"/>
  <c r="BH469" i="77" s="1"/>
  <c r="BI29" i="75"/>
  <c r="BI469" i="77" s="1"/>
  <c r="BJ29" i="75"/>
  <c r="BJ469" i="77" s="1"/>
  <c r="BK29" i="75"/>
  <c r="BK469" i="77" s="1"/>
  <c r="BL29" i="75"/>
  <c r="BL469" i="77" s="1"/>
  <c r="BM29" i="75"/>
  <c r="BM469" i="77" s="1"/>
  <c r="BN29" i="75"/>
  <c r="BN469" i="77" s="1"/>
  <c r="BO29" i="75"/>
  <c r="BO469" i="77" s="1"/>
  <c r="BP29" i="75"/>
  <c r="BP469" i="77" s="1"/>
  <c r="BQ29" i="75"/>
  <c r="BQ469" i="77" s="1"/>
  <c r="BR29" i="75"/>
  <c r="BR469" i="77" s="1"/>
  <c r="BS29" i="75"/>
  <c r="BS469" i="77" s="1"/>
  <c r="BT29" i="75"/>
  <c r="BT469" i="77" s="1"/>
  <c r="BU29" i="75"/>
  <c r="BU469" i="77" s="1"/>
  <c r="BV29" i="75"/>
  <c r="BV469" i="77" s="1"/>
  <c r="BW29" i="75"/>
  <c r="BW469" i="77" s="1"/>
  <c r="BX29" i="75"/>
  <c r="BX469" i="77" s="1"/>
  <c r="B30" i="75"/>
  <c r="B470" i="77" s="1"/>
  <c r="C30" i="75"/>
  <c r="C470" i="77" s="1"/>
  <c r="D30" i="75"/>
  <c r="E30" i="75"/>
  <c r="E470" i="77" s="1"/>
  <c r="F30" i="75"/>
  <c r="F470" i="77" s="1"/>
  <c r="G30" i="75"/>
  <c r="G470" i="77" s="1"/>
  <c r="H30" i="75"/>
  <c r="H470" i="77" s="1"/>
  <c r="I30" i="75"/>
  <c r="I470" i="77" s="1"/>
  <c r="J30" i="75"/>
  <c r="J470" i="77" s="1"/>
  <c r="K30" i="75"/>
  <c r="K470" i="77" s="1"/>
  <c r="L30" i="75"/>
  <c r="L470" i="77" s="1"/>
  <c r="M30" i="75"/>
  <c r="M470" i="77" s="1"/>
  <c r="N30" i="75"/>
  <c r="N470" i="77" s="1"/>
  <c r="O30" i="75"/>
  <c r="O470" i="77" s="1"/>
  <c r="P30" i="75"/>
  <c r="P470" i="77" s="1"/>
  <c r="Q30" i="75"/>
  <c r="Q470" i="77" s="1"/>
  <c r="R30" i="75"/>
  <c r="R470" i="77" s="1"/>
  <c r="S30" i="75"/>
  <c r="S470" i="77" s="1"/>
  <c r="T30" i="75"/>
  <c r="T470" i="77" s="1"/>
  <c r="U30" i="75"/>
  <c r="U470" i="77" s="1"/>
  <c r="V30" i="75"/>
  <c r="V470" i="77" s="1"/>
  <c r="W30" i="75"/>
  <c r="W470" i="77" s="1"/>
  <c r="X30" i="75"/>
  <c r="X470" i="77" s="1"/>
  <c r="Y30" i="75"/>
  <c r="Y470" i="77" s="1"/>
  <c r="Z30" i="75"/>
  <c r="Z470" i="77" s="1"/>
  <c r="AA30" i="75"/>
  <c r="AA470" i="77" s="1"/>
  <c r="AB30" i="75"/>
  <c r="AB470" i="77" s="1"/>
  <c r="AC30" i="75"/>
  <c r="AC470" i="77" s="1"/>
  <c r="AD30" i="75"/>
  <c r="AD470" i="77" s="1"/>
  <c r="AE30" i="75"/>
  <c r="AE470" i="77" s="1"/>
  <c r="AF30" i="75"/>
  <c r="AF470" i="77" s="1"/>
  <c r="AG30" i="75"/>
  <c r="AG470" i="77" s="1"/>
  <c r="AH30" i="75"/>
  <c r="AH470" i="77" s="1"/>
  <c r="AI30" i="75"/>
  <c r="AI470" i="77" s="1"/>
  <c r="AJ30" i="75"/>
  <c r="AJ470" i="77" s="1"/>
  <c r="AK30" i="75"/>
  <c r="AK470" i="77" s="1"/>
  <c r="AL30" i="75"/>
  <c r="AL470" i="77" s="1"/>
  <c r="AM30" i="75"/>
  <c r="AM470" i="77" s="1"/>
  <c r="AN30" i="75"/>
  <c r="AN470" i="77" s="1"/>
  <c r="AO30" i="75"/>
  <c r="AO470" i="77" s="1"/>
  <c r="AP30" i="75"/>
  <c r="AP470" i="77" s="1"/>
  <c r="AQ30" i="75"/>
  <c r="AQ470" i="77" s="1"/>
  <c r="AR30" i="75"/>
  <c r="AR470" i="77" s="1"/>
  <c r="AS30" i="75"/>
  <c r="AS470" i="77" s="1"/>
  <c r="AT30" i="75"/>
  <c r="AT470" i="77" s="1"/>
  <c r="AU30" i="75"/>
  <c r="AU470" i="77" s="1"/>
  <c r="AV30" i="75"/>
  <c r="AV470" i="77" s="1"/>
  <c r="AW30" i="75"/>
  <c r="AW470" i="77" s="1"/>
  <c r="AX30" i="75"/>
  <c r="AX470" i="77" s="1"/>
  <c r="AY30" i="75"/>
  <c r="AY470" i="77" s="1"/>
  <c r="AZ30" i="75"/>
  <c r="AZ470" i="77" s="1"/>
  <c r="BA30" i="75"/>
  <c r="BA470" i="77" s="1"/>
  <c r="BB30" i="75"/>
  <c r="BB470" i="77" s="1"/>
  <c r="BC30" i="75"/>
  <c r="BC470" i="77" s="1"/>
  <c r="BD30" i="75"/>
  <c r="BD470" i="77" s="1"/>
  <c r="BE30" i="75"/>
  <c r="BE470" i="77" s="1"/>
  <c r="BF30" i="75"/>
  <c r="BF470" i="77" s="1"/>
  <c r="BG30" i="75"/>
  <c r="BG470" i="77" s="1"/>
  <c r="BH30" i="75"/>
  <c r="BH470" i="77" s="1"/>
  <c r="BI30" i="75"/>
  <c r="BI470" i="77" s="1"/>
  <c r="BJ30" i="75"/>
  <c r="BJ470" i="77" s="1"/>
  <c r="BK30" i="75"/>
  <c r="BK470" i="77" s="1"/>
  <c r="BL30" i="75"/>
  <c r="BL470" i="77" s="1"/>
  <c r="BM30" i="75"/>
  <c r="BM470" i="77" s="1"/>
  <c r="BN30" i="75"/>
  <c r="BN470" i="77" s="1"/>
  <c r="BO30" i="75"/>
  <c r="BO470" i="77" s="1"/>
  <c r="BP30" i="75"/>
  <c r="BP470" i="77" s="1"/>
  <c r="BQ30" i="75"/>
  <c r="BQ470" i="77" s="1"/>
  <c r="BR30" i="75"/>
  <c r="BR470" i="77" s="1"/>
  <c r="BS30" i="75"/>
  <c r="BS470" i="77" s="1"/>
  <c r="BT30" i="75"/>
  <c r="BT470" i="77" s="1"/>
  <c r="BU30" i="75"/>
  <c r="BU470" i="77" s="1"/>
  <c r="BV30" i="75"/>
  <c r="BV470" i="77" s="1"/>
  <c r="BW30" i="75"/>
  <c r="BW470" i="77" s="1"/>
  <c r="BX30" i="75"/>
  <c r="BX470" i="77" s="1"/>
  <c r="B31" i="75"/>
  <c r="B471" i="77" s="1"/>
  <c r="C31" i="75"/>
  <c r="C471" i="77" s="1"/>
  <c r="D31" i="75"/>
  <c r="D471" i="77" s="1"/>
  <c r="E31" i="75"/>
  <c r="E471" i="77" s="1"/>
  <c r="F31" i="75"/>
  <c r="F471" i="77" s="1"/>
  <c r="G31" i="75"/>
  <c r="G471" i="77" s="1"/>
  <c r="H31" i="75"/>
  <c r="H471" i="77" s="1"/>
  <c r="I31" i="75"/>
  <c r="I471" i="77" s="1"/>
  <c r="J31" i="75"/>
  <c r="J471" i="77" s="1"/>
  <c r="K31" i="75"/>
  <c r="K471" i="77" s="1"/>
  <c r="L31" i="75"/>
  <c r="L471" i="77" s="1"/>
  <c r="M31" i="75"/>
  <c r="M471" i="77" s="1"/>
  <c r="N31" i="75"/>
  <c r="N471" i="77" s="1"/>
  <c r="O31" i="75"/>
  <c r="O471" i="77" s="1"/>
  <c r="P31" i="75"/>
  <c r="P471" i="77" s="1"/>
  <c r="Q31" i="75"/>
  <c r="Q471" i="77" s="1"/>
  <c r="R31" i="75"/>
  <c r="R471" i="77" s="1"/>
  <c r="S31" i="75"/>
  <c r="S471" i="77" s="1"/>
  <c r="T31" i="75"/>
  <c r="T471" i="77" s="1"/>
  <c r="U31" i="75"/>
  <c r="U471" i="77" s="1"/>
  <c r="V31" i="75"/>
  <c r="V471" i="77" s="1"/>
  <c r="W31" i="75"/>
  <c r="W471" i="77" s="1"/>
  <c r="X31" i="75"/>
  <c r="X471" i="77" s="1"/>
  <c r="Y31" i="75"/>
  <c r="Y471" i="77" s="1"/>
  <c r="Z31" i="75"/>
  <c r="Z471" i="77" s="1"/>
  <c r="AA31" i="75"/>
  <c r="AA471" i="77" s="1"/>
  <c r="AB31" i="75"/>
  <c r="AB471" i="77" s="1"/>
  <c r="AC31" i="75"/>
  <c r="AC471" i="77" s="1"/>
  <c r="AD31" i="75"/>
  <c r="AD471" i="77" s="1"/>
  <c r="AE31" i="75"/>
  <c r="AE471" i="77" s="1"/>
  <c r="AF31" i="75"/>
  <c r="AF471" i="77" s="1"/>
  <c r="AG31" i="75"/>
  <c r="AG471" i="77" s="1"/>
  <c r="AH31" i="75"/>
  <c r="AH471" i="77" s="1"/>
  <c r="AI31" i="75"/>
  <c r="AI471" i="77" s="1"/>
  <c r="AJ31" i="75"/>
  <c r="AJ471" i="77" s="1"/>
  <c r="AK31" i="75"/>
  <c r="AK471" i="77" s="1"/>
  <c r="AL31" i="75"/>
  <c r="AL471" i="77" s="1"/>
  <c r="AM31" i="75"/>
  <c r="AM471" i="77" s="1"/>
  <c r="AN31" i="75"/>
  <c r="AN471" i="77" s="1"/>
  <c r="AO31" i="75"/>
  <c r="AO471" i="77" s="1"/>
  <c r="AP31" i="75"/>
  <c r="AP471" i="77" s="1"/>
  <c r="AQ31" i="75"/>
  <c r="AQ471" i="77" s="1"/>
  <c r="AR31" i="75"/>
  <c r="AR471" i="77" s="1"/>
  <c r="AS31" i="75"/>
  <c r="AS471" i="77" s="1"/>
  <c r="AT31" i="75"/>
  <c r="AT471" i="77" s="1"/>
  <c r="AU31" i="75"/>
  <c r="AU471" i="77" s="1"/>
  <c r="AV31" i="75"/>
  <c r="AV471" i="77" s="1"/>
  <c r="AW31" i="75"/>
  <c r="AW471" i="77" s="1"/>
  <c r="AX31" i="75"/>
  <c r="AX471" i="77" s="1"/>
  <c r="AY31" i="75"/>
  <c r="AY471" i="77" s="1"/>
  <c r="AZ31" i="75"/>
  <c r="AZ471" i="77" s="1"/>
  <c r="BA31" i="75"/>
  <c r="BA471" i="77" s="1"/>
  <c r="BB31" i="75"/>
  <c r="BB471" i="77" s="1"/>
  <c r="BC31" i="75"/>
  <c r="BC471" i="77" s="1"/>
  <c r="BD31" i="75"/>
  <c r="BD471" i="77" s="1"/>
  <c r="BE31" i="75"/>
  <c r="BE471" i="77" s="1"/>
  <c r="BF31" i="75"/>
  <c r="BF471" i="77" s="1"/>
  <c r="BG31" i="75"/>
  <c r="BG471" i="77" s="1"/>
  <c r="BH31" i="75"/>
  <c r="BH471" i="77" s="1"/>
  <c r="BI31" i="75"/>
  <c r="BI471" i="77" s="1"/>
  <c r="BJ31" i="75"/>
  <c r="BJ471" i="77" s="1"/>
  <c r="BK31" i="75"/>
  <c r="BK471" i="77" s="1"/>
  <c r="BL31" i="75"/>
  <c r="BL471" i="77" s="1"/>
  <c r="BM31" i="75"/>
  <c r="BM471" i="77" s="1"/>
  <c r="BN31" i="75"/>
  <c r="BN471" i="77" s="1"/>
  <c r="BO31" i="75"/>
  <c r="BO471" i="77" s="1"/>
  <c r="BP31" i="75"/>
  <c r="BP471" i="77" s="1"/>
  <c r="BQ31" i="75"/>
  <c r="BQ471" i="77" s="1"/>
  <c r="BR31" i="75"/>
  <c r="BR471" i="77" s="1"/>
  <c r="BS31" i="75"/>
  <c r="BS471" i="77" s="1"/>
  <c r="BT31" i="75"/>
  <c r="BT471" i="77" s="1"/>
  <c r="BU31" i="75"/>
  <c r="BU471" i="77" s="1"/>
  <c r="BV31" i="75"/>
  <c r="BV471" i="77" s="1"/>
  <c r="BW31" i="75"/>
  <c r="BW471" i="77" s="1"/>
  <c r="BX31" i="75"/>
  <c r="BX471" i="77" s="1"/>
  <c r="B11" i="75"/>
  <c r="B509" i="77" s="1"/>
  <c r="C11" i="75"/>
  <c r="C509" i="77" s="1"/>
  <c r="D11" i="75"/>
  <c r="D509" i="77" s="1"/>
  <c r="E11" i="75"/>
  <c r="E509" i="77" s="1"/>
  <c r="F11" i="75"/>
  <c r="F509" i="77" s="1"/>
  <c r="G11" i="75"/>
  <c r="G509" i="77" s="1"/>
  <c r="H11" i="75"/>
  <c r="H509" i="77" s="1"/>
  <c r="I11" i="75"/>
  <c r="I509" i="77" s="1"/>
  <c r="J11" i="75"/>
  <c r="J509" i="77" s="1"/>
  <c r="K11" i="75"/>
  <c r="K509" i="77" s="1"/>
  <c r="L11" i="75"/>
  <c r="L509" i="77" s="1"/>
  <c r="M11" i="75"/>
  <c r="M509" i="77" s="1"/>
  <c r="N11" i="75"/>
  <c r="N509" i="77" s="1"/>
  <c r="O11" i="75"/>
  <c r="O509" i="77" s="1"/>
  <c r="P11" i="75"/>
  <c r="P509" i="77" s="1"/>
  <c r="Q11" i="75"/>
  <c r="Q509" i="77" s="1"/>
  <c r="R11" i="75"/>
  <c r="R509" i="77" s="1"/>
  <c r="S11" i="75"/>
  <c r="S509" i="77" s="1"/>
  <c r="T11" i="75"/>
  <c r="T509" i="77" s="1"/>
  <c r="U11" i="75"/>
  <c r="U509" i="77" s="1"/>
  <c r="V11" i="75"/>
  <c r="V509" i="77" s="1"/>
  <c r="W11" i="75"/>
  <c r="W509" i="77" s="1"/>
  <c r="X11" i="75"/>
  <c r="X509" i="77" s="1"/>
  <c r="Y11" i="75"/>
  <c r="Y509" i="77" s="1"/>
  <c r="Z11" i="75"/>
  <c r="Z509" i="77" s="1"/>
  <c r="AA11" i="75"/>
  <c r="AA509" i="77" s="1"/>
  <c r="AB11" i="75"/>
  <c r="AB509" i="77" s="1"/>
  <c r="AC11" i="75"/>
  <c r="AC509" i="77" s="1"/>
  <c r="AD11" i="75"/>
  <c r="AD509" i="77" s="1"/>
  <c r="AE11" i="75"/>
  <c r="AE509" i="77" s="1"/>
  <c r="AF11" i="75"/>
  <c r="AF509" i="77" s="1"/>
  <c r="AG11" i="75"/>
  <c r="AG509" i="77" s="1"/>
  <c r="AH11" i="75"/>
  <c r="AH509" i="77" s="1"/>
  <c r="AI11" i="75"/>
  <c r="AI509" i="77" s="1"/>
  <c r="AJ11" i="75"/>
  <c r="AJ509" i="77" s="1"/>
  <c r="AK11" i="75"/>
  <c r="AK509" i="77" s="1"/>
  <c r="AL11" i="75"/>
  <c r="AL509" i="77" s="1"/>
  <c r="AM11" i="75"/>
  <c r="AM509" i="77" s="1"/>
  <c r="AN11" i="75"/>
  <c r="AN509" i="77" s="1"/>
  <c r="AO11" i="75"/>
  <c r="AO509" i="77" s="1"/>
  <c r="AP11" i="75"/>
  <c r="AP509" i="77" s="1"/>
  <c r="AQ11" i="75"/>
  <c r="AQ509" i="77" s="1"/>
  <c r="AR11" i="75"/>
  <c r="AR509" i="77" s="1"/>
  <c r="AS11" i="75"/>
  <c r="AS509" i="77" s="1"/>
  <c r="AT11" i="75"/>
  <c r="AT509" i="77" s="1"/>
  <c r="AU11" i="75"/>
  <c r="AU509" i="77" s="1"/>
  <c r="AV11" i="75"/>
  <c r="AV509" i="77" s="1"/>
  <c r="AW11" i="75"/>
  <c r="AW509" i="77" s="1"/>
  <c r="AX11" i="75"/>
  <c r="AX509" i="77" s="1"/>
  <c r="AY11" i="75"/>
  <c r="AY509" i="77" s="1"/>
  <c r="AZ11" i="75"/>
  <c r="AZ509" i="77" s="1"/>
  <c r="BA11" i="75"/>
  <c r="BA509" i="77" s="1"/>
  <c r="BB11" i="75"/>
  <c r="BB509" i="77" s="1"/>
  <c r="BC11" i="75"/>
  <c r="BC509" i="77" s="1"/>
  <c r="BD11" i="75"/>
  <c r="BD509" i="77" s="1"/>
  <c r="BE11" i="75"/>
  <c r="BE509" i="77" s="1"/>
  <c r="BF11" i="75"/>
  <c r="BF509" i="77" s="1"/>
  <c r="BG11" i="75"/>
  <c r="BG509" i="77" s="1"/>
  <c r="BH11" i="75"/>
  <c r="BH509" i="77" s="1"/>
  <c r="BI11" i="75"/>
  <c r="BI509" i="77" s="1"/>
  <c r="BJ11" i="75"/>
  <c r="BJ509" i="77" s="1"/>
  <c r="BK11" i="75"/>
  <c r="BK509" i="77" s="1"/>
  <c r="BL11" i="75"/>
  <c r="BL509" i="77" s="1"/>
  <c r="BM11" i="75"/>
  <c r="BM509" i="77" s="1"/>
  <c r="BN11" i="75"/>
  <c r="BN509" i="77" s="1"/>
  <c r="BO11" i="75"/>
  <c r="BO509" i="77" s="1"/>
  <c r="BP11" i="75"/>
  <c r="BP509" i="77" s="1"/>
  <c r="BQ11" i="75"/>
  <c r="BQ509" i="77" s="1"/>
  <c r="BR11" i="75"/>
  <c r="BR509" i="77" s="1"/>
  <c r="BS11" i="75"/>
  <c r="BS509" i="77" s="1"/>
  <c r="BT11" i="75"/>
  <c r="BT509" i="77" s="1"/>
  <c r="BU11" i="75"/>
  <c r="BU509" i="77" s="1"/>
  <c r="BV11" i="75"/>
  <c r="BV509" i="77" s="1"/>
  <c r="BW11" i="75"/>
  <c r="BW509" i="77" s="1"/>
  <c r="BX11" i="75"/>
  <c r="BX509" i="77" s="1"/>
  <c r="B12" i="75"/>
  <c r="B510" i="77" s="1"/>
  <c r="C12" i="75"/>
  <c r="C510" i="77" s="1"/>
  <c r="D12" i="75"/>
  <c r="D510" i="77" s="1"/>
  <c r="E12" i="75"/>
  <c r="E510" i="77" s="1"/>
  <c r="F12" i="75"/>
  <c r="F510" i="77" s="1"/>
  <c r="G12" i="75"/>
  <c r="G510" i="77" s="1"/>
  <c r="H12" i="75"/>
  <c r="H510" i="77" s="1"/>
  <c r="I12" i="75"/>
  <c r="I510" i="77" s="1"/>
  <c r="J12" i="75"/>
  <c r="J510" i="77" s="1"/>
  <c r="K12" i="75"/>
  <c r="K510" i="77" s="1"/>
  <c r="L12" i="75"/>
  <c r="L510" i="77" s="1"/>
  <c r="M12" i="75"/>
  <c r="M510" i="77" s="1"/>
  <c r="N12" i="75"/>
  <c r="N510" i="77" s="1"/>
  <c r="O12" i="75"/>
  <c r="O510" i="77" s="1"/>
  <c r="P12" i="75"/>
  <c r="P510" i="77" s="1"/>
  <c r="Q12" i="75"/>
  <c r="Q510" i="77" s="1"/>
  <c r="R12" i="75"/>
  <c r="R510" i="77" s="1"/>
  <c r="S12" i="75"/>
  <c r="S510" i="77" s="1"/>
  <c r="T12" i="75"/>
  <c r="T510" i="77" s="1"/>
  <c r="U12" i="75"/>
  <c r="U510" i="77" s="1"/>
  <c r="V12" i="75"/>
  <c r="V510" i="77" s="1"/>
  <c r="W12" i="75"/>
  <c r="W510" i="77" s="1"/>
  <c r="X12" i="75"/>
  <c r="X510" i="77" s="1"/>
  <c r="Y12" i="75"/>
  <c r="Y510" i="77" s="1"/>
  <c r="Z12" i="75"/>
  <c r="Z510" i="77" s="1"/>
  <c r="AA12" i="75"/>
  <c r="AA510" i="77" s="1"/>
  <c r="AB12" i="75"/>
  <c r="AB510" i="77" s="1"/>
  <c r="AC12" i="75"/>
  <c r="AC510" i="77" s="1"/>
  <c r="AD12" i="75"/>
  <c r="AD510" i="77" s="1"/>
  <c r="AE12" i="75"/>
  <c r="AE510" i="77" s="1"/>
  <c r="AF12" i="75"/>
  <c r="AF510" i="77" s="1"/>
  <c r="AG12" i="75"/>
  <c r="AG510" i="77" s="1"/>
  <c r="AH12" i="75"/>
  <c r="AH510" i="77" s="1"/>
  <c r="AI12" i="75"/>
  <c r="AI510" i="77" s="1"/>
  <c r="AJ12" i="75"/>
  <c r="AJ510" i="77" s="1"/>
  <c r="AK12" i="75"/>
  <c r="AK510" i="77" s="1"/>
  <c r="AL12" i="75"/>
  <c r="AL510" i="77" s="1"/>
  <c r="AM12" i="75"/>
  <c r="AM510" i="77" s="1"/>
  <c r="AN12" i="75"/>
  <c r="AN510" i="77" s="1"/>
  <c r="AO12" i="75"/>
  <c r="AO510" i="77" s="1"/>
  <c r="AP12" i="75"/>
  <c r="AP510" i="77" s="1"/>
  <c r="AQ12" i="75"/>
  <c r="AQ510" i="77" s="1"/>
  <c r="AR12" i="75"/>
  <c r="AR510" i="77" s="1"/>
  <c r="AS12" i="75"/>
  <c r="AS510" i="77" s="1"/>
  <c r="AT12" i="75"/>
  <c r="AT510" i="77" s="1"/>
  <c r="AU12" i="75"/>
  <c r="AU510" i="77" s="1"/>
  <c r="AV12" i="75"/>
  <c r="AV510" i="77" s="1"/>
  <c r="AW12" i="75"/>
  <c r="AW510" i="77" s="1"/>
  <c r="AX12" i="75"/>
  <c r="AX510" i="77" s="1"/>
  <c r="AY12" i="75"/>
  <c r="AY510" i="77" s="1"/>
  <c r="AZ12" i="75"/>
  <c r="AZ510" i="77" s="1"/>
  <c r="BA12" i="75"/>
  <c r="BA510" i="77" s="1"/>
  <c r="BB12" i="75"/>
  <c r="BB510" i="77" s="1"/>
  <c r="BC12" i="75"/>
  <c r="BC510" i="77" s="1"/>
  <c r="BD12" i="75"/>
  <c r="BD510" i="77" s="1"/>
  <c r="BE12" i="75"/>
  <c r="BE510" i="77" s="1"/>
  <c r="BF12" i="75"/>
  <c r="BF510" i="77" s="1"/>
  <c r="BG12" i="75"/>
  <c r="BG510" i="77" s="1"/>
  <c r="BH12" i="75"/>
  <c r="BH510" i="77" s="1"/>
  <c r="BI12" i="75"/>
  <c r="BI510" i="77" s="1"/>
  <c r="BJ12" i="75"/>
  <c r="BJ510" i="77" s="1"/>
  <c r="BK12" i="75"/>
  <c r="BK510" i="77" s="1"/>
  <c r="BL12" i="75"/>
  <c r="BL510" i="77" s="1"/>
  <c r="BM12" i="75"/>
  <c r="BM510" i="77" s="1"/>
  <c r="BN12" i="75"/>
  <c r="BN510" i="77" s="1"/>
  <c r="BO12" i="75"/>
  <c r="BO510" i="77" s="1"/>
  <c r="BP12" i="75"/>
  <c r="BP510" i="77" s="1"/>
  <c r="BQ12" i="75"/>
  <c r="BQ510" i="77" s="1"/>
  <c r="BR12" i="75"/>
  <c r="BR510" i="77" s="1"/>
  <c r="BS12" i="75"/>
  <c r="BS510" i="77" s="1"/>
  <c r="BT12" i="75"/>
  <c r="BT510" i="77" s="1"/>
  <c r="BU12" i="75"/>
  <c r="BU510" i="77" s="1"/>
  <c r="BV12" i="75"/>
  <c r="BV510" i="77" s="1"/>
  <c r="BW12" i="75"/>
  <c r="BW510" i="77" s="1"/>
  <c r="BX12" i="75"/>
  <c r="BX510" i="77" s="1"/>
  <c r="B13" i="75"/>
  <c r="B511" i="77" s="1"/>
  <c r="C13" i="75"/>
  <c r="C511" i="77" s="1"/>
  <c r="D13" i="75"/>
  <c r="D511" i="77" s="1"/>
  <c r="E13" i="75"/>
  <c r="E511" i="77" s="1"/>
  <c r="F13" i="75"/>
  <c r="F511" i="77" s="1"/>
  <c r="G13" i="75"/>
  <c r="G511" i="77" s="1"/>
  <c r="H13" i="75"/>
  <c r="H511" i="77" s="1"/>
  <c r="I13" i="75"/>
  <c r="I511" i="77" s="1"/>
  <c r="J13" i="75"/>
  <c r="J511" i="77" s="1"/>
  <c r="K13" i="75"/>
  <c r="K511" i="77" s="1"/>
  <c r="L13" i="75"/>
  <c r="L511" i="77" s="1"/>
  <c r="M13" i="75"/>
  <c r="M511" i="77" s="1"/>
  <c r="N13" i="75"/>
  <c r="O13" i="75"/>
  <c r="O511" i="77" s="1"/>
  <c r="P13" i="75"/>
  <c r="P511" i="77" s="1"/>
  <c r="Q13" i="75"/>
  <c r="Q511" i="77" s="1"/>
  <c r="R13" i="75"/>
  <c r="R511" i="77" s="1"/>
  <c r="S13" i="75"/>
  <c r="S511" i="77" s="1"/>
  <c r="T13" i="75"/>
  <c r="T511" i="77" s="1"/>
  <c r="U13" i="75"/>
  <c r="U511" i="77" s="1"/>
  <c r="V13" i="75"/>
  <c r="V511" i="77" s="1"/>
  <c r="W13" i="75"/>
  <c r="W511" i="77" s="1"/>
  <c r="X13" i="75"/>
  <c r="X511" i="77" s="1"/>
  <c r="Y13" i="75"/>
  <c r="Y511" i="77" s="1"/>
  <c r="Z13" i="75"/>
  <c r="Z511" i="77" s="1"/>
  <c r="AA13" i="75"/>
  <c r="AA511" i="77" s="1"/>
  <c r="AB13" i="75"/>
  <c r="AB511" i="77" s="1"/>
  <c r="AC13" i="75"/>
  <c r="AC511" i="77" s="1"/>
  <c r="AD13" i="75"/>
  <c r="AD511" i="77" s="1"/>
  <c r="AE13" i="75"/>
  <c r="AE511" i="77" s="1"/>
  <c r="AF13" i="75"/>
  <c r="AF511" i="77" s="1"/>
  <c r="AG13" i="75"/>
  <c r="AG511" i="77" s="1"/>
  <c r="AH13" i="75"/>
  <c r="AH511" i="77" s="1"/>
  <c r="AI13" i="75"/>
  <c r="AI511" i="77" s="1"/>
  <c r="AJ13" i="75"/>
  <c r="AJ511" i="77" s="1"/>
  <c r="AK13" i="75"/>
  <c r="AK511" i="77" s="1"/>
  <c r="AL13" i="75"/>
  <c r="AL511" i="77" s="1"/>
  <c r="AM13" i="75"/>
  <c r="AM511" i="77" s="1"/>
  <c r="AN13" i="75"/>
  <c r="AN511" i="77" s="1"/>
  <c r="AO13" i="75"/>
  <c r="AO511" i="77" s="1"/>
  <c r="AP13" i="75"/>
  <c r="AP511" i="77" s="1"/>
  <c r="AQ13" i="75"/>
  <c r="AQ511" i="77" s="1"/>
  <c r="AR13" i="75"/>
  <c r="AR511" i="77" s="1"/>
  <c r="AS13" i="75"/>
  <c r="AS511" i="77" s="1"/>
  <c r="AT13" i="75"/>
  <c r="AT511" i="77" s="1"/>
  <c r="AU13" i="75"/>
  <c r="AU511" i="77" s="1"/>
  <c r="AV13" i="75"/>
  <c r="AV511" i="77" s="1"/>
  <c r="AW13" i="75"/>
  <c r="AW511" i="77" s="1"/>
  <c r="AX13" i="75"/>
  <c r="AX511" i="77" s="1"/>
  <c r="AY13" i="75"/>
  <c r="AY511" i="77" s="1"/>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O511" i="77" s="1"/>
  <c r="BP13" i="75"/>
  <c r="BP511" i="77" s="1"/>
  <c r="BQ13" i="75"/>
  <c r="BQ511" i="77" s="1"/>
  <c r="BR13" i="75"/>
  <c r="BR511" i="77" s="1"/>
  <c r="BS13" i="75"/>
  <c r="BS511" i="77" s="1"/>
  <c r="BT13" i="75"/>
  <c r="BT511" i="77" s="1"/>
  <c r="BU13" i="75"/>
  <c r="BU511" i="77" s="1"/>
  <c r="BV13" i="75"/>
  <c r="BV511" i="77" s="1"/>
  <c r="BW13" i="75"/>
  <c r="BW511" i="77" s="1"/>
  <c r="BX13" i="75"/>
  <c r="BX511" i="77" s="1"/>
  <c r="B14" i="75"/>
  <c r="B512" i="77" s="1"/>
  <c r="C14" i="75"/>
  <c r="D14" i="75"/>
  <c r="D512" i="77" s="1"/>
  <c r="E14" i="75"/>
  <c r="E512" i="77" s="1"/>
  <c r="F14" i="75"/>
  <c r="F512" i="77" s="1"/>
  <c r="G14" i="75"/>
  <c r="G512" i="77" s="1"/>
  <c r="H14" i="75"/>
  <c r="H512" i="77" s="1"/>
  <c r="I14" i="75"/>
  <c r="I512" i="77" s="1"/>
  <c r="J14" i="75"/>
  <c r="J512" i="77" s="1"/>
  <c r="K14" i="75"/>
  <c r="K512" i="77" s="1"/>
  <c r="L14" i="75"/>
  <c r="L512" i="77" s="1"/>
  <c r="M14" i="75"/>
  <c r="M512" i="77" s="1"/>
  <c r="N14" i="75"/>
  <c r="N512" i="77" s="1"/>
  <c r="O14" i="75"/>
  <c r="O512" i="77" s="1"/>
  <c r="P14" i="75"/>
  <c r="P512" i="77" s="1"/>
  <c r="Q14" i="75"/>
  <c r="Q512" i="77" s="1"/>
  <c r="R14" i="75"/>
  <c r="R512" i="77" s="1"/>
  <c r="S14" i="75"/>
  <c r="S512" i="77" s="1"/>
  <c r="T14" i="75"/>
  <c r="T512" i="77" s="1"/>
  <c r="U14" i="75"/>
  <c r="U512" i="77" s="1"/>
  <c r="V14" i="75"/>
  <c r="V512" i="77" s="1"/>
  <c r="W14" i="75"/>
  <c r="W512" i="77" s="1"/>
  <c r="X14" i="75"/>
  <c r="X512" i="77" s="1"/>
  <c r="Y14" i="75"/>
  <c r="Y512" i="77" s="1"/>
  <c r="Z14" i="75"/>
  <c r="Z512" i="77" s="1"/>
  <c r="AA14" i="75"/>
  <c r="AA512" i="77" s="1"/>
  <c r="AB14" i="75"/>
  <c r="AB512" i="77" s="1"/>
  <c r="AC14" i="75"/>
  <c r="AC512" i="77" s="1"/>
  <c r="AD14" i="75"/>
  <c r="AD512" i="77" s="1"/>
  <c r="AE14" i="75"/>
  <c r="AE512" i="77" s="1"/>
  <c r="AF14" i="75"/>
  <c r="AF512" i="77" s="1"/>
  <c r="AG14" i="75"/>
  <c r="AG512" i="77" s="1"/>
  <c r="AH14" i="75"/>
  <c r="AH512" i="77" s="1"/>
  <c r="AI14" i="75"/>
  <c r="AI512" i="77" s="1"/>
  <c r="AJ14" i="75"/>
  <c r="AJ512" i="77" s="1"/>
  <c r="AK14" i="75"/>
  <c r="AK512" i="77" s="1"/>
  <c r="AL14" i="75"/>
  <c r="AL512" i="77" s="1"/>
  <c r="AM14" i="75"/>
  <c r="AM512" i="77" s="1"/>
  <c r="AN14" i="75"/>
  <c r="AN512" i="77" s="1"/>
  <c r="AO14" i="75"/>
  <c r="AO512" i="77" s="1"/>
  <c r="AP14" i="75"/>
  <c r="AP512" i="77" s="1"/>
  <c r="AQ14" i="75"/>
  <c r="AQ512" i="77" s="1"/>
  <c r="AR14" i="75"/>
  <c r="AR512" i="77" s="1"/>
  <c r="AS14" i="75"/>
  <c r="AS512" i="77" s="1"/>
  <c r="AT14" i="75"/>
  <c r="AT512" i="77" s="1"/>
  <c r="AU14" i="75"/>
  <c r="AU512" i="77" s="1"/>
  <c r="AV14" i="75"/>
  <c r="AV512" i="77" s="1"/>
  <c r="AW14" i="75"/>
  <c r="AW512" i="77" s="1"/>
  <c r="AX14" i="75"/>
  <c r="AX512" i="77" s="1"/>
  <c r="AY14" i="75"/>
  <c r="AY512" i="77" s="1"/>
  <c r="AZ14" i="75"/>
  <c r="AZ512" i="77" s="1"/>
  <c r="BA14" i="75"/>
  <c r="BA512" i="77" s="1"/>
  <c r="BB14" i="75"/>
  <c r="BB512" i="77" s="1"/>
  <c r="BC14" i="75"/>
  <c r="BC512" i="77" s="1"/>
  <c r="BD14" i="75"/>
  <c r="BD512" i="77" s="1"/>
  <c r="BE14" i="75"/>
  <c r="BE512" i="77" s="1"/>
  <c r="BF14" i="75"/>
  <c r="BF512" i="77" s="1"/>
  <c r="BG14" i="75"/>
  <c r="BG512" i="77" s="1"/>
  <c r="BH14" i="75"/>
  <c r="BH512" i="77" s="1"/>
  <c r="BI14" i="75"/>
  <c r="BI512" i="77" s="1"/>
  <c r="BJ14" i="75"/>
  <c r="BJ512" i="77" s="1"/>
  <c r="BK14" i="75"/>
  <c r="BK512" i="77" s="1"/>
  <c r="BL14" i="75"/>
  <c r="BL512" i="77" s="1"/>
  <c r="BM14" i="75"/>
  <c r="BM512" i="77" s="1"/>
  <c r="BN14" i="75"/>
  <c r="BN512" i="77" s="1"/>
  <c r="BO14" i="75"/>
  <c r="BO512" i="77" s="1"/>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E513" i="77" s="1"/>
  <c r="F15" i="75"/>
  <c r="F513" i="77" s="1"/>
  <c r="G15" i="75"/>
  <c r="G513" i="77" s="1"/>
  <c r="H15" i="75"/>
  <c r="H513" i="77" s="1"/>
  <c r="I15" i="75"/>
  <c r="I513" i="77" s="1"/>
  <c r="J15" i="75"/>
  <c r="J513" i="77" s="1"/>
  <c r="K15" i="75"/>
  <c r="K513" i="77" s="1"/>
  <c r="L15" i="75"/>
  <c r="L513" i="77" s="1"/>
  <c r="M15" i="75"/>
  <c r="M513" i="77" s="1"/>
  <c r="N15" i="75"/>
  <c r="N513" i="77" s="1"/>
  <c r="O15" i="75"/>
  <c r="O513" i="77" s="1"/>
  <c r="P15" i="75"/>
  <c r="P513" i="77" s="1"/>
  <c r="Q15" i="75"/>
  <c r="Q513" i="77" s="1"/>
  <c r="R15" i="75"/>
  <c r="R513" i="77" s="1"/>
  <c r="S15" i="75"/>
  <c r="S513" i="77" s="1"/>
  <c r="T15" i="75"/>
  <c r="T513" i="77" s="1"/>
  <c r="U15" i="75"/>
  <c r="U513" i="77" s="1"/>
  <c r="V15" i="75"/>
  <c r="V513" i="77" s="1"/>
  <c r="W15" i="75"/>
  <c r="W513" i="77" s="1"/>
  <c r="X15" i="75"/>
  <c r="X513" i="77" s="1"/>
  <c r="Y15" i="75"/>
  <c r="Y513" i="77" s="1"/>
  <c r="Z15" i="75"/>
  <c r="Z513" i="77" s="1"/>
  <c r="AA15" i="75"/>
  <c r="AA513" i="77" s="1"/>
  <c r="AB15" i="75"/>
  <c r="AB513" i="77" s="1"/>
  <c r="AC15" i="75"/>
  <c r="AC513" i="77" s="1"/>
  <c r="AD15" i="75"/>
  <c r="AD513" i="77" s="1"/>
  <c r="AE15" i="75"/>
  <c r="AE513" i="77" s="1"/>
  <c r="AF15" i="75"/>
  <c r="AF513" i="77" s="1"/>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S513" i="77" s="1"/>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I513" i="77" s="1"/>
  <c r="BJ15" i="75"/>
  <c r="BJ513" i="77" s="1"/>
  <c r="BK15" i="75"/>
  <c r="BK513" i="77" s="1"/>
  <c r="BL15" i="75"/>
  <c r="BL513" i="77" s="1"/>
  <c r="BM15" i="75"/>
  <c r="BM513" i="77" s="1"/>
  <c r="BN15" i="75"/>
  <c r="BN513" i="77" s="1"/>
  <c r="BO15" i="75"/>
  <c r="BO513" i="77" s="1"/>
  <c r="BP15" i="75"/>
  <c r="BP513" i="77" s="1"/>
  <c r="BQ15" i="75"/>
  <c r="BQ513" i="77" s="1"/>
  <c r="BR15" i="75"/>
  <c r="BR513" i="77" s="1"/>
  <c r="BS15" i="75"/>
  <c r="BS513" i="77" s="1"/>
  <c r="BT15" i="75"/>
  <c r="BT513" i="77" s="1"/>
  <c r="BU15" i="75"/>
  <c r="BU513" i="77" s="1"/>
  <c r="BV15" i="75"/>
  <c r="BV513" i="77" s="1"/>
  <c r="BW15" i="75"/>
  <c r="BW513" i="77" s="1"/>
  <c r="BX15" i="75"/>
  <c r="BX513" i="77" s="1"/>
  <c r="B16" i="75"/>
  <c r="B514" i="77" s="1"/>
  <c r="C16" i="75"/>
  <c r="C514" i="77" s="1"/>
  <c r="D16" i="75"/>
  <c r="D514" i="77" s="1"/>
  <c r="E16" i="75"/>
  <c r="E514" i="77" s="1"/>
  <c r="F16" i="75"/>
  <c r="F514" i="77" s="1"/>
  <c r="G16" i="75"/>
  <c r="G514" i="77" s="1"/>
  <c r="H16" i="75"/>
  <c r="H514" i="77" s="1"/>
  <c r="I16" i="75"/>
  <c r="I514" i="77" s="1"/>
  <c r="J16" i="75"/>
  <c r="J514" i="77" s="1"/>
  <c r="K16" i="75"/>
  <c r="K514" i="77" s="1"/>
  <c r="L16" i="75"/>
  <c r="L514" i="77" s="1"/>
  <c r="M16" i="75"/>
  <c r="M514" i="77" s="1"/>
  <c r="N16" i="75"/>
  <c r="N514" i="77" s="1"/>
  <c r="O16" i="75"/>
  <c r="O514" i="77" s="1"/>
  <c r="P16" i="75"/>
  <c r="P514" i="77" s="1"/>
  <c r="Q16" i="75"/>
  <c r="Q514" i="77" s="1"/>
  <c r="R16" i="75"/>
  <c r="R514" i="77" s="1"/>
  <c r="S16" i="75"/>
  <c r="S514" i="77" s="1"/>
  <c r="T16" i="75"/>
  <c r="T514" i="77" s="1"/>
  <c r="U16" i="75"/>
  <c r="U514" i="77" s="1"/>
  <c r="V16" i="75"/>
  <c r="V514" i="77" s="1"/>
  <c r="W16" i="75"/>
  <c r="W514" i="77" s="1"/>
  <c r="X16" i="75"/>
  <c r="X514" i="77" s="1"/>
  <c r="Y16" i="75"/>
  <c r="Y514" i="77" s="1"/>
  <c r="Z16" i="75"/>
  <c r="Z514" i="77" s="1"/>
  <c r="AA16" i="75"/>
  <c r="AA514" i="77" s="1"/>
  <c r="AB16" i="75"/>
  <c r="AB514" i="77" s="1"/>
  <c r="AC16" i="75"/>
  <c r="AC514" i="77" s="1"/>
  <c r="AD16" i="75"/>
  <c r="AD514" i="77" s="1"/>
  <c r="AE16" i="75"/>
  <c r="AE514" i="77" s="1"/>
  <c r="AF16" i="75"/>
  <c r="AF514" i="77" s="1"/>
  <c r="AG16" i="75"/>
  <c r="AG514" i="77" s="1"/>
  <c r="AH16" i="75"/>
  <c r="AH514" i="77" s="1"/>
  <c r="AI16" i="75"/>
  <c r="AI514" i="77" s="1"/>
  <c r="AJ16" i="75"/>
  <c r="AJ514" i="77" s="1"/>
  <c r="AK16" i="75"/>
  <c r="AK514" i="77" s="1"/>
  <c r="AL16" i="75"/>
  <c r="AL514" i="77" s="1"/>
  <c r="AM16" i="75"/>
  <c r="AM514" i="77" s="1"/>
  <c r="AN16" i="75"/>
  <c r="AN514" i="77" s="1"/>
  <c r="AO16" i="75"/>
  <c r="AO514" i="77" s="1"/>
  <c r="AP16" i="75"/>
  <c r="AP514" i="77" s="1"/>
  <c r="AQ16" i="75"/>
  <c r="AQ514" i="77" s="1"/>
  <c r="AR16" i="75"/>
  <c r="AR514" i="77" s="1"/>
  <c r="AS16" i="75"/>
  <c r="AS514" i="77" s="1"/>
  <c r="AT16" i="75"/>
  <c r="AT514" i="77" s="1"/>
  <c r="AU16" i="75"/>
  <c r="AU514" i="77" s="1"/>
  <c r="AV16" i="75"/>
  <c r="AV514" i="77" s="1"/>
  <c r="AW16" i="75"/>
  <c r="AW514" i="77" s="1"/>
  <c r="AX16" i="75"/>
  <c r="AX514" i="77" s="1"/>
  <c r="AY16" i="75"/>
  <c r="AY514" i="77" s="1"/>
  <c r="AZ16" i="75"/>
  <c r="AZ514" i="77" s="1"/>
  <c r="BA16" i="75"/>
  <c r="BA514" i="77" s="1"/>
  <c r="BB16" i="75"/>
  <c r="BB514" i="77" s="1"/>
  <c r="BC16" i="75"/>
  <c r="BC514" i="77" s="1"/>
  <c r="BD16" i="75"/>
  <c r="BD514" i="77" s="1"/>
  <c r="BE16" i="75"/>
  <c r="BE514" i="77" s="1"/>
  <c r="BF16" i="75"/>
  <c r="BF514" i="77" s="1"/>
  <c r="BG16" i="75"/>
  <c r="BG514" i="77" s="1"/>
  <c r="BH16" i="75"/>
  <c r="BH514" i="77" s="1"/>
  <c r="BI16" i="75"/>
  <c r="BI514" i="77" s="1"/>
  <c r="BJ16" i="75"/>
  <c r="BJ514" i="77" s="1"/>
  <c r="BK16" i="75"/>
  <c r="BK514" i="77" s="1"/>
  <c r="BL16" i="75"/>
  <c r="BL514" i="77" s="1"/>
  <c r="BM16" i="75"/>
  <c r="BM514" i="77" s="1"/>
  <c r="BN16" i="75"/>
  <c r="BN514" i="77" s="1"/>
  <c r="BO16" i="75"/>
  <c r="BO514" i="77" s="1"/>
  <c r="BP16" i="75"/>
  <c r="BP514" i="77" s="1"/>
  <c r="BQ16" i="75"/>
  <c r="BQ514" i="77" s="1"/>
  <c r="BR16" i="75"/>
  <c r="BR514" i="77" s="1"/>
  <c r="BS16" i="75"/>
  <c r="BS514" i="77" s="1"/>
  <c r="BT16" i="75"/>
  <c r="BT514" i="77" s="1"/>
  <c r="BU16" i="75"/>
  <c r="BU514" i="77" s="1"/>
  <c r="BV16" i="75"/>
  <c r="BV514" i="77" s="1"/>
  <c r="BW16" i="75"/>
  <c r="BW514" i="77" s="1"/>
  <c r="BX16" i="75"/>
  <c r="BX514" i="77" s="1"/>
  <c r="B127" i="75"/>
  <c r="B553" i="77" s="1"/>
  <c r="C127" i="75"/>
  <c r="C553" i="77" s="1"/>
  <c r="D127" i="75"/>
  <c r="D553" i="77" s="1"/>
  <c r="E127" i="75"/>
  <c r="E553" i="77" s="1"/>
  <c r="F127" i="75"/>
  <c r="F553" i="77" s="1"/>
  <c r="G127" i="75"/>
  <c r="G553" i="77" s="1"/>
  <c r="H127" i="75"/>
  <c r="H553" i="77" s="1"/>
  <c r="I127" i="75"/>
  <c r="I553" i="77" s="1"/>
  <c r="J127" i="75"/>
  <c r="J553" i="77" s="1"/>
  <c r="K127" i="75"/>
  <c r="K553" i="77" s="1"/>
  <c r="L127" i="75"/>
  <c r="L553" i="77" s="1"/>
  <c r="M127" i="75"/>
  <c r="M553" i="77" s="1"/>
  <c r="N127" i="75"/>
  <c r="N553" i="77" s="1"/>
  <c r="O127" i="75"/>
  <c r="O553" i="77" s="1"/>
  <c r="P127" i="75"/>
  <c r="P553" i="77" s="1"/>
  <c r="Q127" i="75"/>
  <c r="Q553" i="77" s="1"/>
  <c r="R127" i="75"/>
  <c r="R553" i="77" s="1"/>
  <c r="S127" i="75"/>
  <c r="S553" i="77" s="1"/>
  <c r="T127" i="75"/>
  <c r="T553" i="77" s="1"/>
  <c r="U127" i="75"/>
  <c r="U553" i="77" s="1"/>
  <c r="V127" i="75"/>
  <c r="V553" i="77" s="1"/>
  <c r="W127" i="75"/>
  <c r="W553" i="77" s="1"/>
  <c r="X127" i="75"/>
  <c r="X553" i="77" s="1"/>
  <c r="Y127" i="75"/>
  <c r="Y553" i="77" s="1"/>
  <c r="Z127" i="75"/>
  <c r="Z553" i="77" s="1"/>
  <c r="AA127" i="75"/>
  <c r="AA553" i="77" s="1"/>
  <c r="AB127" i="75"/>
  <c r="AB553" i="77" s="1"/>
  <c r="AC127" i="75"/>
  <c r="AC553" i="77" s="1"/>
  <c r="AD127" i="75"/>
  <c r="AD553" i="77" s="1"/>
  <c r="AE127" i="75"/>
  <c r="AE553" i="77" s="1"/>
  <c r="AF127" i="75"/>
  <c r="AF553" i="77" s="1"/>
  <c r="AG127" i="75"/>
  <c r="AG553" i="77" s="1"/>
  <c r="AH127" i="75"/>
  <c r="AH553" i="77" s="1"/>
  <c r="AI127" i="75"/>
  <c r="AI553" i="77" s="1"/>
  <c r="AJ127" i="75"/>
  <c r="AJ553" i="77" s="1"/>
  <c r="AK127" i="75"/>
  <c r="AK553" i="77" s="1"/>
  <c r="AL127" i="75"/>
  <c r="AL553" i="77" s="1"/>
  <c r="AM127" i="75"/>
  <c r="AM553" i="77" s="1"/>
  <c r="AN127" i="75"/>
  <c r="AN553" i="77" s="1"/>
  <c r="AO127" i="75"/>
  <c r="AO553" i="77" s="1"/>
  <c r="AP127" i="75"/>
  <c r="AP553" i="77" s="1"/>
  <c r="AQ127" i="75"/>
  <c r="AQ553" i="77" s="1"/>
  <c r="AR127" i="75"/>
  <c r="AR553" i="77" s="1"/>
  <c r="AS127" i="75"/>
  <c r="AS553" i="77" s="1"/>
  <c r="AT127" i="75"/>
  <c r="AT553" i="77" s="1"/>
  <c r="AU127" i="75"/>
  <c r="AU553" i="77" s="1"/>
  <c r="AV127" i="75"/>
  <c r="AV553" i="77" s="1"/>
  <c r="AW127" i="75"/>
  <c r="AW553" i="77" s="1"/>
  <c r="AX127" i="75"/>
  <c r="AX553" i="77" s="1"/>
  <c r="AY127" i="75"/>
  <c r="AY553" i="77" s="1"/>
  <c r="AZ127" i="75"/>
  <c r="AZ553" i="77" s="1"/>
  <c r="BA127" i="75"/>
  <c r="BA553" i="77" s="1"/>
  <c r="BB127" i="75"/>
  <c r="BB553" i="77" s="1"/>
  <c r="BC127" i="75"/>
  <c r="BC553" i="77" s="1"/>
  <c r="BD127" i="75"/>
  <c r="BD553" i="77" s="1"/>
  <c r="BE127" i="75"/>
  <c r="BE553" i="77" s="1"/>
  <c r="BF127" i="75"/>
  <c r="BF553" i="77" s="1"/>
  <c r="BG127" i="75"/>
  <c r="BG553" i="77" s="1"/>
  <c r="BH127" i="75"/>
  <c r="BH553" i="77" s="1"/>
  <c r="BI127" i="75"/>
  <c r="BI553" i="77" s="1"/>
  <c r="BJ127" i="75"/>
  <c r="BJ553" i="77" s="1"/>
  <c r="BK127" i="75"/>
  <c r="BK553" i="77" s="1"/>
  <c r="BL127" i="75"/>
  <c r="BL553" i="77" s="1"/>
  <c r="BM127" i="75"/>
  <c r="BM553" i="77" s="1"/>
  <c r="BN127" i="75"/>
  <c r="BN553" i="77" s="1"/>
  <c r="BO127" i="75"/>
  <c r="BO553" i="77" s="1"/>
  <c r="BP127" i="75"/>
  <c r="BP553" i="77" s="1"/>
  <c r="BQ127" i="75"/>
  <c r="BQ553" i="77" s="1"/>
  <c r="BR127" i="75"/>
  <c r="BR553" i="77" s="1"/>
  <c r="BS127" i="75"/>
  <c r="BS553" i="77" s="1"/>
  <c r="BT127" i="75"/>
  <c r="BT553" i="77" s="1"/>
  <c r="BU127" i="75"/>
  <c r="BU553" i="77" s="1"/>
  <c r="BV127" i="75"/>
  <c r="BV553" i="77" s="1"/>
  <c r="BW127" i="75"/>
  <c r="BW553" i="77" s="1"/>
  <c r="BX127" i="75"/>
  <c r="BX553" i="77" s="1"/>
  <c r="B128" i="75"/>
  <c r="B554" i="77" s="1"/>
  <c r="C128" i="75"/>
  <c r="C554" i="77" s="1"/>
  <c r="D128" i="75"/>
  <c r="D554" i="77" s="1"/>
  <c r="E128" i="75"/>
  <c r="E554" i="77" s="1"/>
  <c r="F128" i="75"/>
  <c r="F554" i="77" s="1"/>
  <c r="G128" i="75"/>
  <c r="G554" i="77" s="1"/>
  <c r="H128" i="75"/>
  <c r="H554" i="77" s="1"/>
  <c r="I128" i="75"/>
  <c r="I554" i="77" s="1"/>
  <c r="J128" i="75"/>
  <c r="J554" i="77" s="1"/>
  <c r="K128" i="75"/>
  <c r="K554" i="77" s="1"/>
  <c r="L128" i="75"/>
  <c r="L554" i="77" s="1"/>
  <c r="M128" i="75"/>
  <c r="M554" i="77" s="1"/>
  <c r="N128" i="75"/>
  <c r="N554" i="77" s="1"/>
  <c r="O128" i="75"/>
  <c r="O554" i="77" s="1"/>
  <c r="P128" i="75"/>
  <c r="P554" i="77" s="1"/>
  <c r="Q128" i="75"/>
  <c r="Q554" i="77" s="1"/>
  <c r="R128" i="75"/>
  <c r="R554" i="77" s="1"/>
  <c r="S128" i="75"/>
  <c r="S554" i="77" s="1"/>
  <c r="T128" i="75"/>
  <c r="T554" i="77" s="1"/>
  <c r="U128" i="75"/>
  <c r="U554" i="77" s="1"/>
  <c r="V128" i="75"/>
  <c r="V554" i="77" s="1"/>
  <c r="W128" i="75"/>
  <c r="W554" i="77" s="1"/>
  <c r="X128" i="75"/>
  <c r="X554" i="77" s="1"/>
  <c r="Y128" i="75"/>
  <c r="Z128" i="75"/>
  <c r="Z554" i="77" s="1"/>
  <c r="AA128" i="75"/>
  <c r="AA554" i="77" s="1"/>
  <c r="AB128" i="75"/>
  <c r="AB554" i="77" s="1"/>
  <c r="AC128" i="75"/>
  <c r="AC554" i="77" s="1"/>
  <c r="AD128" i="75"/>
  <c r="AD554" i="77" s="1"/>
  <c r="AE128" i="75"/>
  <c r="AE554" i="77" s="1"/>
  <c r="AF128" i="75"/>
  <c r="AF554" i="77" s="1"/>
  <c r="AG128" i="75"/>
  <c r="AG554" i="77" s="1"/>
  <c r="AH128" i="75"/>
  <c r="AH554" i="77" s="1"/>
  <c r="AI128" i="75"/>
  <c r="AI554" i="77" s="1"/>
  <c r="AJ128" i="75"/>
  <c r="AJ554" i="77" s="1"/>
  <c r="AK128" i="75"/>
  <c r="AK554" i="77" s="1"/>
  <c r="AL128" i="75"/>
  <c r="AL554" i="77" s="1"/>
  <c r="AM128" i="75"/>
  <c r="AM554" i="77" s="1"/>
  <c r="AN128" i="75"/>
  <c r="AN554" i="77" s="1"/>
  <c r="AO128" i="75"/>
  <c r="AO554" i="77" s="1"/>
  <c r="AP128" i="75"/>
  <c r="AP554" i="77" s="1"/>
  <c r="AQ128" i="75"/>
  <c r="AQ554" i="77" s="1"/>
  <c r="AR128" i="75"/>
  <c r="AR554" i="77" s="1"/>
  <c r="AS128" i="75"/>
  <c r="AS554" i="77" s="1"/>
  <c r="AT128" i="75"/>
  <c r="AT554" i="77" s="1"/>
  <c r="AU128" i="75"/>
  <c r="AU554" i="77" s="1"/>
  <c r="AV128" i="75"/>
  <c r="AV554" i="77" s="1"/>
  <c r="AW128" i="75"/>
  <c r="AW554" i="77" s="1"/>
  <c r="AX128" i="75"/>
  <c r="AX554" i="77" s="1"/>
  <c r="AY128" i="75"/>
  <c r="AY554" i="77" s="1"/>
  <c r="AZ128" i="75"/>
  <c r="AZ554" i="77" s="1"/>
  <c r="BA128" i="75"/>
  <c r="BA554" i="77" s="1"/>
  <c r="BB128" i="75"/>
  <c r="BB554" i="77" s="1"/>
  <c r="BC128" i="75"/>
  <c r="BC554" i="77" s="1"/>
  <c r="BD128" i="75"/>
  <c r="BD554" i="77" s="1"/>
  <c r="BE128" i="75"/>
  <c r="BE554" i="77" s="1"/>
  <c r="BF128" i="75"/>
  <c r="BF554" i="77" s="1"/>
  <c r="BG128" i="75"/>
  <c r="BG554" i="77" s="1"/>
  <c r="BH128" i="75"/>
  <c r="BH554" i="77" s="1"/>
  <c r="BI128" i="75"/>
  <c r="BI554" i="77" s="1"/>
  <c r="BJ128" i="75"/>
  <c r="BJ554" i="77" s="1"/>
  <c r="BK128" i="75"/>
  <c r="BK554" i="77" s="1"/>
  <c r="BL128" i="75"/>
  <c r="BL554" i="77" s="1"/>
  <c r="BM128" i="75"/>
  <c r="BM554" i="77" s="1"/>
  <c r="BN128" i="75"/>
  <c r="BN554" i="77" s="1"/>
  <c r="BO128" i="75"/>
  <c r="BO554" i="77" s="1"/>
  <c r="BP128" i="75"/>
  <c r="BP554" i="77" s="1"/>
  <c r="BQ128" i="75"/>
  <c r="BQ554" i="77" s="1"/>
  <c r="BR128" i="75"/>
  <c r="BR554" i="77" s="1"/>
  <c r="BS128" i="75"/>
  <c r="BS554" i="77" s="1"/>
  <c r="BT128" i="75"/>
  <c r="BT554" i="77" s="1"/>
  <c r="BU128" i="75"/>
  <c r="BU554" i="77" s="1"/>
  <c r="BV128" i="75"/>
  <c r="BV554" i="77" s="1"/>
  <c r="BW128" i="75"/>
  <c r="BW554" i="77" s="1"/>
  <c r="BX128" i="75"/>
  <c r="BX554" i="77" s="1"/>
  <c r="B129" i="75"/>
  <c r="B555" i="77" s="1"/>
  <c r="C129" i="75"/>
  <c r="C555" i="77" s="1"/>
  <c r="D129" i="75"/>
  <c r="D555" i="77" s="1"/>
  <c r="E129" i="75"/>
  <c r="E555" i="77" s="1"/>
  <c r="F129" i="75"/>
  <c r="F555" i="77" s="1"/>
  <c r="G129" i="75"/>
  <c r="G555" i="77" s="1"/>
  <c r="H129" i="75"/>
  <c r="H555" i="77" s="1"/>
  <c r="I129" i="75"/>
  <c r="I555" i="77" s="1"/>
  <c r="J129" i="75"/>
  <c r="J555" i="77" s="1"/>
  <c r="K129" i="75"/>
  <c r="K555" i="77" s="1"/>
  <c r="L129" i="75"/>
  <c r="L555" i="77" s="1"/>
  <c r="M129" i="75"/>
  <c r="M555" i="77" s="1"/>
  <c r="N129" i="75"/>
  <c r="N555" i="77" s="1"/>
  <c r="O129" i="75"/>
  <c r="O555" i="77" s="1"/>
  <c r="P129" i="75"/>
  <c r="P555" i="77" s="1"/>
  <c r="Q129" i="75"/>
  <c r="Q555" i="77" s="1"/>
  <c r="R129" i="75"/>
  <c r="R555" i="77" s="1"/>
  <c r="S129" i="75"/>
  <c r="S555" i="77" s="1"/>
  <c r="T129" i="75"/>
  <c r="T555" i="77" s="1"/>
  <c r="U129" i="75"/>
  <c r="U555" i="77" s="1"/>
  <c r="V129" i="75"/>
  <c r="V555" i="77" s="1"/>
  <c r="W129" i="75"/>
  <c r="W555" i="77" s="1"/>
  <c r="X129" i="75"/>
  <c r="X555" i="77" s="1"/>
  <c r="Y129" i="75"/>
  <c r="Y555" i="77" s="1"/>
  <c r="Z129" i="75"/>
  <c r="Z555" i="77" s="1"/>
  <c r="AA129" i="75"/>
  <c r="AA555" i="77" s="1"/>
  <c r="AB129" i="75"/>
  <c r="AB555" i="77" s="1"/>
  <c r="AC129" i="75"/>
  <c r="AC555" i="77" s="1"/>
  <c r="AD129" i="75"/>
  <c r="AD555" i="77" s="1"/>
  <c r="AE129" i="75"/>
  <c r="AE555" i="77" s="1"/>
  <c r="AF129" i="75"/>
  <c r="AF555" i="77" s="1"/>
  <c r="AG129" i="75"/>
  <c r="AG555" i="77" s="1"/>
  <c r="AH129" i="75"/>
  <c r="AH555" i="77" s="1"/>
  <c r="AI129" i="75"/>
  <c r="AI555" i="77" s="1"/>
  <c r="AJ129" i="75"/>
  <c r="AJ555" i="77" s="1"/>
  <c r="AK129" i="75"/>
  <c r="AK555" i="77" s="1"/>
  <c r="AL129" i="75"/>
  <c r="AL555" i="77" s="1"/>
  <c r="AM129" i="75"/>
  <c r="AM555" i="77" s="1"/>
  <c r="AN129" i="75"/>
  <c r="AN555" i="77" s="1"/>
  <c r="AO129" i="75"/>
  <c r="AO555" i="77" s="1"/>
  <c r="AP129" i="75"/>
  <c r="AP555" i="77" s="1"/>
  <c r="AQ129" i="75"/>
  <c r="AQ555" i="77" s="1"/>
  <c r="AR129" i="75"/>
  <c r="AR555" i="77" s="1"/>
  <c r="AS129" i="75"/>
  <c r="AS555" i="77" s="1"/>
  <c r="AT129" i="75"/>
  <c r="AT555" i="77" s="1"/>
  <c r="AU129" i="75"/>
  <c r="AU555" i="77" s="1"/>
  <c r="AV129" i="75"/>
  <c r="AV555" i="77" s="1"/>
  <c r="AW129" i="75"/>
  <c r="AW555" i="77" s="1"/>
  <c r="AX129" i="75"/>
  <c r="AX555" i="77" s="1"/>
  <c r="AY129" i="75"/>
  <c r="AY555" i="77" s="1"/>
  <c r="AZ129" i="75"/>
  <c r="AZ555" i="77" s="1"/>
  <c r="BA129" i="75"/>
  <c r="BA555" i="77" s="1"/>
  <c r="BB129" i="75"/>
  <c r="BB555" i="77" s="1"/>
  <c r="BC129" i="75"/>
  <c r="BC555" i="77" s="1"/>
  <c r="BD129" i="75"/>
  <c r="BD555" i="77" s="1"/>
  <c r="BE129" i="75"/>
  <c r="BE555" i="77" s="1"/>
  <c r="BF129" i="75"/>
  <c r="BF555" i="77" s="1"/>
  <c r="BG129" i="75"/>
  <c r="BG555" i="77" s="1"/>
  <c r="BH129" i="75"/>
  <c r="BH555" i="77" s="1"/>
  <c r="BI129" i="75"/>
  <c r="BI555" i="77" s="1"/>
  <c r="BJ129" i="75"/>
  <c r="BJ555" i="77" s="1"/>
  <c r="BK129" i="75"/>
  <c r="BK555" i="77" s="1"/>
  <c r="BL129" i="75"/>
  <c r="BL555" i="77" s="1"/>
  <c r="BM129" i="75"/>
  <c r="BM555" i="77" s="1"/>
  <c r="BN129" i="75"/>
  <c r="BN555" i="77" s="1"/>
  <c r="BO129" i="75"/>
  <c r="BO555" i="77" s="1"/>
  <c r="BP129" i="75"/>
  <c r="BP555" i="77" s="1"/>
  <c r="BQ129" i="75"/>
  <c r="BQ555" i="77" s="1"/>
  <c r="BR129" i="75"/>
  <c r="BR555" i="77" s="1"/>
  <c r="BS129" i="75"/>
  <c r="BS555" i="77" s="1"/>
  <c r="BT129" i="75"/>
  <c r="BT555" i="77" s="1"/>
  <c r="BU129" i="75"/>
  <c r="BU555" i="77" s="1"/>
  <c r="BV129" i="75"/>
  <c r="BV555" i="77" s="1"/>
  <c r="BW129" i="75"/>
  <c r="BW555" i="77" s="1"/>
  <c r="BX129" i="75"/>
  <c r="BX555" i="77" s="1"/>
  <c r="B130" i="75"/>
  <c r="B556" i="77" s="1"/>
  <c r="C130" i="75"/>
  <c r="C556" i="77" s="1"/>
  <c r="D130" i="75"/>
  <c r="D556" i="77" s="1"/>
  <c r="E130" i="75"/>
  <c r="E556" i="77" s="1"/>
  <c r="F130" i="75"/>
  <c r="F556" i="77" s="1"/>
  <c r="G130" i="75"/>
  <c r="G556" i="77" s="1"/>
  <c r="H130" i="75"/>
  <c r="H556" i="77" s="1"/>
  <c r="I130" i="75"/>
  <c r="I556" i="77" s="1"/>
  <c r="J130" i="75"/>
  <c r="J556" i="77" s="1"/>
  <c r="K130" i="75"/>
  <c r="K556" i="77" s="1"/>
  <c r="L130" i="75"/>
  <c r="L556" i="77" s="1"/>
  <c r="M130" i="75"/>
  <c r="M556" i="77" s="1"/>
  <c r="N130" i="75"/>
  <c r="N556" i="77" s="1"/>
  <c r="O130" i="75"/>
  <c r="O556" i="77" s="1"/>
  <c r="P130" i="75"/>
  <c r="P556" i="77" s="1"/>
  <c r="Q130" i="75"/>
  <c r="R130" i="75"/>
  <c r="R556" i="77" s="1"/>
  <c r="S130" i="75"/>
  <c r="S556" i="77" s="1"/>
  <c r="T130" i="75"/>
  <c r="T556" i="77" s="1"/>
  <c r="U130" i="75"/>
  <c r="U556" i="77" s="1"/>
  <c r="V130" i="75"/>
  <c r="V556" i="77" s="1"/>
  <c r="W130" i="75"/>
  <c r="W556" i="77" s="1"/>
  <c r="X130" i="75"/>
  <c r="X556" i="77" s="1"/>
  <c r="Y130" i="75"/>
  <c r="Y556" i="77" s="1"/>
  <c r="Z130" i="75"/>
  <c r="Z556" i="77" s="1"/>
  <c r="AA130" i="75"/>
  <c r="AA556" i="77" s="1"/>
  <c r="AB130" i="75"/>
  <c r="AB556" i="77" s="1"/>
  <c r="AC130" i="75"/>
  <c r="AC556" i="77" s="1"/>
  <c r="AD130" i="75"/>
  <c r="AD556" i="77" s="1"/>
  <c r="AE130" i="75"/>
  <c r="AE556" i="77" s="1"/>
  <c r="AF130" i="75"/>
  <c r="AF556" i="77" s="1"/>
  <c r="AG130" i="75"/>
  <c r="AG556" i="77" s="1"/>
  <c r="AH130" i="75"/>
  <c r="AH556" i="77" s="1"/>
  <c r="AI130" i="75"/>
  <c r="AI556" i="77" s="1"/>
  <c r="AJ130" i="75"/>
  <c r="AJ556" i="77" s="1"/>
  <c r="AK130" i="75"/>
  <c r="AK556" i="77" s="1"/>
  <c r="AL130" i="75"/>
  <c r="AL556" i="77" s="1"/>
  <c r="AM130" i="75"/>
  <c r="AM556" i="77" s="1"/>
  <c r="AN130" i="75"/>
  <c r="AN556" i="77" s="1"/>
  <c r="AO130" i="75"/>
  <c r="AO556" i="77" s="1"/>
  <c r="AP130" i="75"/>
  <c r="AP556" i="77" s="1"/>
  <c r="AQ130" i="75"/>
  <c r="AQ556" i="77" s="1"/>
  <c r="AR130" i="75"/>
  <c r="AR556" i="77" s="1"/>
  <c r="AS130" i="75"/>
  <c r="AS556" i="77" s="1"/>
  <c r="AT130" i="75"/>
  <c r="AT556" i="77" s="1"/>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J556" i="77" s="1"/>
  <c r="BK130" i="75"/>
  <c r="BK556" i="77" s="1"/>
  <c r="BL130" i="75"/>
  <c r="BL556" i="77" s="1"/>
  <c r="BM130" i="75"/>
  <c r="BM556" i="77" s="1"/>
  <c r="BN130" i="75"/>
  <c r="BN556" i="77" s="1"/>
  <c r="BO130" i="75"/>
  <c r="BO556" i="77" s="1"/>
  <c r="BP130" i="75"/>
  <c r="BP556" i="77" s="1"/>
  <c r="BQ130" i="75"/>
  <c r="BQ556" i="77" s="1"/>
  <c r="BR130" i="75"/>
  <c r="BR556" i="77" s="1"/>
  <c r="BS130" i="75"/>
  <c r="BS556" i="77" s="1"/>
  <c r="BT130" i="75"/>
  <c r="BT556" i="77" s="1"/>
  <c r="BU130" i="75"/>
  <c r="BU556" i="77" s="1"/>
  <c r="BV130" i="75"/>
  <c r="BV556" i="77" s="1"/>
  <c r="BW130" i="75"/>
  <c r="BW556" i="77" s="1"/>
  <c r="BX130" i="75"/>
  <c r="BX556" i="77" s="1"/>
  <c r="B131" i="75"/>
  <c r="B557" i="77" s="1"/>
  <c r="C131" i="75"/>
  <c r="C557" i="77" s="1"/>
  <c r="D131" i="75"/>
  <c r="D557" i="77" s="1"/>
  <c r="E131" i="75"/>
  <c r="E557" i="77" s="1"/>
  <c r="F131" i="75"/>
  <c r="F557" i="77" s="1"/>
  <c r="G131" i="75"/>
  <c r="G557" i="77" s="1"/>
  <c r="H131" i="75"/>
  <c r="H557" i="77" s="1"/>
  <c r="I131" i="75"/>
  <c r="I557" i="77" s="1"/>
  <c r="J131" i="75"/>
  <c r="J557" i="77" s="1"/>
  <c r="K131" i="75"/>
  <c r="K557" i="77" s="1"/>
  <c r="L131" i="75"/>
  <c r="L557" i="77" s="1"/>
  <c r="M131" i="75"/>
  <c r="M557" i="77" s="1"/>
  <c r="N131" i="75"/>
  <c r="N557" i="77" s="1"/>
  <c r="O131" i="75"/>
  <c r="O557" i="77" s="1"/>
  <c r="P131" i="75"/>
  <c r="P557" i="77" s="1"/>
  <c r="Q131" i="75"/>
  <c r="Q557" i="77" s="1"/>
  <c r="R131" i="75"/>
  <c r="R557" i="77" s="1"/>
  <c r="S131" i="75"/>
  <c r="S557" i="77" s="1"/>
  <c r="T131" i="75"/>
  <c r="T557" i="77" s="1"/>
  <c r="U131" i="75"/>
  <c r="U557" i="77" s="1"/>
  <c r="V131" i="75"/>
  <c r="V557" i="77" s="1"/>
  <c r="W131" i="75"/>
  <c r="W557" i="77" s="1"/>
  <c r="X131" i="75"/>
  <c r="X557" i="77" s="1"/>
  <c r="Y131" i="75"/>
  <c r="Y557" i="77" s="1"/>
  <c r="Z131" i="75"/>
  <c r="Z557" i="77" s="1"/>
  <c r="AA131" i="75"/>
  <c r="AA557" i="77" s="1"/>
  <c r="AB131" i="75"/>
  <c r="AB557" i="77" s="1"/>
  <c r="AC131" i="75"/>
  <c r="AC557" i="77" s="1"/>
  <c r="AD131" i="75"/>
  <c r="AD557" i="77" s="1"/>
  <c r="AE131" i="75"/>
  <c r="AE557" i="77" s="1"/>
  <c r="AF131" i="75"/>
  <c r="AF557" i="77" s="1"/>
  <c r="AG131" i="75"/>
  <c r="AG557" i="77" s="1"/>
  <c r="AH131" i="75"/>
  <c r="AH557" i="77" s="1"/>
  <c r="AI131" i="75"/>
  <c r="AI557" i="77" s="1"/>
  <c r="AJ131" i="75"/>
  <c r="AJ557" i="77" s="1"/>
  <c r="AK131" i="75"/>
  <c r="AK557" i="77" s="1"/>
  <c r="AL131" i="75"/>
  <c r="AL557" i="77" s="1"/>
  <c r="AM131" i="75"/>
  <c r="AM557" i="77" s="1"/>
  <c r="AN131" i="75"/>
  <c r="AN557" i="77" s="1"/>
  <c r="AO131" i="75"/>
  <c r="AO557" i="77" s="1"/>
  <c r="AP131" i="75"/>
  <c r="AP557" i="77" s="1"/>
  <c r="AQ131" i="75"/>
  <c r="AQ557" i="77" s="1"/>
  <c r="AR131" i="75"/>
  <c r="AR557" i="77" s="1"/>
  <c r="AS131" i="75"/>
  <c r="AS557" i="77" s="1"/>
  <c r="AT131" i="75"/>
  <c r="AT557" i="77" s="1"/>
  <c r="AU131" i="75"/>
  <c r="AU557" i="77" s="1"/>
  <c r="AV131" i="75"/>
  <c r="AV557" i="77" s="1"/>
  <c r="AW131" i="75"/>
  <c r="AW557" i="77" s="1"/>
  <c r="AX131" i="75"/>
  <c r="AX557" i="77" s="1"/>
  <c r="AY131" i="75"/>
  <c r="AY557" i="77" s="1"/>
  <c r="AZ131" i="75"/>
  <c r="AZ557" i="77" s="1"/>
  <c r="BA131" i="75"/>
  <c r="BA557" i="77" s="1"/>
  <c r="BB131" i="75"/>
  <c r="BB557" i="77" s="1"/>
  <c r="BC131" i="75"/>
  <c r="BC557" i="77" s="1"/>
  <c r="BD131" i="75"/>
  <c r="BD557" i="77" s="1"/>
  <c r="BE131" i="75"/>
  <c r="BE557" i="77" s="1"/>
  <c r="BF131" i="75"/>
  <c r="BF557" i="77" s="1"/>
  <c r="BG131" i="75"/>
  <c r="BG557" i="77" s="1"/>
  <c r="BH131" i="75"/>
  <c r="BH557" i="77" s="1"/>
  <c r="BI131" i="75"/>
  <c r="BI557" i="77" s="1"/>
  <c r="BJ131" i="75"/>
  <c r="BJ557" i="77" s="1"/>
  <c r="BK131" i="75"/>
  <c r="BK557" i="77" s="1"/>
  <c r="BL131" i="75"/>
  <c r="BL557" i="77" s="1"/>
  <c r="BM131" i="75"/>
  <c r="BM557" i="77" s="1"/>
  <c r="BN131" i="75"/>
  <c r="BN557" i="77" s="1"/>
  <c r="BO131" i="75"/>
  <c r="BO557" i="77" s="1"/>
  <c r="BP131" i="75"/>
  <c r="BP557" i="77" s="1"/>
  <c r="BQ131" i="75"/>
  <c r="BQ557" i="77" s="1"/>
  <c r="BR131" i="75"/>
  <c r="BR557" i="77" s="1"/>
  <c r="BS131" i="75"/>
  <c r="BS557" i="77" s="1"/>
  <c r="BT131" i="75"/>
  <c r="BT557" i="77" s="1"/>
  <c r="BU131" i="75"/>
  <c r="BU557" i="77" s="1"/>
  <c r="BV131" i="75"/>
  <c r="BV557" i="77" s="1"/>
  <c r="BW131" i="75"/>
  <c r="BW557" i="77" s="1"/>
  <c r="BX131" i="75"/>
  <c r="BX557" i="77" s="1"/>
  <c r="B137" i="75"/>
  <c r="B595" i="77" s="1"/>
  <c r="C137" i="75"/>
  <c r="C595" i="77" s="1"/>
  <c r="D137" i="75"/>
  <c r="D595" i="77" s="1"/>
  <c r="E137" i="75"/>
  <c r="E595" i="77" s="1"/>
  <c r="F137" i="75"/>
  <c r="F595" i="77" s="1"/>
  <c r="G137" i="75"/>
  <c r="G595" i="77" s="1"/>
  <c r="H137" i="75"/>
  <c r="H595" i="77" s="1"/>
  <c r="I137" i="75"/>
  <c r="I595" i="77" s="1"/>
  <c r="J137" i="75"/>
  <c r="J595" i="77" s="1"/>
  <c r="K137" i="75"/>
  <c r="K595" i="77" s="1"/>
  <c r="L137" i="75"/>
  <c r="L595" i="77" s="1"/>
  <c r="M137" i="75"/>
  <c r="M595" i="77" s="1"/>
  <c r="N137" i="75"/>
  <c r="N595" i="77" s="1"/>
  <c r="O137" i="75"/>
  <c r="O595" i="77" s="1"/>
  <c r="P137" i="75"/>
  <c r="P595" i="77" s="1"/>
  <c r="Q137" i="75"/>
  <c r="Q595" i="77" s="1"/>
  <c r="R137" i="75"/>
  <c r="R595" i="77" s="1"/>
  <c r="S137" i="75"/>
  <c r="S595" i="77" s="1"/>
  <c r="T137" i="75"/>
  <c r="T595" i="77" s="1"/>
  <c r="U137" i="75"/>
  <c r="V137" i="75"/>
  <c r="V595" i="77" s="1"/>
  <c r="W137" i="75"/>
  <c r="W595" i="77" s="1"/>
  <c r="X137" i="75"/>
  <c r="X595" i="77" s="1"/>
  <c r="Y137" i="75"/>
  <c r="Y595" i="77" s="1"/>
  <c r="Z137" i="75"/>
  <c r="Z595" i="77" s="1"/>
  <c r="AA137" i="75"/>
  <c r="AA595" i="77" s="1"/>
  <c r="AB137" i="75"/>
  <c r="AB595" i="77" s="1"/>
  <c r="AC137" i="75"/>
  <c r="AC595" i="77" s="1"/>
  <c r="AD137" i="75"/>
  <c r="AD595" i="77" s="1"/>
  <c r="AE137" i="75"/>
  <c r="AE595" i="77" s="1"/>
  <c r="AF137" i="75"/>
  <c r="AF595" i="77" s="1"/>
  <c r="AG137" i="75"/>
  <c r="AG595" i="77" s="1"/>
  <c r="AH137" i="75"/>
  <c r="AH595" i="77" s="1"/>
  <c r="AI137" i="75"/>
  <c r="AI595" i="77" s="1"/>
  <c r="AJ137" i="75"/>
  <c r="AJ595" i="77" s="1"/>
  <c r="AK137" i="75"/>
  <c r="AK595" i="77" s="1"/>
  <c r="AL137" i="75"/>
  <c r="AL595" i="77" s="1"/>
  <c r="AM137" i="75"/>
  <c r="AM595" i="77" s="1"/>
  <c r="AN137" i="75"/>
  <c r="AN595" i="77" s="1"/>
  <c r="AO137" i="75"/>
  <c r="AO595" i="77" s="1"/>
  <c r="AP137" i="75"/>
  <c r="AP595" i="77" s="1"/>
  <c r="AQ137" i="75"/>
  <c r="AQ595" i="77" s="1"/>
  <c r="AR137" i="75"/>
  <c r="AR595" i="77" s="1"/>
  <c r="AS137" i="75"/>
  <c r="AS595" i="77" s="1"/>
  <c r="AT137" i="75"/>
  <c r="AT595" i="77" s="1"/>
  <c r="AU137" i="75"/>
  <c r="AU595" i="77" s="1"/>
  <c r="AV137" i="75"/>
  <c r="AV595" i="77" s="1"/>
  <c r="AW137" i="75"/>
  <c r="AW595" i="77" s="1"/>
  <c r="AX137" i="75"/>
  <c r="AX595" i="77" s="1"/>
  <c r="AY137" i="75"/>
  <c r="AY595" i="77" s="1"/>
  <c r="AZ137" i="75"/>
  <c r="AZ595" i="77" s="1"/>
  <c r="BA137" i="75"/>
  <c r="BA595" i="77" s="1"/>
  <c r="BB137" i="75"/>
  <c r="BB595" i="77" s="1"/>
  <c r="BC137" i="75"/>
  <c r="BC595" i="77" s="1"/>
  <c r="BD137" i="75"/>
  <c r="BD595" i="77" s="1"/>
  <c r="BE137" i="75"/>
  <c r="BE595" i="77" s="1"/>
  <c r="BF137" i="75"/>
  <c r="BF595" i="77" s="1"/>
  <c r="BG137" i="75"/>
  <c r="BG595" i="77" s="1"/>
  <c r="BH137" i="75"/>
  <c r="BH595" i="77" s="1"/>
  <c r="BI137" i="75"/>
  <c r="BI595" i="77" s="1"/>
  <c r="BJ137" i="75"/>
  <c r="BJ595" i="77" s="1"/>
  <c r="BK137" i="75"/>
  <c r="BK595" i="77" s="1"/>
  <c r="BL137" i="75"/>
  <c r="BL595" i="77" s="1"/>
  <c r="BM137" i="75"/>
  <c r="BM595" i="77" s="1"/>
  <c r="BN137" i="75"/>
  <c r="BN595" i="77" s="1"/>
  <c r="BO137" i="75"/>
  <c r="BO595" i="77" s="1"/>
  <c r="BP137" i="75"/>
  <c r="BP595" i="77" s="1"/>
  <c r="BQ137" i="75"/>
  <c r="BQ595" i="77" s="1"/>
  <c r="BR137" i="75"/>
  <c r="BR595" i="77" s="1"/>
  <c r="BS137" i="75"/>
  <c r="BS595" i="77" s="1"/>
  <c r="BT137" i="75"/>
  <c r="BT595" i="77" s="1"/>
  <c r="BU137" i="75"/>
  <c r="BU595" i="77" s="1"/>
  <c r="BV137" i="75"/>
  <c r="BV595" i="77" s="1"/>
  <c r="BW137" i="75"/>
  <c r="BW595" i="77" s="1"/>
  <c r="BX137" i="75"/>
  <c r="BX595" i="77" s="1"/>
  <c r="B138" i="75"/>
  <c r="B596" i="77" s="1"/>
  <c r="C138" i="75"/>
  <c r="C596" i="77" s="1"/>
  <c r="D138" i="75"/>
  <c r="D596" i="77" s="1"/>
  <c r="E138" i="75"/>
  <c r="E596" i="77" s="1"/>
  <c r="F138" i="75"/>
  <c r="F596" i="77" s="1"/>
  <c r="G138" i="75"/>
  <c r="G596" i="77" s="1"/>
  <c r="H138" i="75"/>
  <c r="H596" i="77" s="1"/>
  <c r="I138" i="75"/>
  <c r="I596" i="77" s="1"/>
  <c r="J138" i="75"/>
  <c r="J596" i="77" s="1"/>
  <c r="K138" i="75"/>
  <c r="K596" i="77" s="1"/>
  <c r="L138" i="75"/>
  <c r="L596" i="77" s="1"/>
  <c r="M138" i="75"/>
  <c r="M596" i="77" s="1"/>
  <c r="N138" i="75"/>
  <c r="N596" i="77" s="1"/>
  <c r="O138" i="75"/>
  <c r="O596" i="77" s="1"/>
  <c r="P138" i="75"/>
  <c r="P596" i="77" s="1"/>
  <c r="Q138" i="75"/>
  <c r="Q596" i="77" s="1"/>
  <c r="R138" i="75"/>
  <c r="R596" i="77" s="1"/>
  <c r="S138" i="75"/>
  <c r="S596" i="77" s="1"/>
  <c r="T138" i="75"/>
  <c r="T596" i="77" s="1"/>
  <c r="U138" i="75"/>
  <c r="U596" i="77" s="1"/>
  <c r="V138" i="75"/>
  <c r="V596" i="77" s="1"/>
  <c r="W138" i="75"/>
  <c r="W596" i="77" s="1"/>
  <c r="X138" i="75"/>
  <c r="X596" i="77" s="1"/>
  <c r="Y138" i="75"/>
  <c r="Y596" i="77" s="1"/>
  <c r="Z138" i="75"/>
  <c r="Z596" i="77" s="1"/>
  <c r="AA138" i="75"/>
  <c r="AA596" i="77" s="1"/>
  <c r="AB138" i="75"/>
  <c r="AB596" i="77" s="1"/>
  <c r="AC138" i="75"/>
  <c r="AC596" i="77" s="1"/>
  <c r="AD138" i="75"/>
  <c r="AD596" i="77" s="1"/>
  <c r="AE138" i="75"/>
  <c r="AE596" i="77" s="1"/>
  <c r="AF138" i="75"/>
  <c r="AF596" i="77" s="1"/>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S596" i="77" s="1"/>
  <c r="AT138" i="75"/>
  <c r="AT596" i="77" s="1"/>
  <c r="AU138" i="75"/>
  <c r="AU596" i="77" s="1"/>
  <c r="AV138" i="75"/>
  <c r="AV596" i="77" s="1"/>
  <c r="AW138" i="75"/>
  <c r="AW596" i="77" s="1"/>
  <c r="AX138" i="75"/>
  <c r="AX596" i="77" s="1"/>
  <c r="AY138" i="75"/>
  <c r="AY596" i="77" s="1"/>
  <c r="AZ138" i="75"/>
  <c r="AZ596" i="77" s="1"/>
  <c r="BA138" i="75"/>
  <c r="BA596" i="77" s="1"/>
  <c r="BB138" i="75"/>
  <c r="BB596" i="77" s="1"/>
  <c r="BC138" i="75"/>
  <c r="BC596" i="77" s="1"/>
  <c r="BD138" i="75"/>
  <c r="BD596" i="77" s="1"/>
  <c r="BE138" i="75"/>
  <c r="BE596" i="77" s="1"/>
  <c r="BF138" i="75"/>
  <c r="BF596" i="77" s="1"/>
  <c r="BG138" i="75"/>
  <c r="BG596" i="77" s="1"/>
  <c r="BH138" i="75"/>
  <c r="BH596" i="77" s="1"/>
  <c r="BI138" i="75"/>
  <c r="BI596" i="77" s="1"/>
  <c r="BJ138" i="75"/>
  <c r="BJ596" i="77" s="1"/>
  <c r="BK138" i="75"/>
  <c r="BK596" i="77" s="1"/>
  <c r="BL138" i="75"/>
  <c r="BL596" i="77" s="1"/>
  <c r="BM138" i="75"/>
  <c r="BM596" i="77" s="1"/>
  <c r="BN138" i="75"/>
  <c r="BN596" i="77" s="1"/>
  <c r="BO138" i="75"/>
  <c r="BO596" i="77" s="1"/>
  <c r="BP138" i="75"/>
  <c r="BP596" i="77" s="1"/>
  <c r="BQ138" i="75"/>
  <c r="BQ596" i="77" s="1"/>
  <c r="BR138" i="75"/>
  <c r="BR596" i="77" s="1"/>
  <c r="BS138" i="75"/>
  <c r="BS596" i="77" s="1"/>
  <c r="BT138" i="75"/>
  <c r="BT596" i="77" s="1"/>
  <c r="BU138" i="75"/>
  <c r="BU596" i="77" s="1"/>
  <c r="BV138" i="75"/>
  <c r="BV596" i="77" s="1"/>
  <c r="BW138" i="75"/>
  <c r="BW596" i="77" s="1"/>
  <c r="BX138" i="75"/>
  <c r="BX596" i="77" s="1"/>
  <c r="B139" i="75"/>
  <c r="B597" i="77" s="1"/>
  <c r="C139" i="75"/>
  <c r="C597" i="77" s="1"/>
  <c r="D139" i="75"/>
  <c r="D597" i="77" s="1"/>
  <c r="E139" i="75"/>
  <c r="E597" i="77" s="1"/>
  <c r="F139" i="75"/>
  <c r="F597" i="77" s="1"/>
  <c r="G139" i="75"/>
  <c r="G597" i="77" s="1"/>
  <c r="H139" i="75"/>
  <c r="H597" i="77" s="1"/>
  <c r="I139" i="75"/>
  <c r="I597" i="77" s="1"/>
  <c r="J139" i="75"/>
  <c r="J597" i="77" s="1"/>
  <c r="K139" i="75"/>
  <c r="K597" i="77" s="1"/>
  <c r="L139" i="75"/>
  <c r="L597" i="77" s="1"/>
  <c r="M139" i="75"/>
  <c r="M597" i="77" s="1"/>
  <c r="N139" i="75"/>
  <c r="N597" i="77" s="1"/>
  <c r="O139" i="75"/>
  <c r="O597" i="77" s="1"/>
  <c r="P139" i="75"/>
  <c r="P597" i="77" s="1"/>
  <c r="Q139" i="75"/>
  <c r="Q597" i="77" s="1"/>
  <c r="R139" i="75"/>
  <c r="R597" i="77" s="1"/>
  <c r="S139" i="75"/>
  <c r="S597" i="77" s="1"/>
  <c r="T139" i="75"/>
  <c r="T597" i="77" s="1"/>
  <c r="U139" i="75"/>
  <c r="U597" i="77" s="1"/>
  <c r="V139" i="75"/>
  <c r="V597" i="77" s="1"/>
  <c r="W139" i="75"/>
  <c r="W597" i="77" s="1"/>
  <c r="X139" i="75"/>
  <c r="X597" i="77" s="1"/>
  <c r="Y139" i="75"/>
  <c r="Y597" i="77" s="1"/>
  <c r="Z139" i="75"/>
  <c r="Z597" i="77" s="1"/>
  <c r="AA139" i="75"/>
  <c r="AA597" i="77" s="1"/>
  <c r="AB139" i="75"/>
  <c r="AB597" i="77" s="1"/>
  <c r="AC139" i="75"/>
  <c r="AC597" i="77" s="1"/>
  <c r="AD139" i="75"/>
  <c r="AD597" i="77" s="1"/>
  <c r="AE139" i="75"/>
  <c r="AE597" i="77" s="1"/>
  <c r="AF139" i="75"/>
  <c r="AF597" i="77" s="1"/>
  <c r="AG139" i="75"/>
  <c r="AG597" i="77" s="1"/>
  <c r="AH139" i="75"/>
  <c r="AH597" i="77" s="1"/>
  <c r="AI139" i="75"/>
  <c r="AI597" i="77" s="1"/>
  <c r="AJ139" i="75"/>
  <c r="AJ597" i="77" s="1"/>
  <c r="AK139" i="75"/>
  <c r="AK597" i="77" s="1"/>
  <c r="AL139" i="75"/>
  <c r="AL597" i="77" s="1"/>
  <c r="AM139" i="75"/>
  <c r="AM597" i="77" s="1"/>
  <c r="AN139" i="75"/>
  <c r="AN597" i="77" s="1"/>
  <c r="AO139" i="75"/>
  <c r="AO597" i="77" s="1"/>
  <c r="AP139" i="75"/>
  <c r="AP597" i="77" s="1"/>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F597" i="77" s="1"/>
  <c r="BG139" i="75"/>
  <c r="BG597" i="77" s="1"/>
  <c r="BH139" i="75"/>
  <c r="BH597" i="77" s="1"/>
  <c r="BI139" i="75"/>
  <c r="BI597" i="77" s="1"/>
  <c r="BJ139" i="75"/>
  <c r="BJ597" i="77" s="1"/>
  <c r="BK139" i="75"/>
  <c r="BK597" i="77" s="1"/>
  <c r="BL139" i="75"/>
  <c r="BL597" i="77" s="1"/>
  <c r="BM139" i="75"/>
  <c r="BM597" i="77" s="1"/>
  <c r="BN139" i="75"/>
  <c r="BN597" i="77" s="1"/>
  <c r="BO139" i="75"/>
  <c r="BO597" i="77" s="1"/>
  <c r="BP139" i="75"/>
  <c r="BP597" i="77" s="1"/>
  <c r="BQ139" i="75"/>
  <c r="BQ597" i="77" s="1"/>
  <c r="BR139" i="75"/>
  <c r="BR597" i="77" s="1"/>
  <c r="BS139" i="75"/>
  <c r="BS597" i="77" s="1"/>
  <c r="BT139" i="75"/>
  <c r="BT597" i="77" s="1"/>
  <c r="BU139" i="75"/>
  <c r="BU597" i="77" s="1"/>
  <c r="BV139" i="75"/>
  <c r="BV597" i="77" s="1"/>
  <c r="BW139" i="75"/>
  <c r="BW597" i="77" s="1"/>
  <c r="BX139" i="75"/>
  <c r="BX597" i="77" s="1"/>
  <c r="B140" i="75"/>
  <c r="B598" i="77" s="1"/>
  <c r="C140" i="75"/>
  <c r="C598" i="77" s="1"/>
  <c r="D140" i="75"/>
  <c r="D598" i="77" s="1"/>
  <c r="E140" i="75"/>
  <c r="E598" i="77" s="1"/>
  <c r="F140" i="75"/>
  <c r="F598" i="77" s="1"/>
  <c r="G140" i="75"/>
  <c r="G598" i="77" s="1"/>
  <c r="H140" i="75"/>
  <c r="H598" i="77" s="1"/>
  <c r="I140" i="75"/>
  <c r="I598" i="77" s="1"/>
  <c r="J140" i="75"/>
  <c r="J598" i="77" s="1"/>
  <c r="K140" i="75"/>
  <c r="K598" i="77" s="1"/>
  <c r="L140" i="75"/>
  <c r="L598" i="77" s="1"/>
  <c r="M140" i="75"/>
  <c r="M598" i="77" s="1"/>
  <c r="N140" i="75"/>
  <c r="N598" i="77" s="1"/>
  <c r="O140" i="75"/>
  <c r="O598" i="77" s="1"/>
  <c r="P140" i="75"/>
  <c r="P598" i="77" s="1"/>
  <c r="Q140" i="75"/>
  <c r="Q598" i="77" s="1"/>
  <c r="R140" i="75"/>
  <c r="R598" i="77" s="1"/>
  <c r="S140" i="75"/>
  <c r="S598" i="77" s="1"/>
  <c r="T140" i="75"/>
  <c r="T598" i="77" s="1"/>
  <c r="U140" i="75"/>
  <c r="U598" i="77" s="1"/>
  <c r="V140" i="75"/>
  <c r="V598" i="77" s="1"/>
  <c r="W140" i="75"/>
  <c r="W598" i="77" s="1"/>
  <c r="X140" i="75"/>
  <c r="X598" i="77" s="1"/>
  <c r="Y140" i="75"/>
  <c r="Y598" i="77" s="1"/>
  <c r="Z140" i="75"/>
  <c r="AA140" i="75"/>
  <c r="AA598" i="77" s="1"/>
  <c r="AB140" i="75"/>
  <c r="AC140" i="75"/>
  <c r="AC598" i="77" s="1"/>
  <c r="AD140" i="75"/>
  <c r="AD598" i="77" s="1"/>
  <c r="AE140" i="75"/>
  <c r="AE598" i="77" s="1"/>
  <c r="AF140" i="75"/>
  <c r="AF598" i="77" s="1"/>
  <c r="AG140" i="75"/>
  <c r="AG598" i="77" s="1"/>
  <c r="AH140" i="75"/>
  <c r="AH598" i="77" s="1"/>
  <c r="AI140" i="75"/>
  <c r="AI598" i="77" s="1"/>
  <c r="AJ140" i="75"/>
  <c r="AJ598" i="77" s="1"/>
  <c r="AK140" i="75"/>
  <c r="AK598" i="77" s="1"/>
  <c r="AL140" i="75"/>
  <c r="AL598" i="77" s="1"/>
  <c r="AM140" i="75"/>
  <c r="AM598" i="77" s="1"/>
  <c r="AN140" i="75"/>
  <c r="AN598" i="77" s="1"/>
  <c r="AO140" i="75"/>
  <c r="AO598" i="77" s="1"/>
  <c r="AP140" i="75"/>
  <c r="AP598" i="77" s="1"/>
  <c r="AQ140" i="75"/>
  <c r="AQ598" i="77" s="1"/>
  <c r="AR140" i="75"/>
  <c r="AR598" i="77" s="1"/>
  <c r="AS140" i="75"/>
  <c r="AS598" i="77" s="1"/>
  <c r="AT140" i="75"/>
  <c r="AT598" i="77" s="1"/>
  <c r="AU140" i="75"/>
  <c r="AU598" i="77" s="1"/>
  <c r="AV140" i="75"/>
  <c r="AV598" i="77" s="1"/>
  <c r="AW140" i="75"/>
  <c r="AW598" i="77" s="1"/>
  <c r="AX140" i="75"/>
  <c r="AX598" i="77" s="1"/>
  <c r="AY140" i="75"/>
  <c r="AY598" i="77" s="1"/>
  <c r="AZ140" i="75"/>
  <c r="AZ598" i="77" s="1"/>
  <c r="BA140" i="75"/>
  <c r="BA598" i="77" s="1"/>
  <c r="BB140" i="75"/>
  <c r="BB598" i="77" s="1"/>
  <c r="BC140" i="75"/>
  <c r="BC598" i="77" s="1"/>
  <c r="BD140" i="75"/>
  <c r="BD598" i="77" s="1"/>
  <c r="BE140" i="75"/>
  <c r="BE598" i="77" s="1"/>
  <c r="BF140" i="75"/>
  <c r="BF598" i="77" s="1"/>
  <c r="BG140" i="75"/>
  <c r="BG598" i="77" s="1"/>
  <c r="BH140" i="75"/>
  <c r="BH598" i="77" s="1"/>
  <c r="BI140" i="75"/>
  <c r="BI598" i="77" s="1"/>
  <c r="BJ140" i="75"/>
  <c r="BJ598" i="77" s="1"/>
  <c r="BK140" i="75"/>
  <c r="BK598" i="77" s="1"/>
  <c r="BL140" i="75"/>
  <c r="BL598" i="77" s="1"/>
  <c r="BM140" i="75"/>
  <c r="BM598" i="77" s="1"/>
  <c r="BN140" i="75"/>
  <c r="BN598" i="77" s="1"/>
  <c r="BO140" i="75"/>
  <c r="BO598" i="77" s="1"/>
  <c r="BP140" i="75"/>
  <c r="BP598" i="77" s="1"/>
  <c r="BQ140" i="75"/>
  <c r="BQ598" i="77" s="1"/>
  <c r="BR140" i="75"/>
  <c r="BR598" i="77" s="1"/>
  <c r="BS140" i="75"/>
  <c r="BS598" i="77" s="1"/>
  <c r="BT140" i="75"/>
  <c r="BT598" i="77" s="1"/>
  <c r="BU140" i="75"/>
  <c r="BU598" i="77" s="1"/>
  <c r="BV140" i="75"/>
  <c r="BV598" i="77" s="1"/>
  <c r="BW140" i="75"/>
  <c r="BW598" i="77" s="1"/>
  <c r="BX140" i="75"/>
  <c r="BX598" i="77" s="1"/>
  <c r="B141" i="75"/>
  <c r="B599" i="77" s="1"/>
  <c r="C141" i="75"/>
  <c r="C599" i="77" s="1"/>
  <c r="D141" i="75"/>
  <c r="D599" i="77" s="1"/>
  <c r="E141" i="75"/>
  <c r="E599" i="77" s="1"/>
  <c r="F141" i="75"/>
  <c r="F599" i="77" s="1"/>
  <c r="G141" i="75"/>
  <c r="G599" i="77" s="1"/>
  <c r="H141" i="75"/>
  <c r="H599" i="77" s="1"/>
  <c r="I141" i="75"/>
  <c r="I599" i="77" s="1"/>
  <c r="J141" i="75"/>
  <c r="J599" i="77" s="1"/>
  <c r="K141" i="75"/>
  <c r="K599" i="77" s="1"/>
  <c r="L141" i="75"/>
  <c r="L599" i="77" s="1"/>
  <c r="M141" i="75"/>
  <c r="M599" i="77" s="1"/>
  <c r="N141" i="75"/>
  <c r="N599" i="77" s="1"/>
  <c r="O141" i="75"/>
  <c r="O599" i="77" s="1"/>
  <c r="P141" i="75"/>
  <c r="P599" i="77" s="1"/>
  <c r="Q141" i="75"/>
  <c r="Q599" i="77" s="1"/>
  <c r="R141" i="75"/>
  <c r="R599" i="77" s="1"/>
  <c r="S141" i="75"/>
  <c r="S599" i="77" s="1"/>
  <c r="T141" i="75"/>
  <c r="T599" i="77" s="1"/>
  <c r="U141" i="75"/>
  <c r="U599" i="77" s="1"/>
  <c r="V141" i="75"/>
  <c r="V599" i="77" s="1"/>
  <c r="W141" i="75"/>
  <c r="W599" i="77" s="1"/>
  <c r="X141" i="75"/>
  <c r="X599" i="77" s="1"/>
  <c r="Y141" i="75"/>
  <c r="Y599" i="77" s="1"/>
  <c r="Z141" i="75"/>
  <c r="Z599" i="77" s="1"/>
  <c r="AA141" i="75"/>
  <c r="AA599" i="77" s="1"/>
  <c r="AB141" i="75"/>
  <c r="AB599" i="77" s="1"/>
  <c r="AC141" i="75"/>
  <c r="AC599" i="77" s="1"/>
  <c r="AD141" i="75"/>
  <c r="AD599" i="77" s="1"/>
  <c r="AE141" i="75"/>
  <c r="AE599" i="77" s="1"/>
  <c r="AF141" i="75"/>
  <c r="AF599" i="77" s="1"/>
  <c r="AG141" i="75"/>
  <c r="AG599" i="77" s="1"/>
  <c r="AH141" i="75"/>
  <c r="AH599" i="77" s="1"/>
  <c r="AI141" i="75"/>
  <c r="AI599" i="77" s="1"/>
  <c r="AJ141" i="75"/>
  <c r="AJ599" i="77" s="1"/>
  <c r="AK141" i="75"/>
  <c r="AK599" i="77" s="1"/>
  <c r="AL141" i="75"/>
  <c r="AL599" i="77" s="1"/>
  <c r="AM141" i="75"/>
  <c r="AM599" i="77" s="1"/>
  <c r="AN141" i="75"/>
  <c r="AN599" i="77" s="1"/>
  <c r="AO141" i="75"/>
  <c r="AO599" i="77" s="1"/>
  <c r="AP141" i="75"/>
  <c r="AP599" i="77" s="1"/>
  <c r="AQ141" i="75"/>
  <c r="AQ599" i="77" s="1"/>
  <c r="AR141" i="75"/>
  <c r="AR599" i="77" s="1"/>
  <c r="AS141" i="75"/>
  <c r="AS599" i="77" s="1"/>
  <c r="AT141" i="75"/>
  <c r="AT599" i="77" s="1"/>
  <c r="AU141" i="75"/>
  <c r="AU599" i="77" s="1"/>
  <c r="AV141" i="75"/>
  <c r="AV599" i="77" s="1"/>
  <c r="AW141" i="75"/>
  <c r="AW599" i="77" s="1"/>
  <c r="AX141" i="75"/>
  <c r="AX599" i="77" s="1"/>
  <c r="AY141" i="75"/>
  <c r="AY599" i="77" s="1"/>
  <c r="AZ141" i="75"/>
  <c r="AZ599" i="77" s="1"/>
  <c r="BA141" i="75"/>
  <c r="BA599" i="77" s="1"/>
  <c r="BB141" i="75"/>
  <c r="BB599" i="77" s="1"/>
  <c r="BC141" i="75"/>
  <c r="BC599" i="77" s="1"/>
  <c r="BD141" i="75"/>
  <c r="BD599" i="77" s="1"/>
  <c r="BE141" i="75"/>
  <c r="BE599" i="77" s="1"/>
  <c r="BF141" i="75"/>
  <c r="BF599" i="77" s="1"/>
  <c r="BG141" i="75"/>
  <c r="BG599" i="77" s="1"/>
  <c r="BH141" i="75"/>
  <c r="BH599" i="77" s="1"/>
  <c r="BI141" i="75"/>
  <c r="BI599" i="77" s="1"/>
  <c r="BJ141" i="75"/>
  <c r="BJ599" i="77" s="1"/>
  <c r="BK141" i="75"/>
  <c r="BK599" i="77" s="1"/>
  <c r="BL141" i="75"/>
  <c r="BL599" i="77" s="1"/>
  <c r="BM141" i="75"/>
  <c r="BM599" i="77" s="1"/>
  <c r="BN141" i="75"/>
  <c r="BN599" i="77" s="1"/>
  <c r="BO141" i="75"/>
  <c r="BO599" i="77" s="1"/>
  <c r="BP141" i="75"/>
  <c r="BP599" i="77" s="1"/>
  <c r="BQ141" i="75"/>
  <c r="BQ599" i="77" s="1"/>
  <c r="BR141" i="75"/>
  <c r="BR599" i="77" s="1"/>
  <c r="BS141" i="75"/>
  <c r="BS599" i="77" s="1"/>
  <c r="BT141" i="75"/>
  <c r="BT599" i="77" s="1"/>
  <c r="BU141" i="75"/>
  <c r="BU599" i="77" s="1"/>
  <c r="BV141" i="75"/>
  <c r="BV599" i="77" s="1"/>
  <c r="BW141" i="75"/>
  <c r="BW599" i="77" s="1"/>
  <c r="BX141" i="75"/>
  <c r="BX599" i="77" s="1"/>
  <c r="B147" i="75"/>
  <c r="B637" i="77" s="1"/>
  <c r="C147" i="75"/>
  <c r="C637" i="77" s="1"/>
  <c r="D147" i="75"/>
  <c r="D637" i="77" s="1"/>
  <c r="E147" i="75"/>
  <c r="E637" i="77" s="1"/>
  <c r="F147" i="75"/>
  <c r="F637" i="77" s="1"/>
  <c r="G147" i="75"/>
  <c r="G637" i="77" s="1"/>
  <c r="H147" i="75"/>
  <c r="H637" i="77" s="1"/>
  <c r="I147" i="75"/>
  <c r="I637" i="77" s="1"/>
  <c r="J147" i="75"/>
  <c r="J637" i="77" s="1"/>
  <c r="K147" i="75"/>
  <c r="K637" i="77" s="1"/>
  <c r="L147" i="75"/>
  <c r="L637" i="77" s="1"/>
  <c r="M147" i="75"/>
  <c r="M637" i="77" s="1"/>
  <c r="N147" i="75"/>
  <c r="N637" i="77" s="1"/>
  <c r="O147" i="75"/>
  <c r="O637" i="77" s="1"/>
  <c r="P147" i="75"/>
  <c r="P637" i="77" s="1"/>
  <c r="Q147" i="75"/>
  <c r="Q637" i="77" s="1"/>
  <c r="R147" i="75"/>
  <c r="R637" i="77" s="1"/>
  <c r="S147" i="75"/>
  <c r="S637" i="77" s="1"/>
  <c r="T147" i="75"/>
  <c r="T637" i="77" s="1"/>
  <c r="U147" i="75"/>
  <c r="U637" i="77" s="1"/>
  <c r="V147" i="75"/>
  <c r="V637" i="77" s="1"/>
  <c r="W147" i="75"/>
  <c r="W637" i="77" s="1"/>
  <c r="X147" i="75"/>
  <c r="X637" i="77" s="1"/>
  <c r="Y147" i="75"/>
  <c r="Y637" i="77" s="1"/>
  <c r="Z147" i="75"/>
  <c r="Z637" i="77" s="1"/>
  <c r="AA147" i="75"/>
  <c r="AA637" i="77" s="1"/>
  <c r="AB147" i="75"/>
  <c r="AB637" i="77" s="1"/>
  <c r="AC147" i="75"/>
  <c r="AC637" i="77" s="1"/>
  <c r="AD147" i="75"/>
  <c r="AE147" i="75"/>
  <c r="AE637" i="77" s="1"/>
  <c r="AF147" i="75"/>
  <c r="AF637" i="77" s="1"/>
  <c r="AG147" i="75"/>
  <c r="AG637" i="77" s="1"/>
  <c r="AH147" i="75"/>
  <c r="AH637" i="77" s="1"/>
  <c r="AI147" i="75"/>
  <c r="AI637" i="77" s="1"/>
  <c r="AJ147" i="75"/>
  <c r="AJ637" i="77" s="1"/>
  <c r="AK147" i="75"/>
  <c r="AK637" i="77" s="1"/>
  <c r="AL147" i="75"/>
  <c r="AL637" i="77" s="1"/>
  <c r="AM147" i="75"/>
  <c r="AM637" i="77" s="1"/>
  <c r="AN147" i="75"/>
  <c r="AN637" i="77" s="1"/>
  <c r="AO147" i="75"/>
  <c r="AO637" i="77" s="1"/>
  <c r="AP147" i="75"/>
  <c r="AP637" i="77" s="1"/>
  <c r="AQ147" i="75"/>
  <c r="AQ637" i="77" s="1"/>
  <c r="AR147" i="75"/>
  <c r="AR637" i="77" s="1"/>
  <c r="AS147" i="75"/>
  <c r="AS637" i="77" s="1"/>
  <c r="AT147" i="75"/>
  <c r="AT637" i="77" s="1"/>
  <c r="AU147" i="75"/>
  <c r="AU637" i="77" s="1"/>
  <c r="AV147" i="75"/>
  <c r="AV637" i="77" s="1"/>
  <c r="AW147" i="75"/>
  <c r="AW637" i="77" s="1"/>
  <c r="AX147" i="75"/>
  <c r="AX637" i="77" s="1"/>
  <c r="AY147" i="75"/>
  <c r="AY637" i="77" s="1"/>
  <c r="AZ147" i="75"/>
  <c r="AZ637" i="77" s="1"/>
  <c r="BA147" i="75"/>
  <c r="BA637" i="77" s="1"/>
  <c r="BB147" i="75"/>
  <c r="BB637" i="77" s="1"/>
  <c r="BC147" i="75"/>
  <c r="BC637" i="77" s="1"/>
  <c r="BD147" i="75"/>
  <c r="BD637" i="77" s="1"/>
  <c r="BE147" i="75"/>
  <c r="BE637" i="77" s="1"/>
  <c r="BF147" i="75"/>
  <c r="BF637" i="77" s="1"/>
  <c r="BG147" i="75"/>
  <c r="BG637" i="77" s="1"/>
  <c r="BH147" i="75"/>
  <c r="BH637" i="77" s="1"/>
  <c r="BI147" i="75"/>
  <c r="BI637" i="77" s="1"/>
  <c r="BJ147" i="75"/>
  <c r="BJ637" i="77" s="1"/>
  <c r="BK147" i="75"/>
  <c r="BK637" i="77" s="1"/>
  <c r="BL147" i="75"/>
  <c r="BL637" i="77" s="1"/>
  <c r="BM147" i="75"/>
  <c r="BM637" i="77" s="1"/>
  <c r="BN147" i="75"/>
  <c r="BN637" i="77" s="1"/>
  <c r="BO147" i="75"/>
  <c r="BO637" i="77" s="1"/>
  <c r="BP147" i="75"/>
  <c r="BP637" i="77" s="1"/>
  <c r="BQ147" i="75"/>
  <c r="BQ637" i="77" s="1"/>
  <c r="BR147" i="75"/>
  <c r="BR637" i="77" s="1"/>
  <c r="BS147" i="75"/>
  <c r="BS637" i="77" s="1"/>
  <c r="BT147" i="75"/>
  <c r="BT637" i="77" s="1"/>
  <c r="BU147" i="75"/>
  <c r="BU637" i="77" s="1"/>
  <c r="BV147" i="75"/>
  <c r="BV637" i="77" s="1"/>
  <c r="BW147" i="75"/>
  <c r="BW637" i="77" s="1"/>
  <c r="BX147" i="75"/>
  <c r="BX637" i="77" s="1"/>
  <c r="B148" i="75"/>
  <c r="B638" i="77" s="1"/>
  <c r="C148" i="75"/>
  <c r="C638" i="77" s="1"/>
  <c r="D148" i="75"/>
  <c r="D638" i="77" s="1"/>
  <c r="E148" i="75"/>
  <c r="E638" i="77" s="1"/>
  <c r="F148" i="75"/>
  <c r="F638" i="77" s="1"/>
  <c r="G148" i="75"/>
  <c r="G638" i="77" s="1"/>
  <c r="H148" i="75"/>
  <c r="H638" i="77" s="1"/>
  <c r="I148" i="75"/>
  <c r="I638" i="77" s="1"/>
  <c r="J148" i="75"/>
  <c r="J638" i="77" s="1"/>
  <c r="K148" i="75"/>
  <c r="K638" i="77" s="1"/>
  <c r="L148" i="75"/>
  <c r="L638" i="77" s="1"/>
  <c r="M148" i="75"/>
  <c r="M638" i="77" s="1"/>
  <c r="N148" i="75"/>
  <c r="N638" i="77" s="1"/>
  <c r="O148" i="75"/>
  <c r="O638" i="77" s="1"/>
  <c r="P148" i="75"/>
  <c r="P638" i="77" s="1"/>
  <c r="Q148" i="75"/>
  <c r="Q638" i="77" s="1"/>
  <c r="R148" i="75"/>
  <c r="R638" i="77" s="1"/>
  <c r="S148" i="75"/>
  <c r="S638" i="77" s="1"/>
  <c r="T148" i="75"/>
  <c r="T638" i="77" s="1"/>
  <c r="U148" i="75"/>
  <c r="U638" i="77" s="1"/>
  <c r="V148" i="75"/>
  <c r="V638" i="77" s="1"/>
  <c r="W148" i="75"/>
  <c r="W638" i="77" s="1"/>
  <c r="X148" i="75"/>
  <c r="X638" i="77" s="1"/>
  <c r="Y148" i="75"/>
  <c r="Y638" i="77" s="1"/>
  <c r="Z148" i="75"/>
  <c r="Z638" i="77" s="1"/>
  <c r="AA148" i="75"/>
  <c r="AA638" i="77" s="1"/>
  <c r="AB148" i="75"/>
  <c r="AB638" i="77" s="1"/>
  <c r="AC148" i="75"/>
  <c r="AC638" i="77" s="1"/>
  <c r="AD148" i="75"/>
  <c r="AD638" i="77" s="1"/>
  <c r="AE148" i="75"/>
  <c r="AE638" i="77" s="1"/>
  <c r="AF148" i="75"/>
  <c r="AF638" i="77" s="1"/>
  <c r="AG148" i="75"/>
  <c r="AG638" i="77" s="1"/>
  <c r="AH148" i="75"/>
  <c r="AH638" i="77" s="1"/>
  <c r="AI148" i="75"/>
  <c r="AI638" i="77" s="1"/>
  <c r="AJ148" i="75"/>
  <c r="AJ638" i="77" s="1"/>
  <c r="AK148" i="75"/>
  <c r="AK638" i="77" s="1"/>
  <c r="AL148" i="75"/>
  <c r="AL638" i="77" s="1"/>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B638" i="77" s="1"/>
  <c r="BC148" i="75"/>
  <c r="BC638" i="77" s="1"/>
  <c r="BD148" i="75"/>
  <c r="BD638" i="77" s="1"/>
  <c r="BE148" i="75"/>
  <c r="BE638" i="77" s="1"/>
  <c r="BF148" i="75"/>
  <c r="BF638" i="77" s="1"/>
  <c r="BG148" i="75"/>
  <c r="BG638" i="77" s="1"/>
  <c r="BH148" i="75"/>
  <c r="BH638" i="77" s="1"/>
  <c r="BI148" i="75"/>
  <c r="BI638" i="77" s="1"/>
  <c r="BJ148" i="75"/>
  <c r="BJ638" i="77" s="1"/>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C639" i="77" s="1"/>
  <c r="D149" i="75"/>
  <c r="D639" i="77" s="1"/>
  <c r="E149" i="75"/>
  <c r="E639" i="77" s="1"/>
  <c r="F149" i="75"/>
  <c r="F639" i="77" s="1"/>
  <c r="G149" i="75"/>
  <c r="G639" i="77" s="1"/>
  <c r="H149" i="75"/>
  <c r="H639" i="77" s="1"/>
  <c r="I149" i="75"/>
  <c r="I639" i="77" s="1"/>
  <c r="J149" i="75"/>
  <c r="J639" i="77" s="1"/>
  <c r="K149" i="75"/>
  <c r="K639" i="77" s="1"/>
  <c r="L149" i="75"/>
  <c r="L639" i="77" s="1"/>
  <c r="M149" i="75"/>
  <c r="M639" i="77" s="1"/>
  <c r="N149" i="75"/>
  <c r="N639" i="77" s="1"/>
  <c r="O149" i="75"/>
  <c r="O639" i="77" s="1"/>
  <c r="P149" i="75"/>
  <c r="P639" i="77" s="1"/>
  <c r="Q149" i="75"/>
  <c r="Q639" i="77" s="1"/>
  <c r="R149" i="75"/>
  <c r="R639" i="77" s="1"/>
  <c r="S149" i="75"/>
  <c r="S639" i="77" s="1"/>
  <c r="T149" i="75"/>
  <c r="T639" i="77" s="1"/>
  <c r="U149" i="75"/>
  <c r="U639" i="77" s="1"/>
  <c r="V149" i="75"/>
  <c r="V639" i="77" s="1"/>
  <c r="W149" i="75"/>
  <c r="W639" i="77" s="1"/>
  <c r="X149" i="75"/>
  <c r="X639" i="77" s="1"/>
  <c r="Y149" i="75"/>
  <c r="Y639" i="77" s="1"/>
  <c r="Z149" i="75"/>
  <c r="Z639" i="77" s="1"/>
  <c r="AA149" i="75"/>
  <c r="AA639" i="77" s="1"/>
  <c r="AB149" i="75"/>
  <c r="AB639" i="77" s="1"/>
  <c r="AC149" i="75"/>
  <c r="AC639" i="77" s="1"/>
  <c r="AD149" i="75"/>
  <c r="AD639" i="77" s="1"/>
  <c r="AE149" i="75"/>
  <c r="AE639" i="77" s="1"/>
  <c r="AF149" i="75"/>
  <c r="AF639" i="77" s="1"/>
  <c r="AG149" i="75"/>
  <c r="AG639" i="77" s="1"/>
  <c r="AH149" i="75"/>
  <c r="AH639" i="77" s="1"/>
  <c r="AI149" i="75"/>
  <c r="AI639" i="77" s="1"/>
  <c r="AJ149" i="75"/>
  <c r="AJ639" i="77" s="1"/>
  <c r="AK149" i="75"/>
  <c r="AK639" i="77" s="1"/>
  <c r="AL149" i="75"/>
  <c r="AL639" i="77" s="1"/>
  <c r="AM149" i="75"/>
  <c r="AM639" i="77" s="1"/>
  <c r="AN149" i="75"/>
  <c r="AN639" i="77" s="1"/>
  <c r="AO149" i="75"/>
  <c r="AO639" i="77" s="1"/>
  <c r="AP149" i="75"/>
  <c r="AP639" i="77" s="1"/>
  <c r="AQ149" i="75"/>
  <c r="AQ639" i="77" s="1"/>
  <c r="AR149" i="75"/>
  <c r="AR639" i="77" s="1"/>
  <c r="AS149" i="75"/>
  <c r="AS639" i="77" s="1"/>
  <c r="AT149" i="75"/>
  <c r="AT639" i="77" s="1"/>
  <c r="AU149" i="75"/>
  <c r="AU639" i="77" s="1"/>
  <c r="AV149" i="75"/>
  <c r="AV639" i="77" s="1"/>
  <c r="AW149" i="75"/>
  <c r="AW639" i="77" s="1"/>
  <c r="AX149" i="75"/>
  <c r="AX639" i="77" s="1"/>
  <c r="AY149" i="75"/>
  <c r="AY639" i="77" s="1"/>
  <c r="AZ149" i="75"/>
  <c r="AZ639" i="77" s="1"/>
  <c r="BA149" i="75"/>
  <c r="BA639" i="77" s="1"/>
  <c r="BB149" i="75"/>
  <c r="BB639" i="77" s="1"/>
  <c r="BC149" i="75"/>
  <c r="BC639" i="77" s="1"/>
  <c r="BD149" i="75"/>
  <c r="BD639" i="77" s="1"/>
  <c r="BE149" i="75"/>
  <c r="BE639" i="77" s="1"/>
  <c r="BF149" i="75"/>
  <c r="BF639" i="77" s="1"/>
  <c r="BG149" i="75"/>
  <c r="BG639" i="77" s="1"/>
  <c r="BH149" i="75"/>
  <c r="BH639" i="77" s="1"/>
  <c r="BI149" i="75"/>
  <c r="BI639" i="77" s="1"/>
  <c r="BJ149" i="75"/>
  <c r="BJ639" i="77" s="1"/>
  <c r="BK149" i="75"/>
  <c r="BK639" i="77" s="1"/>
  <c r="BL149" i="75"/>
  <c r="BL639" i="77" s="1"/>
  <c r="BM149" i="75"/>
  <c r="BM639" i="77" s="1"/>
  <c r="BN149" i="75"/>
  <c r="BN639" i="77" s="1"/>
  <c r="BO149" i="75"/>
  <c r="BO639" i="77" s="1"/>
  <c r="BP149" i="75"/>
  <c r="BP639" i="77" s="1"/>
  <c r="BQ149" i="75"/>
  <c r="BQ639" i="77" s="1"/>
  <c r="BR149" i="75"/>
  <c r="BR639" i="77" s="1"/>
  <c r="BS149" i="75"/>
  <c r="BS639" i="77" s="1"/>
  <c r="BT149" i="75"/>
  <c r="BT639" i="77" s="1"/>
  <c r="BU149" i="75"/>
  <c r="BU639" i="77" s="1"/>
  <c r="BV149" i="75"/>
  <c r="BV639" i="77" s="1"/>
  <c r="BW149" i="75"/>
  <c r="BW639" i="77" s="1"/>
  <c r="BX149" i="75"/>
  <c r="BX639" i="77" s="1"/>
  <c r="B150" i="75"/>
  <c r="B640" i="77" s="1"/>
  <c r="C150" i="75"/>
  <c r="C640" i="77" s="1"/>
  <c r="D150" i="75"/>
  <c r="D640" i="77" s="1"/>
  <c r="E150" i="75"/>
  <c r="F150" i="75"/>
  <c r="F640" i="77" s="1"/>
  <c r="G150" i="75"/>
  <c r="G640" i="77" s="1"/>
  <c r="H150" i="75"/>
  <c r="H640" i="77" s="1"/>
  <c r="I150" i="75"/>
  <c r="I640" i="77" s="1"/>
  <c r="J150" i="75"/>
  <c r="J640" i="77" s="1"/>
  <c r="K150" i="75"/>
  <c r="K640" i="77" s="1"/>
  <c r="L150" i="75"/>
  <c r="L640" i="77" s="1"/>
  <c r="M150" i="75"/>
  <c r="M640" i="77" s="1"/>
  <c r="N150" i="75"/>
  <c r="N640" i="77" s="1"/>
  <c r="O150" i="75"/>
  <c r="O640" i="77" s="1"/>
  <c r="P150" i="75"/>
  <c r="P640" i="77" s="1"/>
  <c r="Q150" i="75"/>
  <c r="Q640" i="77" s="1"/>
  <c r="R150" i="75"/>
  <c r="R640" i="77" s="1"/>
  <c r="S150" i="75"/>
  <c r="S640" i="77" s="1"/>
  <c r="T150" i="75"/>
  <c r="T640" i="77" s="1"/>
  <c r="U150" i="75"/>
  <c r="V150" i="75"/>
  <c r="V640" i="77" s="1"/>
  <c r="W150" i="75"/>
  <c r="W640" i="77" s="1"/>
  <c r="X150" i="75"/>
  <c r="X640" i="77" s="1"/>
  <c r="Y150" i="75"/>
  <c r="Y640" i="77" s="1"/>
  <c r="Z150" i="75"/>
  <c r="Z640" i="77" s="1"/>
  <c r="AA150" i="75"/>
  <c r="AA640" i="77" s="1"/>
  <c r="AB150" i="75"/>
  <c r="AB640" i="77" s="1"/>
  <c r="AC150" i="75"/>
  <c r="AC640" i="77" s="1"/>
  <c r="AD150" i="75"/>
  <c r="AD640" i="77" s="1"/>
  <c r="AE150" i="75"/>
  <c r="AE640" i="77" s="1"/>
  <c r="AF150" i="75"/>
  <c r="AF640" i="77" s="1"/>
  <c r="AG150" i="75"/>
  <c r="AG640" i="77" s="1"/>
  <c r="AH150" i="75"/>
  <c r="AH640" i="77" s="1"/>
  <c r="AI150" i="75"/>
  <c r="AI640" i="77" s="1"/>
  <c r="AJ150" i="75"/>
  <c r="AJ640" i="77" s="1"/>
  <c r="AK150" i="75"/>
  <c r="AK640" i="77" s="1"/>
  <c r="AL150" i="75"/>
  <c r="AL640" i="77" s="1"/>
  <c r="AM150" i="75"/>
  <c r="AM640" i="77" s="1"/>
  <c r="AN150" i="75"/>
  <c r="AN640" i="77" s="1"/>
  <c r="AO150" i="75"/>
  <c r="AO640" i="77" s="1"/>
  <c r="AP150" i="75"/>
  <c r="AP640" i="77" s="1"/>
  <c r="AQ150" i="75"/>
  <c r="AQ640" i="77" s="1"/>
  <c r="AR150" i="75"/>
  <c r="AR640" i="77" s="1"/>
  <c r="AS150" i="75"/>
  <c r="AS640" i="77" s="1"/>
  <c r="AT150" i="75"/>
  <c r="AT640" i="77" s="1"/>
  <c r="AU150" i="75"/>
  <c r="AU640" i="77" s="1"/>
  <c r="AV150" i="75"/>
  <c r="AV640" i="77" s="1"/>
  <c r="AW150" i="75"/>
  <c r="AW640" i="77" s="1"/>
  <c r="AX150" i="75"/>
  <c r="AX640" i="77" s="1"/>
  <c r="AY150" i="75"/>
  <c r="AY640" i="77" s="1"/>
  <c r="AZ150" i="75"/>
  <c r="AZ640" i="77" s="1"/>
  <c r="BA150" i="75"/>
  <c r="BA640" i="77" s="1"/>
  <c r="BB150" i="75"/>
  <c r="BB640" i="77" s="1"/>
  <c r="BC150" i="75"/>
  <c r="BC640" i="77" s="1"/>
  <c r="BD150" i="75"/>
  <c r="BD640" i="77" s="1"/>
  <c r="BE150" i="75"/>
  <c r="BE640" i="77" s="1"/>
  <c r="BF150" i="75"/>
  <c r="BF640" i="77" s="1"/>
  <c r="BG150" i="75"/>
  <c r="BG640" i="77" s="1"/>
  <c r="BH150" i="75"/>
  <c r="BH640" i="77" s="1"/>
  <c r="BI150" i="75"/>
  <c r="BI640" i="77" s="1"/>
  <c r="BJ150" i="75"/>
  <c r="BJ640" i="77" s="1"/>
  <c r="BK150" i="75"/>
  <c r="BK640" i="77" s="1"/>
  <c r="BL150" i="75"/>
  <c r="BL640" i="77" s="1"/>
  <c r="BM150" i="75"/>
  <c r="BM640" i="77" s="1"/>
  <c r="BN150" i="75"/>
  <c r="BN640" i="77" s="1"/>
  <c r="BO150" i="75"/>
  <c r="BO640" i="77" s="1"/>
  <c r="BP150" i="75"/>
  <c r="BP640" i="77" s="1"/>
  <c r="BQ150" i="75"/>
  <c r="BQ640" i="77" s="1"/>
  <c r="BR150" i="75"/>
  <c r="BR640" i="77" s="1"/>
  <c r="BS150" i="75"/>
  <c r="BS640" i="77" s="1"/>
  <c r="BT150" i="75"/>
  <c r="BT640" i="77" s="1"/>
  <c r="BU150" i="75"/>
  <c r="BU640" i="77" s="1"/>
  <c r="BV150" i="75"/>
  <c r="BV640" i="77" s="1"/>
  <c r="BW150" i="75"/>
  <c r="BW640" i="77" s="1"/>
  <c r="BX150" i="75"/>
  <c r="BX640" i="77" s="1"/>
  <c r="B151" i="75"/>
  <c r="B641" i="77" s="1"/>
  <c r="C151" i="75"/>
  <c r="C641" i="77" s="1"/>
  <c r="D151" i="75"/>
  <c r="D641" i="77" s="1"/>
  <c r="E151" i="75"/>
  <c r="E641" i="77" s="1"/>
  <c r="F151" i="75"/>
  <c r="F641" i="77" s="1"/>
  <c r="G151" i="75"/>
  <c r="G641" i="77" s="1"/>
  <c r="H151" i="75"/>
  <c r="H641" i="77" s="1"/>
  <c r="I151" i="75"/>
  <c r="I641" i="77" s="1"/>
  <c r="J151" i="75"/>
  <c r="J641" i="77" s="1"/>
  <c r="K151" i="75"/>
  <c r="K641" i="77" s="1"/>
  <c r="L151" i="75"/>
  <c r="L641" i="77" s="1"/>
  <c r="M151" i="75"/>
  <c r="M641" i="77" s="1"/>
  <c r="N151" i="75"/>
  <c r="N641" i="77" s="1"/>
  <c r="O151" i="75"/>
  <c r="O641" i="77" s="1"/>
  <c r="P151" i="75"/>
  <c r="P641" i="77" s="1"/>
  <c r="Q151" i="75"/>
  <c r="Q641" i="77" s="1"/>
  <c r="R151" i="75"/>
  <c r="R641" i="77" s="1"/>
  <c r="S151" i="75"/>
  <c r="S641" i="77" s="1"/>
  <c r="T151" i="75"/>
  <c r="T641" i="77" s="1"/>
  <c r="U151" i="75"/>
  <c r="U641" i="77" s="1"/>
  <c r="V151" i="75"/>
  <c r="V641" i="77" s="1"/>
  <c r="W151" i="75"/>
  <c r="W641" i="77" s="1"/>
  <c r="X151" i="75"/>
  <c r="X641" i="77" s="1"/>
  <c r="Y151" i="75"/>
  <c r="Y641" i="77" s="1"/>
  <c r="Z151" i="75"/>
  <c r="Z641" i="77" s="1"/>
  <c r="AA151" i="75"/>
  <c r="AA641" i="77" s="1"/>
  <c r="AB151" i="75"/>
  <c r="AB641" i="77" s="1"/>
  <c r="AC151" i="75"/>
  <c r="AC641" i="77" s="1"/>
  <c r="AD151" i="75"/>
  <c r="AD641" i="77" s="1"/>
  <c r="AE151" i="75"/>
  <c r="AE641" i="77" s="1"/>
  <c r="AF151" i="75"/>
  <c r="AF641" i="77" s="1"/>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S641" i="77" s="1"/>
  <c r="AT151" i="75"/>
  <c r="AT641" i="77" s="1"/>
  <c r="AU151" i="75"/>
  <c r="AU641" i="77" s="1"/>
  <c r="AV151" i="75"/>
  <c r="AV641" i="77" s="1"/>
  <c r="AW151" i="75"/>
  <c r="AW641" i="77" s="1"/>
  <c r="AX151" i="75"/>
  <c r="AX641" i="77" s="1"/>
  <c r="AY151" i="75"/>
  <c r="AY641" i="77" s="1"/>
  <c r="AZ151" i="75"/>
  <c r="AZ641" i="77" s="1"/>
  <c r="BA151" i="75"/>
  <c r="BA641" i="77" s="1"/>
  <c r="BB151" i="75"/>
  <c r="BB641" i="77" s="1"/>
  <c r="BC151" i="75"/>
  <c r="BC641" i="77" s="1"/>
  <c r="BD151" i="75"/>
  <c r="BD641" i="77" s="1"/>
  <c r="BE151" i="75"/>
  <c r="BE641" i="77" s="1"/>
  <c r="BF151" i="75"/>
  <c r="BF641" i="77" s="1"/>
  <c r="BG151" i="75"/>
  <c r="BG641" i="77" s="1"/>
  <c r="BH151" i="75"/>
  <c r="BH641" i="77" s="1"/>
  <c r="BI151" i="75"/>
  <c r="BI641" i="77" s="1"/>
  <c r="BJ151" i="75"/>
  <c r="BJ641" i="77" s="1"/>
  <c r="BK151" i="75"/>
  <c r="BK641" i="77" s="1"/>
  <c r="BL151" i="75"/>
  <c r="BL641" i="77" s="1"/>
  <c r="BM151" i="75"/>
  <c r="BM641" i="77" s="1"/>
  <c r="BN151" i="75"/>
  <c r="BN641" i="77" s="1"/>
  <c r="BO151" i="75"/>
  <c r="BO641" i="77" s="1"/>
  <c r="BP151" i="75"/>
  <c r="BP641" i="77" s="1"/>
  <c r="BQ151" i="75"/>
  <c r="BQ641" i="77" s="1"/>
  <c r="BR151" i="75"/>
  <c r="BR641" i="77" s="1"/>
  <c r="BS151" i="75"/>
  <c r="BS641" i="77" s="1"/>
  <c r="BT151" i="75"/>
  <c r="BT641" i="77" s="1"/>
  <c r="BU151" i="75"/>
  <c r="BU641" i="77" s="1"/>
  <c r="BV151" i="75"/>
  <c r="BV641" i="77" s="1"/>
  <c r="BW151" i="75"/>
  <c r="BW641" i="77" s="1"/>
  <c r="BX151" i="75"/>
  <c r="BX641" i="77" s="1"/>
  <c r="B157" i="75"/>
  <c r="B679" i="77" s="1"/>
  <c r="C157" i="75"/>
  <c r="C679" i="77" s="1"/>
  <c r="D157" i="75"/>
  <c r="D679" i="77" s="1"/>
  <c r="E157" i="75"/>
  <c r="E679" i="77" s="1"/>
  <c r="F157" i="75"/>
  <c r="F679" i="77" s="1"/>
  <c r="G157" i="75"/>
  <c r="G679" i="77" s="1"/>
  <c r="H157" i="75"/>
  <c r="H679" i="77" s="1"/>
  <c r="I157" i="75"/>
  <c r="I679" i="77" s="1"/>
  <c r="J157" i="75"/>
  <c r="J679" i="77" s="1"/>
  <c r="K157" i="75"/>
  <c r="K679" i="77" s="1"/>
  <c r="L157" i="75"/>
  <c r="L679" i="77" s="1"/>
  <c r="M157" i="75"/>
  <c r="M679" i="77" s="1"/>
  <c r="N157" i="75"/>
  <c r="N679" i="77" s="1"/>
  <c r="O157" i="75"/>
  <c r="O679" i="77" s="1"/>
  <c r="P157" i="75"/>
  <c r="P679" i="77" s="1"/>
  <c r="Q157" i="75"/>
  <c r="Q679" i="77" s="1"/>
  <c r="R157" i="75"/>
  <c r="R679" i="77" s="1"/>
  <c r="S157" i="75"/>
  <c r="S679" i="77" s="1"/>
  <c r="T157" i="75"/>
  <c r="T679" i="77" s="1"/>
  <c r="U157" i="75"/>
  <c r="V157" i="75"/>
  <c r="V679" i="77" s="1"/>
  <c r="W157" i="75"/>
  <c r="W679" i="77" s="1"/>
  <c r="X157" i="75"/>
  <c r="X679" i="77" s="1"/>
  <c r="Y157" i="75"/>
  <c r="Y679" i="77" s="1"/>
  <c r="Z157" i="75"/>
  <c r="Z679" i="77" s="1"/>
  <c r="AA157" i="75"/>
  <c r="AA679" i="77" s="1"/>
  <c r="AB157" i="75"/>
  <c r="AB679" i="77" s="1"/>
  <c r="AC157" i="75"/>
  <c r="AC679" i="77" s="1"/>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P679" i="77" s="1"/>
  <c r="AQ157" i="75"/>
  <c r="AQ679" i="77" s="1"/>
  <c r="AR157" i="75"/>
  <c r="AR679" i="77" s="1"/>
  <c r="AS157" i="75"/>
  <c r="AS679" i="77" s="1"/>
  <c r="AT157" i="75"/>
  <c r="AT679" i="77" s="1"/>
  <c r="AU157" i="75"/>
  <c r="AU679" i="77" s="1"/>
  <c r="AV157" i="75"/>
  <c r="AV679" i="77" s="1"/>
  <c r="AW157" i="75"/>
  <c r="AW679" i="77" s="1"/>
  <c r="AX157" i="75"/>
  <c r="AX679" i="77" s="1"/>
  <c r="AY157" i="75"/>
  <c r="AY679" i="77" s="1"/>
  <c r="AZ157" i="75"/>
  <c r="AZ679" i="77" s="1"/>
  <c r="BA157" i="75"/>
  <c r="BA679" i="77" s="1"/>
  <c r="BB157" i="75"/>
  <c r="BB679" i="77" s="1"/>
  <c r="BC157" i="75"/>
  <c r="BC679" i="77" s="1"/>
  <c r="BD157" i="75"/>
  <c r="BD679" i="77" s="1"/>
  <c r="BE157" i="75"/>
  <c r="BE679" i="77" s="1"/>
  <c r="BF157" i="75"/>
  <c r="BF679" i="77" s="1"/>
  <c r="BG157" i="75"/>
  <c r="BG679" i="77" s="1"/>
  <c r="BH157" i="75"/>
  <c r="BH679" i="77" s="1"/>
  <c r="BI157" i="75"/>
  <c r="BI679" i="77" s="1"/>
  <c r="BJ157" i="75"/>
  <c r="BJ679" i="77" s="1"/>
  <c r="BK157" i="75"/>
  <c r="BK679" i="77" s="1"/>
  <c r="BL157" i="75"/>
  <c r="BL679" i="77" s="1"/>
  <c r="BM157" i="75"/>
  <c r="BM679" i="77" s="1"/>
  <c r="BN157" i="75"/>
  <c r="BN679" i="77" s="1"/>
  <c r="BO157" i="75"/>
  <c r="BO679" i="77" s="1"/>
  <c r="BP157" i="75"/>
  <c r="BP679" i="77" s="1"/>
  <c r="BQ157" i="75"/>
  <c r="BQ679" i="77" s="1"/>
  <c r="BR157" i="75"/>
  <c r="BR679" i="77" s="1"/>
  <c r="BS157" i="75"/>
  <c r="BS679" i="77" s="1"/>
  <c r="BT157" i="75"/>
  <c r="BT679" i="77" s="1"/>
  <c r="BU157" i="75"/>
  <c r="BU679" i="77" s="1"/>
  <c r="BV157" i="75"/>
  <c r="BV679" i="77" s="1"/>
  <c r="BW157" i="75"/>
  <c r="BW679" i="77" s="1"/>
  <c r="BX157" i="75"/>
  <c r="BX679" i="77" s="1"/>
  <c r="B158" i="75"/>
  <c r="B680" i="77" s="1"/>
  <c r="C158" i="75"/>
  <c r="C680" i="77" s="1"/>
  <c r="D158" i="75"/>
  <c r="D680" i="77" s="1"/>
  <c r="E158" i="75"/>
  <c r="E680" i="77" s="1"/>
  <c r="F158" i="75"/>
  <c r="F680" i="77" s="1"/>
  <c r="G158" i="75"/>
  <c r="G680" i="77" s="1"/>
  <c r="H158" i="75"/>
  <c r="H680" i="77" s="1"/>
  <c r="I158" i="75"/>
  <c r="I680" i="77" s="1"/>
  <c r="J158" i="75"/>
  <c r="J680" i="77" s="1"/>
  <c r="K158" i="75"/>
  <c r="K680" i="77" s="1"/>
  <c r="L158" i="75"/>
  <c r="L680" i="77" s="1"/>
  <c r="M158" i="75"/>
  <c r="M680" i="77" s="1"/>
  <c r="N158" i="75"/>
  <c r="N680" i="77" s="1"/>
  <c r="O158" i="75"/>
  <c r="O680" i="77" s="1"/>
  <c r="P158" i="75"/>
  <c r="P680" i="77" s="1"/>
  <c r="Q158" i="75"/>
  <c r="Q680" i="77" s="1"/>
  <c r="R158" i="75"/>
  <c r="R680" i="77" s="1"/>
  <c r="S158" i="75"/>
  <c r="S680" i="77" s="1"/>
  <c r="T158" i="75"/>
  <c r="T680" i="77" s="1"/>
  <c r="U158" i="75"/>
  <c r="U680" i="77" s="1"/>
  <c r="V158" i="75"/>
  <c r="V680" i="77" s="1"/>
  <c r="W158" i="75"/>
  <c r="W680" i="77" s="1"/>
  <c r="X158" i="75"/>
  <c r="X680" i="77" s="1"/>
  <c r="Y158" i="75"/>
  <c r="Y680" i="77" s="1"/>
  <c r="Z158" i="75"/>
  <c r="Z680" i="77" s="1"/>
  <c r="AA158" i="75"/>
  <c r="AA680" i="77" s="1"/>
  <c r="AB158" i="75"/>
  <c r="AB680" i="77" s="1"/>
  <c r="AC158" i="75"/>
  <c r="AC680" i="77" s="1"/>
  <c r="AD158" i="75"/>
  <c r="AD680" i="77" s="1"/>
  <c r="AE158" i="75"/>
  <c r="AE680" i="77" s="1"/>
  <c r="AF158" i="75"/>
  <c r="AF680" i="77" s="1"/>
  <c r="AG158" i="75"/>
  <c r="AG680" i="77" s="1"/>
  <c r="AH158" i="75"/>
  <c r="AH680" i="77" s="1"/>
  <c r="AI158" i="75"/>
  <c r="AI680" i="77" s="1"/>
  <c r="AJ158" i="75"/>
  <c r="AJ680" i="77" s="1"/>
  <c r="AK158" i="75"/>
  <c r="AK680" i="77" s="1"/>
  <c r="AL158" i="75"/>
  <c r="AL680" i="77" s="1"/>
  <c r="AM158" i="75"/>
  <c r="AM680" i="77" s="1"/>
  <c r="AN158" i="75"/>
  <c r="AN680" i="77" s="1"/>
  <c r="AO158" i="75"/>
  <c r="AO680" i="77" s="1"/>
  <c r="AP158" i="75"/>
  <c r="AP680" i="77" s="1"/>
  <c r="AQ158" i="75"/>
  <c r="AQ680" i="77" s="1"/>
  <c r="AR158" i="75"/>
  <c r="AR680" i="77" s="1"/>
  <c r="AS158" i="75"/>
  <c r="AS680" i="77" s="1"/>
  <c r="AT158" i="75"/>
  <c r="AT680" i="77" s="1"/>
  <c r="AU158" i="75"/>
  <c r="AU680" i="77" s="1"/>
  <c r="AV158" i="75"/>
  <c r="AV680" i="77" s="1"/>
  <c r="AW158" i="75"/>
  <c r="AW680" i="77" s="1"/>
  <c r="AX158" i="75"/>
  <c r="AX680" i="77" s="1"/>
  <c r="AY158" i="75"/>
  <c r="AY680" i="77" s="1"/>
  <c r="AZ158" i="75"/>
  <c r="AZ680" i="77" s="1"/>
  <c r="BA158" i="75"/>
  <c r="BA680" i="77" s="1"/>
  <c r="BB158" i="75"/>
  <c r="BB680" i="77" s="1"/>
  <c r="BC158" i="75"/>
  <c r="BC680" i="77" s="1"/>
  <c r="BD158" i="75"/>
  <c r="BD680" i="77" s="1"/>
  <c r="BE158" i="75"/>
  <c r="BE680" i="77" s="1"/>
  <c r="BF158" i="75"/>
  <c r="BF680" i="77" s="1"/>
  <c r="BG158" i="75"/>
  <c r="BG680" i="77" s="1"/>
  <c r="BH158" i="75"/>
  <c r="BH680" i="77" s="1"/>
  <c r="BI158" i="75"/>
  <c r="BI680" i="77" s="1"/>
  <c r="BJ158" i="75"/>
  <c r="BJ680" i="77" s="1"/>
  <c r="BK158" i="75"/>
  <c r="BK680" i="77" s="1"/>
  <c r="BL158" i="75"/>
  <c r="BL680" i="77" s="1"/>
  <c r="BM158" i="75"/>
  <c r="BM680" i="77" s="1"/>
  <c r="BN158" i="75"/>
  <c r="BN680" i="77" s="1"/>
  <c r="BO158" i="75"/>
  <c r="BO680" i="77" s="1"/>
  <c r="BP158" i="75"/>
  <c r="BP680" i="77" s="1"/>
  <c r="BQ158" i="75"/>
  <c r="BQ680" i="77" s="1"/>
  <c r="BR158" i="75"/>
  <c r="BR680" i="77" s="1"/>
  <c r="BS158" i="75"/>
  <c r="BS680" i="77" s="1"/>
  <c r="BT158" i="75"/>
  <c r="BT680" i="77" s="1"/>
  <c r="BU158" i="75"/>
  <c r="BU680" i="77" s="1"/>
  <c r="BV158" i="75"/>
  <c r="BV680" i="77" s="1"/>
  <c r="BW158" i="75"/>
  <c r="BW680" i="77" s="1"/>
  <c r="BX158" i="75"/>
  <c r="BX680" i="77" s="1"/>
  <c r="B159" i="75"/>
  <c r="B681" i="77" s="1"/>
  <c r="C159" i="75"/>
  <c r="C681" i="77" s="1"/>
  <c r="D159" i="75"/>
  <c r="D681" i="77" s="1"/>
  <c r="E159" i="75"/>
  <c r="E681" i="77" s="1"/>
  <c r="F159" i="75"/>
  <c r="F681" i="77" s="1"/>
  <c r="G159" i="75"/>
  <c r="G681" i="77" s="1"/>
  <c r="H159" i="75"/>
  <c r="H681" i="77" s="1"/>
  <c r="I159" i="75"/>
  <c r="I681" i="77" s="1"/>
  <c r="J159" i="75"/>
  <c r="J681" i="77" s="1"/>
  <c r="K159" i="75"/>
  <c r="K681" i="77" s="1"/>
  <c r="L159" i="75"/>
  <c r="L681" i="77" s="1"/>
  <c r="M159" i="75"/>
  <c r="M681" i="77" s="1"/>
  <c r="N159" i="75"/>
  <c r="N681" i="77" s="1"/>
  <c r="O159" i="75"/>
  <c r="O681" i="77" s="1"/>
  <c r="P159" i="75"/>
  <c r="P681" i="77" s="1"/>
  <c r="Q159" i="75"/>
  <c r="Q681" i="77" s="1"/>
  <c r="R159" i="75"/>
  <c r="R681" i="77" s="1"/>
  <c r="S159" i="75"/>
  <c r="S681" i="77" s="1"/>
  <c r="T159" i="75"/>
  <c r="T681" i="77" s="1"/>
  <c r="U159" i="75"/>
  <c r="U681" i="77" s="1"/>
  <c r="V159" i="75"/>
  <c r="V681" i="77" s="1"/>
  <c r="W159" i="75"/>
  <c r="W681" i="77" s="1"/>
  <c r="X159" i="75"/>
  <c r="X681" i="77" s="1"/>
  <c r="Y159" i="75"/>
  <c r="Y681" i="77" s="1"/>
  <c r="Z159" i="75"/>
  <c r="Z681" i="77" s="1"/>
  <c r="AA159" i="75"/>
  <c r="AA681" i="77" s="1"/>
  <c r="AB159" i="75"/>
  <c r="AB681" i="77" s="1"/>
  <c r="AC159" i="75"/>
  <c r="AC681" i="77" s="1"/>
  <c r="AD159" i="75"/>
  <c r="AD681" i="77" s="1"/>
  <c r="AE159" i="75"/>
  <c r="AE681" i="77" s="1"/>
  <c r="AF159" i="75"/>
  <c r="AF681" i="77" s="1"/>
  <c r="AG159" i="75"/>
  <c r="AG681" i="77" s="1"/>
  <c r="AH159" i="75"/>
  <c r="AH681" i="77" s="1"/>
  <c r="AI159" i="75"/>
  <c r="AI681" i="77" s="1"/>
  <c r="AJ159" i="75"/>
  <c r="AJ681" i="77" s="1"/>
  <c r="AK159" i="75"/>
  <c r="AK681" i="77" s="1"/>
  <c r="AL159" i="75"/>
  <c r="AL681" i="77" s="1"/>
  <c r="AM159" i="75"/>
  <c r="AM681" i="77" s="1"/>
  <c r="AN159" i="75"/>
  <c r="AN681" i="77" s="1"/>
  <c r="AO159" i="75"/>
  <c r="AO681" i="77" s="1"/>
  <c r="AP159" i="75"/>
  <c r="AP681" i="77" s="1"/>
  <c r="AQ159" i="75"/>
  <c r="AQ681" i="77" s="1"/>
  <c r="AR159" i="75"/>
  <c r="AR681" i="77" s="1"/>
  <c r="AS159" i="75"/>
  <c r="AS681" i="77" s="1"/>
  <c r="AT159" i="75"/>
  <c r="AT681" i="77" s="1"/>
  <c r="AU159" i="75"/>
  <c r="AU681" i="77" s="1"/>
  <c r="AV159" i="75"/>
  <c r="AV681" i="77" s="1"/>
  <c r="AW159" i="75"/>
  <c r="AW681" i="77" s="1"/>
  <c r="AX159" i="75"/>
  <c r="AX681" i="77" s="1"/>
  <c r="AY159" i="75"/>
  <c r="AY681" i="77" s="1"/>
  <c r="AZ159" i="75"/>
  <c r="AZ681" i="77" s="1"/>
  <c r="BA159" i="75"/>
  <c r="BA681" i="77" s="1"/>
  <c r="BB159" i="75"/>
  <c r="BB681" i="77" s="1"/>
  <c r="BC159" i="75"/>
  <c r="BC681" i="77" s="1"/>
  <c r="BD159" i="75"/>
  <c r="BD681" i="77" s="1"/>
  <c r="BE159" i="75"/>
  <c r="BE681" i="77" s="1"/>
  <c r="BF159" i="75"/>
  <c r="BF681" i="77" s="1"/>
  <c r="BG159" i="75"/>
  <c r="BG681" i="77" s="1"/>
  <c r="BH159" i="75"/>
  <c r="BH681" i="77" s="1"/>
  <c r="BI159" i="75"/>
  <c r="BI681" i="77" s="1"/>
  <c r="BJ159" i="75"/>
  <c r="BJ681" i="77" s="1"/>
  <c r="BK159" i="75"/>
  <c r="BK681" i="77" s="1"/>
  <c r="BL159" i="75"/>
  <c r="BL681" i="77" s="1"/>
  <c r="BM159" i="75"/>
  <c r="BM681" i="77" s="1"/>
  <c r="BN159" i="75"/>
  <c r="BN681" i="77" s="1"/>
  <c r="BO159" i="75"/>
  <c r="BO681" i="77" s="1"/>
  <c r="BP159" i="75"/>
  <c r="BP681" i="77" s="1"/>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D682" i="77" s="1"/>
  <c r="E160" i="75"/>
  <c r="E682" i="77" s="1"/>
  <c r="F160" i="75"/>
  <c r="G160" i="75"/>
  <c r="G682" i="77" s="1"/>
  <c r="H160" i="75"/>
  <c r="H682" i="77" s="1"/>
  <c r="I160" i="75"/>
  <c r="I682" i="77" s="1"/>
  <c r="J160" i="75"/>
  <c r="J682" i="77" s="1"/>
  <c r="K160" i="75"/>
  <c r="K682" i="77" s="1"/>
  <c r="L160" i="75"/>
  <c r="L682" i="77" s="1"/>
  <c r="M160" i="75"/>
  <c r="M682" i="77" s="1"/>
  <c r="N160" i="75"/>
  <c r="N682" i="77" s="1"/>
  <c r="O160" i="75"/>
  <c r="O682" i="77" s="1"/>
  <c r="P160" i="75"/>
  <c r="P682" i="77" s="1"/>
  <c r="Q160" i="75"/>
  <c r="Q682" i="77" s="1"/>
  <c r="R160" i="75"/>
  <c r="R682" i="77" s="1"/>
  <c r="S160" i="75"/>
  <c r="S682" i="77" s="1"/>
  <c r="T160" i="75"/>
  <c r="T682" i="77" s="1"/>
  <c r="U160" i="75"/>
  <c r="U682" i="77" s="1"/>
  <c r="V160" i="75"/>
  <c r="V682" i="77" s="1"/>
  <c r="W160" i="75"/>
  <c r="W682" i="77" s="1"/>
  <c r="X160" i="75"/>
  <c r="X682" i="77" s="1"/>
  <c r="Y160" i="75"/>
  <c r="Y682" i="77" s="1"/>
  <c r="Z160" i="75"/>
  <c r="Z682" i="77" s="1"/>
  <c r="AA160" i="75"/>
  <c r="AA682" i="77" s="1"/>
  <c r="AB160" i="75"/>
  <c r="AB682" i="77" s="1"/>
  <c r="AC160" i="75"/>
  <c r="AC682" i="77" s="1"/>
  <c r="AD160" i="75"/>
  <c r="AD682" i="77" s="1"/>
  <c r="AE160" i="75"/>
  <c r="AE682" i="77" s="1"/>
  <c r="AF160" i="75"/>
  <c r="AF682" i="77" s="1"/>
  <c r="AG160" i="75"/>
  <c r="AG682" i="77" s="1"/>
  <c r="AH160" i="75"/>
  <c r="AH682" i="77" s="1"/>
  <c r="AI160" i="75"/>
  <c r="AI682" i="77" s="1"/>
  <c r="AJ160" i="75"/>
  <c r="AJ682" i="77" s="1"/>
  <c r="AK160" i="75"/>
  <c r="AK682" i="77" s="1"/>
  <c r="AL160" i="75"/>
  <c r="AL682" i="77" s="1"/>
  <c r="AM160" i="75"/>
  <c r="AM682" i="77" s="1"/>
  <c r="AN160" i="75"/>
  <c r="AN682" i="77" s="1"/>
  <c r="AO160" i="75"/>
  <c r="AO682" i="77" s="1"/>
  <c r="AP160" i="75"/>
  <c r="AP682" i="77" s="1"/>
  <c r="AQ160" i="75"/>
  <c r="AQ682" i="77" s="1"/>
  <c r="AR160" i="75"/>
  <c r="AR682" i="77" s="1"/>
  <c r="AS160" i="75"/>
  <c r="AS682" i="77" s="1"/>
  <c r="AT160" i="75"/>
  <c r="AT682" i="77" s="1"/>
  <c r="AU160" i="75"/>
  <c r="AU682" i="77" s="1"/>
  <c r="AV160" i="75"/>
  <c r="AV682" i="77" s="1"/>
  <c r="AW160" i="75"/>
  <c r="AW682" i="77" s="1"/>
  <c r="AX160" i="75"/>
  <c r="AX682" i="77" s="1"/>
  <c r="AY160" i="75"/>
  <c r="AY682" i="77" s="1"/>
  <c r="AZ160" i="75"/>
  <c r="AZ682" i="77" s="1"/>
  <c r="BA160" i="75"/>
  <c r="BA682" i="77" s="1"/>
  <c r="BB160" i="75"/>
  <c r="BB682" i="77" s="1"/>
  <c r="BC160" i="75"/>
  <c r="BC682" i="77" s="1"/>
  <c r="BD160" i="75"/>
  <c r="BD682" i="77" s="1"/>
  <c r="BE160" i="75"/>
  <c r="BE682" i="77" s="1"/>
  <c r="BF160" i="75"/>
  <c r="BF682" i="77" s="1"/>
  <c r="BG160" i="75"/>
  <c r="BG682" i="77" s="1"/>
  <c r="BH160" i="75"/>
  <c r="BH682" i="77" s="1"/>
  <c r="BI160" i="75"/>
  <c r="BI682" i="77" s="1"/>
  <c r="BJ160" i="75"/>
  <c r="BJ682" i="77" s="1"/>
  <c r="BK160" i="75"/>
  <c r="BK682" i="77" s="1"/>
  <c r="BL160" i="75"/>
  <c r="BL682" i="77" s="1"/>
  <c r="BM160" i="75"/>
  <c r="BM682" i="77" s="1"/>
  <c r="BN160" i="75"/>
  <c r="BN682" i="77" s="1"/>
  <c r="BO160" i="75"/>
  <c r="BO682" i="77" s="1"/>
  <c r="BP160" i="75"/>
  <c r="BP682" i="77" s="1"/>
  <c r="BQ160" i="75"/>
  <c r="BQ682" i="77" s="1"/>
  <c r="BR160" i="75"/>
  <c r="BR682" i="77" s="1"/>
  <c r="BS160" i="75"/>
  <c r="BS682" i="77" s="1"/>
  <c r="BT160" i="75"/>
  <c r="BT682" i="77" s="1"/>
  <c r="BU160" i="75"/>
  <c r="BU682" i="77" s="1"/>
  <c r="BV160" i="75"/>
  <c r="BV682" i="77" s="1"/>
  <c r="BW160" i="75"/>
  <c r="BW682" i="77" s="1"/>
  <c r="BX160" i="75"/>
  <c r="BX682" i="77" s="1"/>
  <c r="B161" i="75"/>
  <c r="B683" i="77" s="1"/>
  <c r="C161" i="75"/>
  <c r="C683" i="77" s="1"/>
  <c r="D161" i="75"/>
  <c r="D683" i="77" s="1"/>
  <c r="E161" i="75"/>
  <c r="E683" i="77" s="1"/>
  <c r="F161" i="75"/>
  <c r="F683" i="77" s="1"/>
  <c r="G161" i="75"/>
  <c r="G683" i="77" s="1"/>
  <c r="H161" i="75"/>
  <c r="H683" i="77" s="1"/>
  <c r="I161" i="75"/>
  <c r="I683" i="77" s="1"/>
  <c r="J161" i="75"/>
  <c r="J683" i="77" s="1"/>
  <c r="K161" i="75"/>
  <c r="K683" i="77" s="1"/>
  <c r="L161" i="75"/>
  <c r="L683" i="77" s="1"/>
  <c r="M161" i="75"/>
  <c r="M683" i="77" s="1"/>
  <c r="N161" i="75"/>
  <c r="N683" i="77" s="1"/>
  <c r="O161" i="75"/>
  <c r="O683" i="77" s="1"/>
  <c r="P161" i="75"/>
  <c r="P683" i="77" s="1"/>
  <c r="Q161" i="75"/>
  <c r="R161" i="75"/>
  <c r="R683" i="77" s="1"/>
  <c r="S161" i="75"/>
  <c r="S683" i="77" s="1"/>
  <c r="T161" i="75"/>
  <c r="T683" i="77" s="1"/>
  <c r="U161" i="75"/>
  <c r="U683" i="77" s="1"/>
  <c r="V161" i="75"/>
  <c r="V683" i="77" s="1"/>
  <c r="W161" i="75"/>
  <c r="W683" i="77" s="1"/>
  <c r="X161" i="75"/>
  <c r="X683" i="77" s="1"/>
  <c r="Y161" i="75"/>
  <c r="Y683" i="77" s="1"/>
  <c r="Z161" i="75"/>
  <c r="Z683" i="77" s="1"/>
  <c r="AA161" i="75"/>
  <c r="AA683" i="77" s="1"/>
  <c r="AB161" i="75"/>
  <c r="AB683" i="77" s="1"/>
  <c r="AC161" i="75"/>
  <c r="AC683" i="77" s="1"/>
  <c r="AD161" i="75"/>
  <c r="AD683" i="77" s="1"/>
  <c r="AE161" i="75"/>
  <c r="AE683" i="77" s="1"/>
  <c r="AF161" i="75"/>
  <c r="AF683" i="77" s="1"/>
  <c r="AG161" i="75"/>
  <c r="AG683" i="77" s="1"/>
  <c r="AH161" i="75"/>
  <c r="AH683" i="77" s="1"/>
  <c r="AI161" i="75"/>
  <c r="AI683" i="77" s="1"/>
  <c r="AJ161" i="75"/>
  <c r="AJ683" i="77" s="1"/>
  <c r="AK161" i="75"/>
  <c r="AK683" i="77" s="1"/>
  <c r="AL161" i="75"/>
  <c r="AL683" i="77" s="1"/>
  <c r="AM161" i="75"/>
  <c r="AM683" i="77" s="1"/>
  <c r="AN161" i="75"/>
  <c r="AN683" i="77" s="1"/>
  <c r="AO161" i="75"/>
  <c r="AO683" i="77" s="1"/>
  <c r="AP161" i="75"/>
  <c r="AP683" i="77" s="1"/>
  <c r="AQ161" i="75"/>
  <c r="AQ683" i="77" s="1"/>
  <c r="AR161" i="75"/>
  <c r="AR683" i="77" s="1"/>
  <c r="AS161" i="75"/>
  <c r="AS683" i="77" s="1"/>
  <c r="AT161" i="75"/>
  <c r="AT683" i="77" s="1"/>
  <c r="AU161" i="75"/>
  <c r="AU683" i="77" s="1"/>
  <c r="AV161" i="75"/>
  <c r="AV683" i="77" s="1"/>
  <c r="AW161" i="75"/>
  <c r="AW683" i="77" s="1"/>
  <c r="AX161" i="75"/>
  <c r="AX683" i="77" s="1"/>
  <c r="AY161" i="75"/>
  <c r="AY683" i="77" s="1"/>
  <c r="AZ161" i="75"/>
  <c r="AZ683" i="77" s="1"/>
  <c r="BA161" i="75"/>
  <c r="BA683" i="77" s="1"/>
  <c r="BB161" i="75"/>
  <c r="BB683" i="77" s="1"/>
  <c r="BC161" i="75"/>
  <c r="BC683" i="77" s="1"/>
  <c r="BD161" i="75"/>
  <c r="BD683" i="77" s="1"/>
  <c r="BE161" i="75"/>
  <c r="BE683" i="77" s="1"/>
  <c r="BF161" i="75"/>
  <c r="BF683" i="77" s="1"/>
  <c r="BG161" i="75"/>
  <c r="BG683" i="77" s="1"/>
  <c r="BH161" i="75"/>
  <c r="BH683" i="77" s="1"/>
  <c r="BI161" i="75"/>
  <c r="BI683" i="77" s="1"/>
  <c r="BJ161" i="75"/>
  <c r="BJ683" i="77" s="1"/>
  <c r="BK161" i="75"/>
  <c r="BK683" i="77" s="1"/>
  <c r="BL161" i="75"/>
  <c r="BL683" i="77" s="1"/>
  <c r="BM161" i="75"/>
  <c r="BM683" i="77" s="1"/>
  <c r="BN161" i="75"/>
  <c r="BN683" i="77" s="1"/>
  <c r="BO161" i="75"/>
  <c r="BO683" i="77" s="1"/>
  <c r="BP161" i="75"/>
  <c r="BP683" i="77" s="1"/>
  <c r="BQ161" i="75"/>
  <c r="BQ683" i="77" s="1"/>
  <c r="BR161" i="75"/>
  <c r="BR683" i="77" s="1"/>
  <c r="BS161" i="75"/>
  <c r="BS683" i="77" s="1"/>
  <c r="BT161" i="75"/>
  <c r="BT683" i="77" s="1"/>
  <c r="BU161" i="75"/>
  <c r="BU683" i="77" s="1"/>
  <c r="BV161" i="75"/>
  <c r="BV683" i="77" s="1"/>
  <c r="BW161" i="75"/>
  <c r="BW683" i="77" s="1"/>
  <c r="BX161" i="75"/>
  <c r="BX683" i="77" s="1"/>
  <c r="B167" i="75"/>
  <c r="B721" i="77" s="1"/>
  <c r="C167" i="75"/>
  <c r="C721" i="77" s="1"/>
  <c r="D167" i="75"/>
  <c r="D721" i="77" s="1"/>
  <c r="E167" i="75"/>
  <c r="E721" i="77" s="1"/>
  <c r="F167" i="75"/>
  <c r="F721" i="77" s="1"/>
  <c r="G167" i="75"/>
  <c r="G721" i="77" s="1"/>
  <c r="H167" i="75"/>
  <c r="H721" i="77" s="1"/>
  <c r="I167" i="75"/>
  <c r="I721" i="77" s="1"/>
  <c r="J167" i="75"/>
  <c r="J721" i="77" s="1"/>
  <c r="K167" i="75"/>
  <c r="K721" i="77" s="1"/>
  <c r="L167" i="75"/>
  <c r="L721" i="77" s="1"/>
  <c r="M167" i="75"/>
  <c r="M721" i="77" s="1"/>
  <c r="N167" i="75"/>
  <c r="N721" i="77" s="1"/>
  <c r="O167" i="75"/>
  <c r="O721" i="77" s="1"/>
  <c r="P167" i="75"/>
  <c r="P721" i="77" s="1"/>
  <c r="Q167" i="75"/>
  <c r="Q721" i="77" s="1"/>
  <c r="R167" i="75"/>
  <c r="R721" i="77" s="1"/>
  <c r="S167" i="75"/>
  <c r="S721" i="77" s="1"/>
  <c r="T167" i="75"/>
  <c r="T721" i="77" s="1"/>
  <c r="U167" i="75"/>
  <c r="U721" i="77" s="1"/>
  <c r="V167" i="75"/>
  <c r="V721" i="77" s="1"/>
  <c r="W167" i="75"/>
  <c r="W721" i="77" s="1"/>
  <c r="X167" i="75"/>
  <c r="X721" i="77" s="1"/>
  <c r="Y167" i="75"/>
  <c r="Y721" i="77" s="1"/>
  <c r="Z167" i="75"/>
  <c r="Z721" i="77" s="1"/>
  <c r="AA167" i="75"/>
  <c r="AA721" i="77" s="1"/>
  <c r="AB167" i="75"/>
  <c r="AB721" i="77" s="1"/>
  <c r="AC167" i="75"/>
  <c r="AC721" i="77" s="1"/>
  <c r="AD167" i="75"/>
  <c r="AD721" i="77" s="1"/>
  <c r="AE167" i="75"/>
  <c r="AE721" i="77" s="1"/>
  <c r="AF167" i="75"/>
  <c r="AF721" i="77" s="1"/>
  <c r="AG167" i="75"/>
  <c r="AG721" i="77" s="1"/>
  <c r="AH167" i="75"/>
  <c r="AH721" i="77" s="1"/>
  <c r="AI167" i="75"/>
  <c r="AI721" i="77" s="1"/>
  <c r="AJ167" i="75"/>
  <c r="AJ721" i="77" s="1"/>
  <c r="AK167" i="75"/>
  <c r="AK721" i="77" s="1"/>
  <c r="AL167" i="75"/>
  <c r="AL721" i="77" s="1"/>
  <c r="AM167" i="75"/>
  <c r="AM721" i="77" s="1"/>
  <c r="AN167" i="75"/>
  <c r="AN721" i="77" s="1"/>
  <c r="AO167" i="75"/>
  <c r="AO721" i="77" s="1"/>
  <c r="AP167" i="75"/>
  <c r="AP721" i="77" s="1"/>
  <c r="AQ167" i="75"/>
  <c r="AQ721" i="77" s="1"/>
  <c r="AR167" i="75"/>
  <c r="AR721" i="77" s="1"/>
  <c r="AS167" i="75"/>
  <c r="AS721" i="77" s="1"/>
  <c r="AT167" i="75"/>
  <c r="AT721" i="77" s="1"/>
  <c r="AU167" i="75"/>
  <c r="AU721" i="77" s="1"/>
  <c r="AV167" i="75"/>
  <c r="AV721" i="77" s="1"/>
  <c r="AW167" i="75"/>
  <c r="AW721" i="77" s="1"/>
  <c r="AX167" i="75"/>
  <c r="AX721" i="77" s="1"/>
  <c r="AY167" i="75"/>
  <c r="AY721" i="77" s="1"/>
  <c r="AZ167" i="75"/>
  <c r="AZ721" i="77" s="1"/>
  <c r="BA167" i="75"/>
  <c r="BA721" i="77" s="1"/>
  <c r="BB167" i="75"/>
  <c r="BB721" i="77" s="1"/>
  <c r="BC167" i="75"/>
  <c r="BC721" i="77" s="1"/>
  <c r="BD167" i="75"/>
  <c r="BD721" i="77" s="1"/>
  <c r="BE167" i="75"/>
  <c r="BE721" i="77" s="1"/>
  <c r="BF167" i="75"/>
  <c r="BF721" i="77" s="1"/>
  <c r="BG167" i="75"/>
  <c r="BG721" i="77" s="1"/>
  <c r="BH167" i="75"/>
  <c r="BH721" i="77" s="1"/>
  <c r="BI167" i="75"/>
  <c r="BI721" i="77" s="1"/>
  <c r="BJ167" i="75"/>
  <c r="BJ721" i="77" s="1"/>
  <c r="BK167" i="75"/>
  <c r="BK721" i="77" s="1"/>
  <c r="BL167" i="75"/>
  <c r="BL721" i="77" s="1"/>
  <c r="BM167" i="75"/>
  <c r="BM721" i="77" s="1"/>
  <c r="BN167" i="75"/>
  <c r="BN721" i="77" s="1"/>
  <c r="BO167" i="75"/>
  <c r="BO721" i="77" s="1"/>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H722" i="77" s="1"/>
  <c r="I168" i="75"/>
  <c r="I722" i="77" s="1"/>
  <c r="J168" i="75"/>
  <c r="J722" i="77" s="1"/>
  <c r="K168" i="75"/>
  <c r="K722" i="77" s="1"/>
  <c r="L168" i="75"/>
  <c r="L722" i="77" s="1"/>
  <c r="M168" i="75"/>
  <c r="M722" i="77" s="1"/>
  <c r="N168" i="75"/>
  <c r="N722" i="77" s="1"/>
  <c r="O168" i="75"/>
  <c r="O722" i="77" s="1"/>
  <c r="P168" i="75"/>
  <c r="P722" i="77" s="1"/>
  <c r="Q168" i="75"/>
  <c r="Q722" i="77" s="1"/>
  <c r="R168" i="75"/>
  <c r="R722" i="77" s="1"/>
  <c r="S168" i="75"/>
  <c r="S722" i="77" s="1"/>
  <c r="T168" i="75"/>
  <c r="T722" i="77" s="1"/>
  <c r="U168" i="75"/>
  <c r="U722" i="77" s="1"/>
  <c r="V168" i="75"/>
  <c r="V722" i="77" s="1"/>
  <c r="W168" i="75"/>
  <c r="W722" i="77" s="1"/>
  <c r="X168" i="75"/>
  <c r="X722" i="77" s="1"/>
  <c r="Y168" i="75"/>
  <c r="Y722" i="77" s="1"/>
  <c r="Z168" i="75"/>
  <c r="Z722" i="77" s="1"/>
  <c r="AA168" i="75"/>
  <c r="AA722" i="77" s="1"/>
  <c r="AB168" i="75"/>
  <c r="AB722" i="77" s="1"/>
  <c r="AC168" i="75"/>
  <c r="AC722" i="77" s="1"/>
  <c r="AD168" i="75"/>
  <c r="AD722" i="77" s="1"/>
  <c r="AE168" i="75"/>
  <c r="AE722" i="77" s="1"/>
  <c r="AF168" i="75"/>
  <c r="AF722" i="77" s="1"/>
  <c r="AG168" i="75"/>
  <c r="AG722" i="77" s="1"/>
  <c r="AH168" i="75"/>
  <c r="AH722" i="77" s="1"/>
  <c r="AI168" i="75"/>
  <c r="AI722" i="77" s="1"/>
  <c r="AJ168" i="75"/>
  <c r="AJ722" i="77" s="1"/>
  <c r="AK168" i="75"/>
  <c r="AK722" i="77" s="1"/>
  <c r="AL168" i="75"/>
  <c r="AL722" i="77" s="1"/>
  <c r="AM168" i="75"/>
  <c r="AM722" i="77" s="1"/>
  <c r="AN168" i="75"/>
  <c r="AN722" i="77" s="1"/>
  <c r="AO168" i="75"/>
  <c r="AO722" i="77" s="1"/>
  <c r="AP168" i="75"/>
  <c r="AP722" i="77" s="1"/>
  <c r="AQ168" i="75"/>
  <c r="AQ722" i="77" s="1"/>
  <c r="AR168" i="75"/>
  <c r="AR722" i="77" s="1"/>
  <c r="AS168" i="75"/>
  <c r="AS722" i="77" s="1"/>
  <c r="AT168" i="75"/>
  <c r="AT722" i="77" s="1"/>
  <c r="AU168" i="75"/>
  <c r="AU722" i="77" s="1"/>
  <c r="AV168" i="75"/>
  <c r="AV722" i="77" s="1"/>
  <c r="AW168" i="75"/>
  <c r="AW722" i="77" s="1"/>
  <c r="AX168" i="75"/>
  <c r="AX722" i="77" s="1"/>
  <c r="AY168" i="75"/>
  <c r="AY722" i="77" s="1"/>
  <c r="AZ168" i="75"/>
  <c r="AZ722" i="77" s="1"/>
  <c r="BA168" i="75"/>
  <c r="BA722" i="77" s="1"/>
  <c r="BB168" i="75"/>
  <c r="BB722" i="77" s="1"/>
  <c r="BC168" i="75"/>
  <c r="BC722" i="77" s="1"/>
  <c r="BD168" i="75"/>
  <c r="BD722" i="77" s="1"/>
  <c r="BE168" i="75"/>
  <c r="BE722" i="77" s="1"/>
  <c r="BF168" i="75"/>
  <c r="BF722" i="77" s="1"/>
  <c r="BG168" i="75"/>
  <c r="BG722" i="77" s="1"/>
  <c r="BH168" i="75"/>
  <c r="BH722" i="77" s="1"/>
  <c r="BI168" i="75"/>
  <c r="BI722" i="77" s="1"/>
  <c r="BJ168" i="75"/>
  <c r="BJ722" i="77" s="1"/>
  <c r="BK168" i="75"/>
  <c r="BK722" i="77" s="1"/>
  <c r="BL168" i="75"/>
  <c r="BL722" i="77" s="1"/>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E723" i="77" s="1"/>
  <c r="F169" i="75"/>
  <c r="F723" i="77" s="1"/>
  <c r="G169" i="75"/>
  <c r="G723" i="77" s="1"/>
  <c r="H169" i="75"/>
  <c r="H723" i="77" s="1"/>
  <c r="I169" i="75"/>
  <c r="I723" i="77" s="1"/>
  <c r="J169" i="75"/>
  <c r="J723" i="77" s="1"/>
  <c r="K169" i="75"/>
  <c r="K723" i="77" s="1"/>
  <c r="L169" i="75"/>
  <c r="L723" i="77" s="1"/>
  <c r="M169" i="75"/>
  <c r="M723" i="77" s="1"/>
  <c r="N169" i="75"/>
  <c r="N723" i="77" s="1"/>
  <c r="O169" i="75"/>
  <c r="O723" i="77" s="1"/>
  <c r="P169" i="75"/>
  <c r="P723" i="77" s="1"/>
  <c r="Q169" i="75"/>
  <c r="Q723" i="77" s="1"/>
  <c r="R169" i="75"/>
  <c r="R723" i="77" s="1"/>
  <c r="S169" i="75"/>
  <c r="S723" i="77" s="1"/>
  <c r="T169" i="75"/>
  <c r="T723" i="77" s="1"/>
  <c r="U169" i="75"/>
  <c r="U723" i="77" s="1"/>
  <c r="V169" i="75"/>
  <c r="V723" i="77" s="1"/>
  <c r="W169" i="75"/>
  <c r="W723" i="77" s="1"/>
  <c r="X169" i="75"/>
  <c r="X723" i="77" s="1"/>
  <c r="Y169" i="75"/>
  <c r="Y723" i="77" s="1"/>
  <c r="Z169" i="75"/>
  <c r="Z723" i="77" s="1"/>
  <c r="AA169" i="75"/>
  <c r="AA723" i="77" s="1"/>
  <c r="AB169" i="75"/>
  <c r="AB723" i="77" s="1"/>
  <c r="AC169" i="75"/>
  <c r="AC723" i="77" s="1"/>
  <c r="AD169" i="75"/>
  <c r="AD723" i="77" s="1"/>
  <c r="AE169" i="75"/>
  <c r="AE723" i="77" s="1"/>
  <c r="AF169" i="75"/>
  <c r="AF723" i="77" s="1"/>
  <c r="AG169" i="75"/>
  <c r="AG723" i="77" s="1"/>
  <c r="AH169" i="75"/>
  <c r="AH723" i="77" s="1"/>
  <c r="AI169" i="75"/>
  <c r="AI723" i="77" s="1"/>
  <c r="AJ169" i="75"/>
  <c r="AJ723" i="77" s="1"/>
  <c r="AK169" i="75"/>
  <c r="AK723" i="77" s="1"/>
  <c r="AL169" i="75"/>
  <c r="AL723" i="77" s="1"/>
  <c r="AM169" i="75"/>
  <c r="AM723" i="77" s="1"/>
  <c r="AN169" i="75"/>
  <c r="AN723" i="77" s="1"/>
  <c r="AO169" i="75"/>
  <c r="AO723" i="77" s="1"/>
  <c r="AP169" i="75"/>
  <c r="AP723" i="77" s="1"/>
  <c r="AQ169" i="75"/>
  <c r="AQ723" i="77" s="1"/>
  <c r="AR169" i="75"/>
  <c r="AR723" i="77" s="1"/>
  <c r="AS169" i="75"/>
  <c r="AS723" i="77" s="1"/>
  <c r="AT169" i="75"/>
  <c r="AT723" i="77" s="1"/>
  <c r="AU169" i="75"/>
  <c r="AU723" i="77" s="1"/>
  <c r="AV169" i="75"/>
  <c r="AV723" i="77" s="1"/>
  <c r="AW169" i="75"/>
  <c r="AW723" i="77" s="1"/>
  <c r="AX169" i="75"/>
  <c r="AX723" i="77" s="1"/>
  <c r="AY169" i="75"/>
  <c r="AY723" i="77" s="1"/>
  <c r="AZ169" i="75"/>
  <c r="AZ723" i="77" s="1"/>
  <c r="BA169" i="75"/>
  <c r="BA723" i="77" s="1"/>
  <c r="BB169" i="75"/>
  <c r="BB723" i="77" s="1"/>
  <c r="BC169" i="75"/>
  <c r="BC723" i="77" s="1"/>
  <c r="BD169" i="75"/>
  <c r="BD723" i="77" s="1"/>
  <c r="BE169" i="75"/>
  <c r="BE723" i="77" s="1"/>
  <c r="BF169" i="75"/>
  <c r="BF723" i="77" s="1"/>
  <c r="BG169" i="75"/>
  <c r="BG723" i="77" s="1"/>
  <c r="BH169" i="75"/>
  <c r="BH723" i="77" s="1"/>
  <c r="BI169" i="75"/>
  <c r="BI723" i="77" s="1"/>
  <c r="BJ169" i="75"/>
  <c r="BJ723" i="77" s="1"/>
  <c r="BK169" i="75"/>
  <c r="BK723" i="77" s="1"/>
  <c r="BL169" i="75"/>
  <c r="BL723" i="77" s="1"/>
  <c r="BM169" i="75"/>
  <c r="BM723" i="77" s="1"/>
  <c r="BN169" i="75"/>
  <c r="BN723" i="77" s="1"/>
  <c r="BO169" i="75"/>
  <c r="BO723" i="77" s="1"/>
  <c r="BP169" i="75"/>
  <c r="BP723" i="77" s="1"/>
  <c r="BQ169" i="75"/>
  <c r="BQ723" i="77" s="1"/>
  <c r="BR169" i="75"/>
  <c r="BR723" i="77" s="1"/>
  <c r="BS169" i="75"/>
  <c r="BS723" i="77" s="1"/>
  <c r="BT169" i="75"/>
  <c r="BT723" i="77" s="1"/>
  <c r="BU169" i="75"/>
  <c r="BU723" i="77" s="1"/>
  <c r="BV169" i="75"/>
  <c r="BV723" i="77" s="1"/>
  <c r="BW169" i="75"/>
  <c r="BW723" i="77" s="1"/>
  <c r="BX169" i="75"/>
  <c r="BX723" i="77" s="1"/>
  <c r="B170" i="75"/>
  <c r="B724" i="77" s="1"/>
  <c r="C170" i="75"/>
  <c r="C724" i="77" s="1"/>
  <c r="D170" i="75"/>
  <c r="D724" i="77" s="1"/>
  <c r="E170" i="75"/>
  <c r="E724" i="77" s="1"/>
  <c r="F170" i="75"/>
  <c r="F724" i="77" s="1"/>
  <c r="G170" i="75"/>
  <c r="G724" i="77" s="1"/>
  <c r="H170" i="75"/>
  <c r="H724" i="77" s="1"/>
  <c r="I170" i="75"/>
  <c r="I724" i="77" s="1"/>
  <c r="J170" i="75"/>
  <c r="J724" i="77" s="1"/>
  <c r="K170" i="75"/>
  <c r="K724" i="77" s="1"/>
  <c r="L170" i="75"/>
  <c r="L724" i="77" s="1"/>
  <c r="M170" i="75"/>
  <c r="M724" i="77" s="1"/>
  <c r="N170" i="75"/>
  <c r="N724" i="77" s="1"/>
  <c r="O170" i="75"/>
  <c r="O724" i="77" s="1"/>
  <c r="P170" i="75"/>
  <c r="P724" i="77" s="1"/>
  <c r="Q170" i="75"/>
  <c r="Q724" i="77" s="1"/>
  <c r="R170" i="75"/>
  <c r="R724" i="77" s="1"/>
  <c r="S170" i="75"/>
  <c r="S724" i="77" s="1"/>
  <c r="T170" i="75"/>
  <c r="T724" i="77" s="1"/>
  <c r="U170" i="75"/>
  <c r="U724" i="77" s="1"/>
  <c r="V170" i="75"/>
  <c r="V724" i="77" s="1"/>
  <c r="W170" i="75"/>
  <c r="W724" i="77" s="1"/>
  <c r="X170" i="75"/>
  <c r="X724" i="77" s="1"/>
  <c r="Y170" i="75"/>
  <c r="Y724" i="77" s="1"/>
  <c r="Z170" i="75"/>
  <c r="Z724" i="77" s="1"/>
  <c r="AA170" i="75"/>
  <c r="AA724" i="77" s="1"/>
  <c r="AB170" i="75"/>
  <c r="AB724" i="77" s="1"/>
  <c r="AC170" i="75"/>
  <c r="AC724" i="77" s="1"/>
  <c r="AD170" i="75"/>
  <c r="AD724" i="77" s="1"/>
  <c r="AE170" i="75"/>
  <c r="AE724" i="77" s="1"/>
  <c r="AF170" i="75"/>
  <c r="AF724" i="77" s="1"/>
  <c r="AG170" i="75"/>
  <c r="AG724" i="77" s="1"/>
  <c r="AH170" i="75"/>
  <c r="AH724" i="77" s="1"/>
  <c r="AI170" i="75"/>
  <c r="AI724" i="77" s="1"/>
  <c r="AJ170" i="75"/>
  <c r="AJ724" i="77" s="1"/>
  <c r="AK170" i="75"/>
  <c r="AK724" i="77" s="1"/>
  <c r="AL170" i="75"/>
  <c r="AL724" i="77" s="1"/>
  <c r="AM170" i="75"/>
  <c r="AM724" i="77" s="1"/>
  <c r="AN170" i="75"/>
  <c r="AN724" i="77" s="1"/>
  <c r="AO170" i="75"/>
  <c r="AO724" i="77" s="1"/>
  <c r="AP170" i="75"/>
  <c r="AP724" i="77" s="1"/>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F724" i="77" s="1"/>
  <c r="BG170" i="75"/>
  <c r="BG724" i="77" s="1"/>
  <c r="BH170" i="75"/>
  <c r="BH724" i="77" s="1"/>
  <c r="BI170" i="75"/>
  <c r="BI724" i="77" s="1"/>
  <c r="BJ170" i="75"/>
  <c r="BJ724" i="77" s="1"/>
  <c r="BK170" i="75"/>
  <c r="BK724" i="77" s="1"/>
  <c r="BL170" i="75"/>
  <c r="BL724" i="77" s="1"/>
  <c r="BM170" i="75"/>
  <c r="BM724" i="77" s="1"/>
  <c r="BN170" i="75"/>
  <c r="BN724" i="77" s="1"/>
  <c r="BO170" i="75"/>
  <c r="BO724" i="77" s="1"/>
  <c r="BP170" i="75"/>
  <c r="BP724" i="77" s="1"/>
  <c r="BQ170" i="75"/>
  <c r="BQ724" i="77" s="1"/>
  <c r="BR170" i="75"/>
  <c r="BR724" i="77" s="1"/>
  <c r="BS170" i="75"/>
  <c r="BS724" i="77" s="1"/>
  <c r="BT170" i="75"/>
  <c r="BT724" i="77" s="1"/>
  <c r="BU170" i="75"/>
  <c r="BU724" i="77" s="1"/>
  <c r="BV170" i="75"/>
  <c r="BV724" i="77" s="1"/>
  <c r="BW170" i="75"/>
  <c r="BW724" i="77" s="1"/>
  <c r="BX170" i="75"/>
  <c r="BX724" i="77" s="1"/>
  <c r="B171" i="75"/>
  <c r="B725" i="77" s="1"/>
  <c r="C171" i="75"/>
  <c r="C725" i="77" s="1"/>
  <c r="D171" i="75"/>
  <c r="D725" i="77" s="1"/>
  <c r="E171" i="75"/>
  <c r="E725" i="77" s="1"/>
  <c r="F171" i="75"/>
  <c r="F725" i="77" s="1"/>
  <c r="G171" i="75"/>
  <c r="G725" i="77" s="1"/>
  <c r="H171" i="75"/>
  <c r="H725" i="77" s="1"/>
  <c r="I171" i="75"/>
  <c r="I725" i="77" s="1"/>
  <c r="J171" i="75"/>
  <c r="J725" i="77" s="1"/>
  <c r="K171" i="75"/>
  <c r="K725" i="77" s="1"/>
  <c r="L171" i="75"/>
  <c r="L725" i="77" s="1"/>
  <c r="M171" i="75"/>
  <c r="M725" i="77" s="1"/>
  <c r="N171" i="75"/>
  <c r="N725" i="77" s="1"/>
  <c r="O171" i="75"/>
  <c r="O725" i="77" s="1"/>
  <c r="P171" i="75"/>
  <c r="P725" i="77" s="1"/>
  <c r="Q171" i="75"/>
  <c r="Q725" i="77" s="1"/>
  <c r="R171" i="75"/>
  <c r="R725" i="77" s="1"/>
  <c r="S171" i="75"/>
  <c r="S725" i="77" s="1"/>
  <c r="T171" i="75"/>
  <c r="U171" i="75"/>
  <c r="U725" i="77" s="1"/>
  <c r="V171" i="75"/>
  <c r="V725" i="77" s="1"/>
  <c r="W171" i="75"/>
  <c r="W725" i="77" s="1"/>
  <c r="X171" i="75"/>
  <c r="X725" i="77" s="1"/>
  <c r="Y171" i="75"/>
  <c r="Y725" i="77" s="1"/>
  <c r="Z171" i="75"/>
  <c r="Z725" i="77" s="1"/>
  <c r="AA171" i="75"/>
  <c r="AA725" i="77" s="1"/>
  <c r="AB171" i="75"/>
  <c r="AB725" i="77" s="1"/>
  <c r="AC171" i="75"/>
  <c r="AC725" i="77" s="1"/>
  <c r="AD171" i="75"/>
  <c r="AD725" i="77" s="1"/>
  <c r="AE171" i="75"/>
  <c r="AE725" i="77" s="1"/>
  <c r="AF171" i="75"/>
  <c r="AF725" i="77" s="1"/>
  <c r="AG171" i="75"/>
  <c r="AG725" i="77" s="1"/>
  <c r="AH171" i="75"/>
  <c r="AH725" i="77" s="1"/>
  <c r="AI171" i="75"/>
  <c r="AI725" i="77" s="1"/>
  <c r="AJ171" i="75"/>
  <c r="AJ725" i="77" s="1"/>
  <c r="AK171" i="75"/>
  <c r="AK725" i="77" s="1"/>
  <c r="AL171" i="75"/>
  <c r="AL725" i="77" s="1"/>
  <c r="AM171" i="75"/>
  <c r="AM725" i="77" s="1"/>
  <c r="AN171" i="75"/>
  <c r="AN725" i="77" s="1"/>
  <c r="AO171" i="75"/>
  <c r="AO725" i="77" s="1"/>
  <c r="AP171" i="75"/>
  <c r="AP725" i="77" s="1"/>
  <c r="AQ171" i="75"/>
  <c r="AQ725" i="77" s="1"/>
  <c r="AR171" i="75"/>
  <c r="AR725" i="77" s="1"/>
  <c r="AS171" i="75"/>
  <c r="AS725" i="77" s="1"/>
  <c r="AT171" i="75"/>
  <c r="AT725" i="77" s="1"/>
  <c r="AU171" i="75"/>
  <c r="AU725" i="77" s="1"/>
  <c r="AV171" i="75"/>
  <c r="AV725" i="77" s="1"/>
  <c r="AW171" i="75"/>
  <c r="AW725" i="77" s="1"/>
  <c r="AX171" i="75"/>
  <c r="AX725" i="77" s="1"/>
  <c r="AY171" i="75"/>
  <c r="AY725" i="77" s="1"/>
  <c r="AZ171" i="75"/>
  <c r="AZ725" i="77" s="1"/>
  <c r="BA171" i="75"/>
  <c r="BA725" i="77" s="1"/>
  <c r="BB171" i="75"/>
  <c r="BB725" i="77" s="1"/>
  <c r="BC171" i="75"/>
  <c r="BC725" i="77" s="1"/>
  <c r="BD171" i="75"/>
  <c r="BD725" i="77" s="1"/>
  <c r="BE171" i="75"/>
  <c r="BE725" i="77" s="1"/>
  <c r="BF171" i="75"/>
  <c r="BF725" i="77" s="1"/>
  <c r="BG171" i="75"/>
  <c r="BG725" i="77" s="1"/>
  <c r="BH171" i="75"/>
  <c r="BH725" i="77" s="1"/>
  <c r="BI171" i="75"/>
  <c r="BI725" i="77" s="1"/>
  <c r="BJ171" i="75"/>
  <c r="BJ725" i="77" s="1"/>
  <c r="BK171" i="75"/>
  <c r="BK725" i="77" s="1"/>
  <c r="BL171" i="75"/>
  <c r="BL725" i="77" s="1"/>
  <c r="BM171" i="75"/>
  <c r="BM725" i="77" s="1"/>
  <c r="BN171" i="75"/>
  <c r="BN725" i="77" s="1"/>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D763" i="77" s="1"/>
  <c r="E177" i="75"/>
  <c r="E763" i="77" s="1"/>
  <c r="F177" i="75"/>
  <c r="F763" i="77" s="1"/>
  <c r="G177" i="75"/>
  <c r="G763" i="77" s="1"/>
  <c r="H177" i="75"/>
  <c r="H763" i="77" s="1"/>
  <c r="I177" i="75"/>
  <c r="I763" i="77" s="1"/>
  <c r="J177" i="75"/>
  <c r="J763" i="77" s="1"/>
  <c r="K177" i="75"/>
  <c r="K763" i="77" s="1"/>
  <c r="L177" i="75"/>
  <c r="L763" i="77" s="1"/>
  <c r="M177" i="75"/>
  <c r="M763" i="77" s="1"/>
  <c r="N177" i="75"/>
  <c r="N763" i="77" s="1"/>
  <c r="O177" i="75"/>
  <c r="O763" i="77" s="1"/>
  <c r="P177" i="75"/>
  <c r="P763" i="77" s="1"/>
  <c r="Q177" i="75"/>
  <c r="Q763" i="77" s="1"/>
  <c r="R177" i="75"/>
  <c r="R763" i="77" s="1"/>
  <c r="S177" i="75"/>
  <c r="S763" i="77" s="1"/>
  <c r="T177" i="75"/>
  <c r="T763" i="77" s="1"/>
  <c r="U177" i="75"/>
  <c r="U763" i="77" s="1"/>
  <c r="V177" i="75"/>
  <c r="V763" i="77" s="1"/>
  <c r="W177" i="75"/>
  <c r="X177" i="75"/>
  <c r="X763" i="77" s="1"/>
  <c r="Y177" i="75"/>
  <c r="Y763" i="77" s="1"/>
  <c r="Z177" i="75"/>
  <c r="Z763" i="77" s="1"/>
  <c r="AA177" i="75"/>
  <c r="AA763" i="77" s="1"/>
  <c r="AB177" i="75"/>
  <c r="AB763" i="77" s="1"/>
  <c r="AC177" i="75"/>
  <c r="AC763" i="77" s="1"/>
  <c r="AD177" i="75"/>
  <c r="AD763" i="77" s="1"/>
  <c r="AE177" i="75"/>
  <c r="AE763" i="77" s="1"/>
  <c r="AF177" i="75"/>
  <c r="AF763" i="77" s="1"/>
  <c r="AG177" i="75"/>
  <c r="AH177" i="75"/>
  <c r="AH763" i="77" s="1"/>
  <c r="AI177" i="75"/>
  <c r="AI763" i="77" s="1"/>
  <c r="AJ177" i="75"/>
  <c r="AJ763" i="77" s="1"/>
  <c r="AK177" i="75"/>
  <c r="AK763" i="77" s="1"/>
  <c r="AL177" i="75"/>
  <c r="AL763" i="77" s="1"/>
  <c r="AM177" i="75"/>
  <c r="AM763" i="77" s="1"/>
  <c r="AN177" i="75"/>
  <c r="AN763" i="77" s="1"/>
  <c r="AO177" i="75"/>
  <c r="AO763" i="77" s="1"/>
  <c r="AP177" i="75"/>
  <c r="AP763" i="77" s="1"/>
  <c r="AQ177" i="75"/>
  <c r="AQ763" i="77" s="1"/>
  <c r="AR177" i="75"/>
  <c r="AR763" i="77" s="1"/>
  <c r="AS177" i="75"/>
  <c r="AS763" i="77" s="1"/>
  <c r="AT177" i="75"/>
  <c r="AT763" i="77" s="1"/>
  <c r="AU177" i="75"/>
  <c r="AU763" i="77" s="1"/>
  <c r="AV177" i="75"/>
  <c r="AV763" i="77" s="1"/>
  <c r="AW177" i="75"/>
  <c r="AW763" i="77" s="1"/>
  <c r="AX177" i="75"/>
  <c r="AX763" i="77" s="1"/>
  <c r="AY177" i="75"/>
  <c r="AY763" i="77" s="1"/>
  <c r="AZ177" i="75"/>
  <c r="AZ763" i="77" s="1"/>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K763" i="77" s="1"/>
  <c r="BL177" i="75"/>
  <c r="BL763" i="77" s="1"/>
  <c r="BM177" i="75"/>
  <c r="BM763" i="77" s="1"/>
  <c r="BN177" i="75"/>
  <c r="BN763" i="77" s="1"/>
  <c r="BO177" i="75"/>
  <c r="BO763" i="77" s="1"/>
  <c r="BP177" i="75"/>
  <c r="BP763" i="77" s="1"/>
  <c r="BQ177" i="75"/>
  <c r="BQ763" i="77" s="1"/>
  <c r="BR177" i="75"/>
  <c r="BR763" i="77" s="1"/>
  <c r="BS177" i="75"/>
  <c r="BS763" i="77" s="1"/>
  <c r="BT177" i="75"/>
  <c r="BT763" i="77" s="1"/>
  <c r="BU177" i="75"/>
  <c r="BU763" i="77" s="1"/>
  <c r="BV177" i="75"/>
  <c r="BV763" i="77" s="1"/>
  <c r="BW177" i="75"/>
  <c r="BW763" i="77" s="1"/>
  <c r="BX177" i="75"/>
  <c r="BX763" i="77" s="1"/>
  <c r="B178" i="75"/>
  <c r="B764" i="77" s="1"/>
  <c r="C178" i="75"/>
  <c r="C764" i="77" s="1"/>
  <c r="D178" i="75"/>
  <c r="D764" i="77" s="1"/>
  <c r="E178" i="75"/>
  <c r="E764" i="77" s="1"/>
  <c r="F178" i="75"/>
  <c r="F764" i="77" s="1"/>
  <c r="G178" i="75"/>
  <c r="G764" i="77" s="1"/>
  <c r="H178" i="75"/>
  <c r="H764" i="77" s="1"/>
  <c r="I178" i="75"/>
  <c r="I764" i="77" s="1"/>
  <c r="J178" i="75"/>
  <c r="J764" i="77" s="1"/>
  <c r="K178" i="75"/>
  <c r="K764" i="77" s="1"/>
  <c r="L178" i="75"/>
  <c r="L764" i="77" s="1"/>
  <c r="M178" i="75"/>
  <c r="M764" i="77" s="1"/>
  <c r="N178" i="75"/>
  <c r="N764" i="77" s="1"/>
  <c r="O178" i="75"/>
  <c r="O764" i="77" s="1"/>
  <c r="P178" i="75"/>
  <c r="P764" i="77" s="1"/>
  <c r="Q178" i="75"/>
  <c r="Q764" i="77" s="1"/>
  <c r="R178" i="75"/>
  <c r="R764" i="77" s="1"/>
  <c r="S178" i="75"/>
  <c r="S764" i="77" s="1"/>
  <c r="T178" i="75"/>
  <c r="T764" i="77" s="1"/>
  <c r="U178" i="75"/>
  <c r="U764" i="77" s="1"/>
  <c r="V178" i="75"/>
  <c r="V764" i="77" s="1"/>
  <c r="W178" i="75"/>
  <c r="W764" i="77" s="1"/>
  <c r="X178" i="75"/>
  <c r="X764" i="77" s="1"/>
  <c r="Y178" i="75"/>
  <c r="Y764" i="77" s="1"/>
  <c r="Z178" i="75"/>
  <c r="Z764" i="77" s="1"/>
  <c r="AA178" i="75"/>
  <c r="AA764" i="77" s="1"/>
  <c r="AB178" i="75"/>
  <c r="AB764" i="77" s="1"/>
  <c r="AC178" i="75"/>
  <c r="AC764" i="77" s="1"/>
  <c r="AD178" i="75"/>
  <c r="AD764" i="77" s="1"/>
  <c r="AE178" i="75"/>
  <c r="AE764" i="77" s="1"/>
  <c r="AF178" i="75"/>
  <c r="AF764" i="77" s="1"/>
  <c r="AG178" i="75"/>
  <c r="AG764" i="77" s="1"/>
  <c r="AH178" i="75"/>
  <c r="AH764" i="77" s="1"/>
  <c r="AI178" i="75"/>
  <c r="AI764" i="77" s="1"/>
  <c r="AJ178" i="75"/>
  <c r="AJ764" i="77" s="1"/>
  <c r="AK178" i="75"/>
  <c r="AK764" i="77" s="1"/>
  <c r="AL178" i="75"/>
  <c r="AL764" i="77" s="1"/>
  <c r="AM178" i="75"/>
  <c r="AM764" i="77" s="1"/>
  <c r="AN178" i="75"/>
  <c r="AN764" i="77" s="1"/>
  <c r="AO178" i="75"/>
  <c r="AO764" i="77" s="1"/>
  <c r="AP178" i="75"/>
  <c r="AP764" i="77" s="1"/>
  <c r="AQ178" i="75"/>
  <c r="AQ764" i="77" s="1"/>
  <c r="AR178" i="75"/>
  <c r="AR764" i="77" s="1"/>
  <c r="AS178" i="75"/>
  <c r="AS764" i="77" s="1"/>
  <c r="AT178" i="75"/>
  <c r="AT764" i="77" s="1"/>
  <c r="AU178" i="75"/>
  <c r="AU764" i="77" s="1"/>
  <c r="AV178" i="75"/>
  <c r="AV764" i="77" s="1"/>
  <c r="AW178" i="75"/>
  <c r="AW764" i="77" s="1"/>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M764" i="77" s="1"/>
  <c r="BN178" i="75"/>
  <c r="BN764" i="77" s="1"/>
  <c r="BO178" i="75"/>
  <c r="BO764" i="77" s="1"/>
  <c r="BP178" i="75"/>
  <c r="BP764" i="77" s="1"/>
  <c r="BQ178" i="75"/>
  <c r="BQ764" i="77" s="1"/>
  <c r="BR178" i="75"/>
  <c r="BR764" i="77" s="1"/>
  <c r="BS178" i="75"/>
  <c r="BS764" i="77" s="1"/>
  <c r="BT178" i="75"/>
  <c r="BT764" i="77" s="1"/>
  <c r="BU178" i="75"/>
  <c r="BU764" i="77" s="1"/>
  <c r="BV178" i="75"/>
  <c r="BV764" i="77" s="1"/>
  <c r="BW178" i="75"/>
  <c r="BW764" i="77" s="1"/>
  <c r="BX178" i="75"/>
  <c r="BX764" i="77" s="1"/>
  <c r="B179" i="75"/>
  <c r="B765" i="77" s="1"/>
  <c r="C179" i="75"/>
  <c r="C765" i="77" s="1"/>
  <c r="D179" i="75"/>
  <c r="D765" i="77" s="1"/>
  <c r="E179" i="75"/>
  <c r="E765" i="77" s="1"/>
  <c r="F179" i="75"/>
  <c r="F765" i="77" s="1"/>
  <c r="G179" i="75"/>
  <c r="G765" i="77" s="1"/>
  <c r="H179" i="75"/>
  <c r="H765" i="77" s="1"/>
  <c r="I179" i="75"/>
  <c r="I765" i="77" s="1"/>
  <c r="J179" i="75"/>
  <c r="J765" i="77" s="1"/>
  <c r="K179" i="75"/>
  <c r="K765" i="77" s="1"/>
  <c r="L179" i="75"/>
  <c r="L765" i="77" s="1"/>
  <c r="M179" i="75"/>
  <c r="M765" i="77" s="1"/>
  <c r="N179" i="75"/>
  <c r="N765" i="77" s="1"/>
  <c r="O179" i="75"/>
  <c r="O765" i="77" s="1"/>
  <c r="P179" i="75"/>
  <c r="P765" i="77" s="1"/>
  <c r="Q179" i="75"/>
  <c r="Q765" i="77" s="1"/>
  <c r="R179" i="75"/>
  <c r="R765" i="77" s="1"/>
  <c r="S179" i="75"/>
  <c r="S765" i="77" s="1"/>
  <c r="T179" i="75"/>
  <c r="T765" i="77" s="1"/>
  <c r="U179" i="75"/>
  <c r="U765" i="77" s="1"/>
  <c r="V179" i="75"/>
  <c r="V765" i="77" s="1"/>
  <c r="W179" i="75"/>
  <c r="W765" i="77" s="1"/>
  <c r="X179" i="75"/>
  <c r="X765" i="77" s="1"/>
  <c r="Y179" i="75"/>
  <c r="Z179" i="75"/>
  <c r="Z765" i="77" s="1"/>
  <c r="AA179" i="75"/>
  <c r="AA765" i="77" s="1"/>
  <c r="AB179" i="75"/>
  <c r="AB765" i="77" s="1"/>
  <c r="AC179" i="75"/>
  <c r="AC765" i="77" s="1"/>
  <c r="AD179" i="75"/>
  <c r="AD765" i="77" s="1"/>
  <c r="AE179" i="75"/>
  <c r="AE765" i="77" s="1"/>
  <c r="AF179" i="75"/>
  <c r="AF765" i="77" s="1"/>
  <c r="AG179" i="75"/>
  <c r="AG765" i="77" s="1"/>
  <c r="AH179" i="75"/>
  <c r="AH765" i="77" s="1"/>
  <c r="AI179" i="75"/>
  <c r="AI765" i="77" s="1"/>
  <c r="AJ179" i="75"/>
  <c r="AJ765" i="77" s="1"/>
  <c r="AK179" i="75"/>
  <c r="AK765" i="77" s="1"/>
  <c r="AL179" i="75"/>
  <c r="AL765" i="77" s="1"/>
  <c r="AM179" i="75"/>
  <c r="AM765" i="77" s="1"/>
  <c r="AN179" i="75"/>
  <c r="AN765" i="77" s="1"/>
  <c r="AO179" i="75"/>
  <c r="AO765" i="77" s="1"/>
  <c r="AP179" i="75"/>
  <c r="AP765" i="77" s="1"/>
  <c r="AQ179" i="75"/>
  <c r="AQ765" i="77" s="1"/>
  <c r="AR179" i="75"/>
  <c r="AR765" i="77" s="1"/>
  <c r="AS179" i="75"/>
  <c r="AS765" i="77" s="1"/>
  <c r="AT179" i="75"/>
  <c r="AT765" i="77" s="1"/>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J765" i="77" s="1"/>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C766" i="77" s="1"/>
  <c r="D180" i="75"/>
  <c r="D766" i="77" s="1"/>
  <c r="E180" i="75"/>
  <c r="E766" i="77" s="1"/>
  <c r="F180" i="75"/>
  <c r="F766" i="77" s="1"/>
  <c r="G180" i="75"/>
  <c r="G766" i="77" s="1"/>
  <c r="H180" i="75"/>
  <c r="H766" i="77" s="1"/>
  <c r="I180" i="75"/>
  <c r="I766" i="77" s="1"/>
  <c r="J180" i="75"/>
  <c r="J766" i="77" s="1"/>
  <c r="K180" i="75"/>
  <c r="K766" i="77" s="1"/>
  <c r="L180" i="75"/>
  <c r="L766" i="77" s="1"/>
  <c r="M180" i="75"/>
  <c r="M766" i="77" s="1"/>
  <c r="N180" i="75"/>
  <c r="N766" i="77" s="1"/>
  <c r="O180" i="75"/>
  <c r="O766" i="77" s="1"/>
  <c r="P180" i="75"/>
  <c r="P766" i="77" s="1"/>
  <c r="Q180" i="75"/>
  <c r="Q766" i="77" s="1"/>
  <c r="R180" i="75"/>
  <c r="R766" i="77" s="1"/>
  <c r="S180" i="75"/>
  <c r="S766" i="77" s="1"/>
  <c r="T180" i="75"/>
  <c r="T766" i="77" s="1"/>
  <c r="U180" i="75"/>
  <c r="U766" i="77" s="1"/>
  <c r="V180" i="75"/>
  <c r="V766" i="77" s="1"/>
  <c r="W180" i="75"/>
  <c r="W766" i="77" s="1"/>
  <c r="X180" i="75"/>
  <c r="X766" i="77" s="1"/>
  <c r="Y180" i="75"/>
  <c r="Y766" i="77" s="1"/>
  <c r="Z180" i="75"/>
  <c r="Z766" i="77" s="1"/>
  <c r="AA180" i="75"/>
  <c r="AA766" i="77" s="1"/>
  <c r="AB180" i="75"/>
  <c r="AB766" i="77" s="1"/>
  <c r="AC180" i="75"/>
  <c r="AC766" i="77" s="1"/>
  <c r="AD180" i="75"/>
  <c r="AD766" i="77" s="1"/>
  <c r="AE180" i="75"/>
  <c r="AE766" i="77" s="1"/>
  <c r="AF180" i="75"/>
  <c r="AF766" i="77" s="1"/>
  <c r="AG180" i="75"/>
  <c r="AG766" i="77" s="1"/>
  <c r="AH180" i="75"/>
  <c r="AH766" i="77" s="1"/>
  <c r="AI180" i="75"/>
  <c r="AI766" i="77" s="1"/>
  <c r="AJ180" i="75"/>
  <c r="AJ766" i="77" s="1"/>
  <c r="AK180" i="75"/>
  <c r="AK766" i="77" s="1"/>
  <c r="AL180" i="75"/>
  <c r="AL766" i="77" s="1"/>
  <c r="AM180" i="75"/>
  <c r="AM766" i="77" s="1"/>
  <c r="AN180" i="75"/>
  <c r="AN766" i="77" s="1"/>
  <c r="AO180" i="75"/>
  <c r="AO766" i="77" s="1"/>
  <c r="AP180" i="75"/>
  <c r="AP766" i="77" s="1"/>
  <c r="AQ180" i="75"/>
  <c r="AQ766" i="77" s="1"/>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G766" i="77" s="1"/>
  <c r="BH180" i="75"/>
  <c r="BH766" i="77" s="1"/>
  <c r="BI180" i="75"/>
  <c r="BI766" i="77" s="1"/>
  <c r="BJ180" i="75"/>
  <c r="BJ766" i="77" s="1"/>
  <c r="BK180" i="75"/>
  <c r="BK766" i="77" s="1"/>
  <c r="BL180" i="75"/>
  <c r="BL766" i="77" s="1"/>
  <c r="BM180" i="75"/>
  <c r="BM766" i="77" s="1"/>
  <c r="BN180" i="75"/>
  <c r="BN766" i="77" s="1"/>
  <c r="BO180" i="75"/>
  <c r="BO766" i="77" s="1"/>
  <c r="BP180" i="75"/>
  <c r="BP766" i="77" s="1"/>
  <c r="BQ180" i="75"/>
  <c r="BQ766" i="77" s="1"/>
  <c r="BR180" i="75"/>
  <c r="BR766" i="77" s="1"/>
  <c r="BS180" i="75"/>
  <c r="BS766" i="77" s="1"/>
  <c r="BT180" i="75"/>
  <c r="BT766" i="77" s="1"/>
  <c r="BU180" i="75"/>
  <c r="BU766" i="77" s="1"/>
  <c r="BV180" i="75"/>
  <c r="BV766" i="77" s="1"/>
  <c r="BW180" i="75"/>
  <c r="BW766" i="77" s="1"/>
  <c r="BX180" i="75"/>
  <c r="BX766" i="77" s="1"/>
  <c r="B181" i="75"/>
  <c r="B767" i="77" s="1"/>
  <c r="C181" i="75"/>
  <c r="C767" i="77" s="1"/>
  <c r="D181" i="75"/>
  <c r="D767" i="77" s="1"/>
  <c r="E181" i="75"/>
  <c r="E767" i="77" s="1"/>
  <c r="F181" i="75"/>
  <c r="F767" i="77" s="1"/>
  <c r="G181" i="75"/>
  <c r="G767" i="77" s="1"/>
  <c r="H181" i="75"/>
  <c r="H767" i="77" s="1"/>
  <c r="I181" i="75"/>
  <c r="I767" i="77" s="1"/>
  <c r="J181" i="75"/>
  <c r="J767" i="77" s="1"/>
  <c r="K181" i="75"/>
  <c r="K767" i="77" s="1"/>
  <c r="L181" i="75"/>
  <c r="L767" i="77" s="1"/>
  <c r="M181" i="75"/>
  <c r="M767" i="77" s="1"/>
  <c r="N181" i="75"/>
  <c r="N767" i="77" s="1"/>
  <c r="O181" i="75"/>
  <c r="O767" i="77" s="1"/>
  <c r="P181" i="75"/>
  <c r="P767" i="77" s="1"/>
  <c r="Q181" i="75"/>
  <c r="Q767" i="77" s="1"/>
  <c r="R181" i="75"/>
  <c r="R767" i="77" s="1"/>
  <c r="S181" i="75"/>
  <c r="S767" i="77" s="1"/>
  <c r="T181" i="75"/>
  <c r="T767" i="77" s="1"/>
  <c r="U181" i="75"/>
  <c r="U767" i="77" s="1"/>
  <c r="V181" i="75"/>
  <c r="V767" i="77" s="1"/>
  <c r="W181" i="75"/>
  <c r="W767" i="77" s="1"/>
  <c r="X181" i="75"/>
  <c r="X767" i="77" s="1"/>
  <c r="Y181" i="75"/>
  <c r="Y767" i="77" s="1"/>
  <c r="Z181" i="75"/>
  <c r="Z767" i="77" s="1"/>
  <c r="AA181" i="75"/>
  <c r="AA767" i="77" s="1"/>
  <c r="AB181" i="75"/>
  <c r="AB767" i="77" s="1"/>
  <c r="AC181" i="75"/>
  <c r="AC767" i="77" s="1"/>
  <c r="AD181" i="75"/>
  <c r="AD767" i="77" s="1"/>
  <c r="AE181" i="75"/>
  <c r="AE767" i="77" s="1"/>
  <c r="AF181" i="75"/>
  <c r="AF767" i="77" s="1"/>
  <c r="AG181" i="75"/>
  <c r="AG767" i="77" s="1"/>
  <c r="AH181" i="75"/>
  <c r="AH767" i="77" s="1"/>
  <c r="AI181" i="75"/>
  <c r="AI767" i="77" s="1"/>
  <c r="AJ181" i="75"/>
  <c r="AJ767" i="77" s="1"/>
  <c r="AK181" i="75"/>
  <c r="AK767" i="77" s="1"/>
  <c r="AL181" i="75"/>
  <c r="AL767" i="77" s="1"/>
  <c r="AM181" i="75"/>
  <c r="AM767" i="77" s="1"/>
  <c r="AN181" i="75"/>
  <c r="AN767" i="77" s="1"/>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D767" i="77" s="1"/>
  <c r="BE181" i="75"/>
  <c r="BE767" i="77" s="1"/>
  <c r="BF181" i="75"/>
  <c r="BF767" i="77" s="1"/>
  <c r="BG181" i="75"/>
  <c r="BG767" i="77" s="1"/>
  <c r="BH181" i="75"/>
  <c r="BH767" i="77" s="1"/>
  <c r="BI181" i="75"/>
  <c r="BI767" i="77" s="1"/>
  <c r="BJ181" i="75"/>
  <c r="BJ767" i="77" s="1"/>
  <c r="BK181" i="75"/>
  <c r="BK767" i="77" s="1"/>
  <c r="BL181" i="75"/>
  <c r="BL767" i="77" s="1"/>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E801" i="77" s="1"/>
  <c r="F187" i="75"/>
  <c r="F801" i="77" s="1"/>
  <c r="G187" i="75"/>
  <c r="G801" i="77" s="1"/>
  <c r="H187" i="75"/>
  <c r="H801" i="77" s="1"/>
  <c r="I187" i="75"/>
  <c r="I801" i="77" s="1"/>
  <c r="J187" i="75"/>
  <c r="J801" i="77" s="1"/>
  <c r="K187" i="75"/>
  <c r="K801" i="77" s="1"/>
  <c r="L187" i="75"/>
  <c r="L801" i="77" s="1"/>
  <c r="M187" i="75"/>
  <c r="M801" i="77" s="1"/>
  <c r="N187" i="75"/>
  <c r="N801" i="77" s="1"/>
  <c r="O187" i="75"/>
  <c r="O801" i="77" s="1"/>
  <c r="P187" i="75"/>
  <c r="P801" i="77" s="1"/>
  <c r="Q187" i="75"/>
  <c r="Q801" i="77" s="1"/>
  <c r="R187" i="75"/>
  <c r="R801" i="77" s="1"/>
  <c r="S187" i="75"/>
  <c r="S801" i="77" s="1"/>
  <c r="T187" i="75"/>
  <c r="T801" i="77" s="1"/>
  <c r="U187" i="75"/>
  <c r="U801" i="77" s="1"/>
  <c r="V187" i="75"/>
  <c r="V801" i="77" s="1"/>
  <c r="W187" i="75"/>
  <c r="W801" i="77" s="1"/>
  <c r="X187" i="75"/>
  <c r="X801" i="77" s="1"/>
  <c r="Y187" i="75"/>
  <c r="Y801" i="77" s="1"/>
  <c r="Z187" i="75"/>
  <c r="Z801" i="77" s="1"/>
  <c r="AA187" i="75"/>
  <c r="AA801" i="77" s="1"/>
  <c r="AB187" i="75"/>
  <c r="AB801" i="77" s="1"/>
  <c r="AC187" i="75"/>
  <c r="AC801" i="77" s="1"/>
  <c r="AD187" i="75"/>
  <c r="AD801" i="77" s="1"/>
  <c r="AE187" i="75"/>
  <c r="AE801" i="77" s="1"/>
  <c r="AF187" i="75"/>
  <c r="AF801" i="77" s="1"/>
  <c r="AG187" i="75"/>
  <c r="AG801" i="77" s="1"/>
  <c r="AH187" i="75"/>
  <c r="AH801" i="77" s="1"/>
  <c r="AI187" i="75"/>
  <c r="AI801" i="77" s="1"/>
  <c r="AJ187" i="75"/>
  <c r="AJ801" i="77" s="1"/>
  <c r="AK187" i="75"/>
  <c r="AK801" i="77" s="1"/>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A801" i="77" s="1"/>
  <c r="BB187" i="75"/>
  <c r="BB801" i="77" s="1"/>
  <c r="BC187" i="75"/>
  <c r="BC801" i="77" s="1"/>
  <c r="BD187" i="75"/>
  <c r="BD801" i="77" s="1"/>
  <c r="BE187" i="75"/>
  <c r="BE801" i="77" s="1"/>
  <c r="BF187" i="75"/>
  <c r="BF801" i="77" s="1"/>
  <c r="BG187" i="75"/>
  <c r="BG801" i="77" s="1"/>
  <c r="BH187" i="75"/>
  <c r="BH801" i="77" s="1"/>
  <c r="BI187" i="75"/>
  <c r="BI801" i="77" s="1"/>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B802" i="77" s="1"/>
  <c r="C188" i="75"/>
  <c r="C802" i="77" s="1"/>
  <c r="D188" i="75"/>
  <c r="D802" i="77" s="1"/>
  <c r="E188" i="75"/>
  <c r="E802" i="77" s="1"/>
  <c r="F188" i="75"/>
  <c r="F802" i="77" s="1"/>
  <c r="G188" i="75"/>
  <c r="G802" i="77" s="1"/>
  <c r="H188" i="75"/>
  <c r="H802" i="77" s="1"/>
  <c r="I188" i="75"/>
  <c r="I802" i="77" s="1"/>
  <c r="J188" i="75"/>
  <c r="J802" i="77" s="1"/>
  <c r="K188" i="75"/>
  <c r="K802" i="77" s="1"/>
  <c r="L188" i="75"/>
  <c r="L802" i="77" s="1"/>
  <c r="M188" i="75"/>
  <c r="M802" i="77" s="1"/>
  <c r="N188" i="75"/>
  <c r="N802" i="77" s="1"/>
  <c r="O188" i="75"/>
  <c r="O802" i="77" s="1"/>
  <c r="P188" i="75"/>
  <c r="P802" i="77" s="1"/>
  <c r="Q188" i="75"/>
  <c r="Q802" i="77" s="1"/>
  <c r="R188" i="75"/>
  <c r="R802" i="77" s="1"/>
  <c r="S188" i="75"/>
  <c r="S802" i="77" s="1"/>
  <c r="T188" i="75"/>
  <c r="T802" i="77" s="1"/>
  <c r="U188" i="75"/>
  <c r="U802" i="77" s="1"/>
  <c r="V188" i="75"/>
  <c r="V802" i="77" s="1"/>
  <c r="W188" i="75"/>
  <c r="W802" i="77" s="1"/>
  <c r="X188" i="75"/>
  <c r="X802" i="77" s="1"/>
  <c r="Y188" i="75"/>
  <c r="Y802" i="77" s="1"/>
  <c r="Z188" i="75"/>
  <c r="Z802" i="77" s="1"/>
  <c r="AA188" i="75"/>
  <c r="AA802" i="77" s="1"/>
  <c r="AB188" i="75"/>
  <c r="AB802" i="77" s="1"/>
  <c r="AC188" i="75"/>
  <c r="AC802" i="77" s="1"/>
  <c r="AD188" i="75"/>
  <c r="AD802" i="77" s="1"/>
  <c r="AE188" i="75"/>
  <c r="AE802" i="77" s="1"/>
  <c r="AF188" i="75"/>
  <c r="AF802" i="77" s="1"/>
  <c r="AG188" i="75"/>
  <c r="AG802" i="77" s="1"/>
  <c r="AH188" i="75"/>
  <c r="AH802" i="77" s="1"/>
  <c r="AI188" i="75"/>
  <c r="AI802" i="77" s="1"/>
  <c r="AJ188" i="75"/>
  <c r="AJ802" i="77" s="1"/>
  <c r="AK188" i="75"/>
  <c r="AK802" i="77" s="1"/>
  <c r="AL188" i="75"/>
  <c r="AL802" i="77" s="1"/>
  <c r="AM188" i="75"/>
  <c r="AM802" i="77" s="1"/>
  <c r="AN188" i="75"/>
  <c r="AN802" i="77" s="1"/>
  <c r="AO188" i="75"/>
  <c r="AO802" i="77" s="1"/>
  <c r="AP188" i="75"/>
  <c r="AP802" i="77" s="1"/>
  <c r="AQ188" i="75"/>
  <c r="AQ802" i="77" s="1"/>
  <c r="AR188" i="75"/>
  <c r="AR802" i="77" s="1"/>
  <c r="AS188" i="75"/>
  <c r="AS802" i="77" s="1"/>
  <c r="AT188" i="75"/>
  <c r="AT802" i="77" s="1"/>
  <c r="AU188" i="75"/>
  <c r="AU802" i="77" s="1"/>
  <c r="AV188" i="75"/>
  <c r="AV802" i="77" s="1"/>
  <c r="AW188" i="75"/>
  <c r="AW802" i="77" s="1"/>
  <c r="AX188" i="75"/>
  <c r="AX802" i="77" s="1"/>
  <c r="AY188" i="75"/>
  <c r="AY802" i="77" s="1"/>
  <c r="AZ188" i="75"/>
  <c r="AZ802" i="77" s="1"/>
  <c r="BA188" i="75"/>
  <c r="BA802" i="77" s="1"/>
  <c r="BB188" i="75"/>
  <c r="BB802" i="77" s="1"/>
  <c r="BC188" i="75"/>
  <c r="BC802" i="77" s="1"/>
  <c r="BD188" i="75"/>
  <c r="BD802" i="77" s="1"/>
  <c r="BE188" i="75"/>
  <c r="BE802" i="77" s="1"/>
  <c r="BF188" i="75"/>
  <c r="BF802" i="77" s="1"/>
  <c r="BG188" i="75"/>
  <c r="BG802" i="77" s="1"/>
  <c r="BH188" i="75"/>
  <c r="BH802" i="77" s="1"/>
  <c r="BI188" i="75"/>
  <c r="BI802" i="77" s="1"/>
  <c r="BJ188" i="75"/>
  <c r="BJ802" i="77" s="1"/>
  <c r="BK188" i="75"/>
  <c r="BK802" i="77" s="1"/>
  <c r="BL188" i="75"/>
  <c r="BL802" i="77" s="1"/>
  <c r="BM188" i="75"/>
  <c r="BM802" i="77" s="1"/>
  <c r="BN188" i="75"/>
  <c r="BN802" i="77" s="1"/>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B803" i="77" s="1"/>
  <c r="C189" i="75"/>
  <c r="C803" i="77" s="1"/>
  <c r="D189" i="75"/>
  <c r="D803" i="77" s="1"/>
  <c r="E189" i="75"/>
  <c r="E803" i="77" s="1"/>
  <c r="F189" i="75"/>
  <c r="F803" i="77" s="1"/>
  <c r="G189" i="75"/>
  <c r="G803" i="77" s="1"/>
  <c r="H189" i="75"/>
  <c r="H803" i="77" s="1"/>
  <c r="I189" i="75"/>
  <c r="I803" i="77" s="1"/>
  <c r="J189" i="75"/>
  <c r="J803" i="77" s="1"/>
  <c r="K189" i="75"/>
  <c r="K803" i="77" s="1"/>
  <c r="L189" i="75"/>
  <c r="L803" i="77" s="1"/>
  <c r="M189" i="75"/>
  <c r="M803" i="77" s="1"/>
  <c r="N189" i="75"/>
  <c r="N803" i="77" s="1"/>
  <c r="O189" i="75"/>
  <c r="O803" i="77" s="1"/>
  <c r="P189" i="75"/>
  <c r="P803" i="77" s="1"/>
  <c r="Q189" i="75"/>
  <c r="Q803" i="77" s="1"/>
  <c r="R189" i="75"/>
  <c r="R803" i="77" s="1"/>
  <c r="S189" i="75"/>
  <c r="S803" i="77" s="1"/>
  <c r="T189" i="75"/>
  <c r="T803" i="77" s="1"/>
  <c r="U189" i="75"/>
  <c r="U803" i="77" s="1"/>
  <c r="V189" i="75"/>
  <c r="V803" i="77" s="1"/>
  <c r="W189" i="75"/>
  <c r="W803" i="77" s="1"/>
  <c r="X189" i="75"/>
  <c r="X803" i="77" s="1"/>
  <c r="Y189" i="75"/>
  <c r="Y803" i="77" s="1"/>
  <c r="Z189" i="75"/>
  <c r="Z803" i="77" s="1"/>
  <c r="AA189" i="75"/>
  <c r="AA803" i="77" s="1"/>
  <c r="AB189" i="75"/>
  <c r="AB803" i="77" s="1"/>
  <c r="AC189" i="75"/>
  <c r="AC803" i="77" s="1"/>
  <c r="AD189" i="75"/>
  <c r="AD803" i="77" s="1"/>
  <c r="AE189" i="75"/>
  <c r="AE803" i="77" s="1"/>
  <c r="AF189" i="75"/>
  <c r="AF803" i="77" s="1"/>
  <c r="AG189" i="75"/>
  <c r="AG803" i="77" s="1"/>
  <c r="AH189" i="75"/>
  <c r="AH803" i="77" s="1"/>
  <c r="AI189" i="75"/>
  <c r="AI803" i="77" s="1"/>
  <c r="AJ189" i="75"/>
  <c r="AJ803" i="77" s="1"/>
  <c r="AK189" i="75"/>
  <c r="AK803" i="77" s="1"/>
  <c r="AL189" i="75"/>
  <c r="AL803" i="77" s="1"/>
  <c r="AM189" i="75"/>
  <c r="AM803" i="77" s="1"/>
  <c r="AN189" i="75"/>
  <c r="AN803" i="77" s="1"/>
  <c r="AO189" i="75"/>
  <c r="AO803" i="77" s="1"/>
  <c r="AP189" i="75"/>
  <c r="AP803" i="77" s="1"/>
  <c r="AQ189" i="75"/>
  <c r="AQ803" i="77" s="1"/>
  <c r="AR189" i="75"/>
  <c r="AR803" i="77" s="1"/>
  <c r="AS189" i="75"/>
  <c r="AS803" i="77" s="1"/>
  <c r="AT189" i="75"/>
  <c r="AT803" i="77" s="1"/>
  <c r="AU189" i="75"/>
  <c r="AU803" i="77" s="1"/>
  <c r="AV189" i="75"/>
  <c r="AV803" i="77" s="1"/>
  <c r="AW189" i="75"/>
  <c r="AW803" i="77" s="1"/>
  <c r="AX189" i="75"/>
  <c r="AX803" i="77" s="1"/>
  <c r="AY189" i="75"/>
  <c r="AY803" i="77" s="1"/>
  <c r="AZ189" i="75"/>
  <c r="AZ803" i="77" s="1"/>
  <c r="BA189" i="75"/>
  <c r="BA803" i="77" s="1"/>
  <c r="BB189" i="75"/>
  <c r="BB803" i="77" s="1"/>
  <c r="BC189" i="75"/>
  <c r="BC803" i="77" s="1"/>
  <c r="BD189" i="75"/>
  <c r="BD803" i="77" s="1"/>
  <c r="BE189" i="75"/>
  <c r="BE803" i="77" s="1"/>
  <c r="BF189" i="75"/>
  <c r="BF803" i="77" s="1"/>
  <c r="BG189" i="75"/>
  <c r="BG803" i="77" s="1"/>
  <c r="BH189" i="75"/>
  <c r="BH803" i="77" s="1"/>
  <c r="BI189" i="75"/>
  <c r="BI803" i="77" s="1"/>
  <c r="BJ189" i="75"/>
  <c r="BJ803" i="77" s="1"/>
  <c r="BK189" i="75"/>
  <c r="BK803" i="77" s="1"/>
  <c r="BL189" i="75"/>
  <c r="BL803" i="77" s="1"/>
  <c r="BM189" i="75"/>
  <c r="BM803" i="77" s="1"/>
  <c r="BN189" i="75"/>
  <c r="BN803" i="77" s="1"/>
  <c r="BO189" i="75"/>
  <c r="BO803" i="77" s="1"/>
  <c r="BP189" i="75"/>
  <c r="BP803" i="77" s="1"/>
  <c r="BQ189" i="75"/>
  <c r="BQ803" i="77" s="1"/>
  <c r="BR189" i="75"/>
  <c r="BR803" i="77" s="1"/>
  <c r="BS189" i="75"/>
  <c r="BS803" i="77" s="1"/>
  <c r="BT189" i="75"/>
  <c r="BT803" i="77" s="1"/>
  <c r="BU189" i="75"/>
  <c r="BU803" i="77" s="1"/>
  <c r="BV189" i="75"/>
  <c r="BV803" i="77" s="1"/>
  <c r="BW189" i="75"/>
  <c r="BW803" i="77" s="1"/>
  <c r="BX189" i="75"/>
  <c r="BX803" i="77" s="1"/>
  <c r="B190" i="75"/>
  <c r="B804" i="77" s="1"/>
  <c r="C190" i="75"/>
  <c r="C804" i="77" s="1"/>
  <c r="D190" i="75"/>
  <c r="D804" i="77" s="1"/>
  <c r="E190" i="75"/>
  <c r="E804" i="77" s="1"/>
  <c r="F190" i="75"/>
  <c r="F804" i="77" s="1"/>
  <c r="G190" i="75"/>
  <c r="G804" i="77" s="1"/>
  <c r="H190" i="75"/>
  <c r="H804" i="77" s="1"/>
  <c r="I190" i="75"/>
  <c r="I804" i="77" s="1"/>
  <c r="J190" i="75"/>
  <c r="J804" i="77" s="1"/>
  <c r="K190" i="75"/>
  <c r="K804" i="77" s="1"/>
  <c r="L190" i="75"/>
  <c r="L804" i="77" s="1"/>
  <c r="M190" i="75"/>
  <c r="M804" i="77" s="1"/>
  <c r="N190" i="75"/>
  <c r="N804" i="77" s="1"/>
  <c r="O190" i="75"/>
  <c r="O804" i="77" s="1"/>
  <c r="P190" i="75"/>
  <c r="P804" i="77" s="1"/>
  <c r="Q190" i="75"/>
  <c r="Q804" i="77" s="1"/>
  <c r="R190" i="75"/>
  <c r="R804" i="77" s="1"/>
  <c r="S190" i="75"/>
  <c r="S804" i="77" s="1"/>
  <c r="T190" i="75"/>
  <c r="T804" i="77" s="1"/>
  <c r="U190" i="75"/>
  <c r="U804" i="77" s="1"/>
  <c r="V190" i="75"/>
  <c r="V804" i="77" s="1"/>
  <c r="W190" i="75"/>
  <c r="W804" i="77" s="1"/>
  <c r="X190" i="75"/>
  <c r="X804" i="77" s="1"/>
  <c r="Y190" i="75"/>
  <c r="Z190" i="75"/>
  <c r="Z804" i="77" s="1"/>
  <c r="AA190" i="75"/>
  <c r="AA804" i="77" s="1"/>
  <c r="AB190" i="75"/>
  <c r="AB804" i="77" s="1"/>
  <c r="AC190" i="75"/>
  <c r="AC804" i="77" s="1"/>
  <c r="AD190" i="75"/>
  <c r="AD804" i="77" s="1"/>
  <c r="AE190" i="75"/>
  <c r="AE804" i="77" s="1"/>
  <c r="AF190" i="75"/>
  <c r="AF804" i="77" s="1"/>
  <c r="AG190" i="75"/>
  <c r="AG804" i="77" s="1"/>
  <c r="AH190" i="75"/>
  <c r="AH804" i="77" s="1"/>
  <c r="AI190" i="75"/>
  <c r="AI804" i="77" s="1"/>
  <c r="AJ190" i="75"/>
  <c r="AJ804" i="77" s="1"/>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AZ804" i="77" s="1"/>
  <c r="BA190" i="75"/>
  <c r="BA804" i="77" s="1"/>
  <c r="BB190" i="75"/>
  <c r="BB804" i="77" s="1"/>
  <c r="BC190" i="75"/>
  <c r="BC804" i="77" s="1"/>
  <c r="BD190" i="75"/>
  <c r="BD804" i="77" s="1"/>
  <c r="BE190" i="75"/>
  <c r="BE804" i="77" s="1"/>
  <c r="BF190" i="75"/>
  <c r="BF804" i="77" s="1"/>
  <c r="BG190" i="75"/>
  <c r="BG804" i="77" s="1"/>
  <c r="BH190" i="75"/>
  <c r="BH804" i="77" s="1"/>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S804" i="77" s="1"/>
  <c r="BT190" i="75"/>
  <c r="BT804" i="77" s="1"/>
  <c r="BU190" i="75"/>
  <c r="BU804" i="77" s="1"/>
  <c r="BV190" i="75"/>
  <c r="BV804" i="77" s="1"/>
  <c r="BW190" i="75"/>
  <c r="BW804" i="77" s="1"/>
  <c r="BX190" i="75"/>
  <c r="BX804" i="77" s="1"/>
  <c r="B191" i="75"/>
  <c r="B805" i="77" s="1"/>
  <c r="C191" i="75"/>
  <c r="C805" i="77" s="1"/>
  <c r="D191" i="75"/>
  <c r="D805" i="77" s="1"/>
  <c r="E191" i="75"/>
  <c r="E805" i="77" s="1"/>
  <c r="F191" i="75"/>
  <c r="F805" i="77" s="1"/>
  <c r="G191" i="75"/>
  <c r="G805" i="77" s="1"/>
  <c r="H191" i="75"/>
  <c r="H805" i="77" s="1"/>
  <c r="I191" i="75"/>
  <c r="I805" i="77" s="1"/>
  <c r="J191" i="75"/>
  <c r="J805" i="77" s="1"/>
  <c r="K191" i="75"/>
  <c r="K805" i="77" s="1"/>
  <c r="L191" i="75"/>
  <c r="L805" i="77" s="1"/>
  <c r="M191" i="75"/>
  <c r="M805" i="77" s="1"/>
  <c r="N191" i="75"/>
  <c r="N805" i="77" s="1"/>
  <c r="O191" i="75"/>
  <c r="O805" i="77" s="1"/>
  <c r="P191" i="75"/>
  <c r="P805" i="77" s="1"/>
  <c r="Q191" i="75"/>
  <c r="Q805" i="77" s="1"/>
  <c r="R191" i="75"/>
  <c r="R805" i="77" s="1"/>
  <c r="S191" i="75"/>
  <c r="S805" i="77" s="1"/>
  <c r="T191" i="75"/>
  <c r="T805" i="77" s="1"/>
  <c r="U191" i="75"/>
  <c r="U805" i="77" s="1"/>
  <c r="V191" i="75"/>
  <c r="V805" i="77" s="1"/>
  <c r="W191" i="75"/>
  <c r="W805" i="77" s="1"/>
  <c r="X191" i="75"/>
  <c r="X805" i="77" s="1"/>
  <c r="Y191" i="75"/>
  <c r="Y805" i="77" s="1"/>
  <c r="Z191" i="75"/>
  <c r="Z805" i="77" s="1"/>
  <c r="AA191" i="75"/>
  <c r="AA805" i="77" s="1"/>
  <c r="AB191" i="75"/>
  <c r="AB805" i="77" s="1"/>
  <c r="AC191" i="75"/>
  <c r="AC805" i="77" s="1"/>
  <c r="AD191" i="75"/>
  <c r="AD805" i="77" s="1"/>
  <c r="AE191" i="75"/>
  <c r="AE805" i="77" s="1"/>
  <c r="AF191" i="75"/>
  <c r="AF805" i="77" s="1"/>
  <c r="AG191" i="75"/>
  <c r="AG805" i="77" s="1"/>
  <c r="AH191" i="75"/>
  <c r="AH805" i="77" s="1"/>
  <c r="AI191" i="75"/>
  <c r="AI805" i="77" s="1"/>
  <c r="AJ191" i="75"/>
  <c r="AJ805" i="77" s="1"/>
  <c r="AK191" i="75"/>
  <c r="AK805" i="77" s="1"/>
  <c r="AL191" i="75"/>
  <c r="AL805" i="77" s="1"/>
  <c r="AM191" i="75"/>
  <c r="AM805" i="77" s="1"/>
  <c r="AN191" i="75"/>
  <c r="AN805" i="77" s="1"/>
  <c r="AO191" i="75"/>
  <c r="AO805" i="77" s="1"/>
  <c r="AP191" i="75"/>
  <c r="AP805" i="77" s="1"/>
  <c r="AQ191" i="75"/>
  <c r="AQ805" i="77" s="1"/>
  <c r="AR191" i="75"/>
  <c r="AR805" i="77" s="1"/>
  <c r="AS191" i="75"/>
  <c r="AS805" i="77" s="1"/>
  <c r="AT191" i="75"/>
  <c r="AT805" i="77" s="1"/>
  <c r="AU191" i="75"/>
  <c r="AU805" i="77" s="1"/>
  <c r="AV191" i="75"/>
  <c r="AV805" i="77" s="1"/>
  <c r="AW191" i="75"/>
  <c r="AW805" i="77" s="1"/>
  <c r="AX191" i="75"/>
  <c r="AX805" i="77" s="1"/>
  <c r="AY191" i="75"/>
  <c r="AY805" i="77" s="1"/>
  <c r="AZ191" i="75"/>
  <c r="AZ805" i="77" s="1"/>
  <c r="BA191" i="75"/>
  <c r="BA805" i="77" s="1"/>
  <c r="BB191" i="75"/>
  <c r="BB805" i="77" s="1"/>
  <c r="BC191" i="75"/>
  <c r="BC805" i="77" s="1"/>
  <c r="BD191" i="75"/>
  <c r="BD805" i="77" s="1"/>
  <c r="BE191" i="75"/>
  <c r="BE805" i="77" s="1"/>
  <c r="BF191" i="75"/>
  <c r="BF805" i="77" s="1"/>
  <c r="BG191" i="75"/>
  <c r="BG805" i="77" s="1"/>
  <c r="BH191" i="75"/>
  <c r="BH805" i="77" s="1"/>
  <c r="BI191" i="75"/>
  <c r="BI805" i="77" s="1"/>
  <c r="BJ191" i="75"/>
  <c r="BJ805" i="77" s="1"/>
  <c r="BK191" i="75"/>
  <c r="BK805" i="77" s="1"/>
  <c r="BL191" i="75"/>
  <c r="BL805" i="77" s="1"/>
  <c r="BM191" i="75"/>
  <c r="BM805" i="77" s="1"/>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AV262"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AD637"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W763" i="77"/>
  <c r="Y765"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Y804" i="77"/>
  <c r="AG763" i="77"/>
  <c r="Q683" i="77"/>
  <c r="F682" i="77"/>
  <c r="U679" i="77"/>
  <c r="U640" i="77"/>
  <c r="E640" i="77"/>
  <c r="AB598" i="77"/>
  <c r="Z598" i="77"/>
  <c r="U595" i="77"/>
  <c r="Q556" i="77"/>
  <c r="Y554" i="77"/>
  <c r="C512" i="77"/>
  <c r="N511" i="77"/>
  <c r="D470" i="77"/>
  <c r="AF468" i="77"/>
  <c r="AC467" i="77"/>
  <c r="R431" i="77"/>
  <c r="F431" i="77"/>
  <c r="D431" i="77"/>
  <c r="N429" i="77"/>
  <c r="Z428" i="77"/>
  <c r="T427" i="77"/>
  <c r="D427" i="77"/>
  <c r="B427" i="77"/>
  <c r="M426" i="77"/>
  <c r="N386" i="77"/>
  <c r="L346" i="77"/>
  <c r="X305" i="77"/>
  <c r="AG304" i="77"/>
  <c r="Q304" i="77"/>
  <c r="AC263" i="77"/>
  <c r="X262" i="77"/>
  <c r="AB259" i="77"/>
  <c r="Y220" i="77"/>
  <c r="X220" i="77"/>
  <c r="O218" i="77"/>
  <c r="M218" i="77"/>
  <c r="G218" i="77"/>
  <c r="Z217" i="77"/>
  <c r="AC179" i="77"/>
  <c r="F178" i="77"/>
  <c r="C178" i="77"/>
  <c r="K177" i="77"/>
  <c r="AB176" i="77"/>
  <c r="D176" i="77"/>
  <c r="T137" i="77"/>
  <c r="N134" i="77"/>
  <c r="F95" i="77"/>
  <c r="C51" i="77"/>
  <c r="I50" i="77"/>
  <c r="D8" i="77"/>
  <c r="M7"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AB12" i="26" s="1"/>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AB11" i="26" s="1"/>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s="1"/>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BE102" i="26" l="1"/>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G12" i="3" l="1"/>
  <c r="C12" i="2"/>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<sst xmlns="http://schemas.openxmlformats.org/spreadsheetml/2006/main" count="28247" uniqueCount="1300">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</sst>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0.42739661716392996</c:v>
                </c:pt>
                <c:pt idx="1">
                  <c:v>0.57260338283607004</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23554848</c:v>
                </c:pt>
                <c:pt idx="63">
                  <c:v>23111953</c:v>
                </c:pt>
                <c:pt idx="64">
                  <c:v>22700131</c:v>
                </c:pt>
                <c:pt idx="65">
                  <c:v>22338594</c:v>
                </c:pt>
                <c:pt idx="66">
                  <c:v>19816257</c:v>
                </c:pt>
                <c:pt idx="67">
                  <c:v>0</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20781084.059720293</c:v>
                </c:pt>
                <c:pt idx="63">
                  <c:v>19222001.0529228</c:v>
                </c:pt>
                <c:pt idx="64">
                  <c:v>21502469.482162863</c:v>
                </c:pt>
                <c:pt idx="65">
                  <c:v>24900707.204984933</c:v>
                </c:pt>
                <c:pt idx="66">
                  <c:v>26548773.054506451</c:v>
                </c:pt>
                <c:pt idx="67">
                  <c:v>0</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171246720"/>
        <c:axId val="171248256"/>
      </c:barChart>
      <c:catAx>
        <c:axId val="17124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71248256"/>
        <c:crosses val="autoZero"/>
        <c:auto val="1"/>
        <c:lblAlgn val="ctr"/>
        <c:lblOffset val="100"/>
        <c:tickLblSkip val="1"/>
        <c:tickMarkSkip val="1"/>
        <c:noMultiLvlLbl val="0"/>
      </c:catAx>
      <c:valAx>
        <c:axId val="171248256"/>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71246720"/>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38950535.054506451</c:v>
                </c:pt>
                <c:pt idx="1">
                  <c:v>19544410</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6.5207999999999988E-2</c:v>
                </c:pt>
                <c:pt idx="63">
                  <c:v>7.0223999999999995E-2</c:v>
                </c:pt>
                <c:pt idx="64">
                  <c:v>6.5207999999999988E-2</c:v>
                </c:pt>
                <c:pt idx="65">
                  <c:v>6.5207999999999988E-2</c:v>
                </c:pt>
                <c:pt idx="66">
                  <c:v>6.0191999999999996E-2</c:v>
                </c:pt>
                <c:pt idx="67">
                  <c:v>0</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0.11700213131252575</c:v>
                </c:pt>
                <c:pt idx="63">
                  <c:v>0.11803554656175018</c:v>
                </c:pt>
                <c:pt idx="64">
                  <c:v>0.1158354818400026</c:v>
                </c:pt>
                <c:pt idx="65">
                  <c:v>0.11345660214553745</c:v>
                </c:pt>
                <c:pt idx="66">
                  <c:v>0.11119614282700516</c:v>
                </c:pt>
                <c:pt idx="67">
                  <c:v>0</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8.9484882127028834E-2</c:v>
                </c:pt>
                <c:pt idx="63">
                  <c:v>9.1933136765323664E-2</c:v>
                </c:pt>
                <c:pt idx="64">
                  <c:v>8.9835869658091747E-2</c:v>
                </c:pt>
                <c:pt idx="65">
                  <c:v>9.0640728351812611E-2</c:v>
                </c:pt>
                <c:pt idx="66">
                  <c:v>8.9397144721397231E-2</c:v>
                </c:pt>
                <c:pt idx="67">
                  <c:v>0</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9.3468315983247494E-2</c:v>
                </c:pt>
                <c:pt idx="63">
                  <c:v>0.11632355358665203</c:v>
                </c:pt>
                <c:pt idx="64">
                  <c:v>0.28882901860292437</c:v>
                </c:pt>
                <c:pt idx="65">
                  <c:v>0.35182372446979515</c:v>
                </c:pt>
                <c:pt idx="66">
                  <c:v>0.36524707043601073</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0491904"/>
        <c:axId val="170493824"/>
      </c:lineChart>
      <c:catAx>
        <c:axId val="17049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70493824"/>
        <c:crosses val="autoZero"/>
        <c:auto val="1"/>
        <c:lblAlgn val="ctr"/>
        <c:lblOffset val="100"/>
        <c:tickLblSkip val="2"/>
        <c:tickMarkSkip val="1"/>
        <c:noMultiLvlLbl val="0"/>
      </c:catAx>
      <c:valAx>
        <c:axId val="170493824"/>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70491904"/>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39098.835842701701</c:v>
                </c:pt>
                <c:pt idx="63">
                  <c:v>40836.669597683016</c:v>
                </c:pt>
                <c:pt idx="64">
                  <c:v>42855.365624959835</c:v>
                </c:pt>
                <c:pt idx="65">
                  <c:v>43108.959559573042</c:v>
                </c:pt>
                <c:pt idx="66">
                  <c:v>41471.071058554349</c:v>
                </c:pt>
                <c:pt idx="67">
                  <c:v>0</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35679.052511115529</c:v>
                </c:pt>
                <c:pt idx="63">
                  <c:v>37754.612605806469</c:v>
                </c:pt>
                <c:pt idx="64">
                  <c:v>40773.323183716864</c:v>
                </c:pt>
                <c:pt idx="65">
                  <c:v>40565.754300779867</c:v>
                </c:pt>
                <c:pt idx="66">
                  <c:v>42530.524779720276</c:v>
                </c:pt>
                <c:pt idx="67">
                  <c:v>0</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37414.912779135338</c:v>
                </c:pt>
                <c:pt idx="63">
                  <c:v>39742.316251204938</c:v>
                </c:pt>
                <c:pt idx="64">
                  <c:v>40034.578568723678</c:v>
                </c:pt>
                <c:pt idx="65">
                  <c:v>43159.340379258734</c:v>
                </c:pt>
                <c:pt idx="66">
                  <c:v>44910.099098321036</c:v>
                </c:pt>
                <c:pt idx="67">
                  <c:v>0</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38191.743513248264</c:v>
                </c:pt>
                <c:pt idx="63">
                  <c:v>37801.064590548885</c:v>
                </c:pt>
                <c:pt idx="64">
                  <c:v>36314.221147811259</c:v>
                </c:pt>
                <c:pt idx="65">
                  <c:v>35421.977116554415</c:v>
                </c:pt>
                <c:pt idx="66">
                  <c:v>38955.731238819244</c:v>
                </c:pt>
                <c:pt idx="67">
                  <c:v>0</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36264.156576561603</c:v>
                </c:pt>
                <c:pt idx="63">
                  <c:v>32229.530968888565</c:v>
                </c:pt>
                <c:pt idx="64">
                  <c:v>32279.792843670948</c:v>
                </c:pt>
                <c:pt idx="65">
                  <c:v>34320.02317472134</c:v>
                </c:pt>
                <c:pt idx="66">
                  <c:v>30593.110109954563</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2824832"/>
        <c:axId val="209707776"/>
      </c:lineChart>
      <c:catAx>
        <c:axId val="172824832"/>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9707776"/>
        <c:crosses val="autoZero"/>
        <c:auto val="1"/>
        <c:lblAlgn val="ctr"/>
        <c:lblOffset val="100"/>
        <c:tickLblSkip val="1"/>
        <c:tickMarkSkip val="1"/>
        <c:noMultiLvlLbl val="0"/>
      </c:catAx>
      <c:valAx>
        <c:axId val="2097077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2824832"/>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857.60659595567734</c:v>
                </c:pt>
                <c:pt idx="61" formatCode="#,##0_);[Red]\(#,##0\)">
                  <c:v>1514.651225339763</c:v>
                </c:pt>
                <c:pt idx="62" formatCode="#,##0_);[Red]\(#,##0\)">
                  <c:v>307.80722679243235</c:v>
                </c:pt>
                <c:pt idx="63" formatCode="#,##0_);[Red]\(#,##0\)">
                  <c:v>440.91699320250751</c:v>
                </c:pt>
                <c:pt idx="64" formatCode="#,##0_);[Red]\(#,##0\)">
                  <c:v>2280.468429240063</c:v>
                </c:pt>
                <c:pt idx="65" formatCode="#,##0_);[Red]\(#,##0\)">
                  <c:v>3398.2377228220703</c:v>
                </c:pt>
                <c:pt idx="66" formatCode="#,##0_);[Red]\(#,##0\)">
                  <c:v>3648.065849521518</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2755.1024569565207</c:v>
                </c:pt>
                <c:pt idx="61" formatCode="#,##0_);[Red]\(#,##0\)">
                  <c:v>1370.7157134685442</c:v>
                </c:pt>
                <c:pt idx="62" formatCode="#,##0_);[Red]\(#,##0\)">
                  <c:v>1209.5968428871483</c:v>
                </c:pt>
                <c:pt idx="63" formatCode="#,##0_);[Red]\(#,##0\)">
                  <c:v>1049.776213588342</c:v>
                </c:pt>
                <c:pt idx="64" formatCode="#,##0_);[Red]\(#,##0\)">
                  <c:v>2035.956956310898</c:v>
                </c:pt>
                <c:pt idx="65" formatCode="#,##0_);[Red]\(#,##0\)">
                  <c:v>2513.5834965214876</c:v>
                </c:pt>
                <c:pt idx="66" formatCode="#,##0_);[Red]\(#,##0\)">
                  <c:v>3498.7270094348041</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2086.664416654773</c:v>
                </c:pt>
                <c:pt idx="61" formatCode="#,##0_);[Red]\(#,##0\)">
                  <c:v>2026.274441097848</c:v>
                </c:pt>
                <c:pt idx="62" formatCode="#,##0_);[Red]\(#,##0\)">
                  <c:v>1749.4490000909045</c:v>
                </c:pt>
                <c:pt idx="63" formatCode="#,##0_);[Red]\(#,##0\)">
                  <c:v>2583.2019410933258</c:v>
                </c:pt>
                <c:pt idx="64" formatCode="#,##0_);[Red]\(#,##0\)">
                  <c:v>1069.0672043951452</c:v>
                </c:pt>
                <c:pt idx="65" formatCode="#,##0_);[Red]\(#,##0\)">
                  <c:v>1691.3536240964308</c:v>
                </c:pt>
                <c:pt idx="66" formatCode="#,##0_);[Red]\(#,##0\)">
                  <c:v>2617.7458110487387</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2980.2072239927202</c:v>
                </c:pt>
                <c:pt idx="61" formatCode="#,##0_);[Red]\(#,##0\)">
                  <c:v>1432.3683321571798</c:v>
                </c:pt>
                <c:pt idx="62" formatCode="#,##0_);[Red]\(#,##0\)">
                  <c:v>-1411.2237239975036</c:v>
                </c:pt>
                <c:pt idx="63" formatCode="#,##0_);[Red]\(#,##0\)">
                  <c:v>2547.5912984273732</c:v>
                </c:pt>
                <c:pt idx="64" formatCode="#,##0_);[Red]\(#,##0\)">
                  <c:v>2300.1621971383506</c:v>
                </c:pt>
                <c:pt idx="65" formatCode="#,##0_);[Red]\(#,##0\)">
                  <c:v>1760.8851538747474</c:v>
                </c:pt>
                <c:pt idx="66" formatCode="#,##0_);[Red]\(#,##0\)">
                  <c:v>3189.3616764318795</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2913.176656959899</c:v>
                </c:pt>
                <c:pt idx="61" formatCode="#,##0_);[Red]\(#,##0\)">
                  <c:v>1645.1071411665305</c:v>
                </c:pt>
                <c:pt idx="62" formatCode="#,##0_);[Red]\(#,##0\)">
                  <c:v>2642.7904722054154</c:v>
                </c:pt>
                <c:pt idx="63" formatCode="#,##0_);[Red]\(#,##0\)">
                  <c:v>1260.4825994982234</c:v>
                </c:pt>
                <c:pt idx="64" formatCode="#,##0_);[Red]\(#,##0\)">
                  <c:v>1199.6387060025297</c:v>
                </c:pt>
                <c:pt idx="65" formatCode="#,##0_);[Red]\(#,##0\)">
                  <c:v>2155.3783561630657</c:v>
                </c:pt>
                <c:pt idx="66" formatCode="#,##0_);[Red]\(#,##0\)">
                  <c:v>754.49509377798813</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173633536"/>
        <c:axId val="173635840"/>
      </c:lineChart>
      <c:catAx>
        <c:axId val="1736335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3635840"/>
        <c:crosses val="autoZero"/>
        <c:auto val="1"/>
        <c:lblAlgn val="ctr"/>
        <c:lblOffset val="100"/>
        <c:tickLblSkip val="1"/>
        <c:tickMarkSkip val="1"/>
        <c:noMultiLvlLbl val="0"/>
      </c:catAx>
      <c:valAx>
        <c:axId val="1736358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3633536"/>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20781.084059720291</c:v>
                </c:pt>
                <c:pt idx="63">
                  <c:v>19222.001052922798</c:v>
                </c:pt>
                <c:pt idx="64">
                  <c:v>21502.469482162862</c:v>
                </c:pt>
                <c:pt idx="65">
                  <c:v>24900.707204984934</c:v>
                </c:pt>
                <c:pt idx="66">
                  <c:v>26548.773054506451</c:v>
                </c:pt>
                <c:pt idx="67">
                  <c:v>0</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21410.966827720975</c:v>
                </c:pt>
                <c:pt idx="63">
                  <c:v>22460.743041309317</c:v>
                </c:pt>
                <c:pt idx="64">
                  <c:v>23496.699997620213</c:v>
                </c:pt>
                <c:pt idx="65">
                  <c:v>20510.283494141702</c:v>
                </c:pt>
                <c:pt idx="66">
                  <c:v>18509.010503576505</c:v>
                </c:pt>
                <c:pt idx="67">
                  <c:v>0</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16057.289457656711</c:v>
                </c:pt>
                <c:pt idx="63">
                  <c:v>18640.481398750038</c:v>
                </c:pt>
                <c:pt idx="64">
                  <c:v>19709.538603145182</c:v>
                </c:pt>
                <c:pt idx="65">
                  <c:v>21400.882227241615</c:v>
                </c:pt>
                <c:pt idx="66">
                  <c:v>24018.618038290351</c:v>
                </c:pt>
                <c:pt idx="67">
                  <c:v>0</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19076.138801484103</c:v>
                </c:pt>
                <c:pt idx="63">
                  <c:v>16623.730099911478</c:v>
                </c:pt>
                <c:pt idx="64">
                  <c:v>15923.892297049828</c:v>
                </c:pt>
                <c:pt idx="65">
                  <c:v>16684.777450924576</c:v>
                </c:pt>
                <c:pt idx="66">
                  <c:v>19874.139127356455</c:v>
                </c:pt>
                <c:pt idx="67">
                  <c:v>0</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14287.977505657342</c:v>
                </c:pt>
                <c:pt idx="63">
                  <c:v>14548.460105155566</c:v>
                </c:pt>
                <c:pt idx="64">
                  <c:v>14748.098811158094</c:v>
                </c:pt>
                <c:pt idx="65">
                  <c:v>15903.47716732116</c:v>
                </c:pt>
                <c:pt idx="66">
                  <c:v>10657.972261099148</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3687936"/>
        <c:axId val="173690240"/>
      </c:lineChart>
      <c:catAx>
        <c:axId val="1736879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3690240"/>
        <c:crosses val="autoZero"/>
        <c:auto val="1"/>
        <c:lblAlgn val="ctr"/>
        <c:lblOffset val="100"/>
        <c:tickLblSkip val="1"/>
        <c:tickMarkSkip val="1"/>
        <c:noMultiLvlLbl val="0"/>
      </c:catAx>
      <c:valAx>
        <c:axId val="1736902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3687936"/>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59359</c:v>
                </c:pt>
                <c:pt idx="63">
                  <c:v>65461</c:v>
                </c:pt>
                <c:pt idx="64">
                  <c:v>78541</c:v>
                </c:pt>
                <c:pt idx="65">
                  <c:v>74794</c:v>
                </c:pt>
                <c:pt idx="66">
                  <c:v>83786</c:v>
                </c:pt>
                <c:pt idx="67">
                  <c:v>0</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61817</c:v>
                </c:pt>
                <c:pt idx="63">
                  <c:v>73706</c:v>
                </c:pt>
                <c:pt idx="64">
                  <c:v>71377</c:v>
                </c:pt>
                <c:pt idx="65">
                  <c:v>74544</c:v>
                </c:pt>
                <c:pt idx="66">
                  <c:v>74275</c:v>
                </c:pt>
                <c:pt idx="67">
                  <c:v>0</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60443</c:v>
                </c:pt>
                <c:pt idx="63">
                  <c:v>69644</c:v>
                </c:pt>
                <c:pt idx="64">
                  <c:v>72307</c:v>
                </c:pt>
                <c:pt idx="65">
                  <c:v>75445</c:v>
                </c:pt>
                <c:pt idx="66">
                  <c:v>74562</c:v>
                </c:pt>
                <c:pt idx="67">
                  <c:v>0</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61242</c:v>
                </c:pt>
                <c:pt idx="63">
                  <c:v>65443</c:v>
                </c:pt>
                <c:pt idx="64">
                  <c:v>55243</c:v>
                </c:pt>
                <c:pt idx="65">
                  <c:v>62643</c:v>
                </c:pt>
                <c:pt idx="66">
                  <c:v>63628</c:v>
                </c:pt>
                <c:pt idx="67">
                  <c:v>0</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73720</c:v>
                </c:pt>
                <c:pt idx="63">
                  <c:v>68037</c:v>
                </c:pt>
                <c:pt idx="64">
                  <c:v>74636</c:v>
                </c:pt>
                <c:pt idx="65">
                  <c:v>78199</c:v>
                </c:pt>
                <c:pt idx="66">
                  <c:v>72552</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909824"/>
        <c:axId val="210932864"/>
      </c:lineChart>
      <c:catAx>
        <c:axId val="2109098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32864"/>
        <c:crosses val="autoZero"/>
        <c:auto val="1"/>
        <c:lblAlgn val="ctr"/>
        <c:lblOffset val="100"/>
        <c:tickLblSkip val="1"/>
        <c:tickMarkSkip val="1"/>
        <c:noMultiLvlLbl val="0"/>
      </c:catAx>
      <c:valAx>
        <c:axId val="2109328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0982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29638</c:v>
                </c:pt>
                <c:pt idx="63">
                  <c:v>23557</c:v>
                </c:pt>
                <c:pt idx="64">
                  <c:v>21684</c:v>
                </c:pt>
                <c:pt idx="65">
                  <c:v>13910</c:v>
                </c:pt>
                <c:pt idx="66">
                  <c:v>15111</c:v>
                </c:pt>
                <c:pt idx="67">
                  <c:v>0</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29604</c:v>
                </c:pt>
                <c:pt idx="63">
                  <c:v>34462</c:v>
                </c:pt>
                <c:pt idx="64">
                  <c:v>36900</c:v>
                </c:pt>
                <c:pt idx="65">
                  <c:v>17573</c:v>
                </c:pt>
                <c:pt idx="66">
                  <c:v>36448</c:v>
                </c:pt>
                <c:pt idx="67">
                  <c:v>0</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34633</c:v>
                </c:pt>
                <c:pt idx="63">
                  <c:v>38593</c:v>
                </c:pt>
                <c:pt idx="64">
                  <c:v>35941</c:v>
                </c:pt>
                <c:pt idx="65">
                  <c:v>37128</c:v>
                </c:pt>
                <c:pt idx="66">
                  <c:v>32360</c:v>
                </c:pt>
                <c:pt idx="67">
                  <c:v>0</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23651</c:v>
                </c:pt>
                <c:pt idx="63">
                  <c:v>30368</c:v>
                </c:pt>
                <c:pt idx="64">
                  <c:v>28142</c:v>
                </c:pt>
                <c:pt idx="65">
                  <c:v>30249</c:v>
                </c:pt>
                <c:pt idx="66">
                  <c:v>29386</c:v>
                </c:pt>
                <c:pt idx="67">
                  <c:v>0</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30861</c:v>
                </c:pt>
                <c:pt idx="63">
                  <c:v>28158</c:v>
                </c:pt>
                <c:pt idx="64">
                  <c:v>33287</c:v>
                </c:pt>
                <c:pt idx="65">
                  <c:v>34352</c:v>
                </c:pt>
                <c:pt idx="66">
                  <c:v>31755</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034496"/>
        <c:axId val="211036800"/>
      </c:lineChart>
      <c:catAx>
        <c:axId val="2110344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036800"/>
        <c:crosses val="autoZero"/>
        <c:auto val="1"/>
        <c:lblAlgn val="ctr"/>
        <c:lblOffset val="100"/>
        <c:tickLblSkip val="1"/>
        <c:tickMarkSkip val="1"/>
        <c:noMultiLvlLbl val="0"/>
      </c:catAx>
      <c:valAx>
        <c:axId val="2110368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03449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20234</c:v>
                </c:pt>
                <c:pt idx="63">
                  <c:v>21494</c:v>
                </c:pt>
                <c:pt idx="64">
                  <c:v>24495</c:v>
                </c:pt>
                <c:pt idx="65">
                  <c:v>20783</c:v>
                </c:pt>
                <c:pt idx="66">
                  <c:v>22013</c:v>
                </c:pt>
                <c:pt idx="67">
                  <c:v>0</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19752</c:v>
                </c:pt>
                <c:pt idx="63">
                  <c:v>22470</c:v>
                </c:pt>
                <c:pt idx="64">
                  <c:v>24446</c:v>
                </c:pt>
                <c:pt idx="65">
                  <c:v>26527</c:v>
                </c:pt>
                <c:pt idx="66">
                  <c:v>27178</c:v>
                </c:pt>
                <c:pt idx="67">
                  <c:v>0</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23286</c:v>
                </c:pt>
                <c:pt idx="63">
                  <c:v>24580</c:v>
                </c:pt>
                <c:pt idx="64">
                  <c:v>21994</c:v>
                </c:pt>
                <c:pt idx="65">
                  <c:v>22639</c:v>
                </c:pt>
                <c:pt idx="66">
                  <c:v>22481</c:v>
                </c:pt>
                <c:pt idx="67">
                  <c:v>0</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21629</c:v>
                </c:pt>
                <c:pt idx="63">
                  <c:v>18772</c:v>
                </c:pt>
                <c:pt idx="64">
                  <c:v>16833</c:v>
                </c:pt>
                <c:pt idx="65">
                  <c:v>18687</c:v>
                </c:pt>
                <c:pt idx="66">
                  <c:v>19196</c:v>
                </c:pt>
                <c:pt idx="67">
                  <c:v>0</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20192</c:v>
                </c:pt>
                <c:pt idx="63">
                  <c:v>17427</c:v>
                </c:pt>
                <c:pt idx="64">
                  <c:v>19849</c:v>
                </c:pt>
                <c:pt idx="65">
                  <c:v>20407</c:v>
                </c:pt>
                <c:pt idx="66">
                  <c:v>19068</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130240"/>
        <c:axId val="211136896"/>
      </c:lineChart>
      <c:catAx>
        <c:axId val="2111302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136896"/>
        <c:crosses val="autoZero"/>
        <c:auto val="1"/>
        <c:lblAlgn val="ctr"/>
        <c:lblOffset val="100"/>
        <c:tickLblSkip val="1"/>
        <c:tickMarkSkip val="1"/>
        <c:noMultiLvlLbl val="0"/>
      </c:catAx>
      <c:valAx>
        <c:axId val="2111368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130240"/>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43826</c:v>
                </c:pt>
                <c:pt idx="63">
                  <c:v>39405</c:v>
                </c:pt>
                <c:pt idx="64">
                  <c:v>48261</c:v>
                </c:pt>
                <c:pt idx="65">
                  <c:v>39976</c:v>
                </c:pt>
                <c:pt idx="66">
                  <c:v>45554</c:v>
                </c:pt>
                <c:pt idx="67">
                  <c:v>0</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47028</c:v>
                </c:pt>
                <c:pt idx="63">
                  <c:v>55109</c:v>
                </c:pt>
                <c:pt idx="64">
                  <c:v>57901</c:v>
                </c:pt>
                <c:pt idx="65">
                  <c:v>50493</c:v>
                </c:pt>
                <c:pt idx="66">
                  <c:v>53947</c:v>
                </c:pt>
                <c:pt idx="67">
                  <c:v>0</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47655</c:v>
                </c:pt>
                <c:pt idx="63">
                  <c:v>53460</c:v>
                </c:pt>
                <c:pt idx="64">
                  <c:v>50018</c:v>
                </c:pt>
                <c:pt idx="65">
                  <c:v>48028</c:v>
                </c:pt>
                <c:pt idx="66">
                  <c:v>54395</c:v>
                </c:pt>
                <c:pt idx="67">
                  <c:v>0</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58163</c:v>
                </c:pt>
                <c:pt idx="63">
                  <c:v>49955</c:v>
                </c:pt>
                <c:pt idx="64">
                  <c:v>46561</c:v>
                </c:pt>
                <c:pt idx="65">
                  <c:v>48006</c:v>
                </c:pt>
                <c:pt idx="66">
                  <c:v>52107</c:v>
                </c:pt>
                <c:pt idx="67">
                  <c:v>0</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50479</c:v>
                </c:pt>
                <c:pt idx="63">
                  <c:v>43493</c:v>
                </c:pt>
                <c:pt idx="64">
                  <c:v>49350</c:v>
                </c:pt>
                <c:pt idx="65">
                  <c:v>46590</c:v>
                </c:pt>
                <c:pt idx="66">
                  <c:v>45546</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193216"/>
        <c:axId val="211212160"/>
      </c:lineChart>
      <c:catAx>
        <c:axId val="2111932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12160"/>
        <c:crosses val="autoZero"/>
        <c:auto val="1"/>
        <c:lblAlgn val="ctr"/>
        <c:lblOffset val="100"/>
        <c:tickLblSkip val="1"/>
        <c:tickMarkSkip val="1"/>
        <c:noMultiLvlLbl val="0"/>
      </c:catAx>
      <c:valAx>
        <c:axId val="2112121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193216"/>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51557</c:v>
                </c:pt>
                <c:pt idx="63">
                  <c:v>47032</c:v>
                </c:pt>
                <c:pt idx="64">
                  <c:v>53078</c:v>
                </c:pt>
                <c:pt idx="65">
                  <c:v>43507</c:v>
                </c:pt>
                <c:pt idx="66">
                  <c:v>48559</c:v>
                </c:pt>
                <c:pt idx="67">
                  <c:v>0</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51646</c:v>
                </c:pt>
                <c:pt idx="63">
                  <c:v>59741</c:v>
                </c:pt>
                <c:pt idx="64">
                  <c:v>29933</c:v>
                </c:pt>
                <c:pt idx="65">
                  <c:v>55731</c:v>
                </c:pt>
                <c:pt idx="66">
                  <c:v>57138</c:v>
                </c:pt>
                <c:pt idx="67">
                  <c:v>0</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52601</c:v>
                </c:pt>
                <c:pt idx="63">
                  <c:v>55143</c:v>
                </c:pt>
                <c:pt idx="64">
                  <c:v>51309</c:v>
                </c:pt>
                <c:pt idx="65">
                  <c:v>52799</c:v>
                </c:pt>
                <c:pt idx="66">
                  <c:v>55784</c:v>
                </c:pt>
                <c:pt idx="67">
                  <c:v>0</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70797</c:v>
                </c:pt>
                <c:pt idx="63">
                  <c:v>53403</c:v>
                </c:pt>
                <c:pt idx="64">
                  <c:v>50458</c:v>
                </c:pt>
                <c:pt idx="65">
                  <c:v>52118</c:v>
                </c:pt>
                <c:pt idx="66">
                  <c:v>54763</c:v>
                </c:pt>
                <c:pt idx="67">
                  <c:v>0</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58646</c:v>
                </c:pt>
                <c:pt idx="63">
                  <c:v>49082</c:v>
                </c:pt>
                <c:pt idx="64">
                  <c:v>57095</c:v>
                </c:pt>
                <c:pt idx="65">
                  <c:v>54254</c:v>
                </c:pt>
                <c:pt idx="66">
                  <c:v>51346</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477632"/>
        <c:axId val="211479936"/>
      </c:lineChart>
      <c:catAx>
        <c:axId val="21147763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479936"/>
        <c:crosses val="autoZero"/>
        <c:auto val="1"/>
        <c:lblAlgn val="ctr"/>
        <c:lblOffset val="100"/>
        <c:tickLblSkip val="1"/>
        <c:tickMarkSkip val="1"/>
        <c:noMultiLvlLbl val="0"/>
      </c:catAx>
      <c:valAx>
        <c:axId val="2114799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477632"/>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152055</c:v>
                </c:pt>
                <c:pt idx="63">
                  <c:v>178245</c:v>
                </c:pt>
                <c:pt idx="64">
                  <c:v>190984</c:v>
                </c:pt>
                <c:pt idx="65">
                  <c:v>178944</c:v>
                </c:pt>
                <c:pt idx="66">
                  <c:v>197299</c:v>
                </c:pt>
                <c:pt idx="67">
                  <c:v>0</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135238</c:v>
                </c:pt>
                <c:pt idx="63">
                  <c:v>162396</c:v>
                </c:pt>
                <c:pt idx="64">
                  <c:v>155749</c:v>
                </c:pt>
                <c:pt idx="65">
                  <c:v>151989</c:v>
                </c:pt>
                <c:pt idx="66">
                  <c:v>153075</c:v>
                </c:pt>
                <c:pt idx="67">
                  <c:v>0</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154037</c:v>
                </c:pt>
                <c:pt idx="63">
                  <c:v>155869</c:v>
                </c:pt>
                <c:pt idx="64">
                  <c:v>132927</c:v>
                </c:pt>
                <c:pt idx="65">
                  <c:v>146741</c:v>
                </c:pt>
                <c:pt idx="66">
                  <c:v>154030</c:v>
                </c:pt>
                <c:pt idx="67">
                  <c:v>0</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186904</c:v>
                </c:pt>
                <c:pt idx="63">
                  <c:v>126695</c:v>
                </c:pt>
                <c:pt idx="64">
                  <c:v>110499</c:v>
                </c:pt>
                <c:pt idx="65">
                  <c:v>130519</c:v>
                </c:pt>
                <c:pt idx="66">
                  <c:v>140678</c:v>
                </c:pt>
                <c:pt idx="67">
                  <c:v>0</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148571</c:v>
                </c:pt>
                <c:pt idx="63">
                  <c:v>124173</c:v>
                </c:pt>
                <c:pt idx="64">
                  <c:v>133484</c:v>
                </c:pt>
                <c:pt idx="65">
                  <c:v>134097</c:v>
                </c:pt>
                <c:pt idx="66">
                  <c:v>124722</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286656"/>
        <c:axId val="211371136"/>
      </c:lineChart>
      <c:catAx>
        <c:axId val="2112866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371136"/>
        <c:crosses val="autoZero"/>
        <c:auto val="1"/>
        <c:lblAlgn val="ctr"/>
        <c:lblOffset val="100"/>
        <c:tickLblSkip val="1"/>
        <c:tickMarkSkip val="1"/>
        <c:noMultiLvlLbl val="0"/>
      </c:catAx>
      <c:valAx>
        <c:axId val="2113711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86656"/>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401.66899999999998</c:v>
                </c:pt>
                <c:pt idx="63">
                  <c:v>430.19400000000002</c:v>
                </c:pt>
                <c:pt idx="64">
                  <c:v>417.04300000000001</c:v>
                </c:pt>
                <c:pt idx="65">
                  <c:v>431.91399999999999</c:v>
                </c:pt>
                <c:pt idx="66">
                  <c:v>412.322</c:v>
                </c:pt>
                <c:pt idx="67">
                  <c:v>0</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345.08499999999998</c:v>
                </c:pt>
                <c:pt idx="63">
                  <c:v>407.88400000000001</c:v>
                </c:pt>
                <c:pt idx="64">
                  <c:v>436.30599999999998</c:v>
                </c:pt>
                <c:pt idx="65">
                  <c:v>376.85700000000003</c:v>
                </c:pt>
                <c:pt idx="66">
                  <c:v>402.06099999999998</c:v>
                </c:pt>
                <c:pt idx="67">
                  <c:v>0</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372.65499999999997</c:v>
                </c:pt>
                <c:pt idx="63">
                  <c:v>397.28899999999999</c:v>
                </c:pt>
                <c:pt idx="64">
                  <c:v>364.49599999999998</c:v>
                </c:pt>
                <c:pt idx="65">
                  <c:v>402.62200000000001</c:v>
                </c:pt>
                <c:pt idx="66">
                  <c:v>468.61200000000002</c:v>
                </c:pt>
                <c:pt idx="67">
                  <c:v>0</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422.38600000000002</c:v>
                </c:pt>
                <c:pt idx="63">
                  <c:v>344.63600000000002</c:v>
                </c:pt>
                <c:pt idx="64">
                  <c:v>340.15600000000001</c:v>
                </c:pt>
                <c:pt idx="65">
                  <c:v>342.22199999999998</c:v>
                </c:pt>
                <c:pt idx="66">
                  <c:v>359.75799999999998</c:v>
                </c:pt>
                <c:pt idx="67">
                  <c:v>0</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382.46899999999999</c:v>
                </c:pt>
                <c:pt idx="63">
                  <c:v>330.37</c:v>
                </c:pt>
                <c:pt idx="64">
                  <c:v>367.70100000000002</c:v>
                </c:pt>
                <c:pt idx="65">
                  <c:v>367.899</c:v>
                </c:pt>
                <c:pt idx="66">
                  <c:v>344.98899999999998</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505920"/>
        <c:axId val="211508224"/>
      </c:lineChart>
      <c:catAx>
        <c:axId val="21150592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08224"/>
        <c:crosses val="autoZero"/>
        <c:auto val="1"/>
        <c:lblAlgn val="ctr"/>
        <c:lblOffset val="100"/>
        <c:tickLblSkip val="1"/>
        <c:tickMarkSkip val="1"/>
        <c:noMultiLvlLbl val="0"/>
      </c:catAx>
      <c:valAx>
        <c:axId val="2115082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05920"/>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316.58100000000002</c:v>
                </c:pt>
                <c:pt idx="63">
                  <c:v>342.291</c:v>
                </c:pt>
                <c:pt idx="64">
                  <c:v>352.10399999999998</c:v>
                </c:pt>
                <c:pt idx="65">
                  <c:v>365.625</c:v>
                </c:pt>
                <c:pt idx="66">
                  <c:v>368.803</c:v>
                </c:pt>
                <c:pt idx="67">
                  <c:v>0</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148.387</c:v>
                </c:pt>
                <c:pt idx="63">
                  <c:v>155.13800000000001</c:v>
                </c:pt>
                <c:pt idx="64">
                  <c:v>155.95400000000001</c:v>
                </c:pt>
                <c:pt idx="65">
                  <c:v>153.054</c:v>
                </c:pt>
                <c:pt idx="66">
                  <c:v>145.06</c:v>
                </c:pt>
                <c:pt idx="67">
                  <c:v>0</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105.093</c:v>
                </c:pt>
                <c:pt idx="63">
                  <c:v>104.74299999999999</c:v>
                </c:pt>
                <c:pt idx="64">
                  <c:v>107.617</c:v>
                </c:pt>
                <c:pt idx="65">
                  <c:v>109.04300000000001</c:v>
                </c:pt>
                <c:pt idx="66">
                  <c:v>109.93600000000001</c:v>
                </c:pt>
                <c:pt idx="67">
                  <c:v>0</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247.15100000000001</c:v>
                </c:pt>
                <c:pt idx="63">
                  <c:v>241.422</c:v>
                </c:pt>
                <c:pt idx="64">
                  <c:v>252.09100000000001</c:v>
                </c:pt>
                <c:pt idx="65">
                  <c:v>233.09299999999999</c:v>
                </c:pt>
                <c:pt idx="66">
                  <c:v>251.54900000000001</c:v>
                </c:pt>
                <c:pt idx="67">
                  <c:v>0</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285.24700000000001</c:v>
                </c:pt>
                <c:pt idx="63">
                  <c:v>264.40100000000001</c:v>
                </c:pt>
                <c:pt idx="64">
                  <c:v>274.29300000000001</c:v>
                </c:pt>
                <c:pt idx="65">
                  <c:v>258.40899999999999</c:v>
                </c:pt>
                <c:pt idx="66">
                  <c:v>267.58999999999997</c:v>
                </c:pt>
                <c:pt idx="67">
                  <c:v>0</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776.80499999999995</c:v>
                </c:pt>
                <c:pt idx="63">
                  <c:v>747.37800000000004</c:v>
                </c:pt>
                <c:pt idx="64">
                  <c:v>723.64300000000003</c:v>
                </c:pt>
                <c:pt idx="65">
                  <c:v>742.29</c:v>
                </c:pt>
                <c:pt idx="66">
                  <c:v>769.80399999999997</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557376"/>
        <c:axId val="211580416"/>
      </c:lineChart>
      <c:catAx>
        <c:axId val="2115573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80416"/>
        <c:crosses val="autoZero"/>
        <c:auto val="1"/>
        <c:lblAlgn val="ctr"/>
        <c:lblOffset val="100"/>
        <c:tickLblSkip val="1"/>
        <c:tickMarkSkip val="1"/>
        <c:noMultiLvlLbl val="0"/>
      </c:catAx>
      <c:valAx>
        <c:axId val="2115804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57376"/>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402.012</c:v>
                </c:pt>
                <c:pt idx="63">
                  <c:v>447.46899999999999</c:v>
                </c:pt>
                <c:pt idx="64">
                  <c:v>421.84899999999999</c:v>
                </c:pt>
                <c:pt idx="65">
                  <c:v>423.66399999999999</c:v>
                </c:pt>
                <c:pt idx="66">
                  <c:v>381.37099999999998</c:v>
                </c:pt>
                <c:pt idx="67">
                  <c:v>0</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346.76</c:v>
                </c:pt>
                <c:pt idx="63">
                  <c:v>363.31299999999999</c:v>
                </c:pt>
                <c:pt idx="64">
                  <c:v>411</c:v>
                </c:pt>
                <c:pt idx="65">
                  <c:v>381.66</c:v>
                </c:pt>
                <c:pt idx="66">
                  <c:v>425.68</c:v>
                </c:pt>
                <c:pt idx="67">
                  <c:v>0</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363.685</c:v>
                </c:pt>
                <c:pt idx="63">
                  <c:v>386.28100000000001</c:v>
                </c:pt>
                <c:pt idx="64">
                  <c:v>421.75299999999999</c:v>
                </c:pt>
                <c:pt idx="65">
                  <c:v>401.58300000000003</c:v>
                </c:pt>
                <c:pt idx="66">
                  <c:v>435.43900000000002</c:v>
                </c:pt>
                <c:pt idx="67">
                  <c:v>0</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414.93299999999999</c:v>
                </c:pt>
                <c:pt idx="63">
                  <c:v>362.75700000000001</c:v>
                </c:pt>
                <c:pt idx="64">
                  <c:v>332.08199999999999</c:v>
                </c:pt>
                <c:pt idx="65">
                  <c:v>325.06099999999998</c:v>
                </c:pt>
                <c:pt idx="66">
                  <c:v>376.65899999999999</c:v>
                </c:pt>
                <c:pt idx="67">
                  <c:v>0</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303.72300000000001</c:v>
                </c:pt>
                <c:pt idx="63">
                  <c:v>278.959</c:v>
                </c:pt>
                <c:pt idx="64">
                  <c:v>252.197</c:v>
                </c:pt>
                <c:pt idx="65">
                  <c:v>280.93400000000003</c:v>
                </c:pt>
                <c:pt idx="66">
                  <c:v>241.99100000000001</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704832"/>
        <c:axId val="211715584"/>
      </c:lineChart>
      <c:catAx>
        <c:axId val="21170483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715584"/>
        <c:crosses val="autoZero"/>
        <c:auto val="1"/>
        <c:lblAlgn val="ctr"/>
        <c:lblOffset val="100"/>
        <c:tickLblSkip val="1"/>
        <c:tickMarkSkip val="1"/>
        <c:noMultiLvlLbl val="0"/>
      </c:catAx>
      <c:valAx>
        <c:axId val="211715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704832"/>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307.39400000000001</c:v>
                </c:pt>
                <c:pt idx="63">
                  <c:v>302.93299999999999</c:v>
                </c:pt>
                <c:pt idx="64">
                  <c:v>320.666</c:v>
                </c:pt>
                <c:pt idx="65">
                  <c:v>329.976</c:v>
                </c:pt>
                <c:pt idx="66">
                  <c:v>337.12900000000002</c:v>
                </c:pt>
                <c:pt idx="67">
                  <c:v>0</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39.966999999999999</c:v>
                </c:pt>
                <c:pt idx="63">
                  <c:v>63.527999999999999</c:v>
                </c:pt>
                <c:pt idx="64">
                  <c:v>61.905000000000001</c:v>
                </c:pt>
                <c:pt idx="65">
                  <c:v>60.09</c:v>
                </c:pt>
                <c:pt idx="66">
                  <c:v>56.473999999999997</c:v>
                </c:pt>
                <c:pt idx="67">
                  <c:v>0</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55.017000000000003</c:v>
                </c:pt>
                <c:pt idx="63">
                  <c:v>71.816999999999993</c:v>
                </c:pt>
                <c:pt idx="64">
                  <c:v>78.605000000000004</c:v>
                </c:pt>
                <c:pt idx="65">
                  <c:v>74.902000000000001</c:v>
                </c:pt>
                <c:pt idx="66">
                  <c:v>71.813000000000002</c:v>
                </c:pt>
                <c:pt idx="67">
                  <c:v>0</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256.80200000000002</c:v>
                </c:pt>
                <c:pt idx="63">
                  <c:v>239.64099999999999</c:v>
                </c:pt>
                <c:pt idx="64">
                  <c:v>252.35</c:v>
                </c:pt>
                <c:pt idx="65">
                  <c:v>245.49100000000001</c:v>
                </c:pt>
                <c:pt idx="66">
                  <c:v>259.32600000000002</c:v>
                </c:pt>
                <c:pt idx="67">
                  <c:v>0</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342.88200000000001</c:v>
                </c:pt>
                <c:pt idx="63">
                  <c:v>310.50400000000002</c:v>
                </c:pt>
                <c:pt idx="64">
                  <c:v>332.334</c:v>
                </c:pt>
                <c:pt idx="65">
                  <c:v>319.23099999999999</c:v>
                </c:pt>
                <c:pt idx="66">
                  <c:v>335.20400000000001</c:v>
                </c:pt>
                <c:pt idx="67">
                  <c:v>0</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829.05100000000004</c:v>
                </c:pt>
                <c:pt idx="63">
                  <c:v>850.35599999999999</c:v>
                </c:pt>
                <c:pt idx="64">
                  <c:v>793.02099999999996</c:v>
                </c:pt>
                <c:pt idx="65">
                  <c:v>783.21199999999999</c:v>
                </c:pt>
                <c:pt idx="66">
                  <c:v>801.19399999999996</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793408"/>
        <c:axId val="211808256"/>
      </c:lineChart>
      <c:catAx>
        <c:axId val="2117934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808256"/>
        <c:crosses val="autoZero"/>
        <c:auto val="1"/>
        <c:lblAlgn val="ctr"/>
        <c:lblOffset val="100"/>
        <c:tickLblSkip val="1"/>
        <c:tickMarkSkip val="1"/>
        <c:noMultiLvlLbl val="0"/>
      </c:catAx>
      <c:valAx>
        <c:axId val="2118082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793408"/>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67531</c:v>
                </c:pt>
                <c:pt idx="63">
                  <c:v>67816</c:v>
                </c:pt>
                <c:pt idx="64">
                  <c:v>77955</c:v>
                </c:pt>
                <c:pt idx="65">
                  <c:v>85219</c:v>
                </c:pt>
                <c:pt idx="66">
                  <c:v>76776</c:v>
                </c:pt>
                <c:pt idx="67">
                  <c:v>0</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59067</c:v>
                </c:pt>
                <c:pt idx="63">
                  <c:v>58776</c:v>
                </c:pt>
                <c:pt idx="64">
                  <c:v>69611</c:v>
                </c:pt>
                <c:pt idx="65">
                  <c:v>65780</c:v>
                </c:pt>
                <c:pt idx="66">
                  <c:v>73284</c:v>
                </c:pt>
                <c:pt idx="67">
                  <c:v>0</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60495</c:v>
                </c:pt>
                <c:pt idx="63">
                  <c:v>64108</c:v>
                </c:pt>
                <c:pt idx="64">
                  <c:v>70642</c:v>
                </c:pt>
                <c:pt idx="65">
                  <c:v>69989</c:v>
                </c:pt>
                <c:pt idx="66">
                  <c:v>77176</c:v>
                </c:pt>
                <c:pt idx="67">
                  <c:v>0</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65163</c:v>
                </c:pt>
                <c:pt idx="63">
                  <c:v>61281</c:v>
                </c:pt>
                <c:pt idx="64">
                  <c:v>54798</c:v>
                </c:pt>
                <c:pt idx="65">
                  <c:v>54207</c:v>
                </c:pt>
                <c:pt idx="66">
                  <c:v>62379</c:v>
                </c:pt>
                <c:pt idx="67">
                  <c:v>0</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55138</c:v>
                </c:pt>
                <c:pt idx="63">
                  <c:v>50952</c:v>
                </c:pt>
                <c:pt idx="64">
                  <c:v>47660</c:v>
                </c:pt>
                <c:pt idx="65">
                  <c:v>54781</c:v>
                </c:pt>
                <c:pt idx="66">
                  <c:v>47514</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2122240"/>
        <c:axId val="212137088"/>
      </c:lineChart>
      <c:catAx>
        <c:axId val="2121222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137088"/>
        <c:crosses val="autoZero"/>
        <c:auto val="1"/>
        <c:lblAlgn val="ctr"/>
        <c:lblOffset val="100"/>
        <c:tickLblSkip val="1"/>
        <c:tickMarkSkip val="1"/>
        <c:noMultiLvlLbl val="0"/>
      </c:catAx>
      <c:valAx>
        <c:axId val="2121370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12224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11421</c:v>
                </c:pt>
                <c:pt idx="64">
                  <c:v>11387</c:v>
                </c:pt>
                <c:pt idx="65">
                  <c:v>7092</c:v>
                </c:pt>
                <c:pt idx="66">
                  <c:v>5090</c:v>
                </c:pt>
                <c:pt idx="67">
                  <c:v>0</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10026</c:v>
                </c:pt>
                <c:pt idx="63">
                  <c:v>11541</c:v>
                </c:pt>
                <c:pt idx="64">
                  <c:v>6062</c:v>
                </c:pt>
                <c:pt idx="65">
                  <c:v>10610</c:v>
                </c:pt>
                <c:pt idx="66">
                  <c:v>10795</c:v>
                </c:pt>
                <c:pt idx="67">
                  <c:v>0</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11476</c:v>
                </c:pt>
                <c:pt idx="63">
                  <c:v>15441</c:v>
                </c:pt>
                <c:pt idx="64">
                  <c:v>18773</c:v>
                </c:pt>
                <c:pt idx="65">
                  <c:v>17079</c:v>
                </c:pt>
                <c:pt idx="66">
                  <c:v>17071</c:v>
                </c:pt>
                <c:pt idx="67">
                  <c:v>0</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8929</c:v>
                </c:pt>
                <c:pt idx="63">
                  <c:v>13646</c:v>
                </c:pt>
                <c:pt idx="64">
                  <c:v>13662</c:v>
                </c:pt>
                <c:pt idx="65">
                  <c:v>11955</c:v>
                </c:pt>
                <c:pt idx="66">
                  <c:v>12424</c:v>
                </c:pt>
                <c:pt idx="67">
                  <c:v>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9536</c:v>
                </c:pt>
                <c:pt idx="63">
                  <c:v>11479</c:v>
                </c:pt>
                <c:pt idx="64">
                  <c:v>12021</c:v>
                </c:pt>
                <c:pt idx="65">
                  <c:v>13354</c:v>
                </c:pt>
                <c:pt idx="66">
                  <c:v>11094</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877888"/>
        <c:axId val="211880192"/>
      </c:lineChart>
      <c:catAx>
        <c:axId val="211877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880192"/>
        <c:crosses val="autoZero"/>
        <c:auto val="1"/>
        <c:lblAlgn val="ctr"/>
        <c:lblOffset val="100"/>
        <c:tickLblSkip val="1"/>
        <c:tickMarkSkip val="1"/>
        <c:noMultiLvlLbl val="0"/>
      </c:catAx>
      <c:valAx>
        <c:axId val="211880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877888"/>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10359</c:v>
                </c:pt>
                <c:pt idx="63">
                  <c:v>13662</c:v>
                </c:pt>
                <c:pt idx="64">
                  <c:v>11900</c:v>
                </c:pt>
                <c:pt idx="65">
                  <c:v>8339</c:v>
                </c:pt>
                <c:pt idx="66">
                  <c:v>5949</c:v>
                </c:pt>
                <c:pt idx="67">
                  <c:v>0</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11841</c:v>
                </c:pt>
                <c:pt idx="63">
                  <c:v>15635</c:v>
                </c:pt>
                <c:pt idx="64">
                  <c:v>21014</c:v>
                </c:pt>
                <c:pt idx="65">
                  <c:v>20194</c:v>
                </c:pt>
                <c:pt idx="66">
                  <c:v>21390</c:v>
                </c:pt>
                <c:pt idx="67">
                  <c:v>0</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11442</c:v>
                </c:pt>
                <c:pt idx="63">
                  <c:v>15154</c:v>
                </c:pt>
                <c:pt idx="64">
                  <c:v>18321</c:v>
                </c:pt>
                <c:pt idx="65">
                  <c:v>18183</c:v>
                </c:pt>
                <c:pt idx="66">
                  <c:v>18288</c:v>
                </c:pt>
                <c:pt idx="67">
                  <c:v>0</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11395</c:v>
                </c:pt>
                <c:pt idx="63">
                  <c:v>15638</c:v>
                </c:pt>
                <c:pt idx="64">
                  <c:v>15173</c:v>
                </c:pt>
                <c:pt idx="65">
                  <c:v>14278</c:v>
                </c:pt>
                <c:pt idx="66">
                  <c:v>14878</c:v>
                </c:pt>
                <c:pt idx="67">
                  <c:v>0</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9980</c:v>
                </c:pt>
                <c:pt idx="63">
                  <c:v>11728</c:v>
                </c:pt>
                <c:pt idx="64">
                  <c:v>12197</c:v>
                </c:pt>
                <c:pt idx="65">
                  <c:v>13908</c:v>
                </c:pt>
                <c:pt idx="66">
                  <c:v>11308</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940864"/>
        <c:axId val="212008960"/>
      </c:lineChart>
      <c:catAx>
        <c:axId val="211940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008960"/>
        <c:crosses val="autoZero"/>
        <c:auto val="1"/>
        <c:lblAlgn val="ctr"/>
        <c:lblOffset val="100"/>
        <c:tickLblSkip val="1"/>
        <c:tickMarkSkip val="1"/>
        <c:noMultiLvlLbl val="0"/>
      </c:catAx>
      <c:valAx>
        <c:axId val="2120089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40864"/>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56827</c:v>
                </c:pt>
                <c:pt idx="63">
                  <c:v>52715</c:v>
                </c:pt>
                <c:pt idx="64">
                  <c:v>57225</c:v>
                </c:pt>
                <c:pt idx="65">
                  <c:v>58180</c:v>
                </c:pt>
                <c:pt idx="66">
                  <c:v>50486</c:v>
                </c:pt>
                <c:pt idx="67">
                  <c:v>0</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50026</c:v>
                </c:pt>
                <c:pt idx="63">
                  <c:v>51477</c:v>
                </c:pt>
                <c:pt idx="64">
                  <c:v>60248</c:v>
                </c:pt>
                <c:pt idx="65">
                  <c:v>55173</c:v>
                </c:pt>
                <c:pt idx="66">
                  <c:v>66230</c:v>
                </c:pt>
                <c:pt idx="67">
                  <c:v>0</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48396</c:v>
                </c:pt>
                <c:pt idx="63">
                  <c:v>50278</c:v>
                </c:pt>
                <c:pt idx="64">
                  <c:v>55712</c:v>
                </c:pt>
                <c:pt idx="65">
                  <c:v>52906</c:v>
                </c:pt>
                <c:pt idx="66">
                  <c:v>58264</c:v>
                </c:pt>
                <c:pt idx="67">
                  <c:v>0</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59901</c:v>
                </c:pt>
                <c:pt idx="63">
                  <c:v>50100</c:v>
                </c:pt>
                <c:pt idx="64">
                  <c:v>47500</c:v>
                </c:pt>
                <c:pt idx="65">
                  <c:v>45120</c:v>
                </c:pt>
                <c:pt idx="66">
                  <c:v>54036</c:v>
                </c:pt>
                <c:pt idx="67">
                  <c:v>0</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41652</c:v>
                </c:pt>
                <c:pt idx="63">
                  <c:v>35071</c:v>
                </c:pt>
                <c:pt idx="64">
                  <c:v>31665</c:v>
                </c:pt>
                <c:pt idx="65">
                  <c:v>34112</c:v>
                </c:pt>
                <c:pt idx="66">
                  <c:v>30310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2022400"/>
        <c:axId val="212024704"/>
      </c:lineChart>
      <c:catAx>
        <c:axId val="21202240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024704"/>
        <c:crosses val="autoZero"/>
        <c:auto val="1"/>
        <c:lblAlgn val="ctr"/>
        <c:lblOffset val="100"/>
        <c:tickLblSkip val="1"/>
        <c:tickMarkSkip val="1"/>
        <c:noMultiLvlLbl val="0"/>
      </c:catAx>
      <c:valAx>
        <c:axId val="21202470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02240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73724</c:v>
                </c:pt>
                <c:pt idx="63">
                  <c:v>56400</c:v>
                </c:pt>
                <c:pt idx="64">
                  <c:v>50066</c:v>
                </c:pt>
                <c:pt idx="65">
                  <c:v>42938</c:v>
                </c:pt>
                <c:pt idx="66">
                  <c:v>39071</c:v>
                </c:pt>
                <c:pt idx="67">
                  <c:v>0</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67020</c:v>
                </c:pt>
                <c:pt idx="63">
                  <c:v>69996</c:v>
                </c:pt>
                <c:pt idx="64">
                  <c:v>85388</c:v>
                </c:pt>
                <c:pt idx="65">
                  <c:v>80239</c:v>
                </c:pt>
                <c:pt idx="66">
                  <c:v>90052</c:v>
                </c:pt>
                <c:pt idx="67">
                  <c:v>0</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69986</c:v>
                </c:pt>
                <c:pt idx="63">
                  <c:v>71552</c:v>
                </c:pt>
                <c:pt idx="64">
                  <c:v>85727</c:v>
                </c:pt>
                <c:pt idx="65">
                  <c:v>80312</c:v>
                </c:pt>
                <c:pt idx="66">
                  <c:v>87176</c:v>
                </c:pt>
                <c:pt idx="67">
                  <c:v>0</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77878</c:v>
                </c:pt>
                <c:pt idx="63">
                  <c:v>65168</c:v>
                </c:pt>
                <c:pt idx="64">
                  <c:v>65366</c:v>
                </c:pt>
                <c:pt idx="65">
                  <c:v>64375</c:v>
                </c:pt>
                <c:pt idx="66">
                  <c:v>74451</c:v>
                </c:pt>
                <c:pt idx="67">
                  <c:v>0</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54274</c:v>
                </c:pt>
                <c:pt idx="63">
                  <c:v>47388</c:v>
                </c:pt>
                <c:pt idx="64">
                  <c:v>45787</c:v>
                </c:pt>
                <c:pt idx="65">
                  <c:v>51367</c:v>
                </c:pt>
                <c:pt idx="66">
                  <c:v>44454</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2175488"/>
        <c:axId val="212194432"/>
      </c:lineChart>
      <c:catAx>
        <c:axId val="2121754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194432"/>
        <c:crosses val="autoZero"/>
        <c:auto val="1"/>
        <c:lblAlgn val="ctr"/>
        <c:lblOffset val="100"/>
        <c:tickLblSkip val="1"/>
        <c:tickMarkSkip val="1"/>
        <c:noMultiLvlLbl val="0"/>
      </c:catAx>
      <c:valAx>
        <c:axId val="2121944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175488"/>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193571</c:v>
                </c:pt>
                <c:pt idx="63">
                  <c:v>245455</c:v>
                </c:pt>
                <c:pt idx="64">
                  <c:v>213316</c:v>
                </c:pt>
                <c:pt idx="65">
                  <c:v>221896</c:v>
                </c:pt>
                <c:pt idx="66">
                  <c:v>203999</c:v>
                </c:pt>
                <c:pt idx="67">
                  <c:v>0</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148780</c:v>
                </c:pt>
                <c:pt idx="63">
                  <c:v>155888</c:v>
                </c:pt>
                <c:pt idx="64">
                  <c:v>168677</c:v>
                </c:pt>
                <c:pt idx="65">
                  <c:v>149664</c:v>
                </c:pt>
                <c:pt idx="66">
                  <c:v>163929</c:v>
                </c:pt>
                <c:pt idx="67">
                  <c:v>0</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161890</c:v>
                </c:pt>
                <c:pt idx="63">
                  <c:v>169748</c:v>
                </c:pt>
                <c:pt idx="64">
                  <c:v>172578</c:v>
                </c:pt>
                <c:pt idx="65">
                  <c:v>163114</c:v>
                </c:pt>
                <c:pt idx="66">
                  <c:v>177464</c:v>
                </c:pt>
                <c:pt idx="67">
                  <c:v>0</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191667</c:v>
                </c:pt>
                <c:pt idx="63">
                  <c:v>156924</c:v>
                </c:pt>
                <c:pt idx="64">
                  <c:v>135583</c:v>
                </c:pt>
                <c:pt idx="65">
                  <c:v>135126</c:v>
                </c:pt>
                <c:pt idx="66">
                  <c:v>158491</c:v>
                </c:pt>
                <c:pt idx="67">
                  <c:v>0</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133143</c:v>
                </c:pt>
                <c:pt idx="63">
                  <c:v>122341</c:v>
                </c:pt>
                <c:pt idx="64">
                  <c:v>102867</c:v>
                </c:pt>
                <c:pt idx="65">
                  <c:v>113412</c:v>
                </c:pt>
                <c:pt idx="66">
                  <c:v>97311</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2312448"/>
        <c:axId val="212314752"/>
      </c:lineChart>
      <c:catAx>
        <c:axId val="212312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314752"/>
        <c:crosses val="autoZero"/>
        <c:auto val="1"/>
        <c:lblAlgn val="ctr"/>
        <c:lblOffset val="100"/>
        <c:tickLblSkip val="1"/>
        <c:tickMarkSkip val="1"/>
        <c:noMultiLvlLbl val="0"/>
      </c:catAx>
      <c:valAx>
        <c:axId val="2123147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31244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21.emf"/><Relationship Id="rId299" Type="http://schemas.openxmlformats.org/officeDocument/2006/relationships/image" Target="../media/image303.emf"/><Relationship Id="rId303" Type="http://schemas.openxmlformats.org/officeDocument/2006/relationships/image" Target="../media/image307.emf"/><Relationship Id="rId21" Type="http://schemas.openxmlformats.org/officeDocument/2006/relationships/image" Target="../media/image25.emf"/><Relationship Id="rId42" Type="http://schemas.openxmlformats.org/officeDocument/2006/relationships/image" Target="../media/image46.emf"/><Relationship Id="rId63" Type="http://schemas.openxmlformats.org/officeDocument/2006/relationships/image" Target="../media/image67.emf"/><Relationship Id="rId84" Type="http://schemas.openxmlformats.org/officeDocument/2006/relationships/image" Target="../media/image88.emf"/><Relationship Id="rId138" Type="http://schemas.openxmlformats.org/officeDocument/2006/relationships/image" Target="../media/image142.emf"/><Relationship Id="rId159" Type="http://schemas.openxmlformats.org/officeDocument/2006/relationships/image" Target="../media/image163.emf"/><Relationship Id="rId324" Type="http://schemas.openxmlformats.org/officeDocument/2006/relationships/image" Target="../media/image328.emf"/><Relationship Id="rId345" Type="http://schemas.openxmlformats.org/officeDocument/2006/relationships/image" Target="../media/image349.emf"/><Relationship Id="rId366" Type="http://schemas.openxmlformats.org/officeDocument/2006/relationships/image" Target="../media/image370.emf"/><Relationship Id="rId170" Type="http://schemas.openxmlformats.org/officeDocument/2006/relationships/image" Target="../media/image174.emf"/><Relationship Id="rId191" Type="http://schemas.openxmlformats.org/officeDocument/2006/relationships/image" Target="../media/image195.emf"/><Relationship Id="rId205" Type="http://schemas.openxmlformats.org/officeDocument/2006/relationships/image" Target="../media/image209.emf"/><Relationship Id="rId226" Type="http://schemas.openxmlformats.org/officeDocument/2006/relationships/image" Target="../media/image230.emf"/><Relationship Id="rId247" Type="http://schemas.openxmlformats.org/officeDocument/2006/relationships/image" Target="../media/image251.emf"/><Relationship Id="rId107" Type="http://schemas.openxmlformats.org/officeDocument/2006/relationships/image" Target="../media/image111.emf"/><Relationship Id="rId268" Type="http://schemas.openxmlformats.org/officeDocument/2006/relationships/image" Target="../media/image272.emf"/><Relationship Id="rId289" Type="http://schemas.openxmlformats.org/officeDocument/2006/relationships/image" Target="../media/image293.emf"/><Relationship Id="rId11" Type="http://schemas.openxmlformats.org/officeDocument/2006/relationships/image" Target="../media/image15.emf"/><Relationship Id="rId32" Type="http://schemas.openxmlformats.org/officeDocument/2006/relationships/image" Target="../media/image36.emf"/><Relationship Id="rId53" Type="http://schemas.openxmlformats.org/officeDocument/2006/relationships/image" Target="../media/image57.emf"/><Relationship Id="rId74" Type="http://schemas.openxmlformats.org/officeDocument/2006/relationships/image" Target="../media/image78.emf"/><Relationship Id="rId128" Type="http://schemas.openxmlformats.org/officeDocument/2006/relationships/image" Target="../media/image132.emf"/><Relationship Id="rId149" Type="http://schemas.openxmlformats.org/officeDocument/2006/relationships/image" Target="../media/image153.emf"/><Relationship Id="rId314" Type="http://schemas.openxmlformats.org/officeDocument/2006/relationships/image" Target="../media/image318.emf"/><Relationship Id="rId335" Type="http://schemas.openxmlformats.org/officeDocument/2006/relationships/image" Target="../media/image339.emf"/><Relationship Id="rId356" Type="http://schemas.openxmlformats.org/officeDocument/2006/relationships/image" Target="../media/image360.emf"/><Relationship Id="rId377" Type="http://schemas.openxmlformats.org/officeDocument/2006/relationships/image" Target="../media/image381.emf"/><Relationship Id="rId5" Type="http://schemas.openxmlformats.org/officeDocument/2006/relationships/image" Target="../media/image9.emf"/><Relationship Id="rId95" Type="http://schemas.openxmlformats.org/officeDocument/2006/relationships/image" Target="../media/image99.emf"/><Relationship Id="rId160" Type="http://schemas.openxmlformats.org/officeDocument/2006/relationships/image" Target="../media/image164.emf"/><Relationship Id="rId181" Type="http://schemas.openxmlformats.org/officeDocument/2006/relationships/image" Target="../media/image185.emf"/><Relationship Id="rId216" Type="http://schemas.openxmlformats.org/officeDocument/2006/relationships/image" Target="../media/image220.emf"/><Relationship Id="rId237" Type="http://schemas.openxmlformats.org/officeDocument/2006/relationships/image" Target="../media/image241.emf"/><Relationship Id="rId258" Type="http://schemas.openxmlformats.org/officeDocument/2006/relationships/image" Target="../media/image262.emf"/><Relationship Id="rId279" Type="http://schemas.openxmlformats.org/officeDocument/2006/relationships/image" Target="../media/image283.emf"/><Relationship Id="rId22" Type="http://schemas.openxmlformats.org/officeDocument/2006/relationships/image" Target="../media/image26.emf"/><Relationship Id="rId43" Type="http://schemas.openxmlformats.org/officeDocument/2006/relationships/image" Target="../media/image47.emf"/><Relationship Id="rId64" Type="http://schemas.openxmlformats.org/officeDocument/2006/relationships/image" Target="../media/image68.emf"/><Relationship Id="rId118" Type="http://schemas.openxmlformats.org/officeDocument/2006/relationships/image" Target="../media/image122.emf"/><Relationship Id="rId139" Type="http://schemas.openxmlformats.org/officeDocument/2006/relationships/image" Target="../media/image143.emf"/><Relationship Id="rId290" Type="http://schemas.openxmlformats.org/officeDocument/2006/relationships/image" Target="../media/image294.emf"/><Relationship Id="rId304" Type="http://schemas.openxmlformats.org/officeDocument/2006/relationships/image" Target="../media/image308.emf"/><Relationship Id="rId325" Type="http://schemas.openxmlformats.org/officeDocument/2006/relationships/image" Target="../media/image329.emf"/><Relationship Id="rId346" Type="http://schemas.openxmlformats.org/officeDocument/2006/relationships/image" Target="../media/image350.emf"/><Relationship Id="rId367" Type="http://schemas.openxmlformats.org/officeDocument/2006/relationships/image" Target="../media/image371.emf"/><Relationship Id="rId85" Type="http://schemas.openxmlformats.org/officeDocument/2006/relationships/image" Target="../media/image89.emf"/><Relationship Id="rId150" Type="http://schemas.openxmlformats.org/officeDocument/2006/relationships/image" Target="../media/image154.emf"/><Relationship Id="rId171" Type="http://schemas.openxmlformats.org/officeDocument/2006/relationships/image" Target="../media/image175.emf"/><Relationship Id="rId192" Type="http://schemas.openxmlformats.org/officeDocument/2006/relationships/image" Target="../media/image196.emf"/><Relationship Id="rId206" Type="http://schemas.openxmlformats.org/officeDocument/2006/relationships/image" Target="../media/image210.emf"/><Relationship Id="rId227" Type="http://schemas.openxmlformats.org/officeDocument/2006/relationships/image" Target="../media/image231.emf"/><Relationship Id="rId248" Type="http://schemas.openxmlformats.org/officeDocument/2006/relationships/image" Target="../media/image252.emf"/><Relationship Id="rId269" Type="http://schemas.openxmlformats.org/officeDocument/2006/relationships/image" Target="../media/image273.emf"/><Relationship Id="rId12" Type="http://schemas.openxmlformats.org/officeDocument/2006/relationships/image" Target="../media/image16.emf"/><Relationship Id="rId33" Type="http://schemas.openxmlformats.org/officeDocument/2006/relationships/image" Target="../media/image37.emf"/><Relationship Id="rId108" Type="http://schemas.openxmlformats.org/officeDocument/2006/relationships/image" Target="../media/image112.emf"/><Relationship Id="rId129" Type="http://schemas.openxmlformats.org/officeDocument/2006/relationships/image" Target="../media/image133.emf"/><Relationship Id="rId280" Type="http://schemas.openxmlformats.org/officeDocument/2006/relationships/image" Target="../media/image284.emf"/><Relationship Id="rId315" Type="http://schemas.openxmlformats.org/officeDocument/2006/relationships/image" Target="../media/image319.emf"/><Relationship Id="rId336" Type="http://schemas.openxmlformats.org/officeDocument/2006/relationships/image" Target="../media/image340.emf"/><Relationship Id="rId357" Type="http://schemas.openxmlformats.org/officeDocument/2006/relationships/image" Target="../media/image361.emf"/><Relationship Id="rId54" Type="http://schemas.openxmlformats.org/officeDocument/2006/relationships/image" Target="../media/image58.emf"/><Relationship Id="rId75" Type="http://schemas.openxmlformats.org/officeDocument/2006/relationships/image" Target="../media/image79.emf"/><Relationship Id="rId96" Type="http://schemas.openxmlformats.org/officeDocument/2006/relationships/image" Target="../media/image100.emf"/><Relationship Id="rId140" Type="http://schemas.openxmlformats.org/officeDocument/2006/relationships/image" Target="../media/image144.emf"/><Relationship Id="rId161" Type="http://schemas.openxmlformats.org/officeDocument/2006/relationships/image" Target="../media/image165.emf"/><Relationship Id="rId182" Type="http://schemas.openxmlformats.org/officeDocument/2006/relationships/image" Target="../media/image186.emf"/><Relationship Id="rId217" Type="http://schemas.openxmlformats.org/officeDocument/2006/relationships/image" Target="../media/image221.emf"/><Relationship Id="rId378" Type="http://schemas.openxmlformats.org/officeDocument/2006/relationships/image" Target="../media/image382.emf"/><Relationship Id="rId6" Type="http://schemas.openxmlformats.org/officeDocument/2006/relationships/image" Target="../media/image10.emf"/><Relationship Id="rId238" Type="http://schemas.openxmlformats.org/officeDocument/2006/relationships/image" Target="../media/image242.emf"/><Relationship Id="rId259" Type="http://schemas.openxmlformats.org/officeDocument/2006/relationships/image" Target="../media/image263.emf"/><Relationship Id="rId23" Type="http://schemas.openxmlformats.org/officeDocument/2006/relationships/image" Target="../media/image27.emf"/><Relationship Id="rId119" Type="http://schemas.openxmlformats.org/officeDocument/2006/relationships/image" Target="../media/image123.emf"/><Relationship Id="rId270" Type="http://schemas.openxmlformats.org/officeDocument/2006/relationships/image" Target="../media/image274.emf"/><Relationship Id="rId291" Type="http://schemas.openxmlformats.org/officeDocument/2006/relationships/image" Target="../media/image295.emf"/><Relationship Id="rId305" Type="http://schemas.openxmlformats.org/officeDocument/2006/relationships/image" Target="../media/image309.emf"/><Relationship Id="rId326" Type="http://schemas.openxmlformats.org/officeDocument/2006/relationships/image" Target="../media/image330.emf"/><Relationship Id="rId347" Type="http://schemas.openxmlformats.org/officeDocument/2006/relationships/image" Target="../media/image351.emf"/><Relationship Id="rId44" Type="http://schemas.openxmlformats.org/officeDocument/2006/relationships/image" Target="../media/image48.emf"/><Relationship Id="rId65" Type="http://schemas.openxmlformats.org/officeDocument/2006/relationships/image" Target="../media/image69.emf"/><Relationship Id="rId86" Type="http://schemas.openxmlformats.org/officeDocument/2006/relationships/image" Target="../media/image90.emf"/><Relationship Id="rId130" Type="http://schemas.openxmlformats.org/officeDocument/2006/relationships/image" Target="../media/image134.emf"/><Relationship Id="rId151" Type="http://schemas.openxmlformats.org/officeDocument/2006/relationships/image" Target="../media/image155.emf"/><Relationship Id="rId368" Type="http://schemas.openxmlformats.org/officeDocument/2006/relationships/image" Target="../media/image372.emf"/><Relationship Id="rId172" Type="http://schemas.openxmlformats.org/officeDocument/2006/relationships/image" Target="../media/image176.emf"/><Relationship Id="rId193" Type="http://schemas.openxmlformats.org/officeDocument/2006/relationships/image" Target="../media/image197.emf"/><Relationship Id="rId207" Type="http://schemas.openxmlformats.org/officeDocument/2006/relationships/image" Target="../media/image211.emf"/><Relationship Id="rId228" Type="http://schemas.openxmlformats.org/officeDocument/2006/relationships/image" Target="../media/image232.emf"/><Relationship Id="rId249" Type="http://schemas.openxmlformats.org/officeDocument/2006/relationships/image" Target="../media/image253.emf"/><Relationship Id="rId13" Type="http://schemas.openxmlformats.org/officeDocument/2006/relationships/image" Target="../media/image17.emf"/><Relationship Id="rId109" Type="http://schemas.openxmlformats.org/officeDocument/2006/relationships/image" Target="../media/image113.emf"/><Relationship Id="rId260" Type="http://schemas.openxmlformats.org/officeDocument/2006/relationships/image" Target="../media/image264.emf"/><Relationship Id="rId281" Type="http://schemas.openxmlformats.org/officeDocument/2006/relationships/image" Target="../media/image285.emf"/><Relationship Id="rId316" Type="http://schemas.openxmlformats.org/officeDocument/2006/relationships/image" Target="../media/image320.emf"/><Relationship Id="rId337" Type="http://schemas.openxmlformats.org/officeDocument/2006/relationships/image" Target="../media/image341.emf"/><Relationship Id="rId34" Type="http://schemas.openxmlformats.org/officeDocument/2006/relationships/image" Target="../media/image38.emf"/><Relationship Id="rId55" Type="http://schemas.openxmlformats.org/officeDocument/2006/relationships/image" Target="../media/image59.emf"/><Relationship Id="rId76" Type="http://schemas.openxmlformats.org/officeDocument/2006/relationships/image" Target="../media/image80.emf"/><Relationship Id="rId97" Type="http://schemas.openxmlformats.org/officeDocument/2006/relationships/image" Target="../media/image101.emf"/><Relationship Id="rId120" Type="http://schemas.openxmlformats.org/officeDocument/2006/relationships/image" Target="../media/image124.emf"/><Relationship Id="rId141" Type="http://schemas.openxmlformats.org/officeDocument/2006/relationships/image" Target="../media/image145.emf"/><Relationship Id="rId358" Type="http://schemas.openxmlformats.org/officeDocument/2006/relationships/image" Target="../media/image362.emf"/><Relationship Id="rId379" Type="http://schemas.openxmlformats.org/officeDocument/2006/relationships/image" Target="../media/image383.emf"/><Relationship Id="rId7" Type="http://schemas.openxmlformats.org/officeDocument/2006/relationships/image" Target="../media/image11.emf"/><Relationship Id="rId162" Type="http://schemas.openxmlformats.org/officeDocument/2006/relationships/image" Target="../media/image166.emf"/><Relationship Id="rId183" Type="http://schemas.openxmlformats.org/officeDocument/2006/relationships/image" Target="../media/image187.emf"/><Relationship Id="rId218" Type="http://schemas.openxmlformats.org/officeDocument/2006/relationships/image" Target="../media/image222.emf"/><Relationship Id="rId239" Type="http://schemas.openxmlformats.org/officeDocument/2006/relationships/image" Target="../media/image243.emf"/><Relationship Id="rId250" Type="http://schemas.openxmlformats.org/officeDocument/2006/relationships/image" Target="../media/image254.emf"/><Relationship Id="rId271" Type="http://schemas.openxmlformats.org/officeDocument/2006/relationships/image" Target="../media/image275.emf"/><Relationship Id="rId292" Type="http://schemas.openxmlformats.org/officeDocument/2006/relationships/image" Target="../media/image296.emf"/><Relationship Id="rId306" Type="http://schemas.openxmlformats.org/officeDocument/2006/relationships/image" Target="../media/image310.emf"/><Relationship Id="rId24" Type="http://schemas.openxmlformats.org/officeDocument/2006/relationships/image" Target="../media/image28.emf"/><Relationship Id="rId45" Type="http://schemas.openxmlformats.org/officeDocument/2006/relationships/image" Target="../media/image49.emf"/><Relationship Id="rId66" Type="http://schemas.openxmlformats.org/officeDocument/2006/relationships/image" Target="../media/image70.emf"/><Relationship Id="rId87" Type="http://schemas.openxmlformats.org/officeDocument/2006/relationships/image" Target="../media/image91.emf"/><Relationship Id="rId110" Type="http://schemas.openxmlformats.org/officeDocument/2006/relationships/image" Target="../media/image114.emf"/><Relationship Id="rId131" Type="http://schemas.openxmlformats.org/officeDocument/2006/relationships/image" Target="../media/image135.emf"/><Relationship Id="rId327" Type="http://schemas.openxmlformats.org/officeDocument/2006/relationships/image" Target="../media/image331.emf"/><Relationship Id="rId348" Type="http://schemas.openxmlformats.org/officeDocument/2006/relationships/image" Target="../media/image352.emf"/><Relationship Id="rId369" Type="http://schemas.openxmlformats.org/officeDocument/2006/relationships/image" Target="../media/image373.emf"/><Relationship Id="rId152" Type="http://schemas.openxmlformats.org/officeDocument/2006/relationships/image" Target="../media/image156.emf"/><Relationship Id="rId173" Type="http://schemas.openxmlformats.org/officeDocument/2006/relationships/image" Target="../media/image177.emf"/><Relationship Id="rId194" Type="http://schemas.openxmlformats.org/officeDocument/2006/relationships/image" Target="../media/image198.emf"/><Relationship Id="rId208" Type="http://schemas.openxmlformats.org/officeDocument/2006/relationships/image" Target="../media/image212.emf"/><Relationship Id="rId229" Type="http://schemas.openxmlformats.org/officeDocument/2006/relationships/image" Target="../media/image233.emf"/><Relationship Id="rId380" Type="http://schemas.openxmlformats.org/officeDocument/2006/relationships/image" Target="../media/image384.emf"/><Relationship Id="rId240" Type="http://schemas.openxmlformats.org/officeDocument/2006/relationships/image" Target="../media/image244.emf"/><Relationship Id="rId261" Type="http://schemas.openxmlformats.org/officeDocument/2006/relationships/image" Target="../media/image265.emf"/><Relationship Id="rId14" Type="http://schemas.openxmlformats.org/officeDocument/2006/relationships/image" Target="../media/image18.emf"/><Relationship Id="rId35" Type="http://schemas.openxmlformats.org/officeDocument/2006/relationships/image" Target="../media/image39.emf"/><Relationship Id="rId56" Type="http://schemas.openxmlformats.org/officeDocument/2006/relationships/image" Target="../media/image60.emf"/><Relationship Id="rId77" Type="http://schemas.openxmlformats.org/officeDocument/2006/relationships/image" Target="../media/image81.emf"/><Relationship Id="rId100" Type="http://schemas.openxmlformats.org/officeDocument/2006/relationships/image" Target="../media/image104.emf"/><Relationship Id="rId282" Type="http://schemas.openxmlformats.org/officeDocument/2006/relationships/image" Target="../media/image286.emf"/><Relationship Id="rId317" Type="http://schemas.openxmlformats.org/officeDocument/2006/relationships/image" Target="../media/image321.emf"/><Relationship Id="rId338" Type="http://schemas.openxmlformats.org/officeDocument/2006/relationships/image" Target="../media/image342.emf"/><Relationship Id="rId359" Type="http://schemas.openxmlformats.org/officeDocument/2006/relationships/image" Target="../media/image363.emf"/><Relationship Id="rId8" Type="http://schemas.openxmlformats.org/officeDocument/2006/relationships/image" Target="../media/image12.emf"/><Relationship Id="rId98" Type="http://schemas.openxmlformats.org/officeDocument/2006/relationships/image" Target="../media/image102.emf"/><Relationship Id="rId121" Type="http://schemas.openxmlformats.org/officeDocument/2006/relationships/image" Target="../media/image125.emf"/><Relationship Id="rId142" Type="http://schemas.openxmlformats.org/officeDocument/2006/relationships/image" Target="../media/image146.emf"/><Relationship Id="rId163" Type="http://schemas.openxmlformats.org/officeDocument/2006/relationships/image" Target="../media/image167.emf"/><Relationship Id="rId184" Type="http://schemas.openxmlformats.org/officeDocument/2006/relationships/image" Target="../media/image188.emf"/><Relationship Id="rId219" Type="http://schemas.openxmlformats.org/officeDocument/2006/relationships/image" Target="../media/image223.emf"/><Relationship Id="rId370" Type="http://schemas.openxmlformats.org/officeDocument/2006/relationships/image" Target="../media/image374.emf"/><Relationship Id="rId230" Type="http://schemas.openxmlformats.org/officeDocument/2006/relationships/image" Target="../media/image234.emf"/><Relationship Id="rId251" Type="http://schemas.openxmlformats.org/officeDocument/2006/relationships/image" Target="../media/image255.emf"/><Relationship Id="rId25" Type="http://schemas.openxmlformats.org/officeDocument/2006/relationships/image" Target="../media/image29.emf"/><Relationship Id="rId46" Type="http://schemas.openxmlformats.org/officeDocument/2006/relationships/image" Target="../media/image50.emf"/><Relationship Id="rId67" Type="http://schemas.openxmlformats.org/officeDocument/2006/relationships/image" Target="../media/image71.emf"/><Relationship Id="rId272" Type="http://schemas.openxmlformats.org/officeDocument/2006/relationships/image" Target="../media/image276.emf"/><Relationship Id="rId293" Type="http://schemas.openxmlformats.org/officeDocument/2006/relationships/image" Target="../media/image297.emf"/><Relationship Id="rId307" Type="http://schemas.openxmlformats.org/officeDocument/2006/relationships/image" Target="../media/image311.emf"/><Relationship Id="rId328" Type="http://schemas.openxmlformats.org/officeDocument/2006/relationships/image" Target="../media/image332.emf"/><Relationship Id="rId349" Type="http://schemas.openxmlformats.org/officeDocument/2006/relationships/image" Target="../media/image353.emf"/><Relationship Id="rId88" Type="http://schemas.openxmlformats.org/officeDocument/2006/relationships/image" Target="../media/image92.emf"/><Relationship Id="rId111" Type="http://schemas.openxmlformats.org/officeDocument/2006/relationships/image" Target="../media/image115.emf"/><Relationship Id="rId132" Type="http://schemas.openxmlformats.org/officeDocument/2006/relationships/image" Target="../media/image136.emf"/><Relationship Id="rId153" Type="http://schemas.openxmlformats.org/officeDocument/2006/relationships/image" Target="../media/image157.emf"/><Relationship Id="rId174" Type="http://schemas.openxmlformats.org/officeDocument/2006/relationships/image" Target="../media/image178.emf"/><Relationship Id="rId195" Type="http://schemas.openxmlformats.org/officeDocument/2006/relationships/image" Target="../media/image199.emf"/><Relationship Id="rId209" Type="http://schemas.openxmlformats.org/officeDocument/2006/relationships/image" Target="../media/image213.emf"/><Relationship Id="rId360" Type="http://schemas.openxmlformats.org/officeDocument/2006/relationships/image" Target="../media/image364.emf"/><Relationship Id="rId220" Type="http://schemas.openxmlformats.org/officeDocument/2006/relationships/image" Target="../media/image224.emf"/><Relationship Id="rId241" Type="http://schemas.openxmlformats.org/officeDocument/2006/relationships/image" Target="../media/image245.emf"/><Relationship Id="rId15" Type="http://schemas.openxmlformats.org/officeDocument/2006/relationships/image" Target="../media/image19.emf"/><Relationship Id="rId36" Type="http://schemas.openxmlformats.org/officeDocument/2006/relationships/image" Target="../media/image40.emf"/><Relationship Id="rId57" Type="http://schemas.openxmlformats.org/officeDocument/2006/relationships/image" Target="../media/image61.emf"/><Relationship Id="rId262" Type="http://schemas.openxmlformats.org/officeDocument/2006/relationships/image" Target="../media/image266.emf"/><Relationship Id="rId283" Type="http://schemas.openxmlformats.org/officeDocument/2006/relationships/image" Target="../media/image287.emf"/><Relationship Id="rId318" Type="http://schemas.openxmlformats.org/officeDocument/2006/relationships/image" Target="../media/image322.emf"/><Relationship Id="rId339" Type="http://schemas.openxmlformats.org/officeDocument/2006/relationships/image" Target="../media/image343.emf"/><Relationship Id="rId78" Type="http://schemas.openxmlformats.org/officeDocument/2006/relationships/image" Target="../media/image82.emf"/><Relationship Id="rId99" Type="http://schemas.openxmlformats.org/officeDocument/2006/relationships/image" Target="../media/image103.emf"/><Relationship Id="rId101" Type="http://schemas.openxmlformats.org/officeDocument/2006/relationships/image" Target="../media/image105.emf"/><Relationship Id="rId122" Type="http://schemas.openxmlformats.org/officeDocument/2006/relationships/image" Target="../media/image126.emf"/><Relationship Id="rId143" Type="http://schemas.openxmlformats.org/officeDocument/2006/relationships/image" Target="../media/image147.emf"/><Relationship Id="rId164" Type="http://schemas.openxmlformats.org/officeDocument/2006/relationships/image" Target="../media/image168.emf"/><Relationship Id="rId185" Type="http://schemas.openxmlformats.org/officeDocument/2006/relationships/image" Target="../media/image189.emf"/><Relationship Id="rId350" Type="http://schemas.openxmlformats.org/officeDocument/2006/relationships/image" Target="../media/image354.emf"/><Relationship Id="rId371" Type="http://schemas.openxmlformats.org/officeDocument/2006/relationships/image" Target="../media/image375.emf"/><Relationship Id="rId9" Type="http://schemas.openxmlformats.org/officeDocument/2006/relationships/image" Target="../media/image13.emf"/><Relationship Id="rId210" Type="http://schemas.openxmlformats.org/officeDocument/2006/relationships/image" Target="../media/image214.emf"/><Relationship Id="rId26" Type="http://schemas.openxmlformats.org/officeDocument/2006/relationships/image" Target="../media/image30.emf"/><Relationship Id="rId231" Type="http://schemas.openxmlformats.org/officeDocument/2006/relationships/image" Target="../media/image235.emf"/><Relationship Id="rId252" Type="http://schemas.openxmlformats.org/officeDocument/2006/relationships/image" Target="../media/image256.emf"/><Relationship Id="rId273" Type="http://schemas.openxmlformats.org/officeDocument/2006/relationships/image" Target="../media/image277.emf"/><Relationship Id="rId294" Type="http://schemas.openxmlformats.org/officeDocument/2006/relationships/image" Target="../media/image298.emf"/><Relationship Id="rId308" Type="http://schemas.openxmlformats.org/officeDocument/2006/relationships/image" Target="../media/image312.emf"/><Relationship Id="rId329" Type="http://schemas.openxmlformats.org/officeDocument/2006/relationships/image" Target="../media/image333.emf"/><Relationship Id="rId47" Type="http://schemas.openxmlformats.org/officeDocument/2006/relationships/image" Target="../media/image51.emf"/><Relationship Id="rId68" Type="http://schemas.openxmlformats.org/officeDocument/2006/relationships/image" Target="../media/image72.emf"/><Relationship Id="rId89" Type="http://schemas.openxmlformats.org/officeDocument/2006/relationships/image" Target="../media/image93.emf"/><Relationship Id="rId112" Type="http://schemas.openxmlformats.org/officeDocument/2006/relationships/image" Target="../media/image116.emf"/><Relationship Id="rId133" Type="http://schemas.openxmlformats.org/officeDocument/2006/relationships/image" Target="../media/image137.emf"/><Relationship Id="rId154" Type="http://schemas.openxmlformats.org/officeDocument/2006/relationships/image" Target="../media/image158.emf"/><Relationship Id="rId175" Type="http://schemas.openxmlformats.org/officeDocument/2006/relationships/image" Target="../media/image179.emf"/><Relationship Id="rId340" Type="http://schemas.openxmlformats.org/officeDocument/2006/relationships/image" Target="../media/image344.emf"/><Relationship Id="rId361" Type="http://schemas.openxmlformats.org/officeDocument/2006/relationships/image" Target="../media/image365.emf"/><Relationship Id="rId196" Type="http://schemas.openxmlformats.org/officeDocument/2006/relationships/image" Target="../media/image200.emf"/><Relationship Id="rId200" Type="http://schemas.openxmlformats.org/officeDocument/2006/relationships/image" Target="../media/image204.emf"/><Relationship Id="rId16" Type="http://schemas.openxmlformats.org/officeDocument/2006/relationships/image" Target="../media/image20.emf"/><Relationship Id="rId221" Type="http://schemas.openxmlformats.org/officeDocument/2006/relationships/image" Target="../media/image225.emf"/><Relationship Id="rId242" Type="http://schemas.openxmlformats.org/officeDocument/2006/relationships/image" Target="../media/image246.emf"/><Relationship Id="rId263" Type="http://schemas.openxmlformats.org/officeDocument/2006/relationships/image" Target="../media/image267.emf"/><Relationship Id="rId284" Type="http://schemas.openxmlformats.org/officeDocument/2006/relationships/image" Target="../media/image288.emf"/><Relationship Id="rId319" Type="http://schemas.openxmlformats.org/officeDocument/2006/relationships/image" Target="../media/image323.emf"/><Relationship Id="rId37" Type="http://schemas.openxmlformats.org/officeDocument/2006/relationships/image" Target="../media/image41.emf"/><Relationship Id="rId58" Type="http://schemas.openxmlformats.org/officeDocument/2006/relationships/image" Target="../media/image62.emf"/><Relationship Id="rId79" Type="http://schemas.openxmlformats.org/officeDocument/2006/relationships/image" Target="../media/image83.emf"/><Relationship Id="rId102" Type="http://schemas.openxmlformats.org/officeDocument/2006/relationships/image" Target="../media/image106.emf"/><Relationship Id="rId123" Type="http://schemas.openxmlformats.org/officeDocument/2006/relationships/image" Target="../media/image127.emf"/><Relationship Id="rId144" Type="http://schemas.openxmlformats.org/officeDocument/2006/relationships/image" Target="../media/image148.emf"/><Relationship Id="rId330" Type="http://schemas.openxmlformats.org/officeDocument/2006/relationships/image" Target="../media/image334.emf"/><Relationship Id="rId90" Type="http://schemas.openxmlformats.org/officeDocument/2006/relationships/image" Target="../media/image94.emf"/><Relationship Id="rId165" Type="http://schemas.openxmlformats.org/officeDocument/2006/relationships/image" Target="../media/image169.emf"/><Relationship Id="rId186" Type="http://schemas.openxmlformats.org/officeDocument/2006/relationships/image" Target="../media/image190.emf"/><Relationship Id="rId351" Type="http://schemas.openxmlformats.org/officeDocument/2006/relationships/image" Target="../media/image355.emf"/><Relationship Id="rId372" Type="http://schemas.openxmlformats.org/officeDocument/2006/relationships/image" Target="../media/image376.emf"/><Relationship Id="rId211" Type="http://schemas.openxmlformats.org/officeDocument/2006/relationships/image" Target="../media/image215.emf"/><Relationship Id="rId232" Type="http://schemas.openxmlformats.org/officeDocument/2006/relationships/image" Target="../media/image236.emf"/><Relationship Id="rId253" Type="http://schemas.openxmlformats.org/officeDocument/2006/relationships/image" Target="../media/image257.emf"/><Relationship Id="rId274" Type="http://schemas.openxmlformats.org/officeDocument/2006/relationships/image" Target="../media/image278.emf"/><Relationship Id="rId295" Type="http://schemas.openxmlformats.org/officeDocument/2006/relationships/image" Target="../media/image299.emf"/><Relationship Id="rId309" Type="http://schemas.openxmlformats.org/officeDocument/2006/relationships/image" Target="../media/image313.emf"/><Relationship Id="rId27" Type="http://schemas.openxmlformats.org/officeDocument/2006/relationships/image" Target="../media/image31.emf"/><Relationship Id="rId48" Type="http://schemas.openxmlformats.org/officeDocument/2006/relationships/image" Target="../media/image52.emf"/><Relationship Id="rId69" Type="http://schemas.openxmlformats.org/officeDocument/2006/relationships/image" Target="../media/image73.emf"/><Relationship Id="rId113" Type="http://schemas.openxmlformats.org/officeDocument/2006/relationships/image" Target="../media/image117.emf"/><Relationship Id="rId134" Type="http://schemas.openxmlformats.org/officeDocument/2006/relationships/image" Target="../media/image138.emf"/><Relationship Id="rId320" Type="http://schemas.openxmlformats.org/officeDocument/2006/relationships/image" Target="../media/image324.emf"/><Relationship Id="rId80" Type="http://schemas.openxmlformats.org/officeDocument/2006/relationships/image" Target="../media/image84.emf"/><Relationship Id="rId155" Type="http://schemas.openxmlformats.org/officeDocument/2006/relationships/image" Target="../media/image159.emf"/><Relationship Id="rId176" Type="http://schemas.openxmlformats.org/officeDocument/2006/relationships/image" Target="../media/image180.emf"/><Relationship Id="rId197" Type="http://schemas.openxmlformats.org/officeDocument/2006/relationships/image" Target="../media/image201.emf"/><Relationship Id="rId341" Type="http://schemas.openxmlformats.org/officeDocument/2006/relationships/image" Target="../media/image345.emf"/><Relationship Id="rId362" Type="http://schemas.openxmlformats.org/officeDocument/2006/relationships/image" Target="../media/image366.emf"/><Relationship Id="rId201" Type="http://schemas.openxmlformats.org/officeDocument/2006/relationships/image" Target="../media/image205.emf"/><Relationship Id="rId222" Type="http://schemas.openxmlformats.org/officeDocument/2006/relationships/image" Target="../media/image226.emf"/><Relationship Id="rId243" Type="http://schemas.openxmlformats.org/officeDocument/2006/relationships/image" Target="../media/image247.emf"/><Relationship Id="rId264" Type="http://schemas.openxmlformats.org/officeDocument/2006/relationships/image" Target="../media/image268.emf"/><Relationship Id="rId285" Type="http://schemas.openxmlformats.org/officeDocument/2006/relationships/image" Target="../media/image289.emf"/><Relationship Id="rId17" Type="http://schemas.openxmlformats.org/officeDocument/2006/relationships/image" Target="../media/image21.emf"/><Relationship Id="rId38" Type="http://schemas.openxmlformats.org/officeDocument/2006/relationships/image" Target="../media/image42.emf"/><Relationship Id="rId59" Type="http://schemas.openxmlformats.org/officeDocument/2006/relationships/image" Target="../media/image63.emf"/><Relationship Id="rId103" Type="http://schemas.openxmlformats.org/officeDocument/2006/relationships/image" Target="../media/image107.emf"/><Relationship Id="rId124" Type="http://schemas.openxmlformats.org/officeDocument/2006/relationships/image" Target="../media/image128.emf"/><Relationship Id="rId310" Type="http://schemas.openxmlformats.org/officeDocument/2006/relationships/image" Target="../media/image314.emf"/><Relationship Id="rId70" Type="http://schemas.openxmlformats.org/officeDocument/2006/relationships/image" Target="../media/image74.emf"/><Relationship Id="rId91" Type="http://schemas.openxmlformats.org/officeDocument/2006/relationships/image" Target="../media/image95.emf"/><Relationship Id="rId145" Type="http://schemas.openxmlformats.org/officeDocument/2006/relationships/image" Target="../media/image149.emf"/><Relationship Id="rId166" Type="http://schemas.openxmlformats.org/officeDocument/2006/relationships/image" Target="../media/image170.emf"/><Relationship Id="rId187" Type="http://schemas.openxmlformats.org/officeDocument/2006/relationships/image" Target="../media/image191.emf"/><Relationship Id="rId331" Type="http://schemas.openxmlformats.org/officeDocument/2006/relationships/image" Target="../media/image335.emf"/><Relationship Id="rId352" Type="http://schemas.openxmlformats.org/officeDocument/2006/relationships/image" Target="../media/image356.emf"/><Relationship Id="rId373" Type="http://schemas.openxmlformats.org/officeDocument/2006/relationships/image" Target="../media/image377.emf"/><Relationship Id="rId1" Type="http://schemas.openxmlformats.org/officeDocument/2006/relationships/image" Target="../media/image5.emf"/><Relationship Id="rId212" Type="http://schemas.openxmlformats.org/officeDocument/2006/relationships/image" Target="../media/image216.emf"/><Relationship Id="rId233" Type="http://schemas.openxmlformats.org/officeDocument/2006/relationships/image" Target="../media/image237.emf"/><Relationship Id="rId254" Type="http://schemas.openxmlformats.org/officeDocument/2006/relationships/image" Target="../media/image258.emf"/><Relationship Id="rId28" Type="http://schemas.openxmlformats.org/officeDocument/2006/relationships/image" Target="../media/image32.emf"/><Relationship Id="rId49" Type="http://schemas.openxmlformats.org/officeDocument/2006/relationships/image" Target="../media/image53.emf"/><Relationship Id="rId114" Type="http://schemas.openxmlformats.org/officeDocument/2006/relationships/image" Target="../media/image118.emf"/><Relationship Id="rId275" Type="http://schemas.openxmlformats.org/officeDocument/2006/relationships/image" Target="../media/image279.emf"/><Relationship Id="rId296" Type="http://schemas.openxmlformats.org/officeDocument/2006/relationships/image" Target="../media/image300.emf"/><Relationship Id="rId300" Type="http://schemas.openxmlformats.org/officeDocument/2006/relationships/image" Target="../media/image304.emf"/><Relationship Id="rId60" Type="http://schemas.openxmlformats.org/officeDocument/2006/relationships/image" Target="../media/image64.emf"/><Relationship Id="rId81" Type="http://schemas.openxmlformats.org/officeDocument/2006/relationships/image" Target="../media/image85.emf"/><Relationship Id="rId135" Type="http://schemas.openxmlformats.org/officeDocument/2006/relationships/image" Target="../media/image139.emf"/><Relationship Id="rId156" Type="http://schemas.openxmlformats.org/officeDocument/2006/relationships/image" Target="../media/image160.emf"/><Relationship Id="rId177" Type="http://schemas.openxmlformats.org/officeDocument/2006/relationships/image" Target="../media/image181.emf"/><Relationship Id="rId198" Type="http://schemas.openxmlformats.org/officeDocument/2006/relationships/image" Target="../media/image202.emf"/><Relationship Id="rId321" Type="http://schemas.openxmlformats.org/officeDocument/2006/relationships/image" Target="../media/image325.emf"/><Relationship Id="rId342" Type="http://schemas.openxmlformats.org/officeDocument/2006/relationships/image" Target="../media/image346.emf"/><Relationship Id="rId363" Type="http://schemas.openxmlformats.org/officeDocument/2006/relationships/image" Target="../media/image367.emf"/><Relationship Id="rId202" Type="http://schemas.openxmlformats.org/officeDocument/2006/relationships/image" Target="../media/image206.emf"/><Relationship Id="rId223" Type="http://schemas.openxmlformats.org/officeDocument/2006/relationships/image" Target="../media/image227.emf"/><Relationship Id="rId244" Type="http://schemas.openxmlformats.org/officeDocument/2006/relationships/image" Target="../media/image248.emf"/><Relationship Id="rId18" Type="http://schemas.openxmlformats.org/officeDocument/2006/relationships/image" Target="../media/image22.emf"/><Relationship Id="rId39" Type="http://schemas.openxmlformats.org/officeDocument/2006/relationships/image" Target="../media/image43.emf"/><Relationship Id="rId265" Type="http://schemas.openxmlformats.org/officeDocument/2006/relationships/image" Target="../media/image269.emf"/><Relationship Id="rId286" Type="http://schemas.openxmlformats.org/officeDocument/2006/relationships/image" Target="../media/image290.emf"/><Relationship Id="rId50" Type="http://schemas.openxmlformats.org/officeDocument/2006/relationships/image" Target="../media/image54.emf"/><Relationship Id="rId104" Type="http://schemas.openxmlformats.org/officeDocument/2006/relationships/image" Target="../media/image108.emf"/><Relationship Id="rId125" Type="http://schemas.openxmlformats.org/officeDocument/2006/relationships/image" Target="../media/image129.emf"/><Relationship Id="rId146" Type="http://schemas.openxmlformats.org/officeDocument/2006/relationships/image" Target="../media/image150.emf"/><Relationship Id="rId167" Type="http://schemas.openxmlformats.org/officeDocument/2006/relationships/image" Target="../media/image171.emf"/><Relationship Id="rId188" Type="http://schemas.openxmlformats.org/officeDocument/2006/relationships/image" Target="../media/image192.emf"/><Relationship Id="rId311" Type="http://schemas.openxmlformats.org/officeDocument/2006/relationships/image" Target="../media/image315.emf"/><Relationship Id="rId332" Type="http://schemas.openxmlformats.org/officeDocument/2006/relationships/image" Target="../media/image336.emf"/><Relationship Id="rId353" Type="http://schemas.openxmlformats.org/officeDocument/2006/relationships/image" Target="../media/image357.emf"/><Relationship Id="rId374" Type="http://schemas.openxmlformats.org/officeDocument/2006/relationships/image" Target="../media/image378.emf"/><Relationship Id="rId71" Type="http://schemas.openxmlformats.org/officeDocument/2006/relationships/image" Target="../media/image75.emf"/><Relationship Id="rId92" Type="http://schemas.openxmlformats.org/officeDocument/2006/relationships/image" Target="../media/image96.emf"/><Relationship Id="rId213" Type="http://schemas.openxmlformats.org/officeDocument/2006/relationships/image" Target="../media/image217.emf"/><Relationship Id="rId234" Type="http://schemas.openxmlformats.org/officeDocument/2006/relationships/image" Target="../media/image238.emf"/><Relationship Id="rId2" Type="http://schemas.openxmlformats.org/officeDocument/2006/relationships/image" Target="../media/image6.emf"/><Relationship Id="rId29" Type="http://schemas.openxmlformats.org/officeDocument/2006/relationships/image" Target="../media/image33.emf"/><Relationship Id="rId255" Type="http://schemas.openxmlformats.org/officeDocument/2006/relationships/image" Target="../media/image259.emf"/><Relationship Id="rId276" Type="http://schemas.openxmlformats.org/officeDocument/2006/relationships/image" Target="../media/image280.emf"/><Relationship Id="rId297" Type="http://schemas.openxmlformats.org/officeDocument/2006/relationships/image" Target="../media/image301.emf"/><Relationship Id="rId40" Type="http://schemas.openxmlformats.org/officeDocument/2006/relationships/image" Target="../media/image44.emf"/><Relationship Id="rId115" Type="http://schemas.openxmlformats.org/officeDocument/2006/relationships/image" Target="../media/image119.emf"/><Relationship Id="rId136" Type="http://schemas.openxmlformats.org/officeDocument/2006/relationships/image" Target="../media/image140.emf"/><Relationship Id="rId157" Type="http://schemas.openxmlformats.org/officeDocument/2006/relationships/image" Target="../media/image161.emf"/><Relationship Id="rId178" Type="http://schemas.openxmlformats.org/officeDocument/2006/relationships/image" Target="../media/image182.emf"/><Relationship Id="rId301" Type="http://schemas.openxmlformats.org/officeDocument/2006/relationships/image" Target="../media/image305.emf"/><Relationship Id="rId322" Type="http://schemas.openxmlformats.org/officeDocument/2006/relationships/image" Target="../media/image326.emf"/><Relationship Id="rId343" Type="http://schemas.openxmlformats.org/officeDocument/2006/relationships/image" Target="../media/image347.emf"/><Relationship Id="rId364" Type="http://schemas.openxmlformats.org/officeDocument/2006/relationships/image" Target="../media/image368.emf"/><Relationship Id="rId61" Type="http://schemas.openxmlformats.org/officeDocument/2006/relationships/image" Target="../media/image65.emf"/><Relationship Id="rId82" Type="http://schemas.openxmlformats.org/officeDocument/2006/relationships/image" Target="../media/image86.emf"/><Relationship Id="rId199" Type="http://schemas.openxmlformats.org/officeDocument/2006/relationships/image" Target="../media/image203.emf"/><Relationship Id="rId203" Type="http://schemas.openxmlformats.org/officeDocument/2006/relationships/image" Target="../media/image207.emf"/><Relationship Id="rId19" Type="http://schemas.openxmlformats.org/officeDocument/2006/relationships/image" Target="../media/image23.emf"/><Relationship Id="rId224" Type="http://schemas.openxmlformats.org/officeDocument/2006/relationships/image" Target="../media/image228.emf"/><Relationship Id="rId245" Type="http://schemas.openxmlformats.org/officeDocument/2006/relationships/image" Target="../media/image249.emf"/><Relationship Id="rId266" Type="http://schemas.openxmlformats.org/officeDocument/2006/relationships/image" Target="../media/image270.emf"/><Relationship Id="rId287" Type="http://schemas.openxmlformats.org/officeDocument/2006/relationships/image" Target="../media/image291.emf"/><Relationship Id="rId30" Type="http://schemas.openxmlformats.org/officeDocument/2006/relationships/image" Target="../media/image34.emf"/><Relationship Id="rId105" Type="http://schemas.openxmlformats.org/officeDocument/2006/relationships/image" Target="../media/image109.emf"/><Relationship Id="rId126" Type="http://schemas.openxmlformats.org/officeDocument/2006/relationships/image" Target="../media/image130.emf"/><Relationship Id="rId147" Type="http://schemas.openxmlformats.org/officeDocument/2006/relationships/image" Target="../media/image151.emf"/><Relationship Id="rId168" Type="http://schemas.openxmlformats.org/officeDocument/2006/relationships/image" Target="../media/image172.emf"/><Relationship Id="rId312" Type="http://schemas.openxmlformats.org/officeDocument/2006/relationships/image" Target="../media/image316.emf"/><Relationship Id="rId333" Type="http://schemas.openxmlformats.org/officeDocument/2006/relationships/image" Target="../media/image337.emf"/><Relationship Id="rId354" Type="http://schemas.openxmlformats.org/officeDocument/2006/relationships/image" Target="../media/image358.emf"/><Relationship Id="rId51" Type="http://schemas.openxmlformats.org/officeDocument/2006/relationships/image" Target="../media/image55.emf"/><Relationship Id="rId72" Type="http://schemas.openxmlformats.org/officeDocument/2006/relationships/image" Target="../media/image76.emf"/><Relationship Id="rId93" Type="http://schemas.openxmlformats.org/officeDocument/2006/relationships/image" Target="../media/image97.emf"/><Relationship Id="rId189" Type="http://schemas.openxmlformats.org/officeDocument/2006/relationships/image" Target="../media/image193.emf"/><Relationship Id="rId375" Type="http://schemas.openxmlformats.org/officeDocument/2006/relationships/image" Target="../media/image379.emf"/><Relationship Id="rId3" Type="http://schemas.openxmlformats.org/officeDocument/2006/relationships/image" Target="../media/image7.emf"/><Relationship Id="rId214" Type="http://schemas.openxmlformats.org/officeDocument/2006/relationships/image" Target="../media/image218.emf"/><Relationship Id="rId235" Type="http://schemas.openxmlformats.org/officeDocument/2006/relationships/image" Target="../media/image239.emf"/><Relationship Id="rId256" Type="http://schemas.openxmlformats.org/officeDocument/2006/relationships/image" Target="../media/image260.emf"/><Relationship Id="rId277" Type="http://schemas.openxmlformats.org/officeDocument/2006/relationships/image" Target="../media/image281.emf"/><Relationship Id="rId298" Type="http://schemas.openxmlformats.org/officeDocument/2006/relationships/image" Target="../media/image302.emf"/><Relationship Id="rId116" Type="http://schemas.openxmlformats.org/officeDocument/2006/relationships/image" Target="../media/image120.emf"/><Relationship Id="rId137" Type="http://schemas.openxmlformats.org/officeDocument/2006/relationships/image" Target="../media/image141.emf"/><Relationship Id="rId158" Type="http://schemas.openxmlformats.org/officeDocument/2006/relationships/image" Target="../media/image162.emf"/><Relationship Id="rId302" Type="http://schemas.openxmlformats.org/officeDocument/2006/relationships/image" Target="../media/image306.emf"/><Relationship Id="rId323" Type="http://schemas.openxmlformats.org/officeDocument/2006/relationships/image" Target="../media/image327.emf"/><Relationship Id="rId344" Type="http://schemas.openxmlformats.org/officeDocument/2006/relationships/image" Target="../media/image348.emf"/><Relationship Id="rId20" Type="http://schemas.openxmlformats.org/officeDocument/2006/relationships/image" Target="../media/image24.emf"/><Relationship Id="rId41" Type="http://schemas.openxmlformats.org/officeDocument/2006/relationships/image" Target="../media/image45.emf"/><Relationship Id="rId62" Type="http://schemas.openxmlformats.org/officeDocument/2006/relationships/image" Target="../media/image66.emf"/><Relationship Id="rId83" Type="http://schemas.openxmlformats.org/officeDocument/2006/relationships/image" Target="../media/image87.emf"/><Relationship Id="rId179" Type="http://schemas.openxmlformats.org/officeDocument/2006/relationships/image" Target="../media/image183.emf"/><Relationship Id="rId365" Type="http://schemas.openxmlformats.org/officeDocument/2006/relationships/image" Target="../media/image369.emf"/><Relationship Id="rId190" Type="http://schemas.openxmlformats.org/officeDocument/2006/relationships/image" Target="../media/image194.emf"/><Relationship Id="rId204" Type="http://schemas.openxmlformats.org/officeDocument/2006/relationships/image" Target="../media/image208.emf"/><Relationship Id="rId225" Type="http://schemas.openxmlformats.org/officeDocument/2006/relationships/image" Target="../media/image229.emf"/><Relationship Id="rId246" Type="http://schemas.openxmlformats.org/officeDocument/2006/relationships/image" Target="../media/image250.emf"/><Relationship Id="rId267" Type="http://schemas.openxmlformats.org/officeDocument/2006/relationships/image" Target="../media/image271.emf"/><Relationship Id="rId288" Type="http://schemas.openxmlformats.org/officeDocument/2006/relationships/image" Target="../media/image292.emf"/><Relationship Id="rId106" Type="http://schemas.openxmlformats.org/officeDocument/2006/relationships/image" Target="../media/image110.emf"/><Relationship Id="rId127" Type="http://schemas.openxmlformats.org/officeDocument/2006/relationships/image" Target="../media/image131.emf"/><Relationship Id="rId313" Type="http://schemas.openxmlformats.org/officeDocument/2006/relationships/image" Target="../media/image317.emf"/><Relationship Id="rId10" Type="http://schemas.openxmlformats.org/officeDocument/2006/relationships/image" Target="../media/image14.emf"/><Relationship Id="rId31" Type="http://schemas.openxmlformats.org/officeDocument/2006/relationships/image" Target="../media/image35.emf"/><Relationship Id="rId52" Type="http://schemas.openxmlformats.org/officeDocument/2006/relationships/image" Target="../media/image56.emf"/><Relationship Id="rId73" Type="http://schemas.openxmlformats.org/officeDocument/2006/relationships/image" Target="../media/image77.emf"/><Relationship Id="rId94" Type="http://schemas.openxmlformats.org/officeDocument/2006/relationships/image" Target="../media/image98.emf"/><Relationship Id="rId148" Type="http://schemas.openxmlformats.org/officeDocument/2006/relationships/image" Target="../media/image152.emf"/><Relationship Id="rId169" Type="http://schemas.openxmlformats.org/officeDocument/2006/relationships/image" Target="../media/image173.emf"/><Relationship Id="rId334" Type="http://schemas.openxmlformats.org/officeDocument/2006/relationships/image" Target="../media/image338.emf"/><Relationship Id="rId355" Type="http://schemas.openxmlformats.org/officeDocument/2006/relationships/image" Target="../media/image359.emf"/><Relationship Id="rId376" Type="http://schemas.openxmlformats.org/officeDocument/2006/relationships/image" Target="../media/image380.emf"/><Relationship Id="rId4" Type="http://schemas.openxmlformats.org/officeDocument/2006/relationships/image" Target="../media/image8.emf"/><Relationship Id="rId180" Type="http://schemas.openxmlformats.org/officeDocument/2006/relationships/image" Target="../media/image184.emf"/><Relationship Id="rId215" Type="http://schemas.openxmlformats.org/officeDocument/2006/relationships/image" Target="../media/image219.emf"/><Relationship Id="rId236" Type="http://schemas.openxmlformats.org/officeDocument/2006/relationships/image" Target="../media/image240.emf"/><Relationship Id="rId257" Type="http://schemas.openxmlformats.org/officeDocument/2006/relationships/image" Target="../media/image261.emf"/><Relationship Id="rId278"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cell r="BM2">
            <v>3800</v>
          </cell>
          <cell r="BN2">
            <v>3750</v>
          </cell>
          <cell r="BO2">
            <v>3800</v>
          </cell>
          <cell r="BP2">
            <v>3800</v>
          </cell>
          <cell r="BQ2">
            <v>3800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cell r="BM3">
            <v>345</v>
          </cell>
          <cell r="BN3">
            <v>361</v>
          </cell>
          <cell r="BO3">
            <v>365</v>
          </cell>
          <cell r="BP3">
            <v>375</v>
          </cell>
          <cell r="BQ3">
            <v>375</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cell r="BM4">
            <v>320</v>
          </cell>
          <cell r="BN4">
            <v>315</v>
          </cell>
          <cell r="BO4">
            <v>315</v>
          </cell>
          <cell r="BP4">
            <v>315</v>
          </cell>
          <cell r="BQ4">
            <v>315</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cell r="BM5">
            <v>29</v>
          </cell>
          <cell r="BN5">
            <v>31</v>
          </cell>
          <cell r="BO5">
            <v>32</v>
          </cell>
          <cell r="BP5">
            <v>32</v>
          </cell>
          <cell r="BQ5">
            <v>32</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cell r="BM6">
            <v>45</v>
          </cell>
          <cell r="BN6">
            <v>47</v>
          </cell>
          <cell r="BO6">
            <v>48</v>
          </cell>
          <cell r="BP6">
            <v>48</v>
          </cell>
          <cell r="BQ6">
            <v>48</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cell r="BM7">
            <v>38</v>
          </cell>
          <cell r="BN7">
            <v>35</v>
          </cell>
          <cell r="BO7">
            <v>37</v>
          </cell>
          <cell r="BP7">
            <v>37</v>
          </cell>
          <cell r="BQ7">
            <v>37.5</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cell r="BM8">
            <v>5800</v>
          </cell>
          <cell r="BN8">
            <v>6000</v>
          </cell>
          <cell r="BO8">
            <v>6100</v>
          </cell>
          <cell r="BP8">
            <v>6200</v>
          </cell>
          <cell r="BQ8">
            <v>6400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cell r="BM9">
            <v>435</v>
          </cell>
          <cell r="BN9">
            <v>461</v>
          </cell>
          <cell r="BO9">
            <v>465</v>
          </cell>
          <cell r="BP9">
            <v>485</v>
          </cell>
          <cell r="BQ9">
            <v>550</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cell r="BM10">
            <v>435</v>
          </cell>
          <cell r="BN10">
            <v>461</v>
          </cell>
          <cell r="BO10">
            <v>465</v>
          </cell>
          <cell r="BP10">
            <v>485</v>
          </cell>
          <cell r="BQ10">
            <v>550</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cell r="BM11">
            <v>38</v>
          </cell>
          <cell r="BN11">
            <v>39</v>
          </cell>
          <cell r="BO11">
            <v>41</v>
          </cell>
          <cell r="BP11">
            <v>42</v>
          </cell>
          <cell r="BQ11">
            <v>45</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cell r="BM12">
            <v>52</v>
          </cell>
          <cell r="BN12">
            <v>55</v>
          </cell>
          <cell r="BO12">
            <v>57</v>
          </cell>
          <cell r="BP12">
            <v>58</v>
          </cell>
          <cell r="BQ12">
            <v>59</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cell r="BM13">
            <v>50</v>
          </cell>
          <cell r="BN13">
            <v>45</v>
          </cell>
          <cell r="BO13">
            <v>52</v>
          </cell>
          <cell r="BP13">
            <v>54</v>
          </cell>
          <cell r="BQ13">
            <v>54.5</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cell r="BM14">
            <v>20</v>
          </cell>
          <cell r="BN14">
            <v>21</v>
          </cell>
          <cell r="BO14">
            <v>23</v>
          </cell>
          <cell r="BP14">
            <v>19.8</v>
          </cell>
          <cell r="BQ14">
            <v>20</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cell r="BM15">
            <v>6</v>
          </cell>
          <cell r="BN15">
            <v>6</v>
          </cell>
          <cell r="BO15">
            <v>6</v>
          </cell>
          <cell r="BP15">
            <v>6</v>
          </cell>
          <cell r="BQ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cell r="BM16">
            <v>5</v>
          </cell>
          <cell r="BN16">
            <v>3</v>
          </cell>
          <cell r="BO16">
            <v>3</v>
          </cell>
          <cell r="BP16">
            <v>3</v>
          </cell>
          <cell r="BQ16">
            <v>3</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cell r="BM17">
            <v>1</v>
          </cell>
          <cell r="BN17">
            <v>1</v>
          </cell>
          <cell r="BO17">
            <v>1</v>
          </cell>
          <cell r="BP17">
            <v>1</v>
          </cell>
          <cell r="BQ17">
            <v>1</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cell r="BM18">
            <v>4</v>
          </cell>
          <cell r="BN18">
            <v>4</v>
          </cell>
          <cell r="BO18">
            <v>4</v>
          </cell>
          <cell r="BP18">
            <v>4</v>
          </cell>
          <cell r="BQ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cell r="BM19">
            <v>3</v>
          </cell>
          <cell r="BN19">
            <v>5</v>
          </cell>
          <cell r="BO19">
            <v>5</v>
          </cell>
          <cell r="BP19">
            <v>5</v>
          </cell>
          <cell r="BQ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cell r="BM20">
            <v>6</v>
          </cell>
          <cell r="BN20">
            <v>6</v>
          </cell>
          <cell r="BO20">
            <v>6</v>
          </cell>
          <cell r="BP20">
            <v>6</v>
          </cell>
          <cell r="BQ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cell r="BM21">
            <v>1</v>
          </cell>
          <cell r="BN21">
            <v>1</v>
          </cell>
          <cell r="BO21">
            <v>1</v>
          </cell>
          <cell r="BP21">
            <v>1</v>
          </cell>
          <cell r="BQ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cell r="BM22">
            <v>5</v>
          </cell>
          <cell r="BN22">
            <v>5</v>
          </cell>
          <cell r="BO22">
            <v>5</v>
          </cell>
          <cell r="BP22">
            <v>5</v>
          </cell>
          <cell r="BQ22">
            <v>5</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cell r="BM23">
            <v>4</v>
          </cell>
          <cell r="BN23">
            <v>4</v>
          </cell>
          <cell r="BO23">
            <v>4</v>
          </cell>
          <cell r="BP23">
            <v>4</v>
          </cell>
          <cell r="BQ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cell r="BM24">
            <v>3</v>
          </cell>
          <cell r="BN24">
            <v>3</v>
          </cell>
          <cell r="BO24">
            <v>3</v>
          </cell>
          <cell r="BP24">
            <v>3</v>
          </cell>
          <cell r="BQ24">
            <v>3</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cell r="BM25">
            <v>30</v>
          </cell>
          <cell r="BN25">
            <v>0</v>
          </cell>
          <cell r="BO25">
            <v>30</v>
          </cell>
          <cell r="BP25">
            <v>0</v>
          </cell>
          <cell r="BQ25">
            <v>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cell r="BM27">
            <v>14000</v>
          </cell>
          <cell r="BN27">
            <v>14000</v>
          </cell>
          <cell r="BO27">
            <v>14000</v>
          </cell>
          <cell r="BP27">
            <v>12000</v>
          </cell>
          <cell r="BQ27">
            <v>12000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cell r="BM28">
            <v>600</v>
          </cell>
          <cell r="BN28">
            <v>0</v>
          </cell>
          <cell r="BO28">
            <v>0</v>
          </cell>
          <cell r="BP28">
            <v>0</v>
          </cell>
          <cell r="BQ28">
            <v>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cell r="BM29">
            <v>600</v>
          </cell>
          <cell r="BN29">
            <v>600</v>
          </cell>
          <cell r="BO29">
            <v>600</v>
          </cell>
          <cell r="BP29">
            <v>400</v>
          </cell>
          <cell r="BQ29">
            <v>400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cell r="BM30">
            <v>150</v>
          </cell>
          <cell r="BN30">
            <v>150</v>
          </cell>
          <cell r="BO30">
            <v>150</v>
          </cell>
          <cell r="BP30">
            <v>100</v>
          </cell>
          <cell r="BQ30">
            <v>100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cell r="BM31">
            <v>250</v>
          </cell>
          <cell r="BN31">
            <v>250</v>
          </cell>
          <cell r="BO31">
            <v>250</v>
          </cell>
          <cell r="BP31">
            <v>200</v>
          </cell>
          <cell r="BQ31">
            <v>200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cell r="BM32">
            <v>1000</v>
          </cell>
          <cell r="BN32">
            <v>1200</v>
          </cell>
          <cell r="BO32">
            <v>1200</v>
          </cell>
          <cell r="BP32">
            <v>1200</v>
          </cell>
          <cell r="BQ32">
            <v>1200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cell r="BM33">
            <v>17000</v>
          </cell>
          <cell r="BN33">
            <v>17000</v>
          </cell>
          <cell r="BO33">
            <v>17000</v>
          </cell>
          <cell r="BP33">
            <v>15000</v>
          </cell>
          <cell r="BQ33">
            <v>15000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cell r="BM34">
            <v>800</v>
          </cell>
          <cell r="BN34">
            <v>0</v>
          </cell>
          <cell r="BO34">
            <v>0</v>
          </cell>
          <cell r="BP34">
            <v>0</v>
          </cell>
          <cell r="BQ34">
            <v>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cell r="BM35">
            <v>800</v>
          </cell>
          <cell r="BN35">
            <v>0</v>
          </cell>
          <cell r="BO35">
            <v>0</v>
          </cell>
          <cell r="BP35">
            <v>0</v>
          </cell>
          <cell r="BQ35">
            <v>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cell r="BM36">
            <v>200</v>
          </cell>
          <cell r="BN36">
            <v>200</v>
          </cell>
          <cell r="BO36">
            <v>200</v>
          </cell>
          <cell r="BP36">
            <v>180</v>
          </cell>
          <cell r="BQ36">
            <v>180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cell r="BM37">
            <v>350</v>
          </cell>
          <cell r="BN37">
            <v>0</v>
          </cell>
          <cell r="BO37">
            <v>0</v>
          </cell>
          <cell r="BP37">
            <v>0</v>
          </cell>
          <cell r="BQ37">
            <v>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cell r="BM38">
            <v>1200</v>
          </cell>
          <cell r="BN38">
            <v>1600</v>
          </cell>
          <cell r="BO38">
            <v>1600</v>
          </cell>
          <cell r="BP38">
            <v>1500</v>
          </cell>
          <cell r="BQ38">
            <v>1500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cell r="BM39">
            <v>800</v>
          </cell>
          <cell r="BN39">
            <v>1000</v>
          </cell>
          <cell r="BO39">
            <v>1000</v>
          </cell>
          <cell r="BP39">
            <v>1000</v>
          </cell>
          <cell r="BQ39">
            <v>1000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cell r="BM40">
            <v>2000</v>
          </cell>
          <cell r="BN40">
            <v>2000</v>
          </cell>
          <cell r="BO40">
            <v>2000</v>
          </cell>
          <cell r="BP40">
            <v>1200</v>
          </cell>
          <cell r="BQ40">
            <v>1200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cell r="BM41">
            <v>410</v>
          </cell>
          <cell r="BN41">
            <v>450</v>
          </cell>
          <cell r="BO41">
            <v>450</v>
          </cell>
          <cell r="BP41">
            <v>500</v>
          </cell>
          <cell r="BQ41">
            <v>500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cell r="BM42">
            <v>10</v>
          </cell>
          <cell r="BN42">
            <v>35</v>
          </cell>
          <cell r="BO42">
            <v>35</v>
          </cell>
          <cell r="BP42">
            <v>35</v>
          </cell>
          <cell r="BQ42">
            <v>35</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cell r="BM43">
            <v>10</v>
          </cell>
          <cell r="BN43">
            <v>0</v>
          </cell>
          <cell r="BO43">
            <v>0</v>
          </cell>
          <cell r="BP43">
            <v>0</v>
          </cell>
          <cell r="BQ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cell r="BM44">
            <v>10</v>
          </cell>
          <cell r="BN44">
            <v>0</v>
          </cell>
          <cell r="BO44">
            <v>0</v>
          </cell>
          <cell r="BP44">
            <v>0</v>
          </cell>
          <cell r="BQ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cell r="BM45">
            <v>10</v>
          </cell>
          <cell r="BN45">
            <v>15</v>
          </cell>
          <cell r="BO45">
            <v>15</v>
          </cell>
          <cell r="BP45">
            <v>15</v>
          </cell>
          <cell r="BQ45">
            <v>15</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cell r="BM46">
            <v>10</v>
          </cell>
          <cell r="BN46">
            <v>0</v>
          </cell>
          <cell r="BO46">
            <v>0</v>
          </cell>
          <cell r="BP46">
            <v>0</v>
          </cell>
          <cell r="BQ46">
            <v>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cell r="BM47">
            <v>50</v>
          </cell>
          <cell r="BN47">
            <v>50</v>
          </cell>
          <cell r="BO47">
            <v>50</v>
          </cell>
          <cell r="BP47">
            <v>50</v>
          </cell>
          <cell r="BQ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cell r="BM48">
            <v>1200</v>
          </cell>
          <cell r="BN48">
            <v>1300</v>
          </cell>
          <cell r="BO48">
            <v>1300</v>
          </cell>
          <cell r="BP48">
            <v>1300</v>
          </cell>
          <cell r="BQ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cell r="BM49">
            <v>6800</v>
          </cell>
          <cell r="BN49">
            <v>6800</v>
          </cell>
          <cell r="BO49">
            <v>6800</v>
          </cell>
          <cell r="BP49">
            <v>6000</v>
          </cell>
          <cell r="BQ49">
            <v>6000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cell r="BM50">
            <v>700</v>
          </cell>
          <cell r="BN50">
            <v>800</v>
          </cell>
          <cell r="BO50">
            <v>800</v>
          </cell>
          <cell r="BP50">
            <v>1000</v>
          </cell>
          <cell r="BQ50">
            <v>1000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cell r="BM51">
            <v>70</v>
          </cell>
          <cell r="BN51">
            <v>70</v>
          </cell>
          <cell r="BO51">
            <v>70</v>
          </cell>
          <cell r="BP51">
            <v>65</v>
          </cell>
          <cell r="BQ51">
            <v>65</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cell r="BM52">
            <v>30</v>
          </cell>
          <cell r="BN52">
            <v>30</v>
          </cell>
          <cell r="BO52">
            <v>30</v>
          </cell>
          <cell r="BP52">
            <v>35</v>
          </cell>
          <cell r="BQ52">
            <v>35</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cell r="BM53">
            <v>8200</v>
          </cell>
          <cell r="BN53">
            <v>6800</v>
          </cell>
          <cell r="BO53">
            <v>8000</v>
          </cell>
          <cell r="BP53">
            <v>6500</v>
          </cell>
          <cell r="BQ53">
            <v>6500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cell r="BM54">
            <v>10200</v>
          </cell>
          <cell r="BN54">
            <v>10500</v>
          </cell>
          <cell r="BO54">
            <v>11600</v>
          </cell>
          <cell r="BP54">
            <v>9400</v>
          </cell>
          <cell r="BQ54">
            <v>10500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cell r="BM55">
            <v>905</v>
          </cell>
          <cell r="BN55">
            <v>1030</v>
          </cell>
          <cell r="BO55">
            <v>0</v>
          </cell>
          <cell r="BP55">
            <v>0</v>
          </cell>
          <cell r="BQ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cell r="BM56">
            <v>1070</v>
          </cell>
          <cell r="BN56">
            <v>1217</v>
          </cell>
          <cell r="BO56">
            <v>600</v>
          </cell>
          <cell r="BP56">
            <v>0</v>
          </cell>
          <cell r="BQ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cell r="BM65">
            <v>0</v>
          </cell>
          <cell r="BN65">
            <v>1000</v>
          </cell>
          <cell r="BO65">
            <v>1000</v>
          </cell>
          <cell r="BP65">
            <v>900</v>
          </cell>
          <cell r="BQ65">
            <v>3000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cell r="BM67">
            <v>0</v>
          </cell>
          <cell r="BN67">
            <v>0</v>
          </cell>
          <cell r="BO67">
            <v>0</v>
          </cell>
          <cell r="BP67">
            <v>0</v>
          </cell>
          <cell r="BQ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cell r="BM68">
            <v>0</v>
          </cell>
          <cell r="BN68">
            <v>0</v>
          </cell>
          <cell r="BO68">
            <v>0</v>
          </cell>
          <cell r="BP68">
            <v>0</v>
          </cell>
          <cell r="BQ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cell r="BM69">
            <v>0</v>
          </cell>
          <cell r="BN69">
            <v>2000</v>
          </cell>
          <cell r="BO69">
            <v>0</v>
          </cell>
          <cell r="BP69">
            <v>0</v>
          </cell>
          <cell r="BQ69">
            <v>2000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100</v>
          </cell>
          <cell r="BO70">
            <v>30</v>
          </cell>
          <cell r="BP70">
            <v>30</v>
          </cell>
          <cell r="BQ70">
            <v>30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cell r="BM71">
            <v>0.4</v>
          </cell>
          <cell r="BN71">
            <v>0.4</v>
          </cell>
          <cell r="BO71">
            <v>0.4</v>
          </cell>
          <cell r="BP71">
            <v>0.6</v>
          </cell>
          <cell r="BQ71">
            <v>0.7</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cell r="BM72">
            <v>25</v>
          </cell>
          <cell r="BN72">
            <v>25</v>
          </cell>
          <cell r="BO72">
            <v>25</v>
          </cell>
          <cell r="BP72">
            <v>25</v>
          </cell>
          <cell r="BQ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cell r="BM73">
            <v>35</v>
          </cell>
          <cell r="BN73">
            <v>35</v>
          </cell>
          <cell r="BO73">
            <v>35</v>
          </cell>
          <cell r="BP73">
            <v>35</v>
          </cell>
          <cell r="BQ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cell r="BM74">
            <v>100</v>
          </cell>
          <cell r="BN74">
            <v>100</v>
          </cell>
          <cell r="BO74">
            <v>100</v>
          </cell>
          <cell r="BP74">
            <v>100</v>
          </cell>
          <cell r="BQ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row r="3">
          <cell r="B3">
            <v>316581</v>
          </cell>
          <cell r="C3">
            <v>148387</v>
          </cell>
          <cell r="D3">
            <v>105093</v>
          </cell>
          <cell r="E3">
            <v>247151</v>
          </cell>
          <cell r="F3">
            <v>285247</v>
          </cell>
          <cell r="G3">
            <v>776805</v>
          </cell>
          <cell r="H3">
            <v>1879264</v>
          </cell>
        </row>
        <row r="4">
          <cell r="B4">
            <v>316581</v>
          </cell>
          <cell r="C4">
            <v>148387</v>
          </cell>
          <cell r="D4">
            <v>105093</v>
          </cell>
          <cell r="E4">
            <v>247151</v>
          </cell>
          <cell r="F4">
            <v>285247</v>
          </cell>
          <cell r="G4">
            <v>776805</v>
          </cell>
          <cell r="H4">
            <v>1879264</v>
          </cell>
        </row>
        <row r="5">
          <cell r="B5">
            <v>0</v>
          </cell>
          <cell r="C5">
            <v>0</v>
          </cell>
          <cell r="D5">
            <v>105093</v>
          </cell>
          <cell r="E5">
            <v>0</v>
          </cell>
          <cell r="F5">
            <v>0</v>
          </cell>
          <cell r="G5">
            <v>0</v>
          </cell>
        </row>
        <row r="6">
          <cell r="B6">
            <v>316581</v>
          </cell>
          <cell r="C6">
            <v>148387</v>
          </cell>
          <cell r="D6">
            <v>0</v>
          </cell>
          <cell r="E6">
            <v>247151</v>
          </cell>
          <cell r="F6">
            <v>285247</v>
          </cell>
          <cell r="G6">
            <v>776805</v>
          </cell>
        </row>
        <row r="7">
          <cell r="B7">
            <v>0</v>
          </cell>
          <cell r="C7">
            <v>0</v>
          </cell>
          <cell r="D7">
            <v>1774171</v>
          </cell>
          <cell r="E7">
            <v>0</v>
          </cell>
          <cell r="F7">
            <v>0</v>
          </cell>
          <cell r="G7">
            <v>0</v>
          </cell>
        </row>
        <row r="8">
          <cell r="B8">
            <v>307394</v>
          </cell>
          <cell r="C8">
            <v>53645</v>
          </cell>
          <cell r="D8">
            <v>58954</v>
          </cell>
          <cell r="E8">
            <v>256802</v>
          </cell>
          <cell r="F8">
            <v>342882</v>
          </cell>
          <cell r="G8">
            <v>829051</v>
          </cell>
          <cell r="H8">
            <v>1848728</v>
          </cell>
        </row>
        <row r="9">
          <cell r="B9">
            <v>307394</v>
          </cell>
          <cell r="C9">
            <v>39967</v>
          </cell>
          <cell r="D9">
            <v>55017</v>
          </cell>
          <cell r="E9">
            <v>256802</v>
          </cell>
          <cell r="F9">
            <v>342882</v>
          </cell>
          <cell r="G9">
            <v>829051</v>
          </cell>
          <cell r="H9">
            <v>1831113</v>
          </cell>
        </row>
        <row r="10">
          <cell r="B10">
            <v>0</v>
          </cell>
          <cell r="C10">
            <v>0</v>
          </cell>
          <cell r="D10">
            <v>0</v>
          </cell>
          <cell r="E10">
            <v>0</v>
          </cell>
          <cell r="F10">
            <v>144898</v>
          </cell>
          <cell r="G10">
            <v>488604</v>
          </cell>
        </row>
        <row r="11">
          <cell r="B11">
            <v>307394</v>
          </cell>
          <cell r="C11">
            <v>39967</v>
          </cell>
          <cell r="D11">
            <v>55017</v>
          </cell>
          <cell r="E11">
            <v>256802</v>
          </cell>
          <cell r="F11">
            <v>197984</v>
          </cell>
          <cell r="G11">
            <v>340447</v>
          </cell>
        </row>
        <row r="12">
          <cell r="B12">
            <v>0</v>
          </cell>
          <cell r="C12">
            <v>0</v>
          </cell>
          <cell r="D12">
            <v>0</v>
          </cell>
          <cell r="E12">
            <v>0</v>
          </cell>
          <cell r="F12">
            <v>616795</v>
          </cell>
          <cell r="G12">
            <v>580816</v>
          </cell>
        </row>
        <row r="13">
          <cell r="B13">
            <v>3800</v>
          </cell>
          <cell r="C13">
            <v>345</v>
          </cell>
          <cell r="D13">
            <v>320</v>
          </cell>
          <cell r="E13">
            <v>29</v>
          </cell>
          <cell r="F13">
            <v>45</v>
          </cell>
          <cell r="G13">
            <v>38</v>
          </cell>
        </row>
        <row r="14">
          <cell r="B14">
            <v>3775</v>
          </cell>
          <cell r="C14">
            <v>345</v>
          </cell>
          <cell r="D14">
            <v>320</v>
          </cell>
          <cell r="E14">
            <v>27</v>
          </cell>
          <cell r="F14">
            <v>43</v>
          </cell>
          <cell r="G14">
            <v>40</v>
          </cell>
        </row>
        <row r="15">
          <cell r="B15">
            <v>4000</v>
          </cell>
          <cell r="C15">
            <v>330</v>
          </cell>
          <cell r="D15">
            <v>300</v>
          </cell>
          <cell r="E15">
            <v>28</v>
          </cell>
          <cell r="F15">
            <v>47</v>
          </cell>
          <cell r="G15">
            <v>39</v>
          </cell>
        </row>
        <row r="16">
          <cell r="B16">
            <v>3750.0000000000005</v>
          </cell>
          <cell r="C16">
            <v>360</v>
          </cell>
          <cell r="D16">
            <v>285</v>
          </cell>
          <cell r="E16">
            <v>24</v>
          </cell>
          <cell r="F16">
            <v>36</v>
          </cell>
          <cell r="G16">
            <v>32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5999.9999999999991</v>
          </cell>
          <cell r="C24">
            <v>445.00000000000006</v>
          </cell>
          <cell r="D24">
            <v>435</v>
          </cell>
          <cell r="E24">
            <v>40</v>
          </cell>
          <cell r="F24">
            <v>52.999999999999993</v>
          </cell>
          <cell r="G24">
            <v>55</v>
          </cell>
        </row>
        <row r="25">
          <cell r="B25">
            <v>5800</v>
          </cell>
          <cell r="C25">
            <v>440</v>
          </cell>
          <cell r="D25">
            <v>450</v>
          </cell>
          <cell r="E25">
            <v>40</v>
          </cell>
          <cell r="F25">
            <v>52</v>
          </cell>
          <cell r="G25">
            <v>53</v>
          </cell>
        </row>
        <row r="26">
          <cell r="B26">
            <v>5200</v>
          </cell>
          <cell r="C26">
            <v>460</v>
          </cell>
          <cell r="D26">
            <v>400</v>
          </cell>
          <cell r="E26">
            <v>32</v>
          </cell>
          <cell r="F26">
            <v>42</v>
          </cell>
          <cell r="G26">
            <v>42</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68999931</v>
          </cell>
          <cell r="C33">
            <v>3030014</v>
          </cell>
          <cell r="D33">
            <v>2950003.2</v>
          </cell>
          <cell r="E33">
            <v>735000.32000000007</v>
          </cell>
          <cell r="F33">
            <v>1214999.8400000001</v>
          </cell>
          <cell r="G33">
            <v>5045000</v>
          </cell>
          <cell r="H33">
            <v>9244379</v>
          </cell>
        </row>
        <row r="34">
          <cell r="B34">
            <v>84999915</v>
          </cell>
          <cell r="C34">
            <v>3699982</v>
          </cell>
          <cell r="D34">
            <v>3950003.2</v>
          </cell>
          <cell r="E34">
            <v>1090000</v>
          </cell>
          <cell r="F34">
            <v>1964999.76</v>
          </cell>
          <cell r="G34">
            <v>6475000</v>
          </cell>
          <cell r="H34">
            <v>12599518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0.65</v>
          </cell>
          <cell r="F47">
            <v>0.77</v>
          </cell>
          <cell r="G47">
            <v>1</v>
          </cell>
        </row>
        <row r="48">
          <cell r="B48">
            <v>90</v>
          </cell>
          <cell r="C48">
            <v>12.7</v>
          </cell>
          <cell r="D48">
            <v>6.1</v>
          </cell>
          <cell r="E48">
            <v>0.66</v>
          </cell>
          <cell r="F48">
            <v>0.79</v>
          </cell>
          <cell r="G48">
            <v>1</v>
          </cell>
        </row>
        <row r="49">
          <cell r="B49">
            <v>91</v>
          </cell>
          <cell r="C49">
            <v>13</v>
          </cell>
          <cell r="D49">
            <v>6.4</v>
          </cell>
          <cell r="E49">
            <v>0.64</v>
          </cell>
          <cell r="F49">
            <v>0.76</v>
          </cell>
          <cell r="G49">
            <v>1</v>
          </cell>
        </row>
        <row r="50">
          <cell r="B50">
            <v>89</v>
          </cell>
          <cell r="C50">
            <v>13.4</v>
          </cell>
          <cell r="D50">
            <v>6.8</v>
          </cell>
          <cell r="E50">
            <v>0.63</v>
          </cell>
          <cell r="F50">
            <v>0.76</v>
          </cell>
          <cell r="G50">
            <v>1</v>
          </cell>
        </row>
        <row r="51">
          <cell r="B51">
            <v>5.2351648351648405</v>
          </cell>
          <cell r="C51">
            <v>10.910769230769258</v>
          </cell>
          <cell r="D51">
            <v>14.32500000000001</v>
          </cell>
          <cell r="E51">
            <v>5.9187500000000171</v>
          </cell>
          <cell r="F51">
            <v>7.6000000000000068</v>
          </cell>
          <cell r="G51">
            <v>7.6</v>
          </cell>
        </row>
        <row r="52">
          <cell r="B52">
            <v>10441985.231595293</v>
          </cell>
          <cell r="C52">
            <v>19532590.757819653</v>
          </cell>
          <cell r="D52">
            <v>14654636.266250461</v>
          </cell>
          <cell r="E52">
            <v>19915014.91312062</v>
          </cell>
          <cell r="F52">
            <v>5235380.4626885951</v>
          </cell>
          <cell r="G52">
            <v>0</v>
          </cell>
          <cell r="H52">
            <v>0</v>
          </cell>
          <cell r="I52">
            <v>0</v>
          </cell>
          <cell r="J52">
            <v>0</v>
          </cell>
          <cell r="K52">
            <v>0</v>
          </cell>
        </row>
        <row r="53">
          <cell r="B53">
            <v>22030976</v>
          </cell>
          <cell r="C53">
            <v>15270185</v>
          </cell>
          <cell r="D53">
            <v>12471620</v>
          </cell>
          <cell r="E53">
            <v>15053208</v>
          </cell>
          <cell r="F53">
            <v>12337810</v>
          </cell>
          <cell r="G53">
            <v>0</v>
          </cell>
          <cell r="H53">
            <v>0</v>
          </cell>
          <cell r="I53">
            <v>0</v>
          </cell>
          <cell r="J53">
            <v>0</v>
          </cell>
          <cell r="K53">
            <v>0</v>
          </cell>
        </row>
        <row r="54">
          <cell r="B54">
            <v>1299691</v>
          </cell>
          <cell r="C54">
            <v>3333621</v>
          </cell>
          <cell r="D54">
            <v>1007122</v>
          </cell>
          <cell r="E54">
            <v>856603</v>
          </cell>
          <cell r="F54">
            <v>2802346</v>
          </cell>
          <cell r="G54">
            <v>0</v>
          </cell>
          <cell r="H54">
            <v>0</v>
          </cell>
          <cell r="I54">
            <v>0</v>
          </cell>
          <cell r="J54">
            <v>0</v>
          </cell>
          <cell r="K54">
            <v>0</v>
          </cell>
        </row>
        <row r="55">
          <cell r="B55">
            <v>1222337</v>
          </cell>
          <cell r="C55">
            <v>3332908</v>
          </cell>
          <cell r="D55">
            <v>1103257</v>
          </cell>
          <cell r="E55">
            <v>1239276</v>
          </cell>
          <cell r="F55">
            <v>2920628</v>
          </cell>
          <cell r="G55">
            <v>0</v>
          </cell>
          <cell r="H55">
            <v>0</v>
          </cell>
          <cell r="I55">
            <v>0</v>
          </cell>
          <cell r="J55">
            <v>0</v>
          </cell>
          <cell r="K55">
            <v>0</v>
          </cell>
        </row>
        <row r="56">
          <cell r="B56">
            <v>2522028</v>
          </cell>
          <cell r="C56">
            <v>6666529</v>
          </cell>
          <cell r="D56">
            <v>2110379</v>
          </cell>
          <cell r="E56">
            <v>2095879</v>
          </cell>
          <cell r="F56">
            <v>5722974</v>
          </cell>
          <cell r="G56">
            <v>0</v>
          </cell>
          <cell r="H56">
            <v>0</v>
          </cell>
          <cell r="I56">
            <v>0</v>
          </cell>
          <cell r="J56">
            <v>0</v>
          </cell>
          <cell r="K56">
            <v>0</v>
          </cell>
        </row>
        <row r="57">
          <cell r="B57">
            <v>3111265</v>
          </cell>
          <cell r="C57">
            <v>3097326</v>
          </cell>
          <cell r="D57">
            <v>3085105</v>
          </cell>
          <cell r="E57">
            <v>3107210</v>
          </cell>
          <cell r="F57">
            <v>3093501</v>
          </cell>
          <cell r="G57">
            <v>48005</v>
          </cell>
          <cell r="H57">
            <v>48005</v>
          </cell>
          <cell r="I57">
            <v>48005</v>
          </cell>
          <cell r="J57">
            <v>48005</v>
          </cell>
          <cell r="K57">
            <v>48005</v>
          </cell>
        </row>
        <row r="58">
          <cell r="B58">
            <v>6861426</v>
          </cell>
          <cell r="C58">
            <v>6891045</v>
          </cell>
          <cell r="D58">
            <v>6454123</v>
          </cell>
          <cell r="E58">
            <v>5956623</v>
          </cell>
          <cell r="F58">
            <v>5956623</v>
          </cell>
          <cell r="G58">
            <v>2546599</v>
          </cell>
          <cell r="H58">
            <v>1731686</v>
          </cell>
          <cell r="I58">
            <v>1629822</v>
          </cell>
          <cell r="J58">
            <v>2241004</v>
          </cell>
          <cell r="K58">
            <v>2444732</v>
          </cell>
        </row>
        <row r="59">
          <cell r="B59">
            <v>8110118</v>
          </cell>
          <cell r="C59">
            <v>9962888</v>
          </cell>
          <cell r="D59">
            <v>7538152</v>
          </cell>
          <cell r="E59">
            <v>8555709</v>
          </cell>
          <cell r="F59">
            <v>7040652</v>
          </cell>
          <cell r="G59">
            <v>2037279</v>
          </cell>
          <cell r="H59">
            <v>2444732</v>
          </cell>
          <cell r="I59">
            <v>2241004</v>
          </cell>
          <cell r="J59">
            <v>1629822</v>
          </cell>
          <cell r="K59">
            <v>1731686</v>
          </cell>
        </row>
        <row r="60">
          <cell r="B60">
            <v>14971544</v>
          </cell>
          <cell r="C60">
            <v>16853933</v>
          </cell>
          <cell r="D60">
            <v>13992275</v>
          </cell>
          <cell r="E60">
            <v>14512332</v>
          </cell>
          <cell r="F60">
            <v>12997275</v>
          </cell>
          <cell r="G60">
            <v>4583878</v>
          </cell>
          <cell r="H60">
            <v>4176418</v>
          </cell>
          <cell r="I60">
            <v>3870826</v>
          </cell>
          <cell r="J60">
            <v>3870826</v>
          </cell>
          <cell r="K60">
            <v>4176418</v>
          </cell>
        </row>
        <row r="61">
          <cell r="B61">
            <v>53077798.231595293</v>
          </cell>
          <cell r="C61">
            <v>61420563.757819653</v>
          </cell>
          <cell r="D61">
            <v>46314015.266250461</v>
          </cell>
          <cell r="E61">
            <v>54683643.91312062</v>
          </cell>
          <cell r="F61">
            <v>39386940.462688595</v>
          </cell>
          <cell r="G61">
            <v>0</v>
          </cell>
          <cell r="H61">
            <v>0</v>
          </cell>
          <cell r="I61">
            <v>0</v>
          </cell>
          <cell r="J61">
            <v>0</v>
          </cell>
          <cell r="K61">
            <v>0</v>
          </cell>
        </row>
        <row r="62">
          <cell r="B62">
            <v>7803024.171875</v>
          </cell>
          <cell r="C62">
            <v>9401046.9300986826</v>
          </cell>
          <cell r="D62">
            <v>8293430.80859375</v>
          </cell>
          <cell r="E62">
            <v>8320589.1116365129</v>
          </cell>
          <cell r="F62">
            <v>8030712.95703125</v>
          </cell>
          <cell r="G62">
            <v>0</v>
          </cell>
          <cell r="H62">
            <v>0</v>
          </cell>
          <cell r="I62">
            <v>0</v>
          </cell>
          <cell r="J62">
            <v>0</v>
          </cell>
          <cell r="K62">
            <v>0</v>
          </cell>
        </row>
        <row r="63">
          <cell r="B63">
            <v>938842</v>
          </cell>
          <cell r="C63">
            <v>1329252</v>
          </cell>
          <cell r="D63">
            <v>1945071</v>
          </cell>
          <cell r="E63">
            <v>10895</v>
          </cell>
          <cell r="F63">
            <v>2208918</v>
          </cell>
          <cell r="G63">
            <v>-4006647</v>
          </cell>
          <cell r="H63">
            <v>-3536284</v>
          </cell>
          <cell r="I63">
            <v>-2801880</v>
          </cell>
          <cell r="J63">
            <v>-2647771</v>
          </cell>
          <cell r="K63">
            <v>-3257955</v>
          </cell>
        </row>
        <row r="64">
          <cell r="B64">
            <v>23554848</v>
          </cell>
          <cell r="C64">
            <v>29279298</v>
          </cell>
          <cell r="D64">
            <v>20018224</v>
          </cell>
          <cell r="E64">
            <v>27276021</v>
          </cell>
          <cell r="F64">
            <v>14859332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19781084.059720293</v>
          </cell>
          <cell r="C66">
            <v>20410966.827720974</v>
          </cell>
          <cell r="D66">
            <v>15057289.457656711</v>
          </cell>
          <cell r="E66">
            <v>18076138.801484104</v>
          </cell>
          <cell r="F66">
            <v>13287977.505657341</v>
          </cell>
          <cell r="G66">
            <v>12743900</v>
          </cell>
          <cell r="H66">
            <v>13656953</v>
          </cell>
          <cell r="I66">
            <v>15082559</v>
          </cell>
          <cell r="J66">
            <v>15382726</v>
          </cell>
          <cell r="K66">
            <v>14197238</v>
          </cell>
        </row>
        <row r="67">
          <cell r="B67">
            <v>53077798.231595293</v>
          </cell>
          <cell r="C67">
            <v>61420563.757819653</v>
          </cell>
          <cell r="D67">
            <v>46314015.266250461</v>
          </cell>
          <cell r="E67">
            <v>54683643.91312062</v>
          </cell>
          <cell r="F67">
            <v>39386940.462688595</v>
          </cell>
          <cell r="G67">
            <v>0</v>
          </cell>
          <cell r="H67">
            <v>0</v>
          </cell>
          <cell r="I67">
            <v>0</v>
          </cell>
          <cell r="J67">
            <v>0</v>
          </cell>
          <cell r="K67">
            <v>0</v>
          </cell>
        </row>
        <row r="68">
          <cell r="B68">
            <v>0</v>
          </cell>
          <cell r="C68">
            <v>0</v>
          </cell>
          <cell r="D68">
            <v>10</v>
          </cell>
          <cell r="E68">
            <v>0</v>
          </cell>
          <cell r="F68">
            <v>1000000</v>
          </cell>
          <cell r="G68">
            <v>0</v>
          </cell>
          <cell r="H68">
            <v>0</v>
          </cell>
          <cell r="I68">
            <v>0</v>
          </cell>
          <cell r="J68">
            <v>0</v>
          </cell>
          <cell r="K68">
            <v>0</v>
          </cell>
        </row>
        <row r="69">
          <cell r="B69">
            <v>39098835.842701703</v>
          </cell>
          <cell r="C69">
            <v>35679052.511115529</v>
          </cell>
          <cell r="D69">
            <v>37414912.779135339</v>
          </cell>
          <cell r="E69">
            <v>38191743.513248265</v>
          </cell>
          <cell r="F69">
            <v>36264156.5765616</v>
          </cell>
          <cell r="G69">
            <v>0</v>
          </cell>
          <cell r="H69">
            <v>0</v>
          </cell>
          <cell r="I69">
            <v>0</v>
          </cell>
          <cell r="J69">
            <v>0</v>
          </cell>
          <cell r="K69">
            <v>0</v>
          </cell>
        </row>
        <row r="70">
          <cell r="B70">
            <v>307807.22679243237</v>
          </cell>
          <cell r="C70">
            <v>1209596.8428871483</v>
          </cell>
          <cell r="D70">
            <v>1749449.0000909045</v>
          </cell>
          <cell r="E70">
            <v>-1411223.7239975035</v>
          </cell>
          <cell r="F70">
            <v>2642790.4722054154</v>
          </cell>
          <cell r="G70">
            <v>-43077</v>
          </cell>
          <cell r="H70">
            <v>-39673</v>
          </cell>
          <cell r="I70">
            <v>-37120</v>
          </cell>
          <cell r="J70">
            <v>-37120</v>
          </cell>
          <cell r="K70">
            <v>-39673</v>
          </cell>
        </row>
        <row r="71">
          <cell r="B71">
            <v>0.95999709690274382</v>
          </cell>
          <cell r="C71">
            <v>1.0227528104169867</v>
          </cell>
          <cell r="D71">
            <v>0.96556164292863733</v>
          </cell>
          <cell r="E71">
            <v>0.97854558365572197</v>
          </cell>
          <cell r="F71">
            <v>1.0731428660959108</v>
          </cell>
          <cell r="G71">
            <v>0</v>
          </cell>
          <cell r="H71">
            <v>0</v>
          </cell>
          <cell r="I71">
            <v>0</v>
          </cell>
          <cell r="J71">
            <v>0</v>
          </cell>
          <cell r="K71">
            <v>0</v>
          </cell>
        </row>
        <row r="72">
          <cell r="B72">
            <v>1.106767602413</v>
          </cell>
          <cell r="C72">
            <v>1.0225969129372221</v>
          </cell>
          <cell r="D72">
            <v>0.9790996646496638</v>
          </cell>
          <cell r="E72">
            <v>1.058279870196968</v>
          </cell>
          <cell r="F72">
            <v>0.83325594980314543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18</v>
          </cell>
        </row>
        <row r="82">
          <cell r="B82">
            <v>45000</v>
          </cell>
        </row>
        <row r="83">
          <cell r="B83">
            <v>900000</v>
          </cell>
        </row>
        <row r="84">
          <cell r="B84">
            <v>17.521113195845629</v>
          </cell>
        </row>
        <row r="85">
          <cell r="B85">
            <v>59359</v>
          </cell>
        </row>
        <row r="86">
          <cell r="B86">
            <v>29638</v>
          </cell>
        </row>
        <row r="87">
          <cell r="B87">
            <v>20234</v>
          </cell>
        </row>
        <row r="88">
          <cell r="B88">
            <v>43826</v>
          </cell>
        </row>
        <row r="89">
          <cell r="B89">
            <v>51557</v>
          </cell>
        </row>
        <row r="90">
          <cell r="B90">
            <v>152055</v>
          </cell>
        </row>
        <row r="91">
          <cell r="B91">
            <v>59359</v>
          </cell>
        </row>
        <row r="92">
          <cell r="B92">
            <v>29638</v>
          </cell>
        </row>
        <row r="93">
          <cell r="B93">
            <v>20234</v>
          </cell>
        </row>
        <row r="94">
          <cell r="B94">
            <v>43826</v>
          </cell>
        </row>
        <row r="95">
          <cell r="B95">
            <v>51557</v>
          </cell>
        </row>
        <row r="96">
          <cell r="B96">
            <v>152055</v>
          </cell>
        </row>
        <row r="97">
          <cell r="B97">
            <v>0</v>
          </cell>
        </row>
        <row r="98">
          <cell r="B98">
            <v>0</v>
          </cell>
        </row>
        <row r="99">
          <cell r="B99">
            <v>0</v>
          </cell>
        </row>
        <row r="100">
          <cell r="B100">
            <v>0</v>
          </cell>
        </row>
        <row r="101">
          <cell r="B101">
            <v>0</v>
          </cell>
        </row>
        <row r="102">
          <cell r="B102">
            <v>0</v>
          </cell>
        </row>
        <row r="103">
          <cell r="B103">
            <v>225564200.00000003</v>
          </cell>
        </row>
        <row r="104">
          <cell r="B104">
            <v>10225110</v>
          </cell>
        </row>
        <row r="105">
          <cell r="B105">
            <v>6474880</v>
          </cell>
        </row>
        <row r="106">
          <cell r="B106">
            <v>1270954</v>
          </cell>
        </row>
        <row r="107">
          <cell r="B107">
            <v>2320065</v>
          </cell>
        </row>
        <row r="108">
          <cell r="B108">
            <v>5778090</v>
          </cell>
        </row>
        <row r="109">
          <cell r="B109">
            <v>1642.6991559940707</v>
          </cell>
        </row>
        <row r="110">
          <cell r="B110">
            <v>250.27130799915295</v>
          </cell>
        </row>
        <row r="111">
          <cell r="B111">
            <v>115.5304900918907</v>
          </cell>
        </row>
        <row r="112">
          <cell r="B112">
            <v>11.937049009189067</v>
          </cell>
        </row>
        <row r="113">
          <cell r="B113">
            <v>14.175245698412018</v>
          </cell>
        </row>
        <row r="114">
          <cell r="B114">
            <v>18.651639076857919</v>
          </cell>
        </row>
        <row r="115">
          <cell r="B115">
            <v>13999986</v>
          </cell>
        </row>
        <row r="116">
          <cell r="B116">
            <v>600002</v>
          </cell>
        </row>
        <row r="117">
          <cell r="B117">
            <v>600000</v>
          </cell>
        </row>
        <row r="118">
          <cell r="B118">
            <v>150000</v>
          </cell>
        </row>
        <row r="119">
          <cell r="B119">
            <v>249999.72</v>
          </cell>
        </row>
        <row r="120">
          <cell r="B120">
            <v>1000000</v>
          </cell>
        </row>
        <row r="121">
          <cell r="B121">
            <v>20300778</v>
          </cell>
        </row>
        <row r="122">
          <cell r="B122">
            <v>705532.59</v>
          </cell>
        </row>
        <row r="123">
          <cell r="B123">
            <v>0</v>
          </cell>
        </row>
        <row r="124">
          <cell r="B124">
            <v>146159.71</v>
          </cell>
        </row>
        <row r="125">
          <cell r="B125">
            <v>266807.47499999998</v>
          </cell>
        </row>
        <row r="126">
          <cell r="B126">
            <v>332240.17499999999</v>
          </cell>
        </row>
        <row r="127">
          <cell r="B127">
            <v>67531</v>
          </cell>
        </row>
        <row r="128">
          <cell r="B128">
            <v>13678</v>
          </cell>
        </row>
        <row r="129">
          <cell r="B129">
            <v>14296</v>
          </cell>
        </row>
        <row r="130">
          <cell r="B130">
            <v>56827</v>
          </cell>
        </row>
        <row r="131">
          <cell r="B131">
            <v>73724</v>
          </cell>
        </row>
        <row r="132">
          <cell r="B132">
            <v>193571</v>
          </cell>
        </row>
        <row r="133">
          <cell r="B133">
            <v>67531</v>
          </cell>
        </row>
        <row r="134">
          <cell r="B134">
            <v>0</v>
          </cell>
        </row>
        <row r="135">
          <cell r="B135">
            <v>10359</v>
          </cell>
        </row>
        <row r="136">
          <cell r="B136">
            <v>56827</v>
          </cell>
        </row>
        <row r="137">
          <cell r="B137">
            <v>73724</v>
          </cell>
        </row>
        <row r="138">
          <cell r="B138">
            <v>193571</v>
          </cell>
        </row>
        <row r="139">
          <cell r="B139">
            <v>0</v>
          </cell>
        </row>
        <row r="140">
          <cell r="B140">
            <v>13678</v>
          </cell>
        </row>
        <row r="141">
          <cell r="B141">
            <v>3937</v>
          </cell>
        </row>
        <row r="142">
          <cell r="B142">
            <v>0</v>
          </cell>
        </row>
        <row r="143">
          <cell r="B143">
            <v>0</v>
          </cell>
        </row>
        <row r="144">
          <cell r="B144">
            <v>0</v>
          </cell>
        </row>
        <row r="145">
          <cell r="B145">
            <v>391679800</v>
          </cell>
        </row>
        <row r="146">
          <cell r="B146">
            <v>0</v>
          </cell>
        </row>
        <row r="147">
          <cell r="B147">
            <v>4506165</v>
          </cell>
        </row>
        <row r="148">
          <cell r="B148">
            <v>2159426</v>
          </cell>
        </row>
        <row r="149">
          <cell r="B149">
            <v>3833647.9999999995</v>
          </cell>
        </row>
        <row r="150">
          <cell r="B150">
            <v>9678550</v>
          </cell>
        </row>
        <row r="151">
          <cell r="B151">
            <v>2586.8049892706558</v>
          </cell>
        </row>
        <row r="152">
          <cell r="B152">
            <v>361.74356989580804</v>
          </cell>
        </row>
        <row r="153">
          <cell r="B153">
            <v>181.92914210255162</v>
          </cell>
        </row>
        <row r="154">
          <cell r="B154">
            <v>18.000914210255161</v>
          </cell>
        </row>
        <row r="155">
          <cell r="B155">
            <v>21.376085624678005</v>
          </cell>
        </row>
        <row r="156">
          <cell r="B156">
            <v>27.826428453523693</v>
          </cell>
        </row>
        <row r="157">
          <cell r="B157">
            <v>16999983</v>
          </cell>
        </row>
        <row r="158">
          <cell r="B158">
            <v>799994</v>
          </cell>
        </row>
        <row r="159">
          <cell r="B159">
            <v>800000</v>
          </cell>
        </row>
        <row r="160">
          <cell r="B160">
            <v>200000</v>
          </cell>
        </row>
        <row r="161">
          <cell r="B161">
            <v>349999.76</v>
          </cell>
        </row>
        <row r="162">
          <cell r="B162">
            <v>1200000</v>
          </cell>
        </row>
        <row r="163">
          <cell r="B163">
            <v>35251182</v>
          </cell>
        </row>
        <row r="164">
          <cell r="B164">
            <v>0</v>
          </cell>
        </row>
        <row r="165">
          <cell r="B165">
            <v>414567.18</v>
          </cell>
        </row>
        <row r="166">
          <cell r="B166">
            <v>248333.99</v>
          </cell>
        </row>
        <row r="167">
          <cell r="B167">
            <v>440869.51999999996</v>
          </cell>
        </row>
        <row r="168">
          <cell r="B168">
            <v>0</v>
          </cell>
        </row>
        <row r="169">
          <cell r="B169">
            <v>3</v>
          </cell>
        </row>
        <row r="170">
          <cell r="B170">
            <v>6</v>
          </cell>
        </row>
        <row r="171">
          <cell r="B171">
            <v>377001</v>
          </cell>
        </row>
        <row r="172">
          <cell r="B172">
            <v>9178427.4000000004</v>
          </cell>
        </row>
        <row r="173">
          <cell r="B173">
            <v>31086368.400000002</v>
          </cell>
        </row>
        <row r="174">
          <cell r="B174">
            <v>377001</v>
          </cell>
        </row>
        <row r="175">
          <cell r="B175">
            <v>9178427.4000000004</v>
          </cell>
        </row>
        <row r="176">
          <cell r="B176">
            <v>31086368.400000002</v>
          </cell>
        </row>
        <row r="177">
          <cell r="B177">
            <v>428839</v>
          </cell>
        </row>
        <row r="178">
          <cell r="B178">
            <v>10261932.665625</v>
          </cell>
        </row>
        <row r="179">
          <cell r="B179">
            <v>34112108.549999997</v>
          </cell>
        </row>
        <row r="180">
          <cell r="B180">
            <v>356489</v>
          </cell>
        </row>
        <row r="181">
          <cell r="B181">
            <v>1926628</v>
          </cell>
        </row>
        <row r="182">
          <cell r="B182">
            <v>7388046</v>
          </cell>
        </row>
        <row r="183">
          <cell r="B183">
            <v>356489</v>
          </cell>
        </row>
        <row r="184">
          <cell r="B184">
            <v>1926628</v>
          </cell>
        </row>
        <row r="185">
          <cell r="B185">
            <v>7388046</v>
          </cell>
        </row>
        <row r="186">
          <cell r="B186">
            <v>405506</v>
          </cell>
        </row>
        <row r="187">
          <cell r="B187">
            <v>2024662</v>
          </cell>
        </row>
        <row r="188">
          <cell r="B188">
            <v>8234754</v>
          </cell>
        </row>
        <row r="189">
          <cell r="B189">
            <v>0</v>
          </cell>
        </row>
        <row r="190">
          <cell r="B190">
            <v>0</v>
          </cell>
        </row>
        <row r="191">
          <cell r="B191">
            <v>0</v>
          </cell>
        </row>
        <row r="192">
          <cell r="B192">
            <v>77882</v>
          </cell>
        </row>
        <row r="193">
          <cell r="B193">
            <v>8318022.4000000004</v>
          </cell>
        </row>
        <row r="194">
          <cell r="B194">
            <v>106.80288858650243</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41963</v>
          </cell>
        </row>
        <row r="205">
          <cell r="B205">
            <v>1222337</v>
          </cell>
        </row>
        <row r="206">
          <cell r="B206">
            <v>29.12892403412167</v>
          </cell>
        </row>
        <row r="207">
          <cell r="B207">
            <v>163751</v>
          </cell>
        </row>
        <row r="208">
          <cell r="B208">
            <v>305668</v>
          </cell>
        </row>
        <row r="209">
          <cell r="B209">
            <v>0</v>
          </cell>
        </row>
        <row r="210">
          <cell r="B210">
            <v>0</v>
          </cell>
        </row>
        <row r="211">
          <cell r="B211">
            <v>725136.3</v>
          </cell>
        </row>
        <row r="212">
          <cell r="B212">
            <v>1037088</v>
          </cell>
        </row>
        <row r="213">
          <cell r="B213">
            <v>39098835.842701703</v>
          </cell>
        </row>
        <row r="214">
          <cell r="B214">
            <v>167860</v>
          </cell>
        </row>
        <row r="215">
          <cell r="B215">
            <v>0</v>
          </cell>
        </row>
        <row r="216">
          <cell r="B216">
            <v>39266695.842701703</v>
          </cell>
        </row>
        <row r="217">
          <cell r="B217">
            <v>17480856</v>
          </cell>
        </row>
        <row r="218">
          <cell r="B218">
            <v>1194555.3</v>
          </cell>
        </row>
        <row r="219">
          <cell r="B219">
            <v>4203449</v>
          </cell>
        </row>
        <row r="220">
          <cell r="B220">
            <v>219845</v>
          </cell>
        </row>
        <row r="221">
          <cell r="B221">
            <v>8000000</v>
          </cell>
        </row>
        <row r="222">
          <cell r="B222">
            <v>567781</v>
          </cell>
        </row>
        <row r="223">
          <cell r="B223">
            <v>164522</v>
          </cell>
        </row>
        <row r="224">
          <cell r="B224">
            <v>0</v>
          </cell>
        </row>
        <row r="225">
          <cell r="B225">
            <v>0</v>
          </cell>
        </row>
        <row r="226">
          <cell r="B226">
            <v>3910000</v>
          </cell>
        </row>
        <row r="227">
          <cell r="B227">
            <v>160000</v>
          </cell>
        </row>
        <row r="228">
          <cell r="B228">
            <v>24149.835401388085</v>
          </cell>
        </row>
        <row r="229">
          <cell r="B229">
            <v>265864</v>
          </cell>
        </row>
        <row r="230">
          <cell r="B230">
            <v>2609299.48050788</v>
          </cell>
        </row>
        <row r="231">
          <cell r="B231">
            <v>38800321.615909271</v>
          </cell>
        </row>
        <row r="232">
          <cell r="B232">
            <v>466374.22679243237</v>
          </cell>
        </row>
        <row r="233">
          <cell r="B233">
            <v>158567</v>
          </cell>
        </row>
        <row r="234">
          <cell r="B234">
            <v>307807.22679243237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41562168</v>
          </cell>
        </row>
        <row r="244">
          <cell r="B244">
            <v>18007320</v>
          </cell>
        </row>
        <row r="245">
          <cell r="B245">
            <v>55000</v>
          </cell>
        </row>
        <row r="246">
          <cell r="B246">
            <v>2.5</v>
          </cell>
        </row>
        <row r="247">
          <cell r="B247">
            <v>7.3</v>
          </cell>
        </row>
        <row r="248">
          <cell r="B248">
            <v>6.8726885865348857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11.697831940356608</v>
          </cell>
        </row>
        <row r="261">
          <cell r="B261">
            <v>20.307354268494176</v>
          </cell>
        </row>
        <row r="262">
          <cell r="B262">
            <v>91</v>
          </cell>
        </row>
        <row r="263">
          <cell r="B263">
            <v>89</v>
          </cell>
        </row>
        <row r="264">
          <cell r="B264">
            <v>428839</v>
          </cell>
        </row>
        <row r="265">
          <cell r="B265">
            <v>405506</v>
          </cell>
        </row>
        <row r="266">
          <cell r="B266">
            <v>3</v>
          </cell>
        </row>
        <row r="267">
          <cell r="B267">
            <v>6</v>
          </cell>
        </row>
        <row r="268">
          <cell r="B268">
            <v>1029213.6</v>
          </cell>
        </row>
        <row r="269">
          <cell r="B269">
            <v>1216518</v>
          </cell>
        </row>
        <row r="270">
          <cell r="B270">
            <v>44152.313203425147</v>
          </cell>
        </row>
        <row r="271">
          <cell r="B271">
            <v>0.58032702758323906</v>
          </cell>
        </row>
        <row r="272">
          <cell r="B272">
            <v>0.79757979510742083</v>
          </cell>
        </row>
        <row r="273">
          <cell r="B273">
            <v>0.63639181034746506</v>
          </cell>
        </row>
        <row r="274">
          <cell r="B274">
            <v>0.83936200555896368</v>
          </cell>
        </row>
        <row r="275">
          <cell r="B275">
            <v>0.73491731061225907</v>
          </cell>
        </row>
        <row r="276">
          <cell r="B276">
            <v>0.72988000483388149</v>
          </cell>
        </row>
        <row r="277">
          <cell r="B277">
            <v>1036001.2267924324</v>
          </cell>
        </row>
        <row r="278">
          <cell r="B278">
            <v>1.1334754208350497</v>
          </cell>
        </row>
        <row r="279">
          <cell r="B279">
            <v>0.53128121831907649</v>
          </cell>
        </row>
        <row r="280">
          <cell r="B280">
            <v>0.46871878168092351</v>
          </cell>
        </row>
        <row r="281">
          <cell r="B281">
            <v>6.5207999999999988E-2</v>
          </cell>
        </row>
        <row r="282">
          <cell r="B282">
            <v>0.11700213131252575</v>
          </cell>
        </row>
        <row r="283">
          <cell r="B283">
            <v>23554848</v>
          </cell>
        </row>
        <row r="284">
          <cell r="B284">
            <v>20781084.059720293</v>
          </cell>
        </row>
        <row r="285">
          <cell r="B285">
            <v>991848.91358900722</v>
          </cell>
        </row>
        <row r="286">
          <cell r="B286">
            <v>0</v>
          </cell>
        </row>
        <row r="287">
          <cell r="B287">
            <v>0</v>
          </cell>
        </row>
        <row r="288">
          <cell r="B288">
            <v>0</v>
          </cell>
        </row>
        <row r="289">
          <cell r="B289">
            <v>44152.313203425147</v>
          </cell>
        </row>
        <row r="290">
          <cell r="B290">
            <v>8.9484882127028834E-2</v>
          </cell>
        </row>
        <row r="291">
          <cell r="B291">
            <v>9.3468315983247494E-2</v>
          </cell>
        </row>
      </sheetData>
      <sheetData sheetId="63">
        <row r="3">
          <cell r="B3">
            <v>342291</v>
          </cell>
          <cell r="C3">
            <v>155138</v>
          </cell>
          <cell r="D3">
            <v>104743</v>
          </cell>
          <cell r="E3">
            <v>241422</v>
          </cell>
          <cell r="F3">
            <v>264401</v>
          </cell>
          <cell r="G3">
            <v>747378</v>
          </cell>
          <cell r="H3">
            <v>1855373</v>
          </cell>
        </row>
        <row r="4">
          <cell r="B4">
            <v>342291</v>
          </cell>
          <cell r="C4">
            <v>155138</v>
          </cell>
          <cell r="D4">
            <v>104743</v>
          </cell>
          <cell r="E4">
            <v>241422</v>
          </cell>
          <cell r="F4">
            <v>264401</v>
          </cell>
          <cell r="G4">
            <v>747378</v>
          </cell>
          <cell r="H4">
            <v>1855373</v>
          </cell>
        </row>
        <row r="5">
          <cell r="B5">
            <v>0</v>
          </cell>
          <cell r="C5">
            <v>0</v>
          </cell>
          <cell r="D5">
            <v>104743</v>
          </cell>
          <cell r="E5">
            <v>0</v>
          </cell>
          <cell r="F5">
            <v>0</v>
          </cell>
          <cell r="G5">
            <v>0</v>
          </cell>
        </row>
        <row r="6">
          <cell r="B6">
            <v>342291</v>
          </cell>
          <cell r="C6">
            <v>155138</v>
          </cell>
          <cell r="D6">
            <v>0</v>
          </cell>
          <cell r="E6">
            <v>241422</v>
          </cell>
          <cell r="F6">
            <v>264401</v>
          </cell>
          <cell r="G6">
            <v>747378</v>
          </cell>
        </row>
        <row r="7">
          <cell r="B7">
            <v>0</v>
          </cell>
          <cell r="C7">
            <v>0</v>
          </cell>
          <cell r="D7">
            <v>1750630</v>
          </cell>
          <cell r="E7">
            <v>0</v>
          </cell>
          <cell r="F7">
            <v>0</v>
          </cell>
          <cell r="G7">
            <v>0</v>
          </cell>
        </row>
        <row r="8">
          <cell r="B8">
            <v>302933</v>
          </cell>
          <cell r="C8">
            <v>65551</v>
          </cell>
          <cell r="D8">
            <v>71817</v>
          </cell>
          <cell r="E8">
            <v>239641</v>
          </cell>
          <cell r="F8">
            <v>310504</v>
          </cell>
          <cell r="G8">
            <v>850356</v>
          </cell>
          <cell r="H8">
            <v>1840802</v>
          </cell>
        </row>
        <row r="9">
          <cell r="B9">
            <v>302933</v>
          </cell>
          <cell r="C9">
            <v>63528</v>
          </cell>
          <cell r="D9">
            <v>71817</v>
          </cell>
          <cell r="E9">
            <v>239641</v>
          </cell>
          <cell r="F9">
            <v>310504</v>
          </cell>
          <cell r="G9">
            <v>850356</v>
          </cell>
          <cell r="H9">
            <v>1838779</v>
          </cell>
        </row>
        <row r="10">
          <cell r="B10">
            <v>0</v>
          </cell>
          <cell r="C10">
            <v>0</v>
          </cell>
          <cell r="D10">
            <v>0</v>
          </cell>
          <cell r="E10">
            <v>0</v>
          </cell>
          <cell r="F10">
            <v>135164</v>
          </cell>
          <cell r="G10">
            <v>537544</v>
          </cell>
        </row>
        <row r="11">
          <cell r="B11">
            <v>302933</v>
          </cell>
          <cell r="C11">
            <v>63528</v>
          </cell>
          <cell r="D11">
            <v>71817</v>
          </cell>
          <cell r="E11">
            <v>239641</v>
          </cell>
          <cell r="F11">
            <v>175340</v>
          </cell>
          <cell r="G11">
            <v>312812</v>
          </cell>
        </row>
        <row r="12">
          <cell r="B12">
            <v>0</v>
          </cell>
          <cell r="C12">
            <v>0</v>
          </cell>
          <cell r="D12">
            <v>0</v>
          </cell>
          <cell r="E12">
            <v>0</v>
          </cell>
          <cell r="F12">
            <v>590906</v>
          </cell>
          <cell r="G12">
            <v>575165</v>
          </cell>
        </row>
        <row r="13">
          <cell r="B13">
            <v>3750.0000000000005</v>
          </cell>
          <cell r="C13">
            <v>361</v>
          </cell>
          <cell r="D13">
            <v>315</v>
          </cell>
          <cell r="E13">
            <v>31</v>
          </cell>
          <cell r="F13">
            <v>47</v>
          </cell>
          <cell r="G13">
            <v>35</v>
          </cell>
        </row>
        <row r="14">
          <cell r="B14">
            <v>3650</v>
          </cell>
          <cell r="C14">
            <v>345</v>
          </cell>
          <cell r="D14">
            <v>315</v>
          </cell>
          <cell r="E14">
            <v>26</v>
          </cell>
          <cell r="F14">
            <v>41</v>
          </cell>
          <cell r="G14">
            <v>37</v>
          </cell>
        </row>
        <row r="15">
          <cell r="B15">
            <v>4000</v>
          </cell>
          <cell r="C15">
            <v>330</v>
          </cell>
          <cell r="D15">
            <v>300</v>
          </cell>
          <cell r="E15">
            <v>28</v>
          </cell>
          <cell r="F15">
            <v>47</v>
          </cell>
          <cell r="G15">
            <v>39</v>
          </cell>
        </row>
        <row r="16">
          <cell r="B16">
            <v>3980</v>
          </cell>
          <cell r="C16">
            <v>350</v>
          </cell>
          <cell r="D16">
            <v>330</v>
          </cell>
          <cell r="E16">
            <v>29.5</v>
          </cell>
          <cell r="F16">
            <v>46.5</v>
          </cell>
          <cell r="G16">
            <v>42.5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5999.9999999999991</v>
          </cell>
          <cell r="C23">
            <v>461.00000000000006</v>
          </cell>
          <cell r="D23">
            <v>461</v>
          </cell>
          <cell r="E23">
            <v>39</v>
          </cell>
          <cell r="F23">
            <v>55</v>
          </cell>
          <cell r="G23">
            <v>45</v>
          </cell>
        </row>
        <row r="24">
          <cell r="B24">
            <v>5900</v>
          </cell>
          <cell r="C24">
            <v>454.99999999999994</v>
          </cell>
          <cell r="D24">
            <v>435</v>
          </cell>
          <cell r="E24">
            <v>38</v>
          </cell>
          <cell r="F24">
            <v>51</v>
          </cell>
          <cell r="G24">
            <v>53</v>
          </cell>
        </row>
        <row r="25">
          <cell r="B25">
            <v>5800</v>
          </cell>
          <cell r="C25">
            <v>440</v>
          </cell>
          <cell r="D25">
            <v>450</v>
          </cell>
          <cell r="E25">
            <v>40</v>
          </cell>
          <cell r="F25">
            <v>52</v>
          </cell>
          <cell r="G25">
            <v>53</v>
          </cell>
        </row>
        <row r="26">
          <cell r="B26">
            <v>5999.9999999999991</v>
          </cell>
          <cell r="C26">
            <v>450</v>
          </cell>
          <cell r="D26">
            <v>424.99999999999994</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2480002.7999999998</v>
          </cell>
          <cell r="D33">
            <v>3000003.3</v>
          </cell>
          <cell r="E33">
            <v>740000.64</v>
          </cell>
          <cell r="F33">
            <v>1219999.1200000001</v>
          </cell>
          <cell r="G33">
            <v>5330000</v>
          </cell>
          <cell r="H33">
            <v>9524813</v>
          </cell>
        </row>
        <row r="34">
          <cell r="B34">
            <v>85999914</v>
          </cell>
          <cell r="C34">
            <v>2749995.5999999996</v>
          </cell>
          <cell r="D34">
            <v>3249999.9</v>
          </cell>
          <cell r="E34">
            <v>1110000</v>
          </cell>
          <cell r="F34">
            <v>1640000.2</v>
          </cell>
          <cell r="G34">
            <v>7200000</v>
          </cell>
          <cell r="H34">
            <v>12761530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6.4</v>
          </cell>
          <cell r="E47">
            <v>0.64</v>
          </cell>
          <cell r="F47">
            <v>0.76</v>
          </cell>
          <cell r="G47">
            <v>1</v>
          </cell>
        </row>
        <row r="48">
          <cell r="B48">
            <v>89</v>
          </cell>
          <cell r="C48">
            <v>13.4</v>
          </cell>
          <cell r="D48">
            <v>6.8</v>
          </cell>
          <cell r="E48">
            <v>0.63</v>
          </cell>
          <cell r="F48">
            <v>0.76</v>
          </cell>
          <cell r="G48">
            <v>1</v>
          </cell>
        </row>
        <row r="49">
          <cell r="B49">
            <v>91</v>
          </cell>
          <cell r="C49">
            <v>13.2</v>
          </cell>
          <cell r="D49">
            <v>6.3</v>
          </cell>
          <cell r="E49">
            <v>0.64</v>
          </cell>
          <cell r="F49">
            <v>0.76</v>
          </cell>
          <cell r="G49">
            <v>1</v>
          </cell>
        </row>
        <row r="50">
          <cell r="B50">
            <v>90</v>
          </cell>
          <cell r="C50">
            <v>13</v>
          </cell>
          <cell r="D50">
            <v>6.2</v>
          </cell>
          <cell r="E50">
            <v>0.65</v>
          </cell>
          <cell r="F50">
            <v>0.78</v>
          </cell>
          <cell r="G50">
            <v>1</v>
          </cell>
        </row>
        <row r="51">
          <cell r="B51">
            <v>6.4175824175824348</v>
          </cell>
          <cell r="C51">
            <v>5.9696969696969804</v>
          </cell>
          <cell r="D51">
            <v>5.892063492063504</v>
          </cell>
          <cell r="E51">
            <v>9.2812499999999964</v>
          </cell>
          <cell r="F51">
            <v>10.431578947368436</v>
          </cell>
          <cell r="G51">
            <v>7.6</v>
          </cell>
        </row>
        <row r="52">
          <cell r="B52">
            <v>6861400.3267323226</v>
          </cell>
          <cell r="C52">
            <v>14125033.771259189</v>
          </cell>
          <cell r="D52">
            <v>15473571.422559559</v>
          </cell>
          <cell r="E52">
            <v>9891889.2751934379</v>
          </cell>
          <cell r="F52">
            <v>2593202.0932508036</v>
          </cell>
          <cell r="G52">
            <v>0</v>
          </cell>
          <cell r="H52">
            <v>0</v>
          </cell>
          <cell r="I52">
            <v>0</v>
          </cell>
          <cell r="J52">
            <v>0</v>
          </cell>
          <cell r="K52">
            <v>0</v>
          </cell>
        </row>
        <row r="53">
          <cell r="B53">
            <v>22014138</v>
          </cell>
          <cell r="C53">
            <v>15566359</v>
          </cell>
          <cell r="D53">
            <v>12783975</v>
          </cell>
          <cell r="E53">
            <v>15478417</v>
          </cell>
          <cell r="F53">
            <v>11845184</v>
          </cell>
          <cell r="G53">
            <v>0</v>
          </cell>
          <cell r="H53">
            <v>0</v>
          </cell>
          <cell r="I53">
            <v>0</v>
          </cell>
          <cell r="J53">
            <v>0</v>
          </cell>
          <cell r="K53">
            <v>0</v>
          </cell>
        </row>
        <row r="54">
          <cell r="B54">
            <v>957361</v>
          </cell>
          <cell r="C54">
            <v>1821272</v>
          </cell>
          <cell r="D54">
            <v>1130188</v>
          </cell>
          <cell r="E54">
            <v>1269934</v>
          </cell>
          <cell r="F54">
            <v>1978007</v>
          </cell>
          <cell r="G54">
            <v>0</v>
          </cell>
          <cell r="H54">
            <v>0</v>
          </cell>
          <cell r="I54">
            <v>0</v>
          </cell>
          <cell r="J54">
            <v>0</v>
          </cell>
          <cell r="K54">
            <v>0</v>
          </cell>
        </row>
        <row r="55">
          <cell r="B55">
            <v>1272069</v>
          </cell>
          <cell r="C55">
            <v>1064880</v>
          </cell>
          <cell r="D55">
            <v>1044974</v>
          </cell>
          <cell r="E55">
            <v>985805</v>
          </cell>
          <cell r="F55">
            <v>2434729</v>
          </cell>
          <cell r="G55">
            <v>0</v>
          </cell>
          <cell r="H55">
            <v>0</v>
          </cell>
          <cell r="I55">
            <v>0</v>
          </cell>
          <cell r="J55">
            <v>0</v>
          </cell>
          <cell r="K55">
            <v>0</v>
          </cell>
        </row>
        <row r="56">
          <cell r="B56">
            <v>2229430</v>
          </cell>
          <cell r="C56">
            <v>2886152</v>
          </cell>
          <cell r="D56">
            <v>2175162</v>
          </cell>
          <cell r="E56">
            <v>2255739</v>
          </cell>
          <cell r="F56">
            <v>4412736</v>
          </cell>
          <cell r="G56">
            <v>0</v>
          </cell>
          <cell r="H56">
            <v>0</v>
          </cell>
          <cell r="I56">
            <v>0</v>
          </cell>
          <cell r="J56">
            <v>0</v>
          </cell>
          <cell r="K56">
            <v>0</v>
          </cell>
        </row>
        <row r="57">
          <cell r="B57">
            <v>2955701</v>
          </cell>
          <cell r="C57">
            <v>2942460</v>
          </cell>
          <cell r="D57">
            <v>2930849</v>
          </cell>
          <cell r="E57">
            <v>2951850</v>
          </cell>
          <cell r="F57">
            <v>2938826</v>
          </cell>
          <cell r="G57">
            <v>45606</v>
          </cell>
          <cell r="H57">
            <v>45606</v>
          </cell>
          <cell r="I57">
            <v>45606</v>
          </cell>
          <cell r="J57">
            <v>45606</v>
          </cell>
          <cell r="K57">
            <v>45606</v>
          </cell>
        </row>
        <row r="58">
          <cell r="B58">
            <v>7804872</v>
          </cell>
          <cell r="C58">
            <v>6172907</v>
          </cell>
          <cell r="D58">
            <v>6973446</v>
          </cell>
          <cell r="E58">
            <v>5882165</v>
          </cell>
          <cell r="F58">
            <v>5882165</v>
          </cell>
          <cell r="G58">
            <v>2514767</v>
          </cell>
          <cell r="H58">
            <v>1710040</v>
          </cell>
          <cell r="I58">
            <v>1609449</v>
          </cell>
          <cell r="J58">
            <v>2212991</v>
          </cell>
          <cell r="K58">
            <v>2414173</v>
          </cell>
        </row>
        <row r="59">
          <cell r="B59">
            <v>9225260</v>
          </cell>
          <cell r="C59">
            <v>9127352</v>
          </cell>
          <cell r="D59">
            <v>7743925</v>
          </cell>
          <cell r="E59">
            <v>8448763</v>
          </cell>
          <cell r="F59">
            <v>6952644</v>
          </cell>
          <cell r="G59">
            <v>2011813</v>
          </cell>
          <cell r="H59">
            <v>2414173</v>
          </cell>
          <cell r="I59">
            <v>2212991</v>
          </cell>
          <cell r="J59">
            <v>1609449</v>
          </cell>
          <cell r="K59">
            <v>1710040</v>
          </cell>
        </row>
        <row r="60">
          <cell r="B60">
            <v>17030132</v>
          </cell>
          <cell r="C60">
            <v>15300259</v>
          </cell>
          <cell r="D60">
            <v>14717371</v>
          </cell>
          <cell r="E60">
            <v>14330928</v>
          </cell>
          <cell r="F60">
            <v>12834809</v>
          </cell>
          <cell r="G60">
            <v>4526580</v>
          </cell>
          <cell r="H60">
            <v>4124213</v>
          </cell>
          <cell r="I60">
            <v>3822440</v>
          </cell>
          <cell r="J60">
            <v>3822440</v>
          </cell>
          <cell r="K60">
            <v>4124213</v>
          </cell>
        </row>
        <row r="61">
          <cell r="B61">
            <v>51090801.326732323</v>
          </cell>
          <cell r="C61">
            <v>50820263.771259189</v>
          </cell>
          <cell r="D61">
            <v>48080928.422559559</v>
          </cell>
          <cell r="E61">
            <v>44908823.275193438</v>
          </cell>
          <cell r="F61">
            <v>34624757.093250804</v>
          </cell>
          <cell r="G61">
            <v>0</v>
          </cell>
          <cell r="H61">
            <v>0</v>
          </cell>
          <cell r="I61">
            <v>0</v>
          </cell>
          <cell r="J61">
            <v>0</v>
          </cell>
          <cell r="K61">
            <v>0</v>
          </cell>
        </row>
        <row r="62">
          <cell r="B62">
            <v>8529708.2738095243</v>
          </cell>
          <cell r="C62">
            <v>6999999.7299498748</v>
          </cell>
          <cell r="D62">
            <v>8585597.0238095243</v>
          </cell>
          <cell r="E62">
            <v>8210534.1752819549</v>
          </cell>
          <cell r="F62">
            <v>6249999.9880952388</v>
          </cell>
          <cell r="G62">
            <v>0</v>
          </cell>
          <cell r="H62">
            <v>0</v>
          </cell>
          <cell r="I62">
            <v>0</v>
          </cell>
          <cell r="J62">
            <v>0</v>
          </cell>
          <cell r="K62">
            <v>0</v>
          </cell>
        </row>
        <row r="63">
          <cell r="B63">
            <v>227139</v>
          </cell>
          <cell r="C63">
            <v>540794</v>
          </cell>
          <cell r="D63">
            <v>1330741</v>
          </cell>
          <cell r="E63">
            <v>1312396</v>
          </cell>
          <cell r="F63">
            <v>649339</v>
          </cell>
          <cell r="G63">
            <v>-4028467</v>
          </cell>
          <cell r="H63">
            <v>-3556372</v>
          </cell>
          <cell r="I63">
            <v>-2820670</v>
          </cell>
          <cell r="J63">
            <v>-2666561</v>
          </cell>
          <cell r="K63">
            <v>-3278043</v>
          </cell>
        </row>
        <row r="64">
          <cell r="B64">
            <v>23111953</v>
          </cell>
          <cell r="C64">
            <v>20818727</v>
          </cell>
          <cell r="D64">
            <v>19524109</v>
          </cell>
          <cell r="E64">
            <v>18762163</v>
          </cell>
          <cell r="F64">
            <v>13176958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18222001.0529228</v>
          </cell>
          <cell r="C66">
            <v>21460743.041309316</v>
          </cell>
          <cell r="D66">
            <v>17640481.398750037</v>
          </cell>
          <cell r="E66">
            <v>15623730.099911477</v>
          </cell>
          <cell r="F66">
            <v>13548460.105155565</v>
          </cell>
          <cell r="G66">
            <v>12701541</v>
          </cell>
          <cell r="H66">
            <v>13617955</v>
          </cell>
          <cell r="I66">
            <v>15046082</v>
          </cell>
          <cell r="J66">
            <v>15346249</v>
          </cell>
          <cell r="K66">
            <v>14158240</v>
          </cell>
        </row>
        <row r="67">
          <cell r="B67">
            <v>51090801.326732323</v>
          </cell>
          <cell r="C67">
            <v>50820263.771259189</v>
          </cell>
          <cell r="D67">
            <v>48080928.422559559</v>
          </cell>
          <cell r="E67">
            <v>44908823.275193438</v>
          </cell>
          <cell r="F67">
            <v>34624757.093250804</v>
          </cell>
          <cell r="G67">
            <v>0</v>
          </cell>
          <cell r="H67">
            <v>0</v>
          </cell>
          <cell r="I67">
            <v>0</v>
          </cell>
          <cell r="J67">
            <v>0</v>
          </cell>
          <cell r="K67">
            <v>0</v>
          </cell>
        </row>
        <row r="68">
          <cell r="B68">
            <v>2000000</v>
          </cell>
          <cell r="C68">
            <v>0</v>
          </cell>
          <cell r="D68">
            <v>10</v>
          </cell>
          <cell r="E68">
            <v>5000000</v>
          </cell>
          <cell r="F68">
            <v>1000000</v>
          </cell>
          <cell r="G68">
            <v>0</v>
          </cell>
          <cell r="H68">
            <v>0</v>
          </cell>
          <cell r="I68">
            <v>0</v>
          </cell>
          <cell r="J68">
            <v>0</v>
          </cell>
          <cell r="K68">
            <v>0</v>
          </cell>
        </row>
        <row r="69">
          <cell r="B69">
            <v>40836669.597683012</v>
          </cell>
          <cell r="C69">
            <v>37754612.60580647</v>
          </cell>
          <cell r="D69">
            <v>39742316.251204938</v>
          </cell>
          <cell r="E69">
            <v>37801064.590548888</v>
          </cell>
          <cell r="F69">
            <v>32229530.968888566</v>
          </cell>
          <cell r="G69">
            <v>0</v>
          </cell>
          <cell r="H69">
            <v>0</v>
          </cell>
          <cell r="I69">
            <v>0</v>
          </cell>
          <cell r="J69">
            <v>0</v>
          </cell>
          <cell r="K69">
            <v>0</v>
          </cell>
        </row>
        <row r="70">
          <cell r="B70">
            <v>440916.9932025075</v>
          </cell>
          <cell r="C70">
            <v>1049776.2135883421</v>
          </cell>
          <cell r="D70">
            <v>2583201.9410933256</v>
          </cell>
          <cell r="E70">
            <v>2547591.2984273732</v>
          </cell>
          <cell r="F70">
            <v>1260482.5994982235</v>
          </cell>
          <cell r="G70">
            <v>-42359</v>
          </cell>
          <cell r="H70">
            <v>-38998</v>
          </cell>
          <cell r="I70">
            <v>-36477</v>
          </cell>
          <cell r="J70">
            <v>-36477</v>
          </cell>
          <cell r="K70">
            <v>-38998</v>
          </cell>
        </row>
        <row r="71">
          <cell r="B71">
            <v>0.96802779341683443</v>
          </cell>
          <cell r="C71">
            <v>0.98730006631858791</v>
          </cell>
          <cell r="D71">
            <v>0.97247524100954685</v>
          </cell>
          <cell r="E71">
            <v>0.98285261872587559</v>
          </cell>
          <cell r="F71">
            <v>1.0893442805291547</v>
          </cell>
          <cell r="G71">
            <v>0</v>
          </cell>
          <cell r="H71">
            <v>0</v>
          </cell>
          <cell r="I71">
            <v>0</v>
          </cell>
          <cell r="J71">
            <v>0</v>
          </cell>
          <cell r="K71">
            <v>0</v>
          </cell>
        </row>
        <row r="72">
          <cell r="B72">
            <v>1.1262694294175526</v>
          </cell>
          <cell r="C72">
            <v>1.0075211594861315</v>
          </cell>
          <cell r="D72">
            <v>0.99806585900424272</v>
          </cell>
          <cell r="E72">
            <v>1.0691430170924496</v>
          </cell>
          <cell r="F72">
            <v>0.79900053499962354</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18.5</v>
          </cell>
        </row>
        <row r="82">
          <cell r="B82">
            <v>55000</v>
          </cell>
        </row>
        <row r="83">
          <cell r="B83">
            <v>1155000</v>
          </cell>
        </row>
        <row r="84">
          <cell r="B84">
            <v>16.687951341641003</v>
          </cell>
        </row>
        <row r="85">
          <cell r="B85">
            <v>65461</v>
          </cell>
        </row>
        <row r="86">
          <cell r="B86">
            <v>23557</v>
          </cell>
        </row>
        <row r="87">
          <cell r="B87">
            <v>21494</v>
          </cell>
        </row>
        <row r="88">
          <cell r="B88">
            <v>39405</v>
          </cell>
        </row>
        <row r="89">
          <cell r="B89">
            <v>47032</v>
          </cell>
        </row>
        <row r="90">
          <cell r="B90">
            <v>178245</v>
          </cell>
        </row>
        <row r="91">
          <cell r="B91">
            <v>65461</v>
          </cell>
        </row>
        <row r="92">
          <cell r="B92">
            <v>23557</v>
          </cell>
        </row>
        <row r="93">
          <cell r="B93">
            <v>21494</v>
          </cell>
        </row>
        <row r="94">
          <cell r="B94">
            <v>39405</v>
          </cell>
        </row>
        <row r="95">
          <cell r="B95">
            <v>47032</v>
          </cell>
        </row>
        <row r="96">
          <cell r="B96">
            <v>178245</v>
          </cell>
        </row>
        <row r="97">
          <cell r="B97">
            <v>0</v>
          </cell>
        </row>
        <row r="98">
          <cell r="B98">
            <v>0</v>
          </cell>
        </row>
        <row r="99">
          <cell r="B99">
            <v>0</v>
          </cell>
        </row>
        <row r="100">
          <cell r="B100">
            <v>0</v>
          </cell>
        </row>
        <row r="101">
          <cell r="B101">
            <v>0</v>
          </cell>
        </row>
        <row r="102">
          <cell r="B102">
            <v>0</v>
          </cell>
        </row>
        <row r="103">
          <cell r="B103">
            <v>245478750.00000003</v>
          </cell>
        </row>
        <row r="104">
          <cell r="B104">
            <v>8504077.0000000019</v>
          </cell>
        </row>
        <row r="105">
          <cell r="B105">
            <v>6770610</v>
          </cell>
        </row>
        <row r="106">
          <cell r="B106">
            <v>1221555</v>
          </cell>
        </row>
        <row r="107">
          <cell r="B107">
            <v>2210504</v>
          </cell>
        </row>
        <row r="108">
          <cell r="B108">
            <v>6238575</v>
          </cell>
        </row>
        <row r="109">
          <cell r="B109">
            <v>1614.437429788398</v>
          </cell>
        </row>
        <row r="110">
          <cell r="B110">
            <v>250.02213267260277</v>
          </cell>
        </row>
        <row r="111">
          <cell r="B111">
            <v>111.76874513919678</v>
          </cell>
        </row>
        <row r="112">
          <cell r="B112">
            <v>11.738285220489832</v>
          </cell>
        </row>
        <row r="113">
          <cell r="B113">
            <v>13.939213699331674</v>
          </cell>
        </row>
        <row r="114">
          <cell r="B114">
            <v>18.341070657015361</v>
          </cell>
        </row>
        <row r="115">
          <cell r="B115">
            <v>13999986</v>
          </cell>
        </row>
        <row r="116">
          <cell r="B116">
            <v>0</v>
          </cell>
        </row>
        <row r="117">
          <cell r="B117">
            <v>599999.4</v>
          </cell>
        </row>
        <row r="118">
          <cell r="B118">
            <v>150000</v>
          </cell>
        </row>
        <row r="119">
          <cell r="B119">
            <v>249999.72</v>
          </cell>
        </row>
        <row r="120">
          <cell r="B120">
            <v>1200000</v>
          </cell>
        </row>
        <row r="121">
          <cell r="B121">
            <v>22093087.5</v>
          </cell>
        </row>
        <row r="122">
          <cell r="B122">
            <v>586781.31299999997</v>
          </cell>
        </row>
        <row r="123">
          <cell r="B123">
            <v>0</v>
          </cell>
        </row>
        <row r="124">
          <cell r="B124">
            <v>140478.82500000001</v>
          </cell>
        </row>
        <row r="125">
          <cell r="B125">
            <v>254207.96000000002</v>
          </cell>
        </row>
        <row r="126">
          <cell r="B126">
            <v>358718.0625</v>
          </cell>
        </row>
        <row r="127">
          <cell r="B127">
            <v>67816</v>
          </cell>
        </row>
        <row r="128">
          <cell r="B128">
            <v>13444</v>
          </cell>
        </row>
        <row r="129">
          <cell r="B129">
            <v>13662</v>
          </cell>
        </row>
        <row r="130">
          <cell r="B130">
            <v>52715</v>
          </cell>
        </row>
        <row r="131">
          <cell r="B131">
            <v>56400</v>
          </cell>
        </row>
        <row r="132">
          <cell r="B132">
            <v>245455</v>
          </cell>
        </row>
        <row r="133">
          <cell r="B133">
            <v>67816</v>
          </cell>
        </row>
        <row r="134">
          <cell r="B134">
            <v>11421</v>
          </cell>
        </row>
        <row r="135">
          <cell r="B135">
            <v>13662</v>
          </cell>
        </row>
        <row r="136">
          <cell r="B136">
            <v>52715</v>
          </cell>
        </row>
        <row r="137">
          <cell r="B137">
            <v>56400</v>
          </cell>
        </row>
        <row r="138">
          <cell r="B138">
            <v>245455</v>
          </cell>
        </row>
        <row r="139">
          <cell r="B139">
            <v>0</v>
          </cell>
        </row>
        <row r="140">
          <cell r="B140">
            <v>2023</v>
          </cell>
        </row>
        <row r="141">
          <cell r="B141">
            <v>0</v>
          </cell>
        </row>
        <row r="142">
          <cell r="B142">
            <v>0</v>
          </cell>
        </row>
        <row r="143">
          <cell r="B143">
            <v>0</v>
          </cell>
        </row>
        <row r="144">
          <cell r="B144">
            <v>0</v>
          </cell>
        </row>
        <row r="145">
          <cell r="B145">
            <v>406895999.99999994</v>
          </cell>
        </row>
        <row r="146">
          <cell r="B146">
            <v>5265081</v>
          </cell>
        </row>
        <row r="147">
          <cell r="B147">
            <v>6298182</v>
          </cell>
        </row>
        <row r="148">
          <cell r="B148">
            <v>2055885</v>
          </cell>
        </row>
        <row r="149">
          <cell r="B149">
            <v>3101999.9999999995</v>
          </cell>
        </row>
        <row r="150">
          <cell r="B150">
            <v>11045475</v>
          </cell>
        </row>
        <row r="151">
          <cell r="B151">
            <v>2494.3401548308689</v>
          </cell>
        </row>
        <row r="152">
          <cell r="B152">
            <v>353.89637410733485</v>
          </cell>
        </row>
        <row r="153">
          <cell r="B153">
            <v>172.68508764213706</v>
          </cell>
        </row>
        <row r="154">
          <cell r="B154">
            <v>17.350612077931384</v>
          </cell>
        </row>
        <row r="155">
          <cell r="B155">
            <v>20.60385184254352</v>
          </cell>
        </row>
        <row r="156">
          <cell r="B156">
            <v>26.810331371767791</v>
          </cell>
        </row>
        <row r="157">
          <cell r="B157">
            <v>16999983</v>
          </cell>
        </row>
        <row r="158">
          <cell r="B158">
            <v>0</v>
          </cell>
        </row>
        <row r="159">
          <cell r="B159">
            <v>0</v>
          </cell>
        </row>
        <row r="160">
          <cell r="B160">
            <v>200000</v>
          </cell>
        </row>
        <row r="161">
          <cell r="B161">
            <v>0</v>
          </cell>
        </row>
        <row r="162">
          <cell r="B162">
            <v>1600000</v>
          </cell>
        </row>
        <row r="163">
          <cell r="B163">
            <v>36620639.999999993</v>
          </cell>
        </row>
        <row r="164">
          <cell r="B164">
            <v>0</v>
          </cell>
        </row>
        <row r="165">
          <cell r="B165">
            <v>579432.74400000006</v>
          </cell>
        </row>
        <row r="166">
          <cell r="B166">
            <v>236426.77499999999</v>
          </cell>
        </row>
        <row r="167">
          <cell r="B167">
            <v>356729.99999999994</v>
          </cell>
        </row>
        <row r="168">
          <cell r="B168">
            <v>0</v>
          </cell>
        </row>
        <row r="169">
          <cell r="B169">
            <v>3</v>
          </cell>
        </row>
        <row r="170">
          <cell r="B170">
            <v>6</v>
          </cell>
        </row>
        <row r="171">
          <cell r="B171">
            <v>410041</v>
          </cell>
        </row>
        <row r="172">
          <cell r="B172">
            <v>10182382.800000001</v>
          </cell>
        </row>
        <row r="173">
          <cell r="B173">
            <v>32657620.650000006</v>
          </cell>
        </row>
        <row r="174">
          <cell r="B174">
            <v>428839</v>
          </cell>
        </row>
        <row r="175">
          <cell r="B175">
            <v>10182382.800000001</v>
          </cell>
        </row>
        <row r="176">
          <cell r="B176">
            <v>34032012.450000003</v>
          </cell>
        </row>
        <row r="177">
          <cell r="B177">
            <v>487805</v>
          </cell>
        </row>
        <row r="178">
          <cell r="B178">
            <v>11235320.591269841</v>
          </cell>
        </row>
        <row r="179">
          <cell r="B179">
            <v>37558275.150000006</v>
          </cell>
        </row>
        <row r="180">
          <cell r="B180">
            <v>405506</v>
          </cell>
        </row>
        <row r="181">
          <cell r="B181">
            <v>2024662</v>
          </cell>
        </row>
        <row r="182">
          <cell r="B182">
            <v>8234754</v>
          </cell>
        </row>
        <row r="183">
          <cell r="B183">
            <v>405506</v>
          </cell>
        </row>
        <row r="184">
          <cell r="B184">
            <v>2024662</v>
          </cell>
        </row>
        <row r="185">
          <cell r="B185">
            <v>8234754</v>
          </cell>
        </row>
        <row r="186">
          <cell r="B186">
            <v>461263</v>
          </cell>
        </row>
        <row r="187">
          <cell r="B187">
            <v>2136176</v>
          </cell>
        </row>
        <row r="188">
          <cell r="B188">
            <v>9311451</v>
          </cell>
        </row>
        <row r="189">
          <cell r="B189">
            <v>0</v>
          </cell>
        </row>
        <row r="190">
          <cell r="B190">
            <v>0</v>
          </cell>
        </row>
        <row r="191">
          <cell r="B191">
            <v>0</v>
          </cell>
        </row>
        <row r="192">
          <cell r="B192">
            <v>57729</v>
          </cell>
        </row>
        <row r="193">
          <cell r="B193">
            <v>6031374.2999999998</v>
          </cell>
        </row>
        <row r="194">
          <cell r="B194">
            <v>104.47736555612734</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44949</v>
          </cell>
        </row>
        <row r="205">
          <cell r="B205">
            <v>1272069</v>
          </cell>
        </row>
        <row r="206">
          <cell r="B206">
            <v>28.300281623453166</v>
          </cell>
        </row>
        <row r="207">
          <cell r="B207">
            <v>155563</v>
          </cell>
        </row>
        <row r="208">
          <cell r="B208">
            <v>290385</v>
          </cell>
        </row>
        <row r="209">
          <cell r="B209">
            <v>0</v>
          </cell>
        </row>
        <row r="210">
          <cell r="B210">
            <v>0</v>
          </cell>
        </row>
        <row r="211">
          <cell r="B211">
            <v>762296.7</v>
          </cell>
        </row>
        <row r="212">
          <cell r="B212">
            <v>985234</v>
          </cell>
        </row>
        <row r="213">
          <cell r="B213">
            <v>40836669.597683012</v>
          </cell>
        </row>
        <row r="214">
          <cell r="B214">
            <v>109620</v>
          </cell>
        </row>
        <row r="215">
          <cell r="B215">
            <v>0</v>
          </cell>
        </row>
        <row r="216">
          <cell r="B216">
            <v>40946289.597683012</v>
          </cell>
        </row>
        <row r="217">
          <cell r="B217">
            <v>18624083</v>
          </cell>
        </row>
        <row r="218">
          <cell r="B218">
            <v>1208244.7</v>
          </cell>
        </row>
        <row r="219">
          <cell r="B219">
            <v>4111719</v>
          </cell>
        </row>
        <row r="220">
          <cell r="B220">
            <v>202678</v>
          </cell>
        </row>
        <row r="221">
          <cell r="B221">
            <v>8100000</v>
          </cell>
        </row>
        <row r="222">
          <cell r="B222">
            <v>557105</v>
          </cell>
        </row>
        <row r="223">
          <cell r="B223">
            <v>187144</v>
          </cell>
        </row>
        <row r="224">
          <cell r="B224">
            <v>0</v>
          </cell>
        </row>
        <row r="225">
          <cell r="B225">
            <v>0</v>
          </cell>
        </row>
        <row r="226">
          <cell r="B226">
            <v>4250000</v>
          </cell>
        </row>
        <row r="227">
          <cell r="B227">
            <v>160000</v>
          </cell>
        </row>
        <row r="228">
          <cell r="B228">
            <v>124755.72723381006</v>
          </cell>
        </row>
        <row r="229">
          <cell r="B229">
            <v>219373</v>
          </cell>
        </row>
        <row r="230">
          <cell r="B230">
            <v>2533131.1772467005</v>
          </cell>
        </row>
        <row r="231">
          <cell r="B231">
            <v>40278233.604480505</v>
          </cell>
        </row>
        <row r="232">
          <cell r="B232">
            <v>668055.9932025075</v>
          </cell>
        </row>
        <row r="233">
          <cell r="B233">
            <v>227139</v>
          </cell>
        </row>
        <row r="234">
          <cell r="B234">
            <v>440916.9932025075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38444002</v>
          </cell>
        </row>
        <row r="244">
          <cell r="B244">
            <v>15332049</v>
          </cell>
        </row>
        <row r="245">
          <cell r="B245">
            <v>60000</v>
          </cell>
        </row>
        <row r="246">
          <cell r="B246">
            <v>2.9</v>
          </cell>
        </row>
        <row r="247">
          <cell r="B247">
            <v>7.4</v>
          </cell>
        </row>
        <row r="248">
          <cell r="B248">
            <v>6.8623780960177685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12.418458840143357</v>
          </cell>
        </row>
        <row r="261">
          <cell r="B261">
            <v>20.186858690161579</v>
          </cell>
        </row>
        <row r="262">
          <cell r="B262">
            <v>91</v>
          </cell>
        </row>
        <row r="263">
          <cell r="B263">
            <v>90</v>
          </cell>
        </row>
        <row r="264">
          <cell r="B264">
            <v>487805</v>
          </cell>
        </row>
        <row r="265">
          <cell r="B265">
            <v>461263</v>
          </cell>
        </row>
        <row r="266">
          <cell r="B266">
            <v>3</v>
          </cell>
        </row>
        <row r="267">
          <cell r="B267">
            <v>6</v>
          </cell>
        </row>
        <row r="268">
          <cell r="B268">
            <v>1170732</v>
          </cell>
        </row>
        <row r="269">
          <cell r="B269">
            <v>1383789</v>
          </cell>
        </row>
        <row r="270">
          <cell r="B270">
            <v>258135.69626143749</v>
          </cell>
        </row>
        <row r="271">
          <cell r="B271">
            <v>0.57650872342682236</v>
          </cell>
        </row>
        <row r="272">
          <cell r="B272">
            <v>0.82204614020320299</v>
          </cell>
        </row>
        <row r="273">
          <cell r="B273">
            <v>0.70747162352998105</v>
          </cell>
        </row>
        <row r="274">
          <cell r="B274">
            <v>0.89974498853197282</v>
          </cell>
        </row>
        <row r="275">
          <cell r="B275">
            <v>0.76794169415009506</v>
          </cell>
        </row>
        <row r="276">
          <cell r="B276">
            <v>0.78238694654954166</v>
          </cell>
        </row>
        <row r="277">
          <cell r="B277">
            <v>1231108.9932025075</v>
          </cell>
        </row>
        <row r="278">
          <cell r="B278">
            <v>1.2023697707833447</v>
          </cell>
        </row>
        <row r="279">
          <cell r="B279">
            <v>0.54594364067923196</v>
          </cell>
        </row>
        <row r="280">
          <cell r="B280">
            <v>0.45405635932076804</v>
          </cell>
        </row>
        <row r="281">
          <cell r="B281">
            <v>7.0223999999999995E-2</v>
          </cell>
        </row>
        <row r="282">
          <cell r="B282">
            <v>0.11803554656175018</v>
          </cell>
        </row>
        <row r="283">
          <cell r="B283">
            <v>23111953</v>
          </cell>
        </row>
        <row r="284">
          <cell r="B284">
            <v>19222001.0529228</v>
          </cell>
        </row>
        <row r="285">
          <cell r="B285">
            <v>972973.29694107</v>
          </cell>
        </row>
        <row r="286">
          <cell r="B286">
            <v>2000000</v>
          </cell>
        </row>
        <row r="287">
          <cell r="B287">
            <v>0</v>
          </cell>
        </row>
        <row r="288">
          <cell r="B288">
            <v>0</v>
          </cell>
        </row>
        <row r="289">
          <cell r="B289">
            <v>258135.69626143749</v>
          </cell>
        </row>
        <row r="290">
          <cell r="B290">
            <v>9.1933136765323664E-2</v>
          </cell>
        </row>
        <row r="291">
          <cell r="B291">
            <v>0.11632355358665203</v>
          </cell>
        </row>
      </sheetData>
      <sheetData sheetId="64">
        <row r="3">
          <cell r="B3">
            <v>352104</v>
          </cell>
          <cell r="C3">
            <v>155954</v>
          </cell>
          <cell r="D3">
            <v>107617</v>
          </cell>
          <cell r="E3">
            <v>252091</v>
          </cell>
          <cell r="F3">
            <v>274293</v>
          </cell>
          <cell r="G3">
            <v>723643</v>
          </cell>
          <cell r="H3">
            <v>1865702</v>
          </cell>
        </row>
        <row r="4">
          <cell r="B4">
            <v>352104</v>
          </cell>
          <cell r="C4">
            <v>155954</v>
          </cell>
          <cell r="D4">
            <v>107617</v>
          </cell>
          <cell r="E4">
            <v>252091</v>
          </cell>
          <cell r="F4">
            <v>274293</v>
          </cell>
          <cell r="G4">
            <v>723643</v>
          </cell>
          <cell r="H4">
            <v>1865702</v>
          </cell>
        </row>
        <row r="5">
          <cell r="B5">
            <v>0</v>
          </cell>
          <cell r="C5">
            <v>0</v>
          </cell>
          <cell r="D5">
            <v>107617</v>
          </cell>
          <cell r="E5">
            <v>0</v>
          </cell>
          <cell r="F5">
            <v>0</v>
          </cell>
          <cell r="G5">
            <v>0</v>
          </cell>
        </row>
        <row r="6">
          <cell r="B6">
            <v>352104</v>
          </cell>
          <cell r="C6">
            <v>155954</v>
          </cell>
          <cell r="D6">
            <v>0</v>
          </cell>
          <cell r="E6">
            <v>252091</v>
          </cell>
          <cell r="F6">
            <v>274293</v>
          </cell>
          <cell r="G6">
            <v>723643</v>
          </cell>
        </row>
        <row r="7">
          <cell r="B7">
            <v>0</v>
          </cell>
          <cell r="C7">
            <v>0</v>
          </cell>
          <cell r="D7">
            <v>1758085</v>
          </cell>
          <cell r="E7">
            <v>0</v>
          </cell>
          <cell r="F7">
            <v>0</v>
          </cell>
          <cell r="G7">
            <v>0</v>
          </cell>
        </row>
        <row r="8">
          <cell r="B8">
            <v>320666</v>
          </cell>
          <cell r="C8">
            <v>68048</v>
          </cell>
          <cell r="D8">
            <v>78605</v>
          </cell>
          <cell r="E8">
            <v>252350</v>
          </cell>
          <cell r="F8">
            <v>332334</v>
          </cell>
          <cell r="G8">
            <v>793021</v>
          </cell>
          <cell r="H8">
            <v>1845024</v>
          </cell>
        </row>
        <row r="9">
          <cell r="B9">
            <v>320666</v>
          </cell>
          <cell r="C9">
            <v>61905</v>
          </cell>
          <cell r="D9">
            <v>78605</v>
          </cell>
          <cell r="E9">
            <v>252350</v>
          </cell>
          <cell r="F9">
            <v>332334</v>
          </cell>
          <cell r="G9">
            <v>793021</v>
          </cell>
          <cell r="H9">
            <v>1838881</v>
          </cell>
        </row>
        <row r="10">
          <cell r="B10">
            <v>0</v>
          </cell>
          <cell r="C10">
            <v>0</v>
          </cell>
          <cell r="D10">
            <v>0</v>
          </cell>
          <cell r="E10">
            <v>0</v>
          </cell>
          <cell r="F10">
            <v>150754</v>
          </cell>
          <cell r="G10">
            <v>488761</v>
          </cell>
        </row>
        <row r="11">
          <cell r="B11">
            <v>320666</v>
          </cell>
          <cell r="C11">
            <v>61905</v>
          </cell>
          <cell r="D11">
            <v>78605</v>
          </cell>
          <cell r="E11">
            <v>252350</v>
          </cell>
          <cell r="F11">
            <v>181580</v>
          </cell>
          <cell r="G11">
            <v>304260</v>
          </cell>
        </row>
        <row r="12">
          <cell r="B12">
            <v>0</v>
          </cell>
          <cell r="C12">
            <v>0</v>
          </cell>
          <cell r="D12">
            <v>0</v>
          </cell>
          <cell r="E12">
            <v>0</v>
          </cell>
          <cell r="F12">
            <v>592328</v>
          </cell>
          <cell r="G12">
            <v>607038</v>
          </cell>
        </row>
        <row r="13">
          <cell r="B13">
            <v>3800</v>
          </cell>
          <cell r="C13">
            <v>365</v>
          </cell>
          <cell r="D13">
            <v>315</v>
          </cell>
          <cell r="E13">
            <v>32</v>
          </cell>
          <cell r="F13">
            <v>48</v>
          </cell>
          <cell r="G13">
            <v>37</v>
          </cell>
        </row>
        <row r="14">
          <cell r="B14">
            <v>3650</v>
          </cell>
          <cell r="C14">
            <v>350</v>
          </cell>
          <cell r="D14">
            <v>310</v>
          </cell>
          <cell r="E14">
            <v>26</v>
          </cell>
          <cell r="F14">
            <v>41</v>
          </cell>
          <cell r="G14">
            <v>37</v>
          </cell>
        </row>
        <row r="15">
          <cell r="B15">
            <v>3600</v>
          </cell>
          <cell r="C15">
            <v>329</v>
          </cell>
          <cell r="D15">
            <v>300</v>
          </cell>
          <cell r="E15">
            <v>28</v>
          </cell>
          <cell r="F15">
            <v>47</v>
          </cell>
          <cell r="G15">
            <v>39</v>
          </cell>
        </row>
        <row r="16">
          <cell r="B16">
            <v>3980</v>
          </cell>
          <cell r="C16">
            <v>350</v>
          </cell>
          <cell r="D16">
            <v>330</v>
          </cell>
          <cell r="E16">
            <v>29.499999999999996</v>
          </cell>
          <cell r="F16">
            <v>46.5</v>
          </cell>
          <cell r="G16">
            <v>42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6099.9999999999991</v>
          </cell>
          <cell r="C23">
            <v>465</v>
          </cell>
          <cell r="D23">
            <v>465</v>
          </cell>
          <cell r="E23">
            <v>41</v>
          </cell>
          <cell r="F23">
            <v>57</v>
          </cell>
          <cell r="G23">
            <v>52</v>
          </cell>
        </row>
        <row r="24">
          <cell r="B24">
            <v>5750</v>
          </cell>
          <cell r="C24">
            <v>500</v>
          </cell>
          <cell r="D24">
            <v>435</v>
          </cell>
          <cell r="E24">
            <v>39</v>
          </cell>
          <cell r="F24">
            <v>52</v>
          </cell>
          <cell r="G24">
            <v>51</v>
          </cell>
        </row>
        <row r="25">
          <cell r="B25">
            <v>5800</v>
          </cell>
          <cell r="C25">
            <v>440</v>
          </cell>
          <cell r="D25">
            <v>450</v>
          </cell>
          <cell r="E25">
            <v>40</v>
          </cell>
          <cell r="F25">
            <v>51</v>
          </cell>
          <cell r="G25">
            <v>53</v>
          </cell>
        </row>
        <row r="26">
          <cell r="B26">
            <v>6099.9999999999991</v>
          </cell>
          <cell r="C26">
            <v>450</v>
          </cell>
          <cell r="D26">
            <v>445</v>
          </cell>
          <cell r="E26">
            <v>40.200000000000003</v>
          </cell>
          <cell r="F26">
            <v>55.500000000000007</v>
          </cell>
          <cell r="G26">
            <v>56</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71000100</v>
          </cell>
          <cell r="C33">
            <v>2480011.1</v>
          </cell>
          <cell r="D33">
            <v>3040002</v>
          </cell>
          <cell r="E33">
            <v>760000.15</v>
          </cell>
          <cell r="F33">
            <v>1229998.77</v>
          </cell>
          <cell r="G33">
            <v>5500000</v>
          </cell>
          <cell r="H33">
            <v>9724529</v>
          </cell>
        </row>
        <row r="34">
          <cell r="B34">
            <v>87000030</v>
          </cell>
          <cell r="C34">
            <v>2679989.9000000004</v>
          </cell>
          <cell r="D34">
            <v>3265000.1999999997</v>
          </cell>
          <cell r="E34">
            <v>1159999.75</v>
          </cell>
          <cell r="F34">
            <v>1675000.25</v>
          </cell>
          <cell r="G34">
            <v>7350000</v>
          </cell>
          <cell r="H34">
            <v>12996364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13.2</v>
          </cell>
          <cell r="D47">
            <v>6.3</v>
          </cell>
          <cell r="E47">
            <v>0.64</v>
          </cell>
          <cell r="F47">
            <v>0.76</v>
          </cell>
          <cell r="G47">
            <v>1</v>
          </cell>
        </row>
        <row r="48">
          <cell r="B48">
            <v>90</v>
          </cell>
          <cell r="C48">
            <v>13</v>
          </cell>
          <cell r="D48">
            <v>6.2</v>
          </cell>
          <cell r="E48">
            <v>0.65</v>
          </cell>
          <cell r="F48">
            <v>0.78</v>
          </cell>
          <cell r="G48">
            <v>1</v>
          </cell>
        </row>
        <row r="49">
          <cell r="B49">
            <v>90</v>
          </cell>
          <cell r="C49">
            <v>13.3</v>
          </cell>
          <cell r="D49">
            <v>6.3</v>
          </cell>
          <cell r="E49">
            <v>0.65</v>
          </cell>
          <cell r="F49">
            <v>0.77</v>
          </cell>
          <cell r="G49">
            <v>1</v>
          </cell>
        </row>
        <row r="50">
          <cell r="B50">
            <v>90</v>
          </cell>
          <cell r="C50">
            <v>13.5</v>
          </cell>
          <cell r="D50">
            <v>6.2</v>
          </cell>
          <cell r="E50">
            <v>0.65</v>
          </cell>
          <cell r="F50">
            <v>0.78</v>
          </cell>
          <cell r="G50">
            <v>1</v>
          </cell>
        </row>
        <row r="51">
          <cell r="B51">
            <v>7.6000000000000068</v>
          </cell>
          <cell r="C51">
            <v>9.2180451127819474</v>
          </cell>
          <cell r="D51">
            <v>5.892063492063504</v>
          </cell>
          <cell r="E51">
            <v>7.6000000000000068</v>
          </cell>
          <cell r="F51">
            <v>8.9974025974026262</v>
          </cell>
          <cell r="G51">
            <v>7.6</v>
          </cell>
        </row>
        <row r="52">
          <cell r="B52">
            <v>8455358.3829565123</v>
          </cell>
          <cell r="C52">
            <v>21347282.271429732</v>
          </cell>
          <cell r="D52">
            <v>11792967.853145182</v>
          </cell>
          <cell r="E52">
            <v>4958781.5098925382</v>
          </cell>
          <cell r="F52">
            <v>2034206.6960787326</v>
          </cell>
          <cell r="G52">
            <v>0</v>
          </cell>
          <cell r="H52">
            <v>0</v>
          </cell>
          <cell r="I52">
            <v>0</v>
          </cell>
          <cell r="J52">
            <v>0</v>
          </cell>
          <cell r="K52">
            <v>0</v>
          </cell>
        </row>
        <row r="53">
          <cell r="B53">
            <v>22354687</v>
          </cell>
          <cell r="C53">
            <v>13444434</v>
          </cell>
          <cell r="D53">
            <v>15973606</v>
          </cell>
          <cell r="E53">
            <v>15348132</v>
          </cell>
          <cell r="F53">
            <v>11290891</v>
          </cell>
          <cell r="G53">
            <v>0</v>
          </cell>
          <cell r="H53">
            <v>0</v>
          </cell>
          <cell r="I53">
            <v>0</v>
          </cell>
          <cell r="J53">
            <v>0</v>
          </cell>
          <cell r="K53">
            <v>0</v>
          </cell>
        </row>
        <row r="54">
          <cell r="B54">
            <v>2036388</v>
          </cell>
          <cell r="C54">
            <v>863161</v>
          </cell>
          <cell r="D54">
            <v>2363575</v>
          </cell>
          <cell r="E54">
            <v>1737203</v>
          </cell>
          <cell r="F54">
            <v>1826481</v>
          </cell>
          <cell r="G54">
            <v>0</v>
          </cell>
          <cell r="H54">
            <v>0</v>
          </cell>
          <cell r="I54">
            <v>0</v>
          </cell>
          <cell r="J54">
            <v>0</v>
          </cell>
          <cell r="K54">
            <v>0</v>
          </cell>
        </row>
        <row r="55">
          <cell r="B55">
            <v>2093721</v>
          </cell>
          <cell r="C55">
            <v>1205097</v>
          </cell>
          <cell r="D55">
            <v>1234021</v>
          </cell>
          <cell r="E55">
            <v>1500747</v>
          </cell>
          <cell r="F55">
            <v>4592045</v>
          </cell>
          <cell r="G55">
            <v>0</v>
          </cell>
          <cell r="H55">
            <v>0</v>
          </cell>
          <cell r="I55">
            <v>0</v>
          </cell>
          <cell r="J55">
            <v>0</v>
          </cell>
          <cell r="K55">
            <v>0</v>
          </cell>
        </row>
        <row r="56">
          <cell r="B56">
            <v>4130109</v>
          </cell>
          <cell r="C56">
            <v>2068258</v>
          </cell>
          <cell r="D56">
            <v>3597596</v>
          </cell>
          <cell r="E56">
            <v>3237950</v>
          </cell>
          <cell r="F56">
            <v>6418526</v>
          </cell>
          <cell r="G56">
            <v>0</v>
          </cell>
          <cell r="H56">
            <v>0</v>
          </cell>
          <cell r="I56">
            <v>0</v>
          </cell>
          <cell r="J56">
            <v>0</v>
          </cell>
          <cell r="K56">
            <v>0</v>
          </cell>
        </row>
        <row r="57">
          <cell r="B57">
            <v>2836417</v>
          </cell>
          <cell r="C57">
            <v>2795337</v>
          </cell>
          <cell r="D57">
            <v>2784308</v>
          </cell>
          <cell r="E57">
            <v>2804258</v>
          </cell>
          <cell r="F57">
            <v>2791886</v>
          </cell>
          <cell r="G57">
            <v>43326</v>
          </cell>
          <cell r="H57">
            <v>43326</v>
          </cell>
          <cell r="I57">
            <v>43326</v>
          </cell>
          <cell r="J57">
            <v>43326</v>
          </cell>
          <cell r="K57">
            <v>43326</v>
          </cell>
        </row>
        <row r="58">
          <cell r="B58">
            <v>7707311</v>
          </cell>
          <cell r="C58">
            <v>6095746</v>
          </cell>
          <cell r="D58">
            <v>7486278</v>
          </cell>
          <cell r="E58">
            <v>5808638</v>
          </cell>
          <cell r="F58">
            <v>5808638</v>
          </cell>
          <cell r="G58">
            <v>2483332</v>
          </cell>
          <cell r="H58">
            <v>1688665</v>
          </cell>
          <cell r="I58">
            <v>1589331</v>
          </cell>
          <cell r="J58">
            <v>2185329</v>
          </cell>
          <cell r="K58">
            <v>2383996</v>
          </cell>
        </row>
        <row r="59">
          <cell r="B59">
            <v>9709944</v>
          </cell>
          <cell r="C59">
            <v>9013260</v>
          </cell>
          <cell r="D59">
            <v>7997126</v>
          </cell>
          <cell r="E59">
            <v>8343153</v>
          </cell>
          <cell r="F59">
            <v>6865736</v>
          </cell>
          <cell r="G59">
            <v>1986665</v>
          </cell>
          <cell r="H59">
            <v>2383996</v>
          </cell>
          <cell r="I59">
            <v>2185329</v>
          </cell>
          <cell r="J59">
            <v>1589331</v>
          </cell>
          <cell r="K59">
            <v>1688665</v>
          </cell>
        </row>
        <row r="60">
          <cell r="B60">
            <v>17417255</v>
          </cell>
          <cell r="C60">
            <v>15109006</v>
          </cell>
          <cell r="D60">
            <v>15483404</v>
          </cell>
          <cell r="E60">
            <v>14151791</v>
          </cell>
          <cell r="F60">
            <v>12674374</v>
          </cell>
          <cell r="G60">
            <v>4469997</v>
          </cell>
          <cell r="H60">
            <v>4072661</v>
          </cell>
          <cell r="I60">
            <v>3774660</v>
          </cell>
          <cell r="J60">
            <v>3774660</v>
          </cell>
          <cell r="K60">
            <v>4072661</v>
          </cell>
        </row>
        <row r="61">
          <cell r="B61">
            <v>55193826.382956512</v>
          </cell>
          <cell r="C61">
            <v>54764317.271429732</v>
          </cell>
          <cell r="D61">
            <v>49631881.853145182</v>
          </cell>
          <cell r="E61">
            <v>40500912.509892538</v>
          </cell>
          <cell r="F61">
            <v>35209883.696078733</v>
          </cell>
          <cell r="G61">
            <v>0</v>
          </cell>
          <cell r="H61">
            <v>0</v>
          </cell>
          <cell r="I61">
            <v>0</v>
          </cell>
          <cell r="J61">
            <v>0</v>
          </cell>
          <cell r="K61">
            <v>0</v>
          </cell>
        </row>
        <row r="62">
          <cell r="B62">
            <v>9589299.9007936511</v>
          </cell>
          <cell r="C62">
            <v>8345047.2738095243</v>
          </cell>
          <cell r="D62">
            <v>8956747.25</v>
          </cell>
          <cell r="E62">
            <v>7977604.2128427122</v>
          </cell>
          <cell r="F62">
            <v>7741420.8849206343</v>
          </cell>
          <cell r="G62">
            <v>0</v>
          </cell>
          <cell r="H62">
            <v>0</v>
          </cell>
          <cell r="I62">
            <v>0</v>
          </cell>
          <cell r="J62">
            <v>0</v>
          </cell>
          <cell r="K62">
            <v>0</v>
          </cell>
        </row>
        <row r="63">
          <cell r="B63">
            <v>1401926</v>
          </cell>
          <cell r="C63">
            <v>1589620</v>
          </cell>
          <cell r="D63">
            <v>1881472</v>
          </cell>
          <cell r="E63">
            <v>2497328</v>
          </cell>
          <cell r="F63">
            <v>1267335</v>
          </cell>
          <cell r="G63">
            <v>-4049927</v>
          </cell>
          <cell r="H63">
            <v>-3576121</v>
          </cell>
          <cell r="I63">
            <v>-2839137</v>
          </cell>
          <cell r="J63">
            <v>-2685028</v>
          </cell>
          <cell r="K63">
            <v>-3297792</v>
          </cell>
        </row>
        <row r="64">
          <cell r="B64">
            <v>22700131</v>
          </cell>
          <cell r="C64">
            <v>21332950</v>
          </cell>
          <cell r="D64">
            <v>19084124</v>
          </cell>
          <cell r="E64">
            <v>14102088</v>
          </cell>
          <cell r="F64">
            <v>11453029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20502469.482162863</v>
          </cell>
          <cell r="C66">
            <v>22496699.997620214</v>
          </cell>
          <cell r="D66">
            <v>18709538.603145182</v>
          </cell>
          <cell r="E66">
            <v>14923892.297049828</v>
          </cell>
          <cell r="F66">
            <v>13748098.811158095</v>
          </cell>
          <cell r="G66">
            <v>12659881</v>
          </cell>
          <cell r="H66">
            <v>13579615</v>
          </cell>
          <cell r="I66">
            <v>15010232</v>
          </cell>
          <cell r="J66">
            <v>15310399</v>
          </cell>
          <cell r="K66">
            <v>14119900</v>
          </cell>
        </row>
        <row r="67">
          <cell r="B67">
            <v>55193826.382956512</v>
          </cell>
          <cell r="C67">
            <v>54764317.271429732</v>
          </cell>
          <cell r="D67">
            <v>49631881.853145182</v>
          </cell>
          <cell r="E67">
            <v>40500912.509892538</v>
          </cell>
          <cell r="F67">
            <v>35209883.696078733</v>
          </cell>
          <cell r="G67">
            <v>0</v>
          </cell>
          <cell r="H67">
            <v>0</v>
          </cell>
          <cell r="I67">
            <v>0</v>
          </cell>
          <cell r="J67">
            <v>0</v>
          </cell>
          <cell r="K67">
            <v>0</v>
          </cell>
        </row>
        <row r="68">
          <cell r="B68">
            <v>0</v>
          </cell>
          <cell r="C68">
            <v>0</v>
          </cell>
          <cell r="D68">
            <v>10</v>
          </cell>
          <cell r="E68">
            <v>3000000</v>
          </cell>
          <cell r="F68">
            <v>1000000</v>
          </cell>
          <cell r="G68">
            <v>0</v>
          </cell>
          <cell r="H68">
            <v>0</v>
          </cell>
          <cell r="I68">
            <v>0</v>
          </cell>
          <cell r="J68">
            <v>0</v>
          </cell>
          <cell r="K68">
            <v>0</v>
          </cell>
        </row>
        <row r="69">
          <cell r="B69">
            <v>42855365.624959834</v>
          </cell>
          <cell r="C69">
            <v>40773323.183716863</v>
          </cell>
          <cell r="D69">
            <v>40034578.568723679</v>
          </cell>
          <cell r="E69">
            <v>36314221.147811256</v>
          </cell>
          <cell r="F69">
            <v>32279792.843670949</v>
          </cell>
          <cell r="G69">
            <v>0</v>
          </cell>
          <cell r="H69">
            <v>0</v>
          </cell>
          <cell r="I69">
            <v>0</v>
          </cell>
          <cell r="J69">
            <v>0</v>
          </cell>
          <cell r="K69">
            <v>0</v>
          </cell>
        </row>
        <row r="70">
          <cell r="B70">
            <v>2280468.4292400628</v>
          </cell>
          <cell r="C70">
            <v>2035956.9563108981</v>
          </cell>
          <cell r="D70">
            <v>1069067.2043951452</v>
          </cell>
          <cell r="E70">
            <v>2300162.1971383505</v>
          </cell>
          <cell r="F70">
            <v>1199638.7060025297</v>
          </cell>
          <cell r="G70">
            <v>-41660</v>
          </cell>
          <cell r="H70">
            <v>-38340</v>
          </cell>
          <cell r="I70">
            <v>-35850</v>
          </cell>
          <cell r="J70">
            <v>-35850</v>
          </cell>
          <cell r="K70">
            <v>-38340</v>
          </cell>
        </row>
        <row r="71">
          <cell r="B71">
            <v>0.97084602740014492</v>
          </cell>
          <cell r="C71">
            <v>0.95852225059241003</v>
          </cell>
          <cell r="D71">
            <v>0.98976216385752636</v>
          </cell>
          <cell r="E71">
            <v>0.98265323871294485</v>
          </cell>
          <cell r="F71">
            <v>1.0982163194369736</v>
          </cell>
          <cell r="G71">
            <v>0</v>
          </cell>
          <cell r="H71">
            <v>0</v>
          </cell>
          <cell r="I71">
            <v>0</v>
          </cell>
          <cell r="J71">
            <v>0</v>
          </cell>
          <cell r="K71">
            <v>0</v>
          </cell>
        </row>
        <row r="72">
          <cell r="B72">
            <v>1.1396119812473853</v>
          </cell>
          <cell r="C72">
            <v>0.99658038193788312</v>
          </cell>
          <cell r="D72">
            <v>1.0220406912854818</v>
          </cell>
          <cell r="E72">
            <v>1.0718976469049557</v>
          </cell>
          <cell r="F72">
            <v>0.76986929862429354</v>
          </cell>
          <cell r="G72">
            <v>0</v>
          </cell>
          <cell r="H72">
            <v>0</v>
          </cell>
          <cell r="I72">
            <v>0</v>
          </cell>
          <cell r="J72">
            <v>0</v>
          </cell>
          <cell r="K72">
            <v>0</v>
          </cell>
        </row>
        <row r="73">
          <cell r="B73">
            <v>0</v>
          </cell>
          <cell r="C73">
            <v>2</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18</v>
          </cell>
        </row>
        <row r="82">
          <cell r="B82">
            <v>0</v>
          </cell>
        </row>
        <row r="83">
          <cell r="B83">
            <v>0</v>
          </cell>
        </row>
        <row r="84">
          <cell r="B84">
            <v>0</v>
          </cell>
        </row>
        <row r="85">
          <cell r="B85">
            <v>78541</v>
          </cell>
        </row>
        <row r="86">
          <cell r="B86">
            <v>21684</v>
          </cell>
        </row>
        <row r="87">
          <cell r="B87">
            <v>24495</v>
          </cell>
        </row>
        <row r="88">
          <cell r="B88">
            <v>48261</v>
          </cell>
        </row>
        <row r="89">
          <cell r="B89">
            <v>53078</v>
          </cell>
        </row>
        <row r="90">
          <cell r="B90">
            <v>190984</v>
          </cell>
        </row>
        <row r="91">
          <cell r="B91">
            <v>78541</v>
          </cell>
        </row>
        <row r="92">
          <cell r="B92">
            <v>21684</v>
          </cell>
        </row>
        <row r="93">
          <cell r="B93">
            <v>24495</v>
          </cell>
        </row>
        <row r="94">
          <cell r="B94">
            <v>48261</v>
          </cell>
        </row>
        <row r="95">
          <cell r="B95">
            <v>53078</v>
          </cell>
        </row>
        <row r="96">
          <cell r="B96">
            <v>190984</v>
          </cell>
        </row>
        <row r="97">
          <cell r="B97">
            <v>0</v>
          </cell>
        </row>
        <row r="98">
          <cell r="B98">
            <v>0</v>
          </cell>
        </row>
        <row r="99">
          <cell r="B99">
            <v>0</v>
          </cell>
        </row>
        <row r="100">
          <cell r="B100">
            <v>0</v>
          </cell>
        </row>
        <row r="101">
          <cell r="B101">
            <v>0</v>
          </cell>
        </row>
        <row r="102">
          <cell r="B102">
            <v>0</v>
          </cell>
        </row>
        <row r="103">
          <cell r="B103">
            <v>298455800</v>
          </cell>
        </row>
        <row r="104">
          <cell r="B104">
            <v>7914660.0000000009</v>
          </cell>
        </row>
        <row r="105">
          <cell r="B105">
            <v>7715925</v>
          </cell>
        </row>
        <row r="106">
          <cell r="B106">
            <v>1544351.9999999998</v>
          </cell>
        </row>
        <row r="107">
          <cell r="B107">
            <v>2547744</v>
          </cell>
        </row>
        <row r="108">
          <cell r="B108">
            <v>7066408</v>
          </cell>
        </row>
        <row r="109">
          <cell r="B109">
            <v>1536.3087911624166</v>
          </cell>
        </row>
        <row r="110">
          <cell r="B110">
            <v>242.99229913844601</v>
          </cell>
        </row>
        <row r="111">
          <cell r="B111">
            <v>107.54161538136916</v>
          </cell>
        </row>
        <row r="112">
          <cell r="B112">
            <v>11.485563491728563</v>
          </cell>
        </row>
        <row r="113">
          <cell r="B113">
            <v>13.605975213278452</v>
          </cell>
        </row>
        <row r="114">
          <cell r="B114">
            <v>17.670097679582405</v>
          </cell>
        </row>
        <row r="115">
          <cell r="B115">
            <v>14000040</v>
          </cell>
        </row>
        <row r="116">
          <cell r="B116">
            <v>0</v>
          </cell>
        </row>
        <row r="117">
          <cell r="B117">
            <v>599999.4</v>
          </cell>
        </row>
        <row r="118">
          <cell r="B118">
            <v>149999.85</v>
          </cell>
        </row>
        <row r="119">
          <cell r="B119">
            <v>249999.75</v>
          </cell>
        </row>
        <row r="120">
          <cell r="B120">
            <v>1200000</v>
          </cell>
        </row>
        <row r="121">
          <cell r="B121">
            <v>26861022</v>
          </cell>
        </row>
        <row r="122">
          <cell r="B122">
            <v>546111.53999999992</v>
          </cell>
        </row>
        <row r="123">
          <cell r="B123">
            <v>0</v>
          </cell>
        </row>
        <row r="124">
          <cell r="B124">
            <v>177600.47999999998</v>
          </cell>
        </row>
        <row r="125">
          <cell r="B125">
            <v>292990.56000000006</v>
          </cell>
        </row>
        <row r="126">
          <cell r="B126">
            <v>406318.46</v>
          </cell>
        </row>
        <row r="127">
          <cell r="B127">
            <v>77955</v>
          </cell>
        </row>
        <row r="128">
          <cell r="B128">
            <v>11387</v>
          </cell>
        </row>
        <row r="129">
          <cell r="B129">
            <v>11900</v>
          </cell>
        </row>
        <row r="130">
          <cell r="B130">
            <v>57225</v>
          </cell>
        </row>
        <row r="131">
          <cell r="B131">
            <v>50066</v>
          </cell>
        </row>
        <row r="132">
          <cell r="B132">
            <v>213316</v>
          </cell>
        </row>
        <row r="133">
          <cell r="B133">
            <v>77955</v>
          </cell>
        </row>
        <row r="134">
          <cell r="B134">
            <v>11387</v>
          </cell>
        </row>
        <row r="135">
          <cell r="B135">
            <v>11900</v>
          </cell>
        </row>
        <row r="136">
          <cell r="B136">
            <v>57225</v>
          </cell>
        </row>
        <row r="137">
          <cell r="B137">
            <v>50066</v>
          </cell>
        </row>
        <row r="138">
          <cell r="B138">
            <v>213316</v>
          </cell>
        </row>
        <row r="139">
          <cell r="B139">
            <v>0</v>
          </cell>
        </row>
        <row r="140">
          <cell r="B140">
            <v>0</v>
          </cell>
        </row>
        <row r="141">
          <cell r="B141">
            <v>0</v>
          </cell>
        </row>
        <row r="142">
          <cell r="B142">
            <v>0</v>
          </cell>
        </row>
        <row r="143">
          <cell r="B143">
            <v>0</v>
          </cell>
        </row>
        <row r="144">
          <cell r="B144">
            <v>0</v>
          </cell>
        </row>
        <row r="145">
          <cell r="B145">
            <v>475525499.99999994</v>
          </cell>
        </row>
        <row r="146">
          <cell r="B146">
            <v>5294955.0000000009</v>
          </cell>
        </row>
        <row r="147">
          <cell r="B147">
            <v>5533500</v>
          </cell>
        </row>
        <row r="148">
          <cell r="B148">
            <v>2346225</v>
          </cell>
        </row>
        <row r="149">
          <cell r="B149">
            <v>2853762</v>
          </cell>
        </row>
        <row r="150">
          <cell r="B150">
            <v>11092432</v>
          </cell>
        </row>
        <row r="151">
          <cell r="B151">
            <v>2421.7996179607949</v>
          </cell>
        </row>
        <row r="152">
          <cell r="B152">
            <v>349.90816576531751</v>
          </cell>
        </row>
        <row r="153">
          <cell r="B153">
            <v>169.52597325725563</v>
          </cell>
        </row>
        <row r="154">
          <cell r="B154">
            <v>17.295775018605742</v>
          </cell>
        </row>
        <row r="155">
          <cell r="B155">
            <v>20.488841175886801</v>
          </cell>
        </row>
        <row r="156">
          <cell r="B156">
            <v>26.308884644008835</v>
          </cell>
        </row>
        <row r="157">
          <cell r="B157">
            <v>17000010</v>
          </cell>
        </row>
        <row r="158">
          <cell r="B158">
            <v>0</v>
          </cell>
        </row>
        <row r="159">
          <cell r="B159">
            <v>0</v>
          </cell>
        </row>
        <row r="160">
          <cell r="B160">
            <v>199999.80000000002</v>
          </cell>
        </row>
        <row r="161">
          <cell r="B161">
            <v>0</v>
          </cell>
        </row>
        <row r="162">
          <cell r="B162">
            <v>1600000</v>
          </cell>
        </row>
        <row r="163">
          <cell r="B163">
            <v>42797294.999999993</v>
          </cell>
        </row>
        <row r="164">
          <cell r="B164">
            <v>0</v>
          </cell>
        </row>
        <row r="165">
          <cell r="B165">
            <v>509082</v>
          </cell>
        </row>
        <row r="166">
          <cell r="B166">
            <v>269815.87500000006</v>
          </cell>
        </row>
        <row r="167">
          <cell r="B167">
            <v>328182.63</v>
          </cell>
        </row>
        <row r="168">
          <cell r="B168">
            <v>0</v>
          </cell>
        </row>
        <row r="169">
          <cell r="B169">
            <v>3</v>
          </cell>
        </row>
        <row r="170">
          <cell r="B170">
            <v>6</v>
          </cell>
        </row>
        <row r="171">
          <cell r="B171">
            <v>487805</v>
          </cell>
        </row>
        <row r="172">
          <cell r="B172">
            <v>11146853.5</v>
          </cell>
        </row>
        <row r="173">
          <cell r="B173">
            <v>37558275.149999999</v>
          </cell>
        </row>
        <row r="174">
          <cell r="B174">
            <v>487805</v>
          </cell>
        </row>
        <row r="175">
          <cell r="B175">
            <v>11146853.5</v>
          </cell>
        </row>
        <row r="176">
          <cell r="B176">
            <v>37558275.149999999</v>
          </cell>
        </row>
        <row r="177">
          <cell r="B177">
            <v>481707</v>
          </cell>
        </row>
        <row r="178">
          <cell r="B178">
            <v>10943068.5</v>
          </cell>
        </row>
        <row r="179">
          <cell r="B179">
            <v>36240453.899999999</v>
          </cell>
        </row>
        <row r="180">
          <cell r="B180">
            <v>461263</v>
          </cell>
        </row>
        <row r="181">
          <cell r="B181">
            <v>2136176</v>
          </cell>
        </row>
        <row r="182">
          <cell r="B182">
            <v>9311451</v>
          </cell>
        </row>
        <row r="183">
          <cell r="B183">
            <v>461263</v>
          </cell>
        </row>
        <row r="184">
          <cell r="B184">
            <v>2136176</v>
          </cell>
        </row>
        <row r="185">
          <cell r="B185">
            <v>9311451</v>
          </cell>
        </row>
        <row r="186">
          <cell r="B186">
            <v>485497</v>
          </cell>
        </row>
        <row r="187">
          <cell r="B187">
            <v>2184644</v>
          </cell>
        </row>
        <row r="188">
          <cell r="B188">
            <v>9801726</v>
          </cell>
        </row>
        <row r="189">
          <cell r="B189">
            <v>0</v>
          </cell>
        </row>
        <row r="190">
          <cell r="B190">
            <v>0</v>
          </cell>
        </row>
        <row r="191">
          <cell r="B191">
            <v>0</v>
          </cell>
        </row>
        <row r="192">
          <cell r="B192">
            <v>128491</v>
          </cell>
        </row>
        <row r="193">
          <cell r="B193">
            <v>12829244.4</v>
          </cell>
        </row>
        <row r="194">
          <cell r="B194">
            <v>99.845488771127805</v>
          </cell>
        </row>
        <row r="195">
          <cell r="B195">
            <v>0</v>
          </cell>
        </row>
        <row r="196">
          <cell r="B196">
            <v>0</v>
          </cell>
        </row>
        <row r="197">
          <cell r="B197">
            <v>0</v>
          </cell>
        </row>
        <row r="198">
          <cell r="B198">
            <v>0</v>
          </cell>
        </row>
        <row r="199">
          <cell r="B199">
            <v>0</v>
          </cell>
        </row>
        <row r="200">
          <cell r="B200">
            <v>0</v>
          </cell>
        </row>
        <row r="201">
          <cell r="B201">
            <v>84363</v>
          </cell>
        </row>
        <row r="202">
          <cell r="B202">
            <v>2093721</v>
          </cell>
        </row>
        <row r="203">
          <cell r="B203">
            <v>24.818004045414437</v>
          </cell>
        </row>
        <row r="204">
          <cell r="B204">
            <v>0</v>
          </cell>
        </row>
        <row r="205">
          <cell r="B205">
            <v>0</v>
          </cell>
        </row>
        <row r="206">
          <cell r="B206">
            <v>0</v>
          </cell>
        </row>
        <row r="207">
          <cell r="B207">
            <v>149285</v>
          </cell>
        </row>
        <row r="208">
          <cell r="B208">
            <v>278666</v>
          </cell>
        </row>
        <row r="209">
          <cell r="B209">
            <v>0</v>
          </cell>
        </row>
        <row r="210">
          <cell r="B210">
            <v>0</v>
          </cell>
        </row>
        <row r="211">
          <cell r="B211">
            <v>790850.10000000009</v>
          </cell>
        </row>
        <row r="212">
          <cell r="B212">
            <v>945472</v>
          </cell>
        </row>
        <row r="213">
          <cell r="B213">
            <v>42855365.624959834</v>
          </cell>
        </row>
        <row r="214">
          <cell r="B214">
            <v>39060</v>
          </cell>
        </row>
        <row r="215">
          <cell r="B215">
            <v>0</v>
          </cell>
        </row>
        <row r="216">
          <cell r="B216">
            <v>42894425.624959834</v>
          </cell>
        </row>
        <row r="217">
          <cell r="B217">
            <v>17277920</v>
          </cell>
        </row>
        <row r="218">
          <cell r="B218">
            <v>1218801.1000000001</v>
          </cell>
        </row>
        <row r="219">
          <cell r="B219">
            <v>4102819</v>
          </cell>
        </row>
        <row r="220">
          <cell r="B220">
            <v>441345</v>
          </cell>
        </row>
        <row r="221">
          <cell r="B221">
            <v>8100000</v>
          </cell>
        </row>
        <row r="222">
          <cell r="B222">
            <v>588178</v>
          </cell>
        </row>
        <row r="223">
          <cell r="B223">
            <v>212877</v>
          </cell>
        </row>
        <row r="224">
          <cell r="B224">
            <v>0</v>
          </cell>
        </row>
        <row r="225">
          <cell r="B225">
            <v>0</v>
          </cell>
        </row>
        <row r="226">
          <cell r="B226">
            <v>4250000</v>
          </cell>
        </row>
        <row r="227">
          <cell r="B227">
            <v>160000</v>
          </cell>
        </row>
        <row r="228">
          <cell r="B228">
            <v>58619.368590408427</v>
          </cell>
        </row>
        <row r="229">
          <cell r="B229">
            <v>231392</v>
          </cell>
        </row>
        <row r="230">
          <cell r="B230">
            <v>2797218.7271293616</v>
          </cell>
        </row>
        <row r="231">
          <cell r="B231">
            <v>39439170.195719771</v>
          </cell>
        </row>
        <row r="232">
          <cell r="B232">
            <v>3455255.4292400628</v>
          </cell>
        </row>
        <row r="233">
          <cell r="B233">
            <v>1174787</v>
          </cell>
        </row>
        <row r="234">
          <cell r="B234">
            <v>2280468.4292400628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43004938</v>
          </cell>
        </row>
        <row r="244">
          <cell r="B244">
            <v>20304807</v>
          </cell>
        </row>
        <row r="245">
          <cell r="B245">
            <v>60000</v>
          </cell>
        </row>
        <row r="246">
          <cell r="B246">
            <v>1.9</v>
          </cell>
        </row>
        <row r="247">
          <cell r="B247">
            <v>7.5</v>
          </cell>
        </row>
        <row r="248">
          <cell r="B248">
            <v>7.5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12.134418847971899</v>
          </cell>
        </row>
        <row r="261">
          <cell r="B261">
            <v>20.189055751116896</v>
          </cell>
        </row>
        <row r="262">
          <cell r="B262">
            <v>90</v>
          </cell>
        </row>
        <row r="263">
          <cell r="B263">
            <v>90</v>
          </cell>
        </row>
        <row r="264">
          <cell r="B264">
            <v>481707</v>
          </cell>
        </row>
        <row r="265">
          <cell r="B265">
            <v>485497</v>
          </cell>
        </row>
        <row r="266">
          <cell r="B266">
            <v>3</v>
          </cell>
        </row>
        <row r="267">
          <cell r="B267">
            <v>6</v>
          </cell>
        </row>
        <row r="268">
          <cell r="B268">
            <v>1156096.8</v>
          </cell>
        </row>
        <row r="269">
          <cell r="B269">
            <v>1456491</v>
          </cell>
        </row>
        <row r="270">
          <cell r="B270">
            <v>2199003.6653739912</v>
          </cell>
        </row>
        <row r="271">
          <cell r="B271">
            <v>0.57161937672087293</v>
          </cell>
        </row>
        <row r="272">
          <cell r="B272">
            <v>0.84052309612894571</v>
          </cell>
        </row>
        <row r="273">
          <cell r="B273">
            <v>0.78065214550592854</v>
          </cell>
        </row>
        <row r="274">
          <cell r="B274">
            <v>0.94453803781223944</v>
          </cell>
        </row>
        <row r="275">
          <cell r="B275">
            <v>0.79072086774031192</v>
          </cell>
        </row>
        <row r="276">
          <cell r="B276">
            <v>0.82685815667868101</v>
          </cell>
        </row>
        <row r="277">
          <cell r="B277">
            <v>3191748.4292400628</v>
          </cell>
        </row>
        <row r="278">
          <cell r="B278">
            <v>1.0556987893335064</v>
          </cell>
        </row>
        <row r="279">
          <cell r="B279">
            <v>0.51354741016108807</v>
          </cell>
        </row>
        <row r="280">
          <cell r="B280">
            <v>0.48645258983891193</v>
          </cell>
        </row>
        <row r="281">
          <cell r="B281">
            <v>6.5207999999999988E-2</v>
          </cell>
        </row>
        <row r="282">
          <cell r="B282">
            <v>0.1158354818400026</v>
          </cell>
        </row>
        <row r="283">
          <cell r="B283">
            <v>22700131</v>
          </cell>
        </row>
        <row r="284">
          <cell r="B284">
            <v>21502469.482162863</v>
          </cell>
        </row>
        <row r="285">
          <cell r="B285">
            <v>992744.76386607159</v>
          </cell>
        </row>
        <row r="286">
          <cell r="B286">
            <v>0</v>
          </cell>
        </row>
        <row r="287">
          <cell r="B287">
            <v>0</v>
          </cell>
        </row>
        <row r="288">
          <cell r="B288">
            <v>0</v>
          </cell>
        </row>
        <row r="289">
          <cell r="B289">
            <v>2199003.6653739912</v>
          </cell>
        </row>
        <row r="290">
          <cell r="B290">
            <v>8.9835869658091747E-2</v>
          </cell>
        </row>
        <row r="291">
          <cell r="B291">
            <v>0.28882901860292437</v>
          </cell>
        </row>
      </sheetData>
      <sheetData sheetId="65">
        <row r="3">
          <cell r="B3">
            <v>365625</v>
          </cell>
          <cell r="C3">
            <v>153054</v>
          </cell>
          <cell r="D3">
            <v>109043</v>
          </cell>
          <cell r="E3">
            <v>233093</v>
          </cell>
          <cell r="F3">
            <v>258409</v>
          </cell>
          <cell r="G3">
            <v>742290</v>
          </cell>
          <cell r="H3">
            <v>1861514</v>
          </cell>
        </row>
        <row r="4">
          <cell r="B4">
            <v>365625</v>
          </cell>
          <cell r="C4">
            <v>153054</v>
          </cell>
          <cell r="D4">
            <v>109043</v>
          </cell>
          <cell r="E4">
            <v>233093</v>
          </cell>
          <cell r="F4">
            <v>258409</v>
          </cell>
          <cell r="G4">
            <v>742290</v>
          </cell>
          <cell r="H4">
            <v>1861514</v>
          </cell>
        </row>
        <row r="5">
          <cell r="B5">
            <v>0</v>
          </cell>
          <cell r="C5">
            <v>0</v>
          </cell>
          <cell r="D5">
            <v>109043</v>
          </cell>
          <cell r="E5">
            <v>0</v>
          </cell>
          <cell r="F5">
            <v>0</v>
          </cell>
          <cell r="G5">
            <v>0</v>
          </cell>
        </row>
        <row r="6">
          <cell r="B6">
            <v>365625</v>
          </cell>
          <cell r="C6">
            <v>153054</v>
          </cell>
          <cell r="D6">
            <v>0</v>
          </cell>
          <cell r="E6">
            <v>233093</v>
          </cell>
          <cell r="F6">
            <v>258409</v>
          </cell>
          <cell r="G6">
            <v>742290</v>
          </cell>
        </row>
        <row r="7">
          <cell r="B7">
            <v>0</v>
          </cell>
          <cell r="C7">
            <v>0</v>
          </cell>
          <cell r="D7">
            <v>1752471</v>
          </cell>
          <cell r="E7">
            <v>0</v>
          </cell>
          <cell r="F7">
            <v>0</v>
          </cell>
          <cell r="G7">
            <v>0</v>
          </cell>
        </row>
        <row r="8">
          <cell r="B8">
            <v>329976</v>
          </cell>
          <cell r="C8">
            <v>60090</v>
          </cell>
          <cell r="D8">
            <v>74902</v>
          </cell>
          <cell r="E8">
            <v>245491</v>
          </cell>
          <cell r="F8">
            <v>319231</v>
          </cell>
          <cell r="G8">
            <v>783212</v>
          </cell>
          <cell r="H8">
            <v>1812902</v>
          </cell>
        </row>
        <row r="9">
          <cell r="B9">
            <v>329976</v>
          </cell>
          <cell r="C9">
            <v>60090</v>
          </cell>
          <cell r="D9">
            <v>74902</v>
          </cell>
          <cell r="E9">
            <v>245491</v>
          </cell>
          <cell r="F9">
            <v>319231</v>
          </cell>
          <cell r="G9">
            <v>783212</v>
          </cell>
          <cell r="H9">
            <v>1812902</v>
          </cell>
        </row>
        <row r="10">
          <cell r="B10">
            <v>0</v>
          </cell>
          <cell r="C10">
            <v>0</v>
          </cell>
          <cell r="D10">
            <v>0</v>
          </cell>
          <cell r="E10">
            <v>0</v>
          </cell>
          <cell r="F10">
            <v>144614</v>
          </cell>
          <cell r="G10">
            <v>498422</v>
          </cell>
        </row>
        <row r="11">
          <cell r="B11">
            <v>329976</v>
          </cell>
          <cell r="C11">
            <v>60090</v>
          </cell>
          <cell r="D11">
            <v>74902</v>
          </cell>
          <cell r="E11">
            <v>245491</v>
          </cell>
          <cell r="F11">
            <v>174617</v>
          </cell>
          <cell r="G11">
            <v>284790</v>
          </cell>
        </row>
        <row r="12">
          <cell r="B12">
            <v>0</v>
          </cell>
          <cell r="C12">
            <v>0</v>
          </cell>
          <cell r="D12">
            <v>0</v>
          </cell>
          <cell r="E12">
            <v>0</v>
          </cell>
          <cell r="F12">
            <v>562107</v>
          </cell>
          <cell r="G12">
            <v>607759</v>
          </cell>
        </row>
        <row r="13">
          <cell r="B13">
            <v>3800</v>
          </cell>
          <cell r="C13">
            <v>375</v>
          </cell>
          <cell r="D13">
            <v>315</v>
          </cell>
          <cell r="E13">
            <v>32</v>
          </cell>
          <cell r="F13">
            <v>48</v>
          </cell>
          <cell r="G13">
            <v>37</v>
          </cell>
        </row>
        <row r="14">
          <cell r="B14">
            <v>3700</v>
          </cell>
          <cell r="C14">
            <v>360</v>
          </cell>
          <cell r="D14">
            <v>310</v>
          </cell>
          <cell r="E14">
            <v>28</v>
          </cell>
          <cell r="F14">
            <v>43.5</v>
          </cell>
          <cell r="G14">
            <v>38.5</v>
          </cell>
        </row>
        <row r="15">
          <cell r="B15">
            <v>3600</v>
          </cell>
          <cell r="C15">
            <v>329</v>
          </cell>
          <cell r="D15">
            <v>300</v>
          </cell>
          <cell r="E15">
            <v>28</v>
          </cell>
          <cell r="F15">
            <v>45</v>
          </cell>
          <cell r="G15">
            <v>37</v>
          </cell>
        </row>
        <row r="16">
          <cell r="B16">
            <v>3950</v>
          </cell>
          <cell r="C16">
            <v>350</v>
          </cell>
          <cell r="D16">
            <v>330</v>
          </cell>
          <cell r="E16">
            <v>29.5</v>
          </cell>
          <cell r="F16">
            <v>46.5</v>
          </cell>
          <cell r="G16">
            <v>40.200000000000003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485</v>
          </cell>
          <cell r="D23">
            <v>485</v>
          </cell>
          <cell r="E23">
            <v>42</v>
          </cell>
          <cell r="F23">
            <v>58</v>
          </cell>
          <cell r="G23">
            <v>54</v>
          </cell>
        </row>
        <row r="24">
          <cell r="B24">
            <v>5850.0000000000009</v>
          </cell>
          <cell r="C24">
            <v>500</v>
          </cell>
          <cell r="D24">
            <v>444.99999999999994</v>
          </cell>
          <cell r="E24">
            <v>40.500000000000007</v>
          </cell>
          <cell r="F24">
            <v>53</v>
          </cell>
          <cell r="G24">
            <v>53</v>
          </cell>
        </row>
        <row r="25">
          <cell r="B25">
            <v>5800</v>
          </cell>
          <cell r="C25">
            <v>460</v>
          </cell>
          <cell r="D25">
            <v>450</v>
          </cell>
          <cell r="E25">
            <v>40</v>
          </cell>
          <cell r="F25">
            <v>53</v>
          </cell>
          <cell r="G25">
            <v>54</v>
          </cell>
        </row>
        <row r="26">
          <cell r="B26">
            <v>6100</v>
          </cell>
          <cell r="C26">
            <v>460</v>
          </cell>
          <cell r="D26">
            <v>450</v>
          </cell>
          <cell r="E26">
            <v>40.200000000000003</v>
          </cell>
          <cell r="F26">
            <v>55.5</v>
          </cell>
          <cell r="G26">
            <v>55</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2489994</v>
          </cell>
          <cell r="D33">
            <v>2879999.2</v>
          </cell>
          <cell r="E33">
            <v>714999.6</v>
          </cell>
          <cell r="F33">
            <v>1209999.75</v>
          </cell>
          <cell r="G33">
            <v>5640000</v>
          </cell>
          <cell r="H33">
            <v>9813537</v>
          </cell>
        </row>
        <row r="34">
          <cell r="B34">
            <v>85999914</v>
          </cell>
          <cell r="C34">
            <v>2649998</v>
          </cell>
          <cell r="D34">
            <v>3175001.4</v>
          </cell>
          <cell r="E34">
            <v>1159999.47</v>
          </cell>
          <cell r="F34">
            <v>1670001</v>
          </cell>
          <cell r="G34">
            <v>7400000</v>
          </cell>
          <cell r="H34">
            <v>13128934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13.3</v>
          </cell>
          <cell r="D47">
            <v>6.3</v>
          </cell>
          <cell r="E47">
            <v>0.65</v>
          </cell>
          <cell r="F47">
            <v>0.77</v>
          </cell>
          <cell r="G47">
            <v>1</v>
          </cell>
        </row>
        <row r="48">
          <cell r="B48">
            <v>90</v>
          </cell>
          <cell r="C48">
            <v>13.5</v>
          </cell>
          <cell r="D48">
            <v>6.2</v>
          </cell>
          <cell r="E48">
            <v>0.65</v>
          </cell>
          <cell r="F48">
            <v>0.78</v>
          </cell>
          <cell r="G48">
            <v>1</v>
          </cell>
        </row>
        <row r="49">
          <cell r="B49">
            <v>91</v>
          </cell>
          <cell r="C49">
            <v>13</v>
          </cell>
          <cell r="D49">
            <v>6.2</v>
          </cell>
          <cell r="E49">
            <v>0.63</v>
          </cell>
          <cell r="F49">
            <v>0.75</v>
          </cell>
          <cell r="G49">
            <v>1</v>
          </cell>
        </row>
        <row r="50">
          <cell r="B50">
            <v>90</v>
          </cell>
          <cell r="C50">
            <v>13</v>
          </cell>
          <cell r="D50">
            <v>6.2</v>
          </cell>
          <cell r="E50">
            <v>0.63</v>
          </cell>
          <cell r="F50">
            <v>0.76</v>
          </cell>
          <cell r="G50">
            <v>1</v>
          </cell>
        </row>
        <row r="51">
          <cell r="B51">
            <v>6.4175824175824348</v>
          </cell>
          <cell r="C51">
            <v>7.6000000000000068</v>
          </cell>
          <cell r="D51">
            <v>7.6000000000000068</v>
          </cell>
          <cell r="E51">
            <v>7.6000000000000068</v>
          </cell>
          <cell r="F51">
            <v>9.0346666666666806</v>
          </cell>
          <cell r="G51">
            <v>7.6</v>
          </cell>
        </row>
        <row r="52">
          <cell r="B52">
            <v>17155788.511436544</v>
          </cell>
          <cell r="C52">
            <v>12562447.445754603</v>
          </cell>
          <cell r="D52">
            <v>14034424.815951288</v>
          </cell>
          <cell r="E52">
            <v>2191235.8096342534</v>
          </cell>
          <cell r="F52">
            <v>1036896.2157082558</v>
          </cell>
          <cell r="G52">
            <v>0</v>
          </cell>
          <cell r="H52">
            <v>0</v>
          </cell>
          <cell r="I52">
            <v>0</v>
          </cell>
          <cell r="J52">
            <v>0</v>
          </cell>
          <cell r="K52">
            <v>0</v>
          </cell>
        </row>
        <row r="53">
          <cell r="B53">
            <v>17257620</v>
          </cell>
          <cell r="C53">
            <v>13714757</v>
          </cell>
          <cell r="D53">
            <v>16139617</v>
          </cell>
          <cell r="E53">
            <v>14890144</v>
          </cell>
          <cell r="F53">
            <v>11726376</v>
          </cell>
          <cell r="G53">
            <v>0</v>
          </cell>
          <cell r="H53">
            <v>0</v>
          </cell>
          <cell r="I53">
            <v>0</v>
          </cell>
          <cell r="J53">
            <v>0</v>
          </cell>
          <cell r="K53">
            <v>0</v>
          </cell>
        </row>
        <row r="54">
          <cell r="B54">
            <v>1443832</v>
          </cell>
          <cell r="C54">
            <v>840186</v>
          </cell>
          <cell r="D54">
            <v>1514970</v>
          </cell>
          <cell r="E54">
            <v>2106102</v>
          </cell>
          <cell r="F54">
            <v>786566</v>
          </cell>
          <cell r="G54">
            <v>0</v>
          </cell>
          <cell r="H54">
            <v>0</v>
          </cell>
          <cell r="I54">
            <v>0</v>
          </cell>
          <cell r="J54">
            <v>0</v>
          </cell>
          <cell r="K54">
            <v>0</v>
          </cell>
        </row>
        <row r="55">
          <cell r="B55">
            <v>1188534</v>
          </cell>
          <cell r="C55">
            <v>1061459</v>
          </cell>
          <cell r="D55">
            <v>1067659</v>
          </cell>
          <cell r="E55">
            <v>2155139</v>
          </cell>
          <cell r="F55">
            <v>4464306</v>
          </cell>
          <cell r="G55">
            <v>0</v>
          </cell>
          <cell r="H55">
            <v>0</v>
          </cell>
          <cell r="I55">
            <v>0</v>
          </cell>
          <cell r="J55">
            <v>0</v>
          </cell>
          <cell r="K55">
            <v>0</v>
          </cell>
        </row>
        <row r="56">
          <cell r="B56">
            <v>2632366</v>
          </cell>
          <cell r="C56">
            <v>1901645</v>
          </cell>
          <cell r="D56">
            <v>2582629</v>
          </cell>
          <cell r="E56">
            <v>4261241</v>
          </cell>
          <cell r="F56">
            <v>5250872</v>
          </cell>
          <cell r="G56">
            <v>0</v>
          </cell>
          <cell r="H56">
            <v>0</v>
          </cell>
          <cell r="I56">
            <v>0</v>
          </cell>
          <cell r="J56">
            <v>0</v>
          </cell>
          <cell r="K56">
            <v>0</v>
          </cell>
        </row>
        <row r="57">
          <cell r="B57">
            <v>2694595</v>
          </cell>
          <cell r="C57">
            <v>2655570</v>
          </cell>
          <cell r="D57">
            <v>2645094</v>
          </cell>
          <cell r="E57">
            <v>2664046</v>
          </cell>
          <cell r="F57">
            <v>2652293</v>
          </cell>
          <cell r="G57">
            <v>41160</v>
          </cell>
          <cell r="H57">
            <v>41160</v>
          </cell>
          <cell r="I57">
            <v>41160</v>
          </cell>
          <cell r="J57">
            <v>41160</v>
          </cell>
          <cell r="K57">
            <v>41160</v>
          </cell>
        </row>
        <row r="58">
          <cell r="B58">
            <v>7610970</v>
          </cell>
          <cell r="C58">
            <v>6419549</v>
          </cell>
          <cell r="D58">
            <v>7392700</v>
          </cell>
          <cell r="E58">
            <v>5736030</v>
          </cell>
          <cell r="F58">
            <v>5736030</v>
          </cell>
          <cell r="G58">
            <v>2452290</v>
          </cell>
          <cell r="H58">
            <v>1667557</v>
          </cell>
          <cell r="I58">
            <v>1569464</v>
          </cell>
          <cell r="J58">
            <v>2158012</v>
          </cell>
          <cell r="K58">
            <v>2354196</v>
          </cell>
        </row>
        <row r="59">
          <cell r="B59">
            <v>9588570</v>
          </cell>
          <cell r="C59">
            <v>9500594</v>
          </cell>
          <cell r="D59">
            <v>8367162</v>
          </cell>
          <cell r="E59">
            <v>8238864</v>
          </cell>
          <cell r="F59">
            <v>6779914</v>
          </cell>
          <cell r="G59">
            <v>1961832</v>
          </cell>
          <cell r="H59">
            <v>2354196</v>
          </cell>
          <cell r="I59">
            <v>2158012</v>
          </cell>
          <cell r="J59">
            <v>1569464</v>
          </cell>
          <cell r="K59">
            <v>1667557</v>
          </cell>
        </row>
        <row r="60">
          <cell r="B60">
            <v>17199540</v>
          </cell>
          <cell r="C60">
            <v>15920143</v>
          </cell>
          <cell r="D60">
            <v>15759862</v>
          </cell>
          <cell r="E60">
            <v>13974894</v>
          </cell>
          <cell r="F60">
            <v>12515944</v>
          </cell>
          <cell r="G60">
            <v>4414122</v>
          </cell>
          <cell r="H60">
            <v>4021753</v>
          </cell>
          <cell r="I60">
            <v>3727476</v>
          </cell>
          <cell r="J60">
            <v>3727476</v>
          </cell>
          <cell r="K60">
            <v>4021753</v>
          </cell>
        </row>
        <row r="61">
          <cell r="B61">
            <v>56939909.511436544</v>
          </cell>
          <cell r="C61">
            <v>46754562.445754603</v>
          </cell>
          <cell r="D61">
            <v>51161626.815951288</v>
          </cell>
          <cell r="E61">
            <v>37981560.809634253</v>
          </cell>
          <cell r="F61">
            <v>33182381.215708256</v>
          </cell>
          <cell r="G61">
            <v>0</v>
          </cell>
          <cell r="H61">
            <v>0</v>
          </cell>
          <cell r="I61">
            <v>0</v>
          </cell>
          <cell r="J61">
            <v>0</v>
          </cell>
          <cell r="K61">
            <v>0</v>
          </cell>
        </row>
        <row r="62">
          <cell r="B62">
            <v>7950000.3064516131</v>
          </cell>
          <cell r="C62">
            <v>8213027.9516129028</v>
          </cell>
          <cell r="D62">
            <v>9436408.5887096785</v>
          </cell>
          <cell r="E62">
            <v>7988650.3587096771</v>
          </cell>
          <cell r="F62">
            <v>6500000.0483870972</v>
          </cell>
          <cell r="G62">
            <v>0</v>
          </cell>
          <cell r="H62">
            <v>0</v>
          </cell>
          <cell r="I62">
            <v>0</v>
          </cell>
          <cell r="J62">
            <v>0</v>
          </cell>
          <cell r="K62">
            <v>0</v>
          </cell>
        </row>
        <row r="63">
          <cell r="B63">
            <v>1750608</v>
          </cell>
          <cell r="C63">
            <v>1294877</v>
          </cell>
          <cell r="D63">
            <v>871304</v>
          </cell>
          <cell r="E63">
            <v>907123</v>
          </cell>
          <cell r="F63">
            <v>1110346</v>
          </cell>
          <cell r="G63">
            <v>-4071035</v>
          </cell>
          <cell r="H63">
            <v>-3595540</v>
          </cell>
          <cell r="I63">
            <v>-2857290</v>
          </cell>
          <cell r="J63">
            <v>-2703181</v>
          </cell>
          <cell r="K63">
            <v>-3317211</v>
          </cell>
        </row>
        <row r="64">
          <cell r="B64">
            <v>22338594</v>
          </cell>
          <cell r="C64">
            <v>16736374</v>
          </cell>
          <cell r="D64">
            <v>19453032</v>
          </cell>
          <cell r="E64">
            <v>12401010</v>
          </cell>
          <cell r="F64">
            <v>9668558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23900707.204984933</v>
          </cell>
          <cell r="C66">
            <v>19510283.494141702</v>
          </cell>
          <cell r="D66">
            <v>20400882.227241613</v>
          </cell>
          <cell r="E66">
            <v>15684777.450924575</v>
          </cell>
          <cell r="F66">
            <v>14903477.16732116</v>
          </cell>
          <cell r="G66">
            <v>12618904</v>
          </cell>
          <cell r="H66">
            <v>13541916</v>
          </cell>
          <cell r="I66">
            <v>14974991</v>
          </cell>
          <cell r="J66">
            <v>15275158</v>
          </cell>
          <cell r="K66">
            <v>14082201</v>
          </cell>
        </row>
        <row r="67">
          <cell r="B67">
            <v>56939909.511436544</v>
          </cell>
          <cell r="C67">
            <v>46754562.445754603</v>
          </cell>
          <cell r="D67">
            <v>51161626.815951288</v>
          </cell>
          <cell r="E67">
            <v>37981560.809634253</v>
          </cell>
          <cell r="F67">
            <v>33182381.215708256</v>
          </cell>
          <cell r="G67">
            <v>0</v>
          </cell>
          <cell r="H67">
            <v>0</v>
          </cell>
          <cell r="I67">
            <v>0</v>
          </cell>
          <cell r="J67">
            <v>0</v>
          </cell>
          <cell r="K67">
            <v>0</v>
          </cell>
        </row>
        <row r="68">
          <cell r="B68">
            <v>0</v>
          </cell>
          <cell r="C68">
            <v>0</v>
          </cell>
          <cell r="D68">
            <v>10</v>
          </cell>
          <cell r="E68">
            <v>1000000</v>
          </cell>
          <cell r="F68">
            <v>1000000</v>
          </cell>
          <cell r="G68">
            <v>0</v>
          </cell>
          <cell r="H68">
            <v>0</v>
          </cell>
          <cell r="I68">
            <v>0</v>
          </cell>
          <cell r="J68">
            <v>0</v>
          </cell>
          <cell r="K68">
            <v>0</v>
          </cell>
        </row>
        <row r="69">
          <cell r="B69">
            <v>43108959.559573039</v>
          </cell>
          <cell r="C69">
            <v>40565754.300779864</v>
          </cell>
          <cell r="D69">
            <v>43159340.379258737</v>
          </cell>
          <cell r="E69">
            <v>35421977.116554417</v>
          </cell>
          <cell r="F69">
            <v>34320023.174721338</v>
          </cell>
          <cell r="G69">
            <v>0</v>
          </cell>
          <cell r="H69">
            <v>0</v>
          </cell>
          <cell r="I69">
            <v>0</v>
          </cell>
          <cell r="J69">
            <v>0</v>
          </cell>
          <cell r="K69">
            <v>0</v>
          </cell>
        </row>
        <row r="70">
          <cell r="B70">
            <v>3398237.7228220701</v>
          </cell>
          <cell r="C70">
            <v>2513583.4965214878</v>
          </cell>
          <cell r="D70">
            <v>1691353.6240964308</v>
          </cell>
          <cell r="E70">
            <v>1760885.1538747475</v>
          </cell>
          <cell r="F70">
            <v>2155378.3561630659</v>
          </cell>
          <cell r="G70">
            <v>-40977</v>
          </cell>
          <cell r="H70">
            <v>-37699</v>
          </cell>
          <cell r="I70">
            <v>-35241</v>
          </cell>
          <cell r="J70">
            <v>-35241</v>
          </cell>
          <cell r="K70">
            <v>-37699</v>
          </cell>
        </row>
        <row r="71">
          <cell r="B71">
            <v>0.96892647315289249</v>
          </cell>
          <cell r="C71">
            <v>0.94083933980307699</v>
          </cell>
          <cell r="D71">
            <v>1.0144496927601883</v>
          </cell>
          <cell r="E71">
            <v>0.97524778661970013</v>
          </cell>
          <cell r="F71">
            <v>1.1005367076641417</v>
          </cell>
          <cell r="G71">
            <v>0</v>
          </cell>
          <cell r="H71">
            <v>0</v>
          </cell>
          <cell r="I71">
            <v>0</v>
          </cell>
          <cell r="J71">
            <v>0</v>
          </cell>
          <cell r="K71">
            <v>0</v>
          </cell>
        </row>
        <row r="72">
          <cell r="B72">
            <v>1.1443133277039426</v>
          </cell>
          <cell r="C72">
            <v>1.0007115500779595</v>
          </cell>
          <cell r="D72">
            <v>1.0358682254923601</v>
          </cell>
          <cell r="E72">
            <v>1.0720292902169883</v>
          </cell>
          <cell r="F72">
            <v>0.74707760650875066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17.900000000000002</v>
          </cell>
        </row>
        <row r="82">
          <cell r="B82">
            <v>60000</v>
          </cell>
        </row>
        <row r="83">
          <cell r="B83">
            <v>1188000</v>
          </cell>
        </row>
        <row r="84">
          <cell r="B84">
            <v>15.848490281131397</v>
          </cell>
        </row>
        <row r="85">
          <cell r="B85">
            <v>74794</v>
          </cell>
        </row>
        <row r="86">
          <cell r="B86">
            <v>13910</v>
          </cell>
        </row>
        <row r="87">
          <cell r="B87">
            <v>20783</v>
          </cell>
        </row>
        <row r="88">
          <cell r="B88">
            <v>39976</v>
          </cell>
        </row>
        <row r="89">
          <cell r="B89">
            <v>43507</v>
          </cell>
        </row>
        <row r="90">
          <cell r="B90">
            <v>178944</v>
          </cell>
        </row>
        <row r="91">
          <cell r="B91">
            <v>74794</v>
          </cell>
        </row>
        <row r="92">
          <cell r="B92">
            <v>13910</v>
          </cell>
        </row>
        <row r="93">
          <cell r="B93">
            <v>20783</v>
          </cell>
        </row>
        <row r="94">
          <cell r="B94">
            <v>39976</v>
          </cell>
        </row>
        <row r="95">
          <cell r="B95">
            <v>43507</v>
          </cell>
        </row>
        <row r="96">
          <cell r="B96">
            <v>178944</v>
          </cell>
        </row>
        <row r="97">
          <cell r="B97">
            <v>0</v>
          </cell>
        </row>
        <row r="98">
          <cell r="B98">
            <v>0</v>
          </cell>
        </row>
        <row r="99">
          <cell r="B99">
            <v>0</v>
          </cell>
        </row>
        <row r="100">
          <cell r="B100">
            <v>0</v>
          </cell>
        </row>
        <row r="101">
          <cell r="B101">
            <v>0</v>
          </cell>
        </row>
        <row r="102">
          <cell r="B102">
            <v>0</v>
          </cell>
        </row>
        <row r="103">
          <cell r="B103">
            <v>284217200</v>
          </cell>
        </row>
        <row r="104">
          <cell r="B104">
            <v>5216250</v>
          </cell>
        </row>
        <row r="105">
          <cell r="B105">
            <v>6546645</v>
          </cell>
        </row>
        <row r="106">
          <cell r="B106">
            <v>1279231.9999999998</v>
          </cell>
        </row>
        <row r="107">
          <cell r="B107">
            <v>2088336</v>
          </cell>
        </row>
        <row r="108">
          <cell r="B108">
            <v>6620928</v>
          </cell>
        </row>
        <row r="109">
          <cell r="B109">
            <v>1604.7967325321674</v>
          </cell>
        </row>
        <row r="110">
          <cell r="B110">
            <v>244.85667607602392</v>
          </cell>
        </row>
        <row r="111">
          <cell r="B111">
            <v>109.3377993593345</v>
          </cell>
        </row>
        <row r="112">
          <cell r="B112">
            <v>11.488131225222697</v>
          </cell>
        </row>
        <row r="113">
          <cell r="B113">
            <v>13.676346696693686</v>
          </cell>
        </row>
        <row r="114">
          <cell r="B114">
            <v>18.235128928924915</v>
          </cell>
        </row>
        <row r="115">
          <cell r="B115">
            <v>11999988</v>
          </cell>
        </row>
        <row r="116">
          <cell r="B116">
            <v>0</v>
          </cell>
        </row>
        <row r="117">
          <cell r="B117">
            <v>399999.2</v>
          </cell>
        </row>
        <row r="118">
          <cell r="B118">
            <v>99999.9</v>
          </cell>
        </row>
        <row r="119">
          <cell r="B119">
            <v>200000.25</v>
          </cell>
        </row>
        <row r="120">
          <cell r="B120">
            <v>1200000</v>
          </cell>
        </row>
        <row r="121">
          <cell r="B121">
            <v>25579548.000000004</v>
          </cell>
        </row>
        <row r="122">
          <cell r="B122">
            <v>359921.24999999994</v>
          </cell>
        </row>
        <row r="123">
          <cell r="B123">
            <v>0</v>
          </cell>
        </row>
        <row r="124">
          <cell r="B124">
            <v>147111.67999999999</v>
          </cell>
        </row>
        <row r="125">
          <cell r="B125">
            <v>240158.64</v>
          </cell>
        </row>
        <row r="126">
          <cell r="B126">
            <v>380703.36000000004</v>
          </cell>
        </row>
        <row r="127">
          <cell r="B127">
            <v>85219</v>
          </cell>
        </row>
        <row r="128">
          <cell r="B128">
            <v>7092</v>
          </cell>
        </row>
        <row r="129">
          <cell r="B129">
            <v>8339</v>
          </cell>
        </row>
        <row r="130">
          <cell r="B130">
            <v>58180</v>
          </cell>
        </row>
        <row r="131">
          <cell r="B131">
            <v>42938</v>
          </cell>
        </row>
        <row r="132">
          <cell r="B132">
            <v>221896</v>
          </cell>
        </row>
        <row r="133">
          <cell r="B133">
            <v>85219</v>
          </cell>
        </row>
        <row r="134">
          <cell r="B134">
            <v>7092</v>
          </cell>
        </row>
        <row r="135">
          <cell r="B135">
            <v>8339</v>
          </cell>
        </row>
        <row r="136">
          <cell r="B136">
            <v>58180</v>
          </cell>
        </row>
        <row r="137">
          <cell r="B137">
            <v>42938</v>
          </cell>
        </row>
        <row r="138">
          <cell r="B138">
            <v>221896</v>
          </cell>
        </row>
        <row r="139">
          <cell r="B139">
            <v>0</v>
          </cell>
        </row>
        <row r="140">
          <cell r="B140">
            <v>0</v>
          </cell>
        </row>
        <row r="141">
          <cell r="B141">
            <v>0</v>
          </cell>
        </row>
        <row r="142">
          <cell r="B142">
            <v>0</v>
          </cell>
        </row>
        <row r="143">
          <cell r="B143">
            <v>0</v>
          </cell>
        </row>
        <row r="144">
          <cell r="B144">
            <v>0</v>
          </cell>
        </row>
        <row r="145">
          <cell r="B145">
            <v>528357800</v>
          </cell>
        </row>
        <row r="146">
          <cell r="B146">
            <v>3439619.9999999995</v>
          </cell>
        </row>
        <row r="147">
          <cell r="B147">
            <v>4044415</v>
          </cell>
        </row>
        <row r="148">
          <cell r="B148">
            <v>2443560</v>
          </cell>
        </row>
        <row r="149">
          <cell r="B149">
            <v>2490404</v>
          </cell>
        </row>
        <row r="150">
          <cell r="B150">
            <v>11982384</v>
          </cell>
        </row>
        <row r="151">
          <cell r="B151">
            <v>2524.4624865851847</v>
          </cell>
        </row>
        <row r="152">
          <cell r="B152">
            <v>352.83749808359789</v>
          </cell>
        </row>
        <row r="153">
          <cell r="B153">
            <v>171.99634523986975</v>
          </cell>
        </row>
        <row r="154">
          <cell r="B154">
            <v>17.288047984051278</v>
          </cell>
        </row>
        <row r="155">
          <cell r="B155">
            <v>20.581009504822951</v>
          </cell>
        </row>
        <row r="156">
          <cell r="B156">
            <v>27.141346006430606</v>
          </cell>
        </row>
        <row r="157">
          <cell r="B157">
            <v>14999985</v>
          </cell>
        </row>
        <row r="158">
          <cell r="B158">
            <v>0</v>
          </cell>
        </row>
        <row r="159">
          <cell r="B159">
            <v>0</v>
          </cell>
        </row>
        <row r="160">
          <cell r="B160">
            <v>179999.82</v>
          </cell>
        </row>
        <row r="161">
          <cell r="B161">
            <v>0</v>
          </cell>
        </row>
        <row r="162">
          <cell r="B162">
            <v>1500000</v>
          </cell>
        </row>
        <row r="163">
          <cell r="B163">
            <v>47552202</v>
          </cell>
        </row>
        <row r="164">
          <cell r="B164">
            <v>0</v>
          </cell>
        </row>
        <row r="165">
          <cell r="B165">
            <v>372086.18</v>
          </cell>
        </row>
        <row r="166">
          <cell r="B166">
            <v>281009.40000000002</v>
          </cell>
        </row>
        <row r="167">
          <cell r="B167">
            <v>286396.45999999996</v>
          </cell>
        </row>
        <row r="168">
          <cell r="B168">
            <v>0</v>
          </cell>
        </row>
        <row r="169">
          <cell r="B169">
            <v>3</v>
          </cell>
        </row>
        <row r="170">
          <cell r="B170">
            <v>6</v>
          </cell>
        </row>
        <row r="171">
          <cell r="B171">
            <v>390068</v>
          </cell>
        </row>
        <row r="172">
          <cell r="B172">
            <v>10943068.5</v>
          </cell>
        </row>
        <row r="173">
          <cell r="B173">
            <v>29356935.300000001</v>
          </cell>
        </row>
        <row r="174">
          <cell r="B174">
            <v>481707</v>
          </cell>
        </row>
        <row r="175">
          <cell r="B175">
            <v>10943068.5</v>
          </cell>
        </row>
        <row r="176">
          <cell r="B176">
            <v>36156418.199999996</v>
          </cell>
        </row>
        <row r="177">
          <cell r="B177">
            <v>475686</v>
          </cell>
        </row>
        <row r="178">
          <cell r="B178">
            <v>10829347.278225806</v>
          </cell>
        </row>
        <row r="179">
          <cell r="B179">
            <v>35673300</v>
          </cell>
        </row>
        <row r="180">
          <cell r="B180">
            <v>357161</v>
          </cell>
        </row>
        <row r="181">
          <cell r="B181">
            <v>2184644</v>
          </cell>
        </row>
        <row r="182">
          <cell r="B182">
            <v>7215356</v>
          </cell>
        </row>
        <row r="183">
          <cell r="B183">
            <v>485497</v>
          </cell>
        </row>
        <row r="184">
          <cell r="B184">
            <v>2184644</v>
          </cell>
        </row>
        <row r="185">
          <cell r="B185">
            <v>9801726</v>
          </cell>
        </row>
        <row r="186">
          <cell r="B186">
            <v>479429</v>
          </cell>
        </row>
        <row r="187">
          <cell r="B187">
            <v>2172508</v>
          </cell>
        </row>
        <row r="188">
          <cell r="B188">
            <v>9653277</v>
          </cell>
        </row>
        <row r="189">
          <cell r="B189">
            <v>0</v>
          </cell>
        </row>
        <row r="190">
          <cell r="B190">
            <v>0</v>
          </cell>
        </row>
        <row r="191">
          <cell r="B191">
            <v>0</v>
          </cell>
        </row>
        <row r="192">
          <cell r="B192">
            <v>86645</v>
          </cell>
        </row>
        <row r="193">
          <cell r="B193">
            <v>8951758.4000000004</v>
          </cell>
        </row>
        <row r="194">
          <cell r="B194">
            <v>103.3153291221018</v>
          </cell>
        </row>
        <row r="195">
          <cell r="B195">
            <v>0</v>
          </cell>
        </row>
        <row r="196">
          <cell r="B196">
            <v>0</v>
          </cell>
        </row>
        <row r="197">
          <cell r="B197">
            <v>0</v>
          </cell>
        </row>
        <row r="198">
          <cell r="B198">
            <v>0</v>
          </cell>
        </row>
        <row r="199">
          <cell r="B199">
            <v>0</v>
          </cell>
        </row>
        <row r="200">
          <cell r="B200">
            <v>0</v>
          </cell>
        </row>
        <row r="201">
          <cell r="B201">
            <v>17860</v>
          </cell>
        </row>
        <row r="202">
          <cell r="B202">
            <v>470051</v>
          </cell>
        </row>
        <row r="203">
          <cell r="B203">
            <v>26.318663011918993</v>
          </cell>
        </row>
        <row r="204">
          <cell r="B204">
            <v>24506</v>
          </cell>
        </row>
        <row r="205">
          <cell r="B205">
            <v>718483</v>
          </cell>
        </row>
        <row r="206">
          <cell r="B206">
            <v>29.318663011918993</v>
          </cell>
        </row>
        <row r="207">
          <cell r="B207">
            <v>141821</v>
          </cell>
        </row>
        <row r="208">
          <cell r="B208">
            <v>264732</v>
          </cell>
        </row>
        <row r="209">
          <cell r="B209">
            <v>0</v>
          </cell>
        </row>
        <row r="210">
          <cell r="B210">
            <v>0</v>
          </cell>
        </row>
        <row r="211">
          <cell r="B211">
            <v>737965.2</v>
          </cell>
        </row>
        <row r="212">
          <cell r="B212">
            <v>898198</v>
          </cell>
        </row>
        <row r="213">
          <cell r="B213">
            <v>43108959.559573039</v>
          </cell>
        </row>
        <row r="214">
          <cell r="B214">
            <v>141260</v>
          </cell>
        </row>
        <row r="215">
          <cell r="B215">
            <v>0</v>
          </cell>
        </row>
        <row r="216">
          <cell r="B216">
            <v>43250219.559573039</v>
          </cell>
        </row>
        <row r="217">
          <cell r="B217">
            <v>18116227</v>
          </cell>
        </row>
        <row r="218">
          <cell r="B218">
            <v>1144518.2</v>
          </cell>
        </row>
        <row r="219">
          <cell r="B219">
            <v>3772330</v>
          </cell>
        </row>
        <row r="220">
          <cell r="B220">
            <v>229011</v>
          </cell>
        </row>
        <row r="221">
          <cell r="B221">
            <v>7300000</v>
          </cell>
        </row>
        <row r="222">
          <cell r="B222">
            <v>538463</v>
          </cell>
        </row>
        <row r="223">
          <cell r="B223">
            <v>217715</v>
          </cell>
        </row>
        <row r="224">
          <cell r="B224">
            <v>0</v>
          </cell>
        </row>
        <row r="225">
          <cell r="B225">
            <v>0</v>
          </cell>
        </row>
        <row r="226">
          <cell r="B226">
            <v>3700000</v>
          </cell>
        </row>
        <row r="227">
          <cell r="B227">
            <v>160000</v>
          </cell>
        </row>
        <row r="228">
          <cell r="B228">
            <v>87658.785847430001</v>
          </cell>
        </row>
        <row r="229">
          <cell r="B229">
            <v>181771</v>
          </cell>
        </row>
        <row r="230">
          <cell r="B230">
            <v>2653679.8509035413</v>
          </cell>
        </row>
        <row r="231">
          <cell r="B231">
            <v>38101373.836750969</v>
          </cell>
        </row>
        <row r="232">
          <cell r="B232">
            <v>5148845.7228220701</v>
          </cell>
        </row>
        <row r="233">
          <cell r="B233">
            <v>1750608</v>
          </cell>
        </row>
        <row r="234">
          <cell r="B234">
            <v>3398237.7228220701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49801414</v>
          </cell>
        </row>
        <row r="244">
          <cell r="B244">
            <v>27462820</v>
          </cell>
        </row>
        <row r="245">
          <cell r="B245">
            <v>75000</v>
          </cell>
        </row>
        <row r="246">
          <cell r="B246">
            <v>2.426315789473684</v>
          </cell>
        </row>
        <row r="247">
          <cell r="B247">
            <v>7.6</v>
          </cell>
        </row>
        <row r="248">
          <cell r="B248">
            <v>7.6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12.095706126554342</v>
          </cell>
        </row>
        <row r="261">
          <cell r="B261">
            <v>20.134945946115067</v>
          </cell>
        </row>
        <row r="262">
          <cell r="B262">
            <v>91</v>
          </cell>
        </row>
        <row r="263">
          <cell r="B263">
            <v>90</v>
          </cell>
        </row>
        <row r="264">
          <cell r="B264">
            <v>475686</v>
          </cell>
        </row>
        <row r="265">
          <cell r="B265">
            <v>479429</v>
          </cell>
        </row>
        <row r="266">
          <cell r="B266">
            <v>3</v>
          </cell>
        </row>
        <row r="267">
          <cell r="B267">
            <v>6</v>
          </cell>
        </row>
        <row r="268">
          <cell r="B268">
            <v>1141646.3999999999</v>
          </cell>
        </row>
        <row r="269">
          <cell r="B269">
            <v>1438286.9999999998</v>
          </cell>
        </row>
        <row r="270">
          <cell r="B270">
            <v>3084525.5558094466</v>
          </cell>
        </row>
        <row r="271">
          <cell r="B271">
            <v>0.56591633994442725</v>
          </cell>
        </row>
        <row r="272">
          <cell r="B272">
            <v>0.84859438217548933</v>
          </cell>
        </row>
        <row r="273">
          <cell r="B273">
            <v>0.7694804421611029</v>
          </cell>
        </row>
        <row r="274">
          <cell r="B274">
            <v>0.77369518446381158</v>
          </cell>
        </row>
        <row r="275">
          <cell r="B275">
            <v>0.7951793753545332</v>
          </cell>
        </row>
        <row r="276">
          <cell r="B276">
            <v>0.80510225712504757</v>
          </cell>
        </row>
        <row r="277">
          <cell r="B277">
            <v>4154976.7228220701</v>
          </cell>
        </row>
        <row r="278">
          <cell r="B278">
            <v>0.89710680970249645</v>
          </cell>
        </row>
        <row r="279">
          <cell r="B279">
            <v>0.47288155053493292</v>
          </cell>
        </row>
        <row r="280">
          <cell r="B280">
            <v>0.52711844946506714</v>
          </cell>
        </row>
        <row r="281">
          <cell r="B281">
            <v>6.5207999999999988E-2</v>
          </cell>
        </row>
        <row r="282">
          <cell r="B282">
            <v>0.11345660214553745</v>
          </cell>
        </row>
        <row r="283">
          <cell r="B283">
            <v>22338594</v>
          </cell>
        </row>
        <row r="284">
          <cell r="B284">
            <v>24900707.204984933</v>
          </cell>
        </row>
        <row r="285">
          <cell r="B285">
            <v>1070451.1670126233</v>
          </cell>
        </row>
        <row r="286">
          <cell r="B286">
            <v>0</v>
          </cell>
        </row>
        <row r="287">
          <cell r="B287">
            <v>0</v>
          </cell>
        </row>
        <row r="288">
          <cell r="B288">
            <v>0</v>
          </cell>
        </row>
        <row r="289">
          <cell r="B289">
            <v>3084525.5558094466</v>
          </cell>
        </row>
        <row r="290">
          <cell r="B290">
            <v>9.0640728351812611E-2</v>
          </cell>
        </row>
        <row r="291">
          <cell r="B291">
            <v>0.35182372446979515</v>
          </cell>
        </row>
      </sheetData>
      <sheetData sheetId="66">
        <row r="3">
          <cell r="B3">
            <v>368803</v>
          </cell>
          <cell r="C3">
            <v>145060</v>
          </cell>
          <cell r="D3">
            <v>109936</v>
          </cell>
          <cell r="E3">
            <v>251549</v>
          </cell>
          <cell r="F3">
            <v>267590</v>
          </cell>
          <cell r="G3">
            <v>769804</v>
          </cell>
          <cell r="H3">
            <v>1912742</v>
          </cell>
        </row>
        <row r="4">
          <cell r="B4">
            <v>368803</v>
          </cell>
          <cell r="C4">
            <v>145060</v>
          </cell>
          <cell r="D4">
            <v>109936</v>
          </cell>
          <cell r="E4">
            <v>251549</v>
          </cell>
          <cell r="F4">
            <v>267590</v>
          </cell>
          <cell r="G4">
            <v>769804</v>
          </cell>
          <cell r="H4">
            <v>1912742</v>
          </cell>
        </row>
        <row r="5">
          <cell r="B5">
            <v>0</v>
          </cell>
          <cell r="C5">
            <v>0</v>
          </cell>
          <cell r="D5">
            <v>109936</v>
          </cell>
          <cell r="E5">
            <v>0</v>
          </cell>
          <cell r="F5">
            <v>0</v>
          </cell>
          <cell r="G5">
            <v>0</v>
          </cell>
        </row>
        <row r="6">
          <cell r="B6">
            <v>368803</v>
          </cell>
          <cell r="C6">
            <v>145060</v>
          </cell>
          <cell r="D6">
            <v>0</v>
          </cell>
          <cell r="E6">
            <v>251549</v>
          </cell>
          <cell r="F6">
            <v>267590</v>
          </cell>
          <cell r="G6">
            <v>769804</v>
          </cell>
        </row>
        <row r="7">
          <cell r="B7">
            <v>0</v>
          </cell>
          <cell r="C7">
            <v>0</v>
          </cell>
          <cell r="D7">
            <v>1802806</v>
          </cell>
          <cell r="E7">
            <v>0</v>
          </cell>
          <cell r="F7">
            <v>0</v>
          </cell>
          <cell r="G7">
            <v>0</v>
          </cell>
        </row>
        <row r="8">
          <cell r="B8">
            <v>337129</v>
          </cell>
          <cell r="C8">
            <v>56474</v>
          </cell>
          <cell r="D8">
            <v>71813</v>
          </cell>
          <cell r="E8">
            <v>259326</v>
          </cell>
          <cell r="F8">
            <v>335204</v>
          </cell>
          <cell r="G8">
            <v>801194</v>
          </cell>
          <cell r="H8">
            <v>1861140</v>
          </cell>
        </row>
        <row r="9">
          <cell r="B9">
            <v>337129</v>
          </cell>
          <cell r="C9">
            <v>56474</v>
          </cell>
          <cell r="D9">
            <v>71813</v>
          </cell>
          <cell r="E9">
            <v>259326</v>
          </cell>
          <cell r="F9">
            <v>335204</v>
          </cell>
          <cell r="G9">
            <v>801194</v>
          </cell>
          <cell r="H9">
            <v>1861140</v>
          </cell>
        </row>
        <row r="10">
          <cell r="B10">
            <v>0</v>
          </cell>
          <cell r="C10">
            <v>0</v>
          </cell>
          <cell r="D10">
            <v>0</v>
          </cell>
          <cell r="E10">
            <v>0</v>
          </cell>
          <cell r="F10">
            <v>164503</v>
          </cell>
          <cell r="G10">
            <v>478774</v>
          </cell>
        </row>
        <row r="11">
          <cell r="B11">
            <v>337129</v>
          </cell>
          <cell r="C11">
            <v>56474</v>
          </cell>
          <cell r="D11">
            <v>71813</v>
          </cell>
          <cell r="E11">
            <v>259326</v>
          </cell>
          <cell r="F11">
            <v>170701</v>
          </cell>
          <cell r="G11">
            <v>322420</v>
          </cell>
        </row>
        <row r="12">
          <cell r="B12">
            <v>0</v>
          </cell>
          <cell r="C12">
            <v>0</v>
          </cell>
          <cell r="D12">
            <v>0</v>
          </cell>
          <cell r="E12">
            <v>0</v>
          </cell>
          <cell r="F12">
            <v>637836</v>
          </cell>
          <cell r="G12">
            <v>580027</v>
          </cell>
        </row>
        <row r="13">
          <cell r="B13">
            <v>3800</v>
          </cell>
          <cell r="C13">
            <v>375</v>
          </cell>
          <cell r="D13">
            <v>315</v>
          </cell>
          <cell r="E13">
            <v>32</v>
          </cell>
          <cell r="F13">
            <v>48</v>
          </cell>
          <cell r="G13">
            <v>37.5</v>
          </cell>
        </row>
        <row r="14">
          <cell r="B14">
            <v>3700</v>
          </cell>
          <cell r="C14">
            <v>365</v>
          </cell>
          <cell r="D14">
            <v>310</v>
          </cell>
          <cell r="E14">
            <v>28</v>
          </cell>
          <cell r="F14">
            <v>43.5</v>
          </cell>
          <cell r="G14">
            <v>38.5</v>
          </cell>
        </row>
        <row r="15">
          <cell r="B15">
            <v>3600</v>
          </cell>
          <cell r="C15">
            <v>350</v>
          </cell>
          <cell r="D15">
            <v>300</v>
          </cell>
          <cell r="E15">
            <v>27.000000000000004</v>
          </cell>
          <cell r="F15">
            <v>44</v>
          </cell>
          <cell r="G15">
            <v>36</v>
          </cell>
        </row>
        <row r="16">
          <cell r="B16">
            <v>3950</v>
          </cell>
          <cell r="C16">
            <v>355</v>
          </cell>
          <cell r="D16">
            <v>330</v>
          </cell>
          <cell r="E16">
            <v>29.499999999999996</v>
          </cell>
          <cell r="F16">
            <v>46.5</v>
          </cell>
          <cell r="G16">
            <v>39.5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6400.0000000000009</v>
          </cell>
          <cell r="C23">
            <v>550</v>
          </cell>
          <cell r="D23">
            <v>550</v>
          </cell>
          <cell r="E23">
            <v>45</v>
          </cell>
          <cell r="F23">
            <v>58.999999999999993</v>
          </cell>
          <cell r="G23">
            <v>54.5</v>
          </cell>
        </row>
        <row r="24">
          <cell r="B24">
            <v>5850.0000000000009</v>
          </cell>
          <cell r="C24">
            <v>510.00000000000006</v>
          </cell>
          <cell r="D24">
            <v>444.99999999999994</v>
          </cell>
          <cell r="E24">
            <v>40.5</v>
          </cell>
          <cell r="F24">
            <v>52.999999999999993</v>
          </cell>
          <cell r="G24">
            <v>53</v>
          </cell>
        </row>
        <row r="25">
          <cell r="B25">
            <v>5800</v>
          </cell>
          <cell r="C25">
            <v>479.99999999999994</v>
          </cell>
          <cell r="D25">
            <v>460</v>
          </cell>
          <cell r="E25">
            <v>41</v>
          </cell>
          <cell r="F25">
            <v>54</v>
          </cell>
          <cell r="G25">
            <v>55</v>
          </cell>
        </row>
        <row r="26">
          <cell r="B26">
            <v>6100</v>
          </cell>
          <cell r="C26">
            <v>470</v>
          </cell>
          <cell r="D26">
            <v>455.00000000000006</v>
          </cell>
          <cell r="E26">
            <v>40.5</v>
          </cell>
          <cell r="F26">
            <v>55.500000000000007</v>
          </cell>
          <cell r="G26">
            <v>54.8</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2470000</v>
          </cell>
          <cell r="D33">
            <v>2869998.6</v>
          </cell>
          <cell r="E33">
            <v>709999.55</v>
          </cell>
          <cell r="F33">
            <v>1206998.8700000001</v>
          </cell>
          <cell r="G33">
            <v>5700000</v>
          </cell>
          <cell r="H33">
            <v>9781971</v>
          </cell>
        </row>
        <row r="34">
          <cell r="B34">
            <v>85999914</v>
          </cell>
          <cell r="C34">
            <v>2629991</v>
          </cell>
          <cell r="D34">
            <v>3155000.2</v>
          </cell>
          <cell r="E34">
            <v>1162999.5</v>
          </cell>
          <cell r="F34">
            <v>1658000.19</v>
          </cell>
          <cell r="G34">
            <v>7420000</v>
          </cell>
          <cell r="H34">
            <v>13018709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6.2</v>
          </cell>
          <cell r="E47">
            <v>0.63</v>
          </cell>
          <cell r="F47">
            <v>0.75</v>
          </cell>
          <cell r="G47">
            <v>1</v>
          </cell>
        </row>
        <row r="48">
          <cell r="B48">
            <v>90</v>
          </cell>
          <cell r="C48">
            <v>13</v>
          </cell>
          <cell r="D48">
            <v>6.2</v>
          </cell>
          <cell r="E48">
            <v>0.63</v>
          </cell>
          <cell r="F48">
            <v>0.76</v>
          </cell>
          <cell r="G48">
            <v>1</v>
          </cell>
        </row>
        <row r="49">
          <cell r="B49">
            <v>91</v>
          </cell>
          <cell r="C49">
            <v>13</v>
          </cell>
          <cell r="D49">
            <v>6.2</v>
          </cell>
          <cell r="E49">
            <v>0.65</v>
          </cell>
          <cell r="F49">
            <v>0.77</v>
          </cell>
          <cell r="G49">
            <v>1</v>
          </cell>
        </row>
        <row r="50">
          <cell r="B50">
            <v>92</v>
          </cell>
          <cell r="C50">
            <v>13</v>
          </cell>
          <cell r="D50">
            <v>6.6</v>
          </cell>
          <cell r="E50">
            <v>0.66</v>
          </cell>
          <cell r="F50">
            <v>0.79</v>
          </cell>
          <cell r="G50">
            <v>1</v>
          </cell>
        </row>
        <row r="51">
          <cell r="B51">
            <v>8.7824175824175796</v>
          </cell>
          <cell r="C51">
            <v>7.6000000000000068</v>
          </cell>
          <cell r="D51">
            <v>14.541935483870972</v>
          </cell>
          <cell r="E51">
            <v>9.2553846153846209</v>
          </cell>
          <cell r="F51">
            <v>10.394805194805201</v>
          </cell>
          <cell r="G51">
            <v>7.6</v>
          </cell>
        </row>
        <row r="52">
          <cell r="B52">
            <v>18499644.054506451</v>
          </cell>
          <cell r="C52">
            <v>6959889.1433439925</v>
          </cell>
          <cell r="D52">
            <v>18786611.679419383</v>
          </cell>
          <cell r="E52">
            <v>6514087.5125156492</v>
          </cell>
          <cell r="F52">
            <v>1719583.0594862476</v>
          </cell>
          <cell r="G52">
            <v>0</v>
          </cell>
          <cell r="H52">
            <v>0</v>
          </cell>
          <cell r="I52">
            <v>0</v>
          </cell>
          <cell r="J52">
            <v>0</v>
          </cell>
          <cell r="K52">
            <v>0</v>
          </cell>
        </row>
        <row r="53">
          <cell r="B53">
            <v>17000834</v>
          </cell>
          <cell r="C53">
            <v>14448454</v>
          </cell>
          <cell r="D53">
            <v>16727152</v>
          </cell>
          <cell r="E53">
            <v>15754682</v>
          </cell>
          <cell r="F53">
            <v>11229357</v>
          </cell>
          <cell r="G53">
            <v>0</v>
          </cell>
          <cell r="H53">
            <v>0</v>
          </cell>
          <cell r="I53">
            <v>0</v>
          </cell>
          <cell r="J53">
            <v>0</v>
          </cell>
          <cell r="K53">
            <v>0</v>
          </cell>
        </row>
        <row r="54">
          <cell r="B54">
            <v>1159187</v>
          </cell>
          <cell r="C54">
            <v>728687</v>
          </cell>
          <cell r="D54">
            <v>782977</v>
          </cell>
          <cell r="E54">
            <v>2071314</v>
          </cell>
          <cell r="F54">
            <v>1010071</v>
          </cell>
          <cell r="G54">
            <v>0</v>
          </cell>
          <cell r="H54">
            <v>0</v>
          </cell>
          <cell r="I54">
            <v>0</v>
          </cell>
          <cell r="J54">
            <v>0</v>
          </cell>
          <cell r="K54">
            <v>0</v>
          </cell>
        </row>
        <row r="55">
          <cell r="B55">
            <v>2290870</v>
          </cell>
          <cell r="C55">
            <v>1181071</v>
          </cell>
          <cell r="D55">
            <v>1143177</v>
          </cell>
          <cell r="E55">
            <v>1227421</v>
          </cell>
          <cell r="F55">
            <v>5165914</v>
          </cell>
          <cell r="G55">
            <v>0</v>
          </cell>
          <cell r="H55">
            <v>0</v>
          </cell>
          <cell r="I55">
            <v>0</v>
          </cell>
          <cell r="J55">
            <v>0</v>
          </cell>
          <cell r="K55">
            <v>0</v>
          </cell>
        </row>
        <row r="56">
          <cell r="B56">
            <v>3450057</v>
          </cell>
          <cell r="C56">
            <v>1909758</v>
          </cell>
          <cell r="D56">
            <v>1926154</v>
          </cell>
          <cell r="E56">
            <v>3298735</v>
          </cell>
          <cell r="F56">
            <v>6175985</v>
          </cell>
          <cell r="G56">
            <v>0</v>
          </cell>
          <cell r="H56">
            <v>0</v>
          </cell>
          <cell r="I56">
            <v>0</v>
          </cell>
          <cell r="J56">
            <v>0</v>
          </cell>
          <cell r="K56">
            <v>0</v>
          </cell>
        </row>
        <row r="57">
          <cell r="B57">
            <v>2559864</v>
          </cell>
          <cell r="C57">
            <v>2522792</v>
          </cell>
          <cell r="D57">
            <v>2512839</v>
          </cell>
          <cell r="E57">
            <v>2530843</v>
          </cell>
          <cell r="F57">
            <v>2519679</v>
          </cell>
          <cell r="G57">
            <v>39102</v>
          </cell>
          <cell r="H57">
            <v>39102</v>
          </cell>
          <cell r="I57">
            <v>39102</v>
          </cell>
          <cell r="J57">
            <v>39102</v>
          </cell>
          <cell r="K57">
            <v>39102</v>
          </cell>
        </row>
        <row r="58">
          <cell r="B58">
            <v>7515833</v>
          </cell>
          <cell r="C58">
            <v>6739305</v>
          </cell>
          <cell r="D58">
            <v>7300291</v>
          </cell>
          <cell r="E58">
            <v>5664330</v>
          </cell>
          <cell r="F58">
            <v>5664330</v>
          </cell>
          <cell r="G58">
            <v>2421636</v>
          </cell>
          <cell r="H58">
            <v>1646713</v>
          </cell>
          <cell r="I58">
            <v>1549846</v>
          </cell>
          <cell r="J58">
            <v>2131037</v>
          </cell>
          <cell r="K58">
            <v>2324769</v>
          </cell>
        </row>
        <row r="59">
          <cell r="B59">
            <v>9468713</v>
          </cell>
          <cell r="C59">
            <v>9681837</v>
          </cell>
          <cell r="D59">
            <v>8262572</v>
          </cell>
          <cell r="E59">
            <v>8135878</v>
          </cell>
          <cell r="F59">
            <v>6695165</v>
          </cell>
          <cell r="G59">
            <v>1937309</v>
          </cell>
          <cell r="H59">
            <v>2324769</v>
          </cell>
          <cell r="I59">
            <v>2131037</v>
          </cell>
          <cell r="J59">
            <v>1549846</v>
          </cell>
          <cell r="K59">
            <v>1646713</v>
          </cell>
        </row>
        <row r="60">
          <cell r="B60">
            <v>16984546</v>
          </cell>
          <cell r="C60">
            <v>16421142</v>
          </cell>
          <cell r="D60">
            <v>15562863</v>
          </cell>
          <cell r="E60">
            <v>13800208</v>
          </cell>
          <cell r="F60">
            <v>12359495</v>
          </cell>
          <cell r="G60">
            <v>4358945</v>
          </cell>
          <cell r="H60">
            <v>3971482</v>
          </cell>
          <cell r="I60">
            <v>3680883</v>
          </cell>
          <cell r="J60">
            <v>3680883</v>
          </cell>
          <cell r="K60">
            <v>3971482</v>
          </cell>
        </row>
        <row r="61">
          <cell r="B61">
            <v>58494945.054506451</v>
          </cell>
          <cell r="C61">
            <v>42262035.143343993</v>
          </cell>
          <cell r="D61">
            <v>55515619.679419383</v>
          </cell>
          <cell r="E61">
            <v>41898555.512515649</v>
          </cell>
          <cell r="F61">
            <v>34004099.059486248</v>
          </cell>
          <cell r="G61">
            <v>0</v>
          </cell>
          <cell r="H61">
            <v>0</v>
          </cell>
          <cell r="I61">
            <v>0</v>
          </cell>
          <cell r="J61">
            <v>0</v>
          </cell>
          <cell r="K61">
            <v>0</v>
          </cell>
        </row>
        <row r="62">
          <cell r="B62">
            <v>8500000</v>
          </cell>
          <cell r="C62">
            <v>8629511.6397674903</v>
          </cell>
          <cell r="D62">
            <v>9343640.6411290318</v>
          </cell>
          <cell r="E62">
            <v>7813336.3851591954</v>
          </cell>
          <cell r="F62">
            <v>6844099.7983870972</v>
          </cell>
          <cell r="G62">
            <v>0</v>
          </cell>
          <cell r="H62">
            <v>0</v>
          </cell>
          <cell r="I62">
            <v>0</v>
          </cell>
          <cell r="J62">
            <v>0</v>
          </cell>
          <cell r="K62">
            <v>0</v>
          </cell>
        </row>
        <row r="63">
          <cell r="B63">
            <v>3629915</v>
          </cell>
          <cell r="C63">
            <v>3097251</v>
          </cell>
          <cell r="D63">
            <v>2219839</v>
          </cell>
          <cell r="E63">
            <v>2550127</v>
          </cell>
          <cell r="F63">
            <v>1499026</v>
          </cell>
          <cell r="G63">
            <v>-4091800</v>
          </cell>
          <cell r="H63">
            <v>-3614637</v>
          </cell>
          <cell r="I63">
            <v>-2875137</v>
          </cell>
          <cell r="J63">
            <v>-2721028</v>
          </cell>
          <cell r="K63">
            <v>-3336308</v>
          </cell>
        </row>
        <row r="64">
          <cell r="B64">
            <v>19816257</v>
          </cell>
          <cell r="C64">
            <v>12026262</v>
          </cell>
          <cell r="D64">
            <v>19933522</v>
          </cell>
          <cell r="E64">
            <v>11660953</v>
          </cell>
          <cell r="F64">
            <v>15003001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25548773.054506451</v>
          </cell>
          <cell r="C66">
            <v>17509010.503576506</v>
          </cell>
          <cell r="D66">
            <v>23018618.038290352</v>
          </cell>
          <cell r="E66">
            <v>18874139.127356455</v>
          </cell>
          <cell r="F66">
            <v>9657972.2610991485</v>
          </cell>
          <cell r="G66">
            <v>12578592</v>
          </cell>
          <cell r="H66">
            <v>13504842</v>
          </cell>
          <cell r="I66">
            <v>14940345</v>
          </cell>
          <cell r="J66">
            <v>15240512</v>
          </cell>
          <cell r="K66">
            <v>14045127</v>
          </cell>
        </row>
        <row r="67">
          <cell r="B67">
            <v>58494945.054506451</v>
          </cell>
          <cell r="C67">
            <v>42262035.143343993</v>
          </cell>
          <cell r="D67">
            <v>55515619.679419383</v>
          </cell>
          <cell r="E67">
            <v>41898555.512515649</v>
          </cell>
          <cell r="F67">
            <v>34004099.059486248</v>
          </cell>
          <cell r="G67">
            <v>0</v>
          </cell>
          <cell r="H67">
            <v>0</v>
          </cell>
          <cell r="I67">
            <v>0</v>
          </cell>
          <cell r="J67">
            <v>0</v>
          </cell>
          <cell r="K67">
            <v>0</v>
          </cell>
        </row>
        <row r="68">
          <cell r="B68">
            <v>2000000</v>
          </cell>
          <cell r="C68">
            <v>0</v>
          </cell>
          <cell r="D68">
            <v>10</v>
          </cell>
          <cell r="E68">
            <v>0</v>
          </cell>
          <cell r="F68">
            <v>6000000</v>
          </cell>
          <cell r="G68">
            <v>0</v>
          </cell>
          <cell r="H68">
            <v>0</v>
          </cell>
          <cell r="I68">
            <v>0</v>
          </cell>
          <cell r="J68">
            <v>0</v>
          </cell>
          <cell r="K68">
            <v>0</v>
          </cell>
        </row>
        <row r="69">
          <cell r="B69">
            <v>41471071.058554351</v>
          </cell>
          <cell r="C69">
            <v>42530524.779720277</v>
          </cell>
          <cell r="D69">
            <v>44910099.098321036</v>
          </cell>
          <cell r="E69">
            <v>38955731.238819242</v>
          </cell>
          <cell r="F69">
            <v>30593110.109954562</v>
          </cell>
          <cell r="G69">
            <v>0</v>
          </cell>
          <cell r="H69">
            <v>0</v>
          </cell>
          <cell r="I69">
            <v>0</v>
          </cell>
          <cell r="J69">
            <v>0</v>
          </cell>
          <cell r="K69">
            <v>0</v>
          </cell>
        </row>
        <row r="70">
          <cell r="B70">
            <v>3648065.8495215178</v>
          </cell>
          <cell r="C70">
            <v>3498727.0094348043</v>
          </cell>
          <cell r="D70">
            <v>2617745.8110487387</v>
          </cell>
          <cell r="E70">
            <v>3189361.6764318794</v>
          </cell>
          <cell r="F70">
            <v>754495.09377798811</v>
          </cell>
          <cell r="G70">
            <v>-40312</v>
          </cell>
          <cell r="H70">
            <v>-37074</v>
          </cell>
          <cell r="I70">
            <v>-34646</v>
          </cell>
          <cell r="J70">
            <v>-34646</v>
          </cell>
          <cell r="K70">
            <v>-37074</v>
          </cell>
        </row>
        <row r="71">
          <cell r="B71">
            <v>1.0285137608057737</v>
          </cell>
          <cell r="C71">
            <v>0.92727608149919194</v>
          </cell>
          <cell r="D71">
            <v>1.0144447924214111</v>
          </cell>
          <cell r="E71">
            <v>0.94816725251479761</v>
          </cell>
          <cell r="F71">
            <v>1.0815981127588254</v>
          </cell>
          <cell r="G71">
            <v>0</v>
          </cell>
          <cell r="H71">
            <v>0</v>
          </cell>
          <cell r="I71">
            <v>0</v>
          </cell>
          <cell r="J71">
            <v>0</v>
          </cell>
          <cell r="K71">
            <v>0</v>
          </cell>
        </row>
        <row r="72">
          <cell r="B72">
            <v>1.1284697133707076</v>
          </cell>
          <cell r="C72">
            <v>0.99840931348561157</v>
          </cell>
          <cell r="D72">
            <v>1.0260417187887696</v>
          </cell>
          <cell r="E72">
            <v>1.0494549880899087</v>
          </cell>
          <cell r="F72">
            <v>0.79762426626500271</v>
          </cell>
          <cell r="G72">
            <v>0</v>
          </cell>
          <cell r="H72">
            <v>0</v>
          </cell>
          <cell r="I72">
            <v>0</v>
          </cell>
          <cell r="J72">
            <v>0</v>
          </cell>
          <cell r="K72">
            <v>0</v>
          </cell>
        </row>
        <row r="73">
          <cell r="B73">
            <v>0</v>
          </cell>
          <cell r="C73">
            <v>0</v>
          </cell>
          <cell r="D73">
            <v>3</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17.440000000000001</v>
          </cell>
        </row>
        <row r="82">
          <cell r="B82">
            <v>0</v>
          </cell>
        </row>
        <row r="83">
          <cell r="B83">
            <v>0</v>
          </cell>
        </row>
        <row r="84">
          <cell r="B84">
            <v>0</v>
          </cell>
        </row>
        <row r="85">
          <cell r="B85">
            <v>83786</v>
          </cell>
        </row>
        <row r="86">
          <cell r="B86">
            <v>15111</v>
          </cell>
        </row>
        <row r="87">
          <cell r="B87">
            <v>22013</v>
          </cell>
        </row>
        <row r="88">
          <cell r="B88">
            <v>45554</v>
          </cell>
        </row>
        <row r="89">
          <cell r="B89">
            <v>48559</v>
          </cell>
        </row>
        <row r="90">
          <cell r="B90">
            <v>197299</v>
          </cell>
        </row>
        <row r="91">
          <cell r="B91">
            <v>83786</v>
          </cell>
        </row>
        <row r="92">
          <cell r="B92">
            <v>15111</v>
          </cell>
        </row>
        <row r="93">
          <cell r="B93">
            <v>22013</v>
          </cell>
        </row>
        <row r="94">
          <cell r="B94">
            <v>45554</v>
          </cell>
        </row>
        <row r="95">
          <cell r="B95">
            <v>48559</v>
          </cell>
        </row>
        <row r="96">
          <cell r="B96">
            <v>197299</v>
          </cell>
        </row>
        <row r="97">
          <cell r="B97">
            <v>0</v>
          </cell>
        </row>
        <row r="98">
          <cell r="B98">
            <v>0</v>
          </cell>
        </row>
        <row r="99">
          <cell r="B99">
            <v>0</v>
          </cell>
        </row>
        <row r="100">
          <cell r="B100">
            <v>0</v>
          </cell>
        </row>
        <row r="101">
          <cell r="B101">
            <v>0</v>
          </cell>
        </row>
        <row r="102">
          <cell r="B102">
            <v>0</v>
          </cell>
        </row>
        <row r="103">
          <cell r="B103">
            <v>318386800</v>
          </cell>
        </row>
        <row r="104">
          <cell r="B104">
            <v>5666625</v>
          </cell>
        </row>
        <row r="105">
          <cell r="B105">
            <v>6934095.0000000009</v>
          </cell>
        </row>
        <row r="106">
          <cell r="B106">
            <v>1457728</v>
          </cell>
        </row>
        <row r="107">
          <cell r="B107">
            <v>2330832</v>
          </cell>
        </row>
        <row r="108">
          <cell r="B108">
            <v>7398712.5</v>
          </cell>
        </row>
        <row r="109">
          <cell r="B109">
            <v>1597.1762446861044</v>
          </cell>
        </row>
        <row r="110">
          <cell r="B110">
            <v>243.76803495515776</v>
          </cell>
        </row>
        <row r="111">
          <cell r="B111">
            <v>108.81860128630601</v>
          </cell>
        </row>
        <row r="112">
          <cell r="B112">
            <v>11.798401747757888</v>
          </cell>
        </row>
        <row r="113">
          <cell r="B113">
            <v>13.976568224267035</v>
          </cell>
        </row>
        <row r="114">
          <cell r="B114">
            <v>18.151387304242903</v>
          </cell>
        </row>
        <row r="115">
          <cell r="B115">
            <v>11999988</v>
          </cell>
        </row>
        <row r="116">
          <cell r="B116">
            <v>0</v>
          </cell>
        </row>
        <row r="117">
          <cell r="B117">
            <v>399999.2</v>
          </cell>
        </row>
        <row r="118">
          <cell r="B118">
            <v>99999.900000000009</v>
          </cell>
        </row>
        <row r="119">
          <cell r="B119">
            <v>199999.80000000002</v>
          </cell>
        </row>
        <row r="120">
          <cell r="B120">
            <v>1200000</v>
          </cell>
        </row>
        <row r="121">
          <cell r="B121">
            <v>28654812</v>
          </cell>
        </row>
        <row r="122">
          <cell r="B122">
            <v>390997.12499999994</v>
          </cell>
        </row>
        <row r="123">
          <cell r="B123">
            <v>0</v>
          </cell>
        </row>
        <row r="124">
          <cell r="B124">
            <v>167638.72</v>
          </cell>
        </row>
        <row r="125">
          <cell r="B125">
            <v>268045.68000000005</v>
          </cell>
        </row>
        <row r="126">
          <cell r="B126">
            <v>425425.96875</v>
          </cell>
        </row>
        <row r="127">
          <cell r="B127">
            <v>76776</v>
          </cell>
        </row>
        <row r="128">
          <cell r="B128">
            <v>5090</v>
          </cell>
        </row>
        <row r="129">
          <cell r="B129">
            <v>5949</v>
          </cell>
        </row>
        <row r="130">
          <cell r="B130">
            <v>50486</v>
          </cell>
        </row>
        <row r="131">
          <cell r="B131">
            <v>39071</v>
          </cell>
        </row>
        <row r="132">
          <cell r="B132">
            <v>203999</v>
          </cell>
        </row>
        <row r="133">
          <cell r="B133">
            <v>76776</v>
          </cell>
        </row>
        <row r="134">
          <cell r="B134">
            <v>5090</v>
          </cell>
        </row>
        <row r="135">
          <cell r="B135">
            <v>5949</v>
          </cell>
        </row>
        <row r="136">
          <cell r="B136">
            <v>50486</v>
          </cell>
        </row>
        <row r="137">
          <cell r="B137">
            <v>39071</v>
          </cell>
        </row>
        <row r="138">
          <cell r="B138">
            <v>203999</v>
          </cell>
        </row>
        <row r="139">
          <cell r="B139">
            <v>0</v>
          </cell>
        </row>
        <row r="140">
          <cell r="B140">
            <v>0</v>
          </cell>
        </row>
        <row r="141">
          <cell r="B141">
            <v>0</v>
          </cell>
        </row>
        <row r="142">
          <cell r="B142">
            <v>0</v>
          </cell>
        </row>
        <row r="143">
          <cell r="B143">
            <v>0</v>
          </cell>
        </row>
        <row r="144">
          <cell r="B144">
            <v>0</v>
          </cell>
        </row>
        <row r="145">
          <cell r="B145">
            <v>491366400.00000006</v>
          </cell>
        </row>
        <row r="146">
          <cell r="B146">
            <v>2799500</v>
          </cell>
        </row>
        <row r="147">
          <cell r="B147">
            <v>3271950</v>
          </cell>
        </row>
        <row r="148">
          <cell r="B148">
            <v>2271870</v>
          </cell>
        </row>
        <row r="149">
          <cell r="B149">
            <v>2305188.9999999995</v>
          </cell>
        </row>
        <row r="150">
          <cell r="B150">
            <v>11117945.5</v>
          </cell>
        </row>
        <row r="151">
          <cell r="B151">
            <v>2396.799384740495</v>
          </cell>
        </row>
        <row r="152">
          <cell r="B152">
            <v>334.59991210578505</v>
          </cell>
        </row>
        <row r="153">
          <cell r="B153">
            <v>163.29841961968208</v>
          </cell>
        </row>
        <row r="154">
          <cell r="B154">
            <v>16.924995605289251</v>
          </cell>
        </row>
        <row r="155">
          <cell r="B155">
            <v>20.04961017857342</v>
          </cell>
        </row>
        <row r="156">
          <cell r="B156">
            <v>25.73845477736808</v>
          </cell>
        </row>
        <row r="157">
          <cell r="B157">
            <v>14999985</v>
          </cell>
        </row>
        <row r="158">
          <cell r="B158">
            <v>0</v>
          </cell>
        </row>
        <row r="159">
          <cell r="B159">
            <v>0</v>
          </cell>
        </row>
        <row r="160">
          <cell r="B160">
            <v>179999.95</v>
          </cell>
        </row>
        <row r="161">
          <cell r="B161">
            <v>0</v>
          </cell>
        </row>
        <row r="162">
          <cell r="B162">
            <v>1500000</v>
          </cell>
        </row>
        <row r="163">
          <cell r="B163">
            <v>44222976</v>
          </cell>
        </row>
        <row r="164">
          <cell r="B164">
            <v>0</v>
          </cell>
        </row>
        <row r="165">
          <cell r="B165">
            <v>301019.40000000002</v>
          </cell>
        </row>
        <row r="166">
          <cell r="B166">
            <v>261265.05</v>
          </cell>
        </row>
        <row r="167">
          <cell r="B167">
            <v>265096.73499999999</v>
          </cell>
        </row>
        <row r="168">
          <cell r="B168">
            <v>0</v>
          </cell>
        </row>
        <row r="169">
          <cell r="B169">
            <v>3</v>
          </cell>
        </row>
        <row r="170">
          <cell r="B170">
            <v>6</v>
          </cell>
        </row>
        <row r="171">
          <cell r="B171">
            <v>396363</v>
          </cell>
        </row>
        <row r="172">
          <cell r="B172">
            <v>10731775</v>
          </cell>
        </row>
        <row r="173">
          <cell r="B173">
            <v>29568225.000000004</v>
          </cell>
        </row>
        <row r="174">
          <cell r="B174">
            <v>475686</v>
          </cell>
        </row>
        <row r="175">
          <cell r="B175">
            <v>10731775</v>
          </cell>
        </row>
        <row r="176">
          <cell r="B176">
            <v>35433381.25</v>
          </cell>
        </row>
        <row r="177">
          <cell r="B177">
            <v>469740</v>
          </cell>
        </row>
        <row r="178">
          <cell r="B178">
            <v>10537011.6</v>
          </cell>
        </row>
        <row r="179">
          <cell r="B179">
            <v>35153454.399999999</v>
          </cell>
        </row>
        <row r="180">
          <cell r="B180">
            <v>433609</v>
          </cell>
        </row>
        <row r="181">
          <cell r="B181">
            <v>2172508</v>
          </cell>
        </row>
        <row r="182">
          <cell r="B182">
            <v>8327492</v>
          </cell>
        </row>
        <row r="183">
          <cell r="B183">
            <v>479429</v>
          </cell>
        </row>
        <row r="184">
          <cell r="B184">
            <v>2172508</v>
          </cell>
        </row>
        <row r="185">
          <cell r="B185">
            <v>9205714</v>
          </cell>
        </row>
        <row r="186">
          <cell r="B186">
            <v>473436</v>
          </cell>
        </row>
        <row r="187">
          <cell r="B187">
            <v>2160522</v>
          </cell>
        </row>
        <row r="188">
          <cell r="B188">
            <v>9016802</v>
          </cell>
        </row>
        <row r="189">
          <cell r="B189">
            <v>0</v>
          </cell>
        </row>
        <row r="190">
          <cell r="B190">
            <v>0</v>
          </cell>
        </row>
        <row r="191">
          <cell r="B191">
            <v>0</v>
          </cell>
        </row>
        <row r="192">
          <cell r="B192">
            <v>70686</v>
          </cell>
        </row>
        <row r="193">
          <cell r="B193">
            <v>7186959.4000000004</v>
          </cell>
        </row>
        <row r="194">
          <cell r="B194">
            <v>101.67447516544178</v>
          </cell>
        </row>
        <row r="195">
          <cell r="B195">
            <v>0</v>
          </cell>
        </row>
        <row r="196">
          <cell r="B196">
            <v>0</v>
          </cell>
        </row>
        <row r="197">
          <cell r="B197">
            <v>0</v>
          </cell>
        </row>
        <row r="198">
          <cell r="B198">
            <v>0</v>
          </cell>
        </row>
        <row r="199">
          <cell r="B199">
            <v>0</v>
          </cell>
        </row>
        <row r="200">
          <cell r="B200">
            <v>0</v>
          </cell>
        </row>
        <row r="201">
          <cell r="B201">
            <v>94604</v>
          </cell>
        </row>
        <row r="202">
          <cell r="B202">
            <v>2290870</v>
          </cell>
        </row>
        <row r="203">
          <cell r="B203">
            <v>24.215364533485236</v>
          </cell>
        </row>
        <row r="204">
          <cell r="B204">
            <v>0</v>
          </cell>
        </row>
        <row r="205">
          <cell r="B205">
            <v>0</v>
          </cell>
        </row>
        <row r="206">
          <cell r="B206">
            <v>0</v>
          </cell>
        </row>
        <row r="207">
          <cell r="B207">
            <v>134730</v>
          </cell>
        </row>
        <row r="208">
          <cell r="B208">
            <v>251495</v>
          </cell>
        </row>
        <row r="209">
          <cell r="B209">
            <v>0</v>
          </cell>
        </row>
        <row r="210">
          <cell r="B210">
            <v>0</v>
          </cell>
        </row>
        <row r="211">
          <cell r="B211">
            <v>745698.29999999993</v>
          </cell>
        </row>
        <row r="212">
          <cell r="B212">
            <v>853288</v>
          </cell>
        </row>
        <row r="213">
          <cell r="B213">
            <v>41471071.058554351</v>
          </cell>
        </row>
        <row r="214">
          <cell r="B214">
            <v>241780</v>
          </cell>
        </row>
        <row r="215">
          <cell r="B215">
            <v>0</v>
          </cell>
        </row>
        <row r="216">
          <cell r="B216">
            <v>41712851.058554351</v>
          </cell>
        </row>
        <row r="217">
          <cell r="B217">
            <v>16182308</v>
          </cell>
        </row>
        <row r="218">
          <cell r="B218">
            <v>1131923.2999999998</v>
          </cell>
        </row>
        <row r="219">
          <cell r="B219">
            <v>3751728</v>
          </cell>
        </row>
        <row r="220">
          <cell r="B220">
            <v>265290</v>
          </cell>
        </row>
        <row r="221">
          <cell r="B221">
            <v>7300000</v>
          </cell>
        </row>
        <row r="222">
          <cell r="B222">
            <v>477663</v>
          </cell>
        </row>
        <row r="223">
          <cell r="B223">
            <v>214994</v>
          </cell>
        </row>
        <row r="224">
          <cell r="B224">
            <v>0</v>
          </cell>
        </row>
        <row r="225">
          <cell r="B225">
            <v>0</v>
          </cell>
        </row>
        <row r="226">
          <cell r="B226">
            <v>3700000</v>
          </cell>
        </row>
        <row r="227">
          <cell r="B227">
            <v>160000</v>
          </cell>
        </row>
        <row r="228">
          <cell r="B228">
            <v>104430.20844450709</v>
          </cell>
        </row>
        <row r="229">
          <cell r="B229">
            <v>239988</v>
          </cell>
        </row>
        <row r="230">
          <cell r="B230">
            <v>2657153.7005883232</v>
          </cell>
        </row>
        <row r="231">
          <cell r="B231">
            <v>36185478.209032834</v>
          </cell>
        </row>
        <row r="232">
          <cell r="B232">
            <v>5527372.8495215178</v>
          </cell>
        </row>
        <row r="233">
          <cell r="B233">
            <v>1879307</v>
          </cell>
        </row>
        <row r="234">
          <cell r="B234">
            <v>3648065.8495215178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53097546</v>
          </cell>
        </row>
        <row r="244">
          <cell r="B244">
            <v>33281289</v>
          </cell>
        </row>
        <row r="245">
          <cell r="B245">
            <v>60000</v>
          </cell>
        </row>
        <row r="246">
          <cell r="B246">
            <v>1.426315789473684</v>
          </cell>
        </row>
        <row r="247">
          <cell r="B247">
            <v>7.7</v>
          </cell>
        </row>
        <row r="248">
          <cell r="B248">
            <v>7.7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11.338785220966853</v>
          </cell>
        </row>
        <row r="261">
          <cell r="B261">
            <v>19.045450705058339</v>
          </cell>
        </row>
        <row r="262">
          <cell r="B262">
            <v>91</v>
          </cell>
        </row>
        <row r="263">
          <cell r="B263">
            <v>92</v>
          </cell>
        </row>
        <row r="264">
          <cell r="B264">
            <v>469740</v>
          </cell>
        </row>
        <row r="265">
          <cell r="B265">
            <v>473436</v>
          </cell>
        </row>
        <row r="266">
          <cell r="B266">
            <v>3</v>
          </cell>
        </row>
        <row r="267">
          <cell r="B267">
            <v>6</v>
          </cell>
        </row>
        <row r="268">
          <cell r="B268">
            <v>1127376</v>
          </cell>
        </row>
        <row r="269">
          <cell r="B269">
            <v>1420308</v>
          </cell>
        </row>
        <row r="270">
          <cell r="B270">
            <v>3197447.5240728566</v>
          </cell>
        </row>
        <row r="271">
          <cell r="B271">
            <v>0.60637034739599671</v>
          </cell>
        </row>
        <row r="272">
          <cell r="B272">
            <v>0.8542762582337895</v>
          </cell>
        </row>
        <row r="273">
          <cell r="B273">
            <v>0.75941004238426435</v>
          </cell>
        </row>
        <row r="274">
          <cell r="B274">
            <v>0.68564603328237661</v>
          </cell>
        </row>
        <row r="275">
          <cell r="B275">
            <v>0.7842425664304199</v>
          </cell>
        </row>
        <row r="276">
          <cell r="B276">
            <v>0.76689690111316133</v>
          </cell>
        </row>
        <row r="277">
          <cell r="B277">
            <v>4233672.8495215178</v>
          </cell>
        </row>
        <row r="278">
          <cell r="B278">
            <v>0.74640952180034337</v>
          </cell>
        </row>
        <row r="279">
          <cell r="B279">
            <v>0.42739661716392996</v>
          </cell>
        </row>
        <row r="280">
          <cell r="B280">
            <v>0.57260338283607004</v>
          </cell>
        </row>
        <row r="281">
          <cell r="B281">
            <v>6.0191999999999996E-2</v>
          </cell>
        </row>
        <row r="282">
          <cell r="B282">
            <v>0.11119614282700516</v>
          </cell>
        </row>
        <row r="283">
          <cell r="B283">
            <v>19816257</v>
          </cell>
        </row>
        <row r="284">
          <cell r="B284">
            <v>26548773.054506451</v>
          </cell>
        </row>
        <row r="285">
          <cell r="B285">
            <v>1036225.3254486613</v>
          </cell>
        </row>
        <row r="286">
          <cell r="B286">
            <v>2000000</v>
          </cell>
        </row>
        <row r="287">
          <cell r="B287">
            <v>0</v>
          </cell>
        </row>
        <row r="288">
          <cell r="B288">
            <v>0</v>
          </cell>
        </row>
        <row r="289">
          <cell r="B289">
            <v>3197447.5240728566</v>
          </cell>
        </row>
        <row r="290">
          <cell r="B290">
            <v>8.9397144721397231E-2</v>
          </cell>
        </row>
        <row r="291">
          <cell r="B291">
            <v>0.36524707043601073</v>
          </cell>
        </row>
      </sheetData>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cell r="BL3">
            <v>1879.2639999999999</v>
          </cell>
          <cell r="BM3">
            <v>1855.373</v>
          </cell>
          <cell r="BN3">
            <v>1865.702</v>
          </cell>
          <cell r="BO3">
            <v>1861.5139999999999</v>
          </cell>
          <cell r="BP3">
            <v>1912.742</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cell r="BL4">
            <v>1831.1130000000001</v>
          </cell>
          <cell r="BM4">
            <v>1838.779</v>
          </cell>
          <cell r="BN4">
            <v>1838.8810000000001</v>
          </cell>
          <cell r="BO4">
            <v>1812.902</v>
          </cell>
          <cell r="BP4">
            <v>1861.14</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cell r="BL5">
            <v>316.58100000000002</v>
          </cell>
          <cell r="BM5">
            <v>342.291</v>
          </cell>
          <cell r="BN5">
            <v>352.10399999999998</v>
          </cell>
          <cell r="BO5">
            <v>365.625</v>
          </cell>
          <cell r="BP5">
            <v>368.803</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cell r="BL6">
            <v>148.387</v>
          </cell>
          <cell r="BM6">
            <v>155.13800000000001</v>
          </cell>
          <cell r="BN6">
            <v>155.95400000000001</v>
          </cell>
          <cell r="BO6">
            <v>153.054</v>
          </cell>
          <cell r="BP6">
            <v>145.06</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cell r="BL7">
            <v>105.093</v>
          </cell>
          <cell r="BM7">
            <v>104.74299999999999</v>
          </cell>
          <cell r="BN7">
            <v>107.617</v>
          </cell>
          <cell r="BO7">
            <v>109.04300000000001</v>
          </cell>
          <cell r="BP7">
            <v>109.93600000000001</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cell r="BL8">
            <v>247.15100000000001</v>
          </cell>
          <cell r="BM8">
            <v>241.422</v>
          </cell>
          <cell r="BN8">
            <v>252.09100000000001</v>
          </cell>
          <cell r="BO8">
            <v>233.09299999999999</v>
          </cell>
          <cell r="BP8">
            <v>251.54900000000001</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cell r="BL9">
            <v>285.24700000000001</v>
          </cell>
          <cell r="BM9">
            <v>264.40100000000001</v>
          </cell>
          <cell r="BN9">
            <v>274.29300000000001</v>
          </cell>
          <cell r="BO9">
            <v>258.40899999999999</v>
          </cell>
          <cell r="BP9">
            <v>267.58999999999997</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cell r="BL10">
            <v>776.80499999999995</v>
          </cell>
          <cell r="BM10">
            <v>747.37800000000004</v>
          </cell>
          <cell r="BN10">
            <v>723.64300000000003</v>
          </cell>
          <cell r="BO10">
            <v>742.29</v>
          </cell>
          <cell r="BP10">
            <v>769.80399999999997</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cell r="BL11">
            <v>307.39400000000001</v>
          </cell>
          <cell r="BM11">
            <v>302.93299999999999</v>
          </cell>
          <cell r="BN11">
            <v>320.666</v>
          </cell>
          <cell r="BO11">
            <v>329.976</v>
          </cell>
          <cell r="BP11">
            <v>337.12900000000002</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cell r="BL12">
            <v>39.966999999999999</v>
          </cell>
          <cell r="BM12">
            <v>63.527999999999999</v>
          </cell>
          <cell r="BN12">
            <v>61.905000000000001</v>
          </cell>
          <cell r="BO12">
            <v>60.09</v>
          </cell>
          <cell r="BP12">
            <v>56.473999999999997</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cell r="BL13">
            <v>55.017000000000003</v>
          </cell>
          <cell r="BM13">
            <v>71.816999999999993</v>
          </cell>
          <cell r="BN13">
            <v>78.605000000000004</v>
          </cell>
          <cell r="BO13">
            <v>74.902000000000001</v>
          </cell>
          <cell r="BP13">
            <v>71.813000000000002</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cell r="BL14">
            <v>256.80200000000002</v>
          </cell>
          <cell r="BM14">
            <v>239.64099999999999</v>
          </cell>
          <cell r="BN14">
            <v>252.35</v>
          </cell>
          <cell r="BO14">
            <v>245.49100000000001</v>
          </cell>
          <cell r="BP14">
            <v>259.32600000000002</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cell r="BL15">
            <v>342.88200000000001</v>
          </cell>
          <cell r="BM15">
            <v>310.50400000000002</v>
          </cell>
          <cell r="BN15">
            <v>332.334</v>
          </cell>
          <cell r="BO15">
            <v>319.23099999999999</v>
          </cell>
          <cell r="BP15">
            <v>335.20400000000001</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cell r="BL16">
            <v>829.05100000000004</v>
          </cell>
          <cell r="BM16">
            <v>850.35599999999999</v>
          </cell>
          <cell r="BN16">
            <v>793.02099999999996</v>
          </cell>
          <cell r="BO16">
            <v>783.21199999999999</v>
          </cell>
          <cell r="BP16">
            <v>801.19399999999996</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cell r="BL17">
            <v>401.66899999999998</v>
          </cell>
          <cell r="BM17">
            <v>430.19400000000002</v>
          </cell>
          <cell r="BN17">
            <v>417.04300000000001</v>
          </cell>
          <cell r="BO17">
            <v>431.91399999999999</v>
          </cell>
          <cell r="BP17">
            <v>412.322</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cell r="BL18">
            <v>345.08499999999998</v>
          </cell>
          <cell r="BM18">
            <v>407.88400000000001</v>
          </cell>
          <cell r="BN18">
            <v>436.30599999999998</v>
          </cell>
          <cell r="BO18">
            <v>376.85700000000003</v>
          </cell>
          <cell r="BP18">
            <v>402.06099999999998</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cell r="BL19">
            <v>372.65499999999997</v>
          </cell>
          <cell r="BM19">
            <v>397.28899999999999</v>
          </cell>
          <cell r="BN19">
            <v>364.49599999999998</v>
          </cell>
          <cell r="BO19">
            <v>402.62200000000001</v>
          </cell>
          <cell r="BP19">
            <v>468.61200000000002</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cell r="BL20">
            <v>422.38600000000002</v>
          </cell>
          <cell r="BM20">
            <v>344.63600000000002</v>
          </cell>
          <cell r="BN20">
            <v>340.15600000000001</v>
          </cell>
          <cell r="BO20">
            <v>342.22199999999998</v>
          </cell>
          <cell r="BP20">
            <v>359.75799999999998</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cell r="BL21">
            <v>382.46899999999999</v>
          </cell>
          <cell r="BM21">
            <v>330.37</v>
          </cell>
          <cell r="BN21">
            <v>367.70100000000002</v>
          </cell>
          <cell r="BO21">
            <v>367.899</v>
          </cell>
          <cell r="BP21">
            <v>344.98899999999998</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cell r="BL27">
            <v>402.012</v>
          </cell>
          <cell r="BM27">
            <v>447.46899999999999</v>
          </cell>
          <cell r="BN27">
            <v>421.84899999999999</v>
          </cell>
          <cell r="BO27">
            <v>423.66399999999999</v>
          </cell>
          <cell r="BP27">
            <v>381.37099999999998</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cell r="BL28">
            <v>346.76</v>
          </cell>
          <cell r="BM28">
            <v>363.31299999999999</v>
          </cell>
          <cell r="BN28">
            <v>411</v>
          </cell>
          <cell r="BO28">
            <v>381.66</v>
          </cell>
          <cell r="BP28">
            <v>425.68</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cell r="BL29">
            <v>363.685</v>
          </cell>
          <cell r="BM29">
            <v>386.28100000000001</v>
          </cell>
          <cell r="BN29">
            <v>421.75299999999999</v>
          </cell>
          <cell r="BO29">
            <v>401.58300000000003</v>
          </cell>
          <cell r="BP29">
            <v>435.43900000000002</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cell r="BL30">
            <v>414.93299999999999</v>
          </cell>
          <cell r="BM30">
            <v>362.75700000000001</v>
          </cell>
          <cell r="BN30">
            <v>332.08199999999999</v>
          </cell>
          <cell r="BO30">
            <v>325.06099999999998</v>
          </cell>
          <cell r="BP30">
            <v>376.65899999999999</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cell r="BL31">
            <v>303.72300000000001</v>
          </cell>
          <cell r="BM31">
            <v>278.959</v>
          </cell>
          <cell r="BN31">
            <v>252.197</v>
          </cell>
          <cell r="BO31">
            <v>280.93400000000003</v>
          </cell>
          <cell r="BP31">
            <v>241.99100000000001</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cell r="BL37">
            <v>39098.835842701701</v>
          </cell>
          <cell r="BM37">
            <v>40836.669597683016</v>
          </cell>
          <cell r="BN37">
            <v>42855.365624959835</v>
          </cell>
          <cell r="BO37">
            <v>43108.959559573042</v>
          </cell>
          <cell r="BP37">
            <v>41471.071058554349</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cell r="BL38">
            <v>35679.052511115529</v>
          </cell>
          <cell r="BM38">
            <v>37754.612605806469</v>
          </cell>
          <cell r="BN38">
            <v>40773.323183716864</v>
          </cell>
          <cell r="BO38">
            <v>40565.754300779867</v>
          </cell>
          <cell r="BP38">
            <v>42530.524779720276</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cell r="BL39">
            <v>37414.912779135338</v>
          </cell>
          <cell r="BM39">
            <v>39742.316251204938</v>
          </cell>
          <cell r="BN39">
            <v>40034.578568723678</v>
          </cell>
          <cell r="BO39">
            <v>43159.340379258734</v>
          </cell>
          <cell r="BP39">
            <v>44910.099098321036</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cell r="BL40">
            <v>38191.743513248264</v>
          </cell>
          <cell r="BM40">
            <v>37801.064590548885</v>
          </cell>
          <cell r="BN40">
            <v>36314.221147811259</v>
          </cell>
          <cell r="BO40">
            <v>35421.977116554415</v>
          </cell>
          <cell r="BP40">
            <v>38955.731238819244</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cell r="BL41">
            <v>36264.156576561603</v>
          </cell>
          <cell r="BM41">
            <v>32229.530968888565</v>
          </cell>
          <cell r="BN41">
            <v>32279.792843670948</v>
          </cell>
          <cell r="BO41">
            <v>34320.02317472134</v>
          </cell>
          <cell r="BP41">
            <v>30593.110109954563</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cell r="BL47">
            <v>307.80722679243235</v>
          </cell>
          <cell r="BM47">
            <v>440.91699320250751</v>
          </cell>
          <cell r="BN47">
            <v>2280.468429240063</v>
          </cell>
          <cell r="BO47">
            <v>3398.2377228220703</v>
          </cell>
          <cell r="BP47">
            <v>3648.065849521518</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cell r="BL48">
            <v>1209.5968428871483</v>
          </cell>
          <cell r="BM48">
            <v>1049.776213588342</v>
          </cell>
          <cell r="BN48">
            <v>2035.956956310898</v>
          </cell>
          <cell r="BO48">
            <v>2513.5834965214876</v>
          </cell>
          <cell r="BP48">
            <v>3498.7270094348041</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cell r="BL49">
            <v>1749.4490000909045</v>
          </cell>
          <cell r="BM49">
            <v>2583.2019410933258</v>
          </cell>
          <cell r="BN49">
            <v>1069.0672043951452</v>
          </cell>
          <cell r="BO49">
            <v>1691.3536240964308</v>
          </cell>
          <cell r="BP49">
            <v>2617.7458110487387</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cell r="BL50">
            <v>-1411.2237239975036</v>
          </cell>
          <cell r="BM50">
            <v>2547.5912984273732</v>
          </cell>
          <cell r="BN50">
            <v>2300.1621971383506</v>
          </cell>
          <cell r="BO50">
            <v>1760.8851538747474</v>
          </cell>
          <cell r="BP50">
            <v>3189.3616764318795</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cell r="BL51">
            <v>2642.7904722054154</v>
          </cell>
          <cell r="BM51">
            <v>1260.4825994982234</v>
          </cell>
          <cell r="BN51">
            <v>1199.6387060025297</v>
          </cell>
          <cell r="BO51">
            <v>2155.3783561630657</v>
          </cell>
          <cell r="BP51">
            <v>754.49509377798813</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cell r="BL52">
            <v>-43.076999999999998</v>
          </cell>
          <cell r="BM52">
            <v>-42.359000000000002</v>
          </cell>
          <cell r="BN52">
            <v>-41.66</v>
          </cell>
          <cell r="BO52">
            <v>-40.976999999999997</v>
          </cell>
          <cell r="BP52">
            <v>-40.311999999999998</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cell r="BL53">
            <v>-39.673000000000002</v>
          </cell>
          <cell r="BM53">
            <v>-38.997999999999998</v>
          </cell>
          <cell r="BN53">
            <v>-38.340000000000003</v>
          </cell>
          <cell r="BO53">
            <v>-37.698999999999998</v>
          </cell>
          <cell r="BP53">
            <v>-37.073999999999998</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cell r="BL54">
            <v>-37.119999999999997</v>
          </cell>
          <cell r="BM54">
            <v>-36.476999999999997</v>
          </cell>
          <cell r="BN54">
            <v>-35.85</v>
          </cell>
          <cell r="BO54">
            <v>-35.241</v>
          </cell>
          <cell r="BP54">
            <v>-34.646000000000001</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cell r="BL55">
            <v>-37.119999999999997</v>
          </cell>
          <cell r="BM55">
            <v>-36.476999999999997</v>
          </cell>
          <cell r="BN55">
            <v>-35.85</v>
          </cell>
          <cell r="BO55">
            <v>-35.241</v>
          </cell>
          <cell r="BP55">
            <v>-34.646000000000001</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cell r="BL56">
            <v>-39.673000000000002</v>
          </cell>
          <cell r="BM56">
            <v>-38.997999999999998</v>
          </cell>
          <cell r="BN56">
            <v>-38.340000000000003</v>
          </cell>
          <cell r="BO56">
            <v>-37.698999999999998</v>
          </cell>
          <cell r="BP56">
            <v>-37.073999999999998</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cell r="BL57">
            <v>20781.084059720291</v>
          </cell>
          <cell r="BM57">
            <v>19222.001052922798</v>
          </cell>
          <cell r="BN57">
            <v>21502.469482162862</v>
          </cell>
          <cell r="BO57">
            <v>24900.707204984934</v>
          </cell>
          <cell r="BP57">
            <v>26548.773054506451</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cell r="BL58">
            <v>21410.966827720975</v>
          </cell>
          <cell r="BM58">
            <v>22460.743041309317</v>
          </cell>
          <cell r="BN58">
            <v>23496.699997620213</v>
          </cell>
          <cell r="BO58">
            <v>20510.283494141702</v>
          </cell>
          <cell r="BP58">
            <v>18509.010503576505</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cell r="BL59">
            <v>16057.289457656711</v>
          </cell>
          <cell r="BM59">
            <v>18640.481398750038</v>
          </cell>
          <cell r="BN59">
            <v>19709.538603145182</v>
          </cell>
          <cell r="BO59">
            <v>21400.882227241615</v>
          </cell>
          <cell r="BP59">
            <v>24018.618038290351</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cell r="BL60">
            <v>19076.138801484103</v>
          </cell>
          <cell r="BM60">
            <v>16623.730099911478</v>
          </cell>
          <cell r="BN60">
            <v>15923.892297049828</v>
          </cell>
          <cell r="BO60">
            <v>16684.777450924576</v>
          </cell>
          <cell r="BP60">
            <v>19874.139127356455</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cell r="BL61">
            <v>14287.977505657342</v>
          </cell>
          <cell r="BM61">
            <v>14548.460105155566</v>
          </cell>
          <cell r="BN61">
            <v>14748.098811158094</v>
          </cell>
          <cell r="BO61">
            <v>15903.47716732116</v>
          </cell>
          <cell r="BP61">
            <v>10657.972261099148</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cell r="BL62">
            <v>13743.9</v>
          </cell>
          <cell r="BM62">
            <v>13701.540999999999</v>
          </cell>
          <cell r="BN62">
            <v>13659.880999999999</v>
          </cell>
          <cell r="BO62">
            <v>13618.904</v>
          </cell>
          <cell r="BP62">
            <v>13578.592000000001</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cell r="BL63">
            <v>14656.953</v>
          </cell>
          <cell r="BM63">
            <v>14617.955</v>
          </cell>
          <cell r="BN63">
            <v>14579.615</v>
          </cell>
          <cell r="BO63">
            <v>14541.915999999999</v>
          </cell>
          <cell r="BP63">
            <v>14504.842000000001</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cell r="BL64">
            <v>16082.558999999999</v>
          </cell>
          <cell r="BM64">
            <v>16046.082</v>
          </cell>
          <cell r="BN64">
            <v>16010.232</v>
          </cell>
          <cell r="BO64">
            <v>15974.991</v>
          </cell>
          <cell r="BP64">
            <v>15940.344999999999</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cell r="BL65">
            <v>16382.726000000001</v>
          </cell>
          <cell r="BM65">
            <v>16346.249</v>
          </cell>
          <cell r="BN65">
            <v>16310.398999999999</v>
          </cell>
          <cell r="BO65">
            <v>16275.157999999999</v>
          </cell>
          <cell r="BP65">
            <v>16240.512000000001</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cell r="BL66">
            <v>15197.237999999999</v>
          </cell>
          <cell r="BM66">
            <v>15158.24</v>
          </cell>
          <cell r="BN66">
            <v>15119.9</v>
          </cell>
          <cell r="BO66">
            <v>15082.200999999999</v>
          </cell>
          <cell r="BP66">
            <v>15045.127</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cell r="BL67">
            <v>59359</v>
          </cell>
          <cell r="BM67">
            <v>65461</v>
          </cell>
          <cell r="BN67">
            <v>78541</v>
          </cell>
          <cell r="BO67">
            <v>74794</v>
          </cell>
          <cell r="BP67">
            <v>83786</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cell r="BL68">
            <v>61817</v>
          </cell>
          <cell r="BM68">
            <v>73706</v>
          </cell>
          <cell r="BN68">
            <v>71377</v>
          </cell>
          <cell r="BO68">
            <v>74544</v>
          </cell>
          <cell r="BP68">
            <v>74275</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cell r="BL69">
            <v>60443</v>
          </cell>
          <cell r="BM69">
            <v>69644</v>
          </cell>
          <cell r="BN69">
            <v>72307</v>
          </cell>
          <cell r="BO69">
            <v>75445</v>
          </cell>
          <cell r="BP69">
            <v>74562</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cell r="BL70">
            <v>61242</v>
          </cell>
          <cell r="BM70">
            <v>65443</v>
          </cell>
          <cell r="BN70">
            <v>55243</v>
          </cell>
          <cell r="BO70">
            <v>62643</v>
          </cell>
          <cell r="BP70">
            <v>63628</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cell r="BL71">
            <v>73720</v>
          </cell>
          <cell r="BM71">
            <v>68037</v>
          </cell>
          <cell r="BN71">
            <v>74636</v>
          </cell>
          <cell r="BO71">
            <v>78199</v>
          </cell>
          <cell r="BP71">
            <v>72552</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cell r="BL77">
            <v>29638</v>
          </cell>
          <cell r="BM77">
            <v>23557</v>
          </cell>
          <cell r="BN77">
            <v>21684</v>
          </cell>
          <cell r="BO77">
            <v>13910</v>
          </cell>
          <cell r="BP77">
            <v>15111</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cell r="BL78">
            <v>29604</v>
          </cell>
          <cell r="BM78">
            <v>34462</v>
          </cell>
          <cell r="BN78">
            <v>36900</v>
          </cell>
          <cell r="BO78">
            <v>17573</v>
          </cell>
          <cell r="BP78">
            <v>36448</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cell r="BL79">
            <v>34633</v>
          </cell>
          <cell r="BM79">
            <v>38593</v>
          </cell>
          <cell r="BN79">
            <v>35941</v>
          </cell>
          <cell r="BO79">
            <v>37128</v>
          </cell>
          <cell r="BP79">
            <v>32360</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cell r="BL80">
            <v>23651</v>
          </cell>
          <cell r="BM80">
            <v>30368</v>
          </cell>
          <cell r="BN80">
            <v>28142</v>
          </cell>
          <cell r="BO80">
            <v>30249</v>
          </cell>
          <cell r="BP80">
            <v>29386</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cell r="BL81">
            <v>30861</v>
          </cell>
          <cell r="BM81">
            <v>28158</v>
          </cell>
          <cell r="BN81">
            <v>33287</v>
          </cell>
          <cell r="BO81">
            <v>34352</v>
          </cell>
          <cell r="BP81">
            <v>31755</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cell r="BL87">
            <v>20234</v>
          </cell>
          <cell r="BM87">
            <v>21494</v>
          </cell>
          <cell r="BN87">
            <v>24495</v>
          </cell>
          <cell r="BO87">
            <v>20783</v>
          </cell>
          <cell r="BP87">
            <v>22013</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cell r="BL88">
            <v>19752</v>
          </cell>
          <cell r="BM88">
            <v>22470</v>
          </cell>
          <cell r="BN88">
            <v>24446</v>
          </cell>
          <cell r="BO88">
            <v>26527</v>
          </cell>
          <cell r="BP88">
            <v>27178</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cell r="BL89">
            <v>23286</v>
          </cell>
          <cell r="BM89">
            <v>24580</v>
          </cell>
          <cell r="BN89">
            <v>21994</v>
          </cell>
          <cell r="BO89">
            <v>22639</v>
          </cell>
          <cell r="BP89">
            <v>22481</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cell r="BL90">
            <v>21629</v>
          </cell>
          <cell r="BM90">
            <v>18772</v>
          </cell>
          <cell r="BN90">
            <v>16833</v>
          </cell>
          <cell r="BO90">
            <v>18687</v>
          </cell>
          <cell r="BP90">
            <v>19196</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cell r="BL91">
            <v>20192</v>
          </cell>
          <cell r="BM91">
            <v>17427</v>
          </cell>
          <cell r="BN91">
            <v>19849</v>
          </cell>
          <cell r="BO91">
            <v>20407</v>
          </cell>
          <cell r="BP91">
            <v>19068</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cell r="BL97">
            <v>43826</v>
          </cell>
          <cell r="BM97">
            <v>39405</v>
          </cell>
          <cell r="BN97">
            <v>48261</v>
          </cell>
          <cell r="BO97">
            <v>39976</v>
          </cell>
          <cell r="BP97">
            <v>45554</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cell r="BL98">
            <v>47028</v>
          </cell>
          <cell r="BM98">
            <v>55109</v>
          </cell>
          <cell r="BN98">
            <v>57901</v>
          </cell>
          <cell r="BO98">
            <v>50493</v>
          </cell>
          <cell r="BP98">
            <v>53947</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cell r="BL99">
            <v>47655</v>
          </cell>
          <cell r="BM99">
            <v>53460</v>
          </cell>
          <cell r="BN99">
            <v>50018</v>
          </cell>
          <cell r="BO99">
            <v>48028</v>
          </cell>
          <cell r="BP99">
            <v>54395</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cell r="BL100">
            <v>58163</v>
          </cell>
          <cell r="BM100">
            <v>49955</v>
          </cell>
          <cell r="BN100">
            <v>46561</v>
          </cell>
          <cell r="BO100">
            <v>48006</v>
          </cell>
          <cell r="BP100">
            <v>52107</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cell r="BL101">
            <v>50479</v>
          </cell>
          <cell r="BM101">
            <v>43493</v>
          </cell>
          <cell r="BN101">
            <v>49350</v>
          </cell>
          <cell r="BO101">
            <v>46590</v>
          </cell>
          <cell r="BP101">
            <v>45546</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cell r="BL107">
            <v>51557</v>
          </cell>
          <cell r="BM107">
            <v>47032</v>
          </cell>
          <cell r="BN107">
            <v>53078</v>
          </cell>
          <cell r="BO107">
            <v>43507</v>
          </cell>
          <cell r="BP107">
            <v>48559</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cell r="BL108">
            <v>51646</v>
          </cell>
          <cell r="BM108">
            <v>59741</v>
          </cell>
          <cell r="BN108">
            <v>29933</v>
          </cell>
          <cell r="BO108">
            <v>55731</v>
          </cell>
          <cell r="BP108">
            <v>57138</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cell r="BL109">
            <v>52601</v>
          </cell>
          <cell r="BM109">
            <v>55143</v>
          </cell>
          <cell r="BN109">
            <v>51309</v>
          </cell>
          <cell r="BO109">
            <v>52799</v>
          </cell>
          <cell r="BP109">
            <v>55784</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cell r="BL110">
            <v>70797</v>
          </cell>
          <cell r="BM110">
            <v>53403</v>
          </cell>
          <cell r="BN110">
            <v>50458</v>
          </cell>
          <cell r="BO110">
            <v>52118</v>
          </cell>
          <cell r="BP110">
            <v>54763</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cell r="BL111">
            <v>58646</v>
          </cell>
          <cell r="BM111">
            <v>49082</v>
          </cell>
          <cell r="BN111">
            <v>57095</v>
          </cell>
          <cell r="BO111">
            <v>54254</v>
          </cell>
          <cell r="BP111">
            <v>51346</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cell r="BL117">
            <v>152055</v>
          </cell>
          <cell r="BM117">
            <v>178245</v>
          </cell>
          <cell r="BN117">
            <v>190984</v>
          </cell>
          <cell r="BO117">
            <v>178944</v>
          </cell>
          <cell r="BP117">
            <v>197299</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cell r="BL118">
            <v>135238</v>
          </cell>
          <cell r="BM118">
            <v>162396</v>
          </cell>
          <cell r="BN118">
            <v>155749</v>
          </cell>
          <cell r="BO118">
            <v>151989</v>
          </cell>
          <cell r="BP118">
            <v>153075</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cell r="BL119">
            <v>154037</v>
          </cell>
          <cell r="BM119">
            <v>155869</v>
          </cell>
          <cell r="BN119">
            <v>132927</v>
          </cell>
          <cell r="BO119">
            <v>146741</v>
          </cell>
          <cell r="BP119">
            <v>154030</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cell r="BL120">
            <v>186904</v>
          </cell>
          <cell r="BM120">
            <v>126695</v>
          </cell>
          <cell r="BN120">
            <v>110499</v>
          </cell>
          <cell r="BO120">
            <v>130519</v>
          </cell>
          <cell r="BP120">
            <v>140678</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cell r="BL121">
            <v>148571</v>
          </cell>
          <cell r="BM121">
            <v>124173</v>
          </cell>
          <cell r="BN121">
            <v>133484</v>
          </cell>
          <cell r="BO121">
            <v>134097</v>
          </cell>
          <cell r="BP121">
            <v>124722</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cell r="BL127">
            <v>67531</v>
          </cell>
          <cell r="BM127">
            <v>67816</v>
          </cell>
          <cell r="BN127">
            <v>77955</v>
          </cell>
          <cell r="BO127">
            <v>85219</v>
          </cell>
          <cell r="BP127">
            <v>76776</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cell r="BL128">
            <v>59067</v>
          </cell>
          <cell r="BM128">
            <v>58776</v>
          </cell>
          <cell r="BN128">
            <v>69611</v>
          </cell>
          <cell r="BO128">
            <v>65780</v>
          </cell>
          <cell r="BP128">
            <v>73284</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cell r="BL129">
            <v>60495</v>
          </cell>
          <cell r="BM129">
            <v>64108</v>
          </cell>
          <cell r="BN129">
            <v>70642</v>
          </cell>
          <cell r="BO129">
            <v>69989</v>
          </cell>
          <cell r="BP129">
            <v>77176</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cell r="BL130">
            <v>65163</v>
          </cell>
          <cell r="BM130">
            <v>61281</v>
          </cell>
          <cell r="BN130">
            <v>54798</v>
          </cell>
          <cell r="BO130">
            <v>54207</v>
          </cell>
          <cell r="BP130">
            <v>62379</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cell r="BL131">
            <v>55138</v>
          </cell>
          <cell r="BM131">
            <v>50952</v>
          </cell>
          <cell r="BN131">
            <v>47660</v>
          </cell>
          <cell r="BO131">
            <v>54781</v>
          </cell>
          <cell r="BP131">
            <v>47514</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cell r="BL137">
            <v>0</v>
          </cell>
          <cell r="BM137">
            <v>11421</v>
          </cell>
          <cell r="BN137">
            <v>11387</v>
          </cell>
          <cell r="BO137">
            <v>7092</v>
          </cell>
          <cell r="BP137">
            <v>5090</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cell r="BL138">
            <v>10026</v>
          </cell>
          <cell r="BM138">
            <v>11541</v>
          </cell>
          <cell r="BN138">
            <v>6062</v>
          </cell>
          <cell r="BO138">
            <v>10610</v>
          </cell>
          <cell r="BP138">
            <v>10795</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cell r="BL139">
            <v>11476</v>
          </cell>
          <cell r="BM139">
            <v>15441</v>
          </cell>
          <cell r="BN139">
            <v>18773</v>
          </cell>
          <cell r="BO139">
            <v>17079</v>
          </cell>
          <cell r="BP139">
            <v>17071</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cell r="BL140">
            <v>8929</v>
          </cell>
          <cell r="BM140">
            <v>13646</v>
          </cell>
          <cell r="BN140">
            <v>13662</v>
          </cell>
          <cell r="BO140">
            <v>11955</v>
          </cell>
          <cell r="BP140">
            <v>12424</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cell r="BL141">
            <v>9536</v>
          </cell>
          <cell r="BM141">
            <v>11479</v>
          </cell>
          <cell r="BN141">
            <v>12021</v>
          </cell>
          <cell r="BO141">
            <v>13354</v>
          </cell>
          <cell r="BP141">
            <v>11094</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cell r="BL147">
            <v>10359</v>
          </cell>
          <cell r="BM147">
            <v>13662</v>
          </cell>
          <cell r="BN147">
            <v>11900</v>
          </cell>
          <cell r="BO147">
            <v>8339</v>
          </cell>
          <cell r="BP147">
            <v>5949</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cell r="BL148">
            <v>11841</v>
          </cell>
          <cell r="BM148">
            <v>15635</v>
          </cell>
          <cell r="BN148">
            <v>21014</v>
          </cell>
          <cell r="BO148">
            <v>20194</v>
          </cell>
          <cell r="BP148">
            <v>21390</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cell r="BL149">
            <v>11442</v>
          </cell>
          <cell r="BM149">
            <v>15154</v>
          </cell>
          <cell r="BN149">
            <v>18321</v>
          </cell>
          <cell r="BO149">
            <v>18183</v>
          </cell>
          <cell r="BP149">
            <v>18288</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cell r="BL150">
            <v>11395</v>
          </cell>
          <cell r="BM150">
            <v>15638</v>
          </cell>
          <cell r="BN150">
            <v>15173</v>
          </cell>
          <cell r="BO150">
            <v>14278</v>
          </cell>
          <cell r="BP150">
            <v>14878</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cell r="BL151">
            <v>9980</v>
          </cell>
          <cell r="BM151">
            <v>11728</v>
          </cell>
          <cell r="BN151">
            <v>12197</v>
          </cell>
          <cell r="BO151">
            <v>13908</v>
          </cell>
          <cell r="BP151">
            <v>11308</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cell r="BP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cell r="BP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cell r="BO156">
            <v>0</v>
          </cell>
          <cell r="BP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cell r="BL157">
            <v>56827</v>
          </cell>
          <cell r="BM157">
            <v>52715</v>
          </cell>
          <cell r="BN157">
            <v>57225</v>
          </cell>
          <cell r="BO157">
            <v>58180</v>
          </cell>
          <cell r="BP157">
            <v>50486</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cell r="BL158">
            <v>50026</v>
          </cell>
          <cell r="BM158">
            <v>51477</v>
          </cell>
          <cell r="BN158">
            <v>60248</v>
          </cell>
          <cell r="BO158">
            <v>55173</v>
          </cell>
          <cell r="BP158">
            <v>66230</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cell r="BL159">
            <v>48396</v>
          </cell>
          <cell r="BM159">
            <v>50278</v>
          </cell>
          <cell r="BN159">
            <v>55712</v>
          </cell>
          <cell r="BO159">
            <v>52906</v>
          </cell>
          <cell r="BP159">
            <v>58264</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cell r="BL160">
            <v>59901</v>
          </cell>
          <cell r="BM160">
            <v>50100</v>
          </cell>
          <cell r="BN160">
            <v>47500</v>
          </cell>
          <cell r="BO160">
            <v>45120</v>
          </cell>
          <cell r="BP160">
            <v>54036</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cell r="BL161">
            <v>41652</v>
          </cell>
          <cell r="BM161">
            <v>35071</v>
          </cell>
          <cell r="BN161">
            <v>31665</v>
          </cell>
          <cell r="BO161">
            <v>34112</v>
          </cell>
          <cell r="BP161">
            <v>30310</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cell r="BL167">
            <v>73724</v>
          </cell>
          <cell r="BM167">
            <v>56400</v>
          </cell>
          <cell r="BN167">
            <v>50066</v>
          </cell>
          <cell r="BO167">
            <v>42938</v>
          </cell>
          <cell r="BP167">
            <v>39071</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cell r="BL168">
            <v>67020</v>
          </cell>
          <cell r="BM168">
            <v>69996</v>
          </cell>
          <cell r="BN168">
            <v>85388</v>
          </cell>
          <cell r="BO168">
            <v>80239</v>
          </cell>
          <cell r="BP168">
            <v>90052</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cell r="BL169">
            <v>69986</v>
          </cell>
          <cell r="BM169">
            <v>71552</v>
          </cell>
          <cell r="BN169">
            <v>85727</v>
          </cell>
          <cell r="BO169">
            <v>80312</v>
          </cell>
          <cell r="BP169">
            <v>87176</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cell r="BL170">
            <v>77878</v>
          </cell>
          <cell r="BM170">
            <v>65168</v>
          </cell>
          <cell r="BN170">
            <v>65366</v>
          </cell>
          <cell r="BO170">
            <v>64375</v>
          </cell>
          <cell r="BP170">
            <v>74451</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cell r="BL171">
            <v>54274</v>
          </cell>
          <cell r="BM171">
            <v>47388</v>
          </cell>
          <cell r="BN171">
            <v>45787</v>
          </cell>
          <cell r="BO171">
            <v>51367</v>
          </cell>
          <cell r="BP171">
            <v>44454</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cell r="BL177">
            <v>193571</v>
          </cell>
          <cell r="BM177">
            <v>245455</v>
          </cell>
          <cell r="BN177">
            <v>213316</v>
          </cell>
          <cell r="BO177">
            <v>221896</v>
          </cell>
          <cell r="BP177">
            <v>203999</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cell r="BL178">
            <v>148780</v>
          </cell>
          <cell r="BM178">
            <v>155888</v>
          </cell>
          <cell r="BN178">
            <v>168677</v>
          </cell>
          <cell r="BO178">
            <v>149664</v>
          </cell>
          <cell r="BP178">
            <v>163929</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cell r="BL179">
            <v>161890</v>
          </cell>
          <cell r="BM179">
            <v>169748</v>
          </cell>
          <cell r="BN179">
            <v>172578</v>
          </cell>
          <cell r="BO179">
            <v>163114</v>
          </cell>
          <cell r="BP179">
            <v>177464</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cell r="BL180">
            <v>191667</v>
          </cell>
          <cell r="BM180">
            <v>156924</v>
          </cell>
          <cell r="BN180">
            <v>135583</v>
          </cell>
          <cell r="BO180">
            <v>135126</v>
          </cell>
          <cell r="BP180">
            <v>158491</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cell r="BL181">
            <v>133143</v>
          </cell>
          <cell r="BM181">
            <v>122341</v>
          </cell>
          <cell r="BN181">
            <v>102867</v>
          </cell>
          <cell r="BO181">
            <v>113412</v>
          </cell>
          <cell r="BP181">
            <v>97311</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cell r="BO188">
            <v>0</v>
          </cell>
          <cell r="BP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cell r="BN189">
            <v>0</v>
          </cell>
          <cell r="BO189">
            <v>19842</v>
          </cell>
          <cell r="BP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32420</v>
          </cell>
          <cell r="BO190">
            <v>0</v>
          </cell>
          <cell r="BP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cell r="BO191">
            <v>0</v>
          </cell>
          <cell r="BP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2033969.5</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3284802.8707617819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J2" sqref="J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67</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0.75941004238426435</v>
      </c>
      <c r="D3" s="54"/>
      <c r="E3" s="54"/>
      <c r="F3" s="54"/>
      <c r="G3" s="54"/>
      <c r="H3" s="54"/>
      <c r="I3" s="54"/>
      <c r="J3" s="54"/>
      <c r="K3" s="54"/>
      <c r="L3" s="54"/>
      <c r="M3" s="54"/>
      <c r="N3" s="54"/>
      <c r="O3" s="56"/>
    </row>
    <row r="4" spans="1:15" customFormat="1" ht="18" customHeight="1" thickBot="1" x14ac:dyDescent="0.4">
      <c r="A4" s="372" t="s">
        <v>1089</v>
      </c>
      <c r="B4" s="32"/>
      <c r="C4" s="359">
        <f>ACTIVE!B275</f>
        <v>0.7842425664304199</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368803</v>
      </c>
      <c r="C6" s="240">
        <f>B6/N6</f>
        <v>0.19281377206126074</v>
      </c>
      <c r="D6" s="239">
        <f>ACTIVE!C3</f>
        <v>145060</v>
      </c>
      <c r="E6" s="240">
        <f>D6/N6</f>
        <v>7.5838769682476784E-2</v>
      </c>
      <c r="F6" s="239">
        <f>ACTIVE!D3</f>
        <v>109936</v>
      </c>
      <c r="G6" s="240">
        <f>F6/N6</f>
        <v>5.7475603087086498E-2</v>
      </c>
      <c r="H6" s="239">
        <f>ACTIVE!E3</f>
        <v>251549</v>
      </c>
      <c r="I6" s="240">
        <f>H6/N6</f>
        <v>0.13151224786196988</v>
      </c>
      <c r="J6" s="239">
        <f>ACTIVE!F3</f>
        <v>267590</v>
      </c>
      <c r="K6" s="240">
        <f>J6/N6</f>
        <v>0.13989863766258073</v>
      </c>
      <c r="L6" s="241">
        <f>ACTIVE!G3</f>
        <v>769804</v>
      </c>
      <c r="M6" s="240">
        <f>L6/N6</f>
        <v>0.40246096964462535</v>
      </c>
      <c r="N6" s="242">
        <f>ACTIVE!H3</f>
        <v>1912742</v>
      </c>
      <c r="O6" s="38"/>
    </row>
    <row r="7" spans="1:15" customFormat="1" ht="15" x14ac:dyDescent="0.2">
      <c r="A7" s="243" t="s">
        <v>13</v>
      </c>
      <c r="B7" s="244">
        <f>ACTIVE!B4</f>
        <v>368803</v>
      </c>
      <c r="C7" s="240">
        <f>B7/N7</f>
        <v>0.19281377206126074</v>
      </c>
      <c r="D7" s="244">
        <f>ACTIVE!C4</f>
        <v>145060</v>
      </c>
      <c r="E7" s="240">
        <f>D7/N7</f>
        <v>7.5838769682476784E-2</v>
      </c>
      <c r="F7" s="244">
        <f>ACTIVE!D4</f>
        <v>109936</v>
      </c>
      <c r="G7" s="240">
        <f>F7/N7</f>
        <v>5.7475603087086498E-2</v>
      </c>
      <c r="H7" s="244">
        <f>ACTIVE!E4</f>
        <v>251549</v>
      </c>
      <c r="I7" s="240">
        <f>H7/N7</f>
        <v>0.13151224786196988</v>
      </c>
      <c r="J7" s="244">
        <f>ACTIVE!F4</f>
        <v>267590</v>
      </c>
      <c r="K7" s="240">
        <f>J7/N7</f>
        <v>0.13989863766258073</v>
      </c>
      <c r="L7" s="242">
        <f>ACTIVE!G4</f>
        <v>769804</v>
      </c>
      <c r="M7" s="240">
        <f>L7/N7</f>
        <v>0.40246096964462535</v>
      </c>
      <c r="N7" s="242">
        <f>ACTIVE!H4</f>
        <v>1912742</v>
      </c>
      <c r="O7" s="38"/>
    </row>
    <row r="8" spans="1:15" customFormat="1" ht="15.75" thickBot="1" x14ac:dyDescent="0.25">
      <c r="A8" s="245" t="s">
        <v>14</v>
      </c>
      <c r="B8" s="244">
        <f>ACTIVE!B33</f>
        <v>69999930</v>
      </c>
      <c r="C8" s="246">
        <f>(B8/ACTIVE!B49)/'Market Report'!N8</f>
        <v>7.8637526118202558E-2</v>
      </c>
      <c r="D8" s="244">
        <f>ACTIVE!C33</f>
        <v>2470000</v>
      </c>
      <c r="E8" s="246">
        <f>(D8/ACTIVE!C49)/'Market Report'!N8</f>
        <v>1.9423488374684408E-2</v>
      </c>
      <c r="F8" s="244">
        <f>ACTIVE!D33</f>
        <v>2869998.6</v>
      </c>
      <c r="G8" s="246">
        <f>(F8/ACTIVE!D49)/'Market Report'!N8</f>
        <v>4.7322058100560713E-2</v>
      </c>
      <c r="H8" s="244">
        <f>ACTIVE!E33</f>
        <v>709999.55</v>
      </c>
      <c r="I8" s="246">
        <f>(H8/ACTIVE!E49)/'Market Report'!N8</f>
        <v>0.11166532797940211</v>
      </c>
      <c r="J8" s="244">
        <f>ACTIVE!F33</f>
        <v>1206998.8700000001</v>
      </c>
      <c r="K8" s="246">
        <f>(J8/ACTIVE!F49)/'Market Report'!N8</f>
        <v>0.16024694818661803</v>
      </c>
      <c r="L8" s="242">
        <f>ACTIVE!G33</f>
        <v>5700000</v>
      </c>
      <c r="M8" s="246">
        <f>L8/N8</f>
        <v>0.58270465124053217</v>
      </c>
      <c r="N8" s="247">
        <f>ACTIVE!H33</f>
        <v>9781971</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83786</v>
      </c>
      <c r="C10" s="240">
        <f>B10/B6</f>
        <v>0.22718361835451448</v>
      </c>
      <c r="D10" s="239">
        <f>ACTIVE!B86</f>
        <v>15111</v>
      </c>
      <c r="E10" s="240">
        <f>D10/D6</f>
        <v>0.10417068799117607</v>
      </c>
      <c r="F10" s="239">
        <f>ACTIVE!B87</f>
        <v>22013</v>
      </c>
      <c r="G10" s="240">
        <f>F10/F6</f>
        <v>0.20023468199679814</v>
      </c>
      <c r="H10" s="239">
        <f>ACTIVE!B88</f>
        <v>45554</v>
      </c>
      <c r="I10" s="240">
        <f>H10/H6</f>
        <v>0.181093941935766</v>
      </c>
      <c r="J10" s="239">
        <f>ACTIVE!B89</f>
        <v>48559</v>
      </c>
      <c r="K10" s="240">
        <f>J10/J6</f>
        <v>0.18146791733622333</v>
      </c>
      <c r="L10" s="241">
        <f>ACTIVE!B90</f>
        <v>197299</v>
      </c>
      <c r="M10" s="240">
        <f>L10/L6</f>
        <v>0.25629770694878179</v>
      </c>
      <c r="N10" s="255">
        <f>SUM(ACTIVE!B85:B90)</f>
        <v>412322</v>
      </c>
      <c r="O10" s="38"/>
    </row>
    <row r="11" spans="1:15" customFormat="1" ht="15.75" thickBot="1" x14ac:dyDescent="0.25">
      <c r="A11" s="238" t="s">
        <v>17</v>
      </c>
      <c r="B11" s="244">
        <f>ACTIVE!B91</f>
        <v>83786</v>
      </c>
      <c r="C11" s="240">
        <f>B11/B7</f>
        <v>0.22718361835451448</v>
      </c>
      <c r="D11" s="244">
        <f>ACTIVE!B92</f>
        <v>15111</v>
      </c>
      <c r="E11" s="240">
        <f>D11/D7</f>
        <v>0.10417068799117607</v>
      </c>
      <c r="F11" s="244">
        <f>ACTIVE!B93</f>
        <v>22013</v>
      </c>
      <c r="G11" s="240">
        <f>F11/F7</f>
        <v>0.20023468199679814</v>
      </c>
      <c r="H11" s="244">
        <f>ACTIVE!B94</f>
        <v>45554</v>
      </c>
      <c r="I11" s="240">
        <f>H11/H7</f>
        <v>0.181093941935766</v>
      </c>
      <c r="J11" s="244">
        <f>ACTIVE!B95</f>
        <v>48559</v>
      </c>
      <c r="K11" s="240">
        <f>J11/J7</f>
        <v>0.18146791733622333</v>
      </c>
      <c r="L11" s="242">
        <f>ACTIVE!B96</f>
        <v>197299</v>
      </c>
      <c r="M11" s="240">
        <f>L11/L7</f>
        <v>0.25629770694878179</v>
      </c>
      <c r="N11" s="255">
        <f>SUM(ACTIVE!B91:B96)</f>
        <v>412322</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75" thickBot="1" x14ac:dyDescent="0.25">
      <c r="A13" s="245" t="s">
        <v>19</v>
      </c>
      <c r="B13" s="252">
        <f>B18</f>
        <v>11999988</v>
      </c>
      <c r="C13" s="246">
        <f>B13/B8</f>
        <v>0.17142857142857143</v>
      </c>
      <c r="D13" s="252">
        <f>D18</f>
        <v>0</v>
      </c>
      <c r="E13" s="246">
        <f>D13/D8</f>
        <v>0</v>
      </c>
      <c r="F13" s="252">
        <f>F18</f>
        <v>399999.2</v>
      </c>
      <c r="G13" s="246">
        <f>F13/F8</f>
        <v>0.13937261154064676</v>
      </c>
      <c r="H13" s="252">
        <f>H18</f>
        <v>99999.900000000009</v>
      </c>
      <c r="I13" s="246">
        <f>H13/H8</f>
        <v>0.14084501884543449</v>
      </c>
      <c r="J13" s="252">
        <f>J18</f>
        <v>199999.80000000002</v>
      </c>
      <c r="K13" s="246">
        <f>J13/J8</f>
        <v>0.1657000722792723</v>
      </c>
      <c r="L13" s="247">
        <f>L18</f>
        <v>1200000</v>
      </c>
      <c r="M13" s="246">
        <f>L13/L8</f>
        <v>0.21052631578947367</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318386800</v>
      </c>
      <c r="C15" s="240">
        <f>(B15/ACTIVE!B49)/'Market Report'!N15</f>
        <v>0.19743025972540923</v>
      </c>
      <c r="D15" s="244">
        <f>ACTIVE!B104</f>
        <v>5666625</v>
      </c>
      <c r="E15" s="240">
        <f>(D15/ACTIVE!C49)/'Market Report'!N15</f>
        <v>2.4596945346400913E-2</v>
      </c>
      <c r="F15" s="244">
        <f>ACTIVE!B105</f>
        <v>6934095.0000000009</v>
      </c>
      <c r="G15" s="240">
        <f>(F15/ACTIVE!D49)/'Market Report'!N15</f>
        <v>6.3109996054793782E-2</v>
      </c>
      <c r="H15" s="244">
        <f>ACTIVE!B106</f>
        <v>1457728</v>
      </c>
      <c r="I15" s="240">
        <f>(H15/ACTIVE!E49)/'Market Report'!N15</f>
        <v>0.12655030444371496</v>
      </c>
      <c r="J15" s="244">
        <f>ACTIVE!B107</f>
        <v>2330832</v>
      </c>
      <c r="K15" s="240">
        <f>(J15/ACTIVE!F49)/'Market Report'!N15</f>
        <v>0.17081275676378072</v>
      </c>
      <c r="L15" s="242">
        <f>ACTIVE!B108</f>
        <v>7398712.5</v>
      </c>
      <c r="M15" s="240">
        <f>L15/N15</f>
        <v>0.41749973766590037</v>
      </c>
      <c r="N15" s="242">
        <f>L15+(J15/ACTIVE!F$49)+('Market Report'!H15/ACTIVE!E$49)+('Market Report'!F15/ACTIVE!D$49)+('Market Report'!D15/ACTIVE!C$49)+('Market Report'!B15/ACTIVE!B$49)</f>
        <v>17721478.201073121</v>
      </c>
      <c r="O15" s="38"/>
    </row>
    <row r="16" spans="1:15" customFormat="1" ht="15" x14ac:dyDescent="0.2">
      <c r="A16" s="243" t="s">
        <v>22</v>
      </c>
      <c r="B16" s="244">
        <f>ACTIVE!B109*ACTIVE!B91</f>
        <v>133821008.83726995</v>
      </c>
      <c r="C16" s="240">
        <f>B16/B15</f>
        <v>0.42030953807529065</v>
      </c>
      <c r="D16" s="244">
        <f>ACTIVE!B110*ACTIVE!B92</f>
        <v>3683578.7762073888</v>
      </c>
      <c r="E16" s="240">
        <f>D16/D$15</f>
        <v>0.65004809321375401</v>
      </c>
      <c r="F16" s="244">
        <f>ACTIVE!B111*ACTIVE!B93</f>
        <v>2395423.8701154543</v>
      </c>
      <c r="G16" s="240">
        <f>F16/F$15</f>
        <v>0.34545587709938413</v>
      </c>
      <c r="H16" s="244">
        <f>ACTIVE!B112*ACTIVE!B94</f>
        <v>537464.39321736281</v>
      </c>
      <c r="I16" s="240">
        <f>H16/H$15</f>
        <v>0.36870005461743399</v>
      </c>
      <c r="J16" s="244">
        <f>ACTIVE!B113*ACTIVE!B95</f>
        <v>678688.17640218302</v>
      </c>
      <c r="K16" s="240">
        <f>J16/J$15</f>
        <v>0.29117850467222994</v>
      </c>
      <c r="L16" s="242">
        <f>ACTIVE!B114*ACTIVE!B96</f>
        <v>3581250.5637398204</v>
      </c>
      <c r="M16" s="240">
        <f>L16/L$15</f>
        <v>0.48403699477981071</v>
      </c>
      <c r="N16" s="242">
        <f>L16+(J16/ACTIVE!F$49)+('Market Report'!H16/ACTIVE!E$49)+('Market Report'!F16/ACTIVE!D$49)+('Market Report'!D16/ACTIVE!C$49)+('Market Report'!B16/ACTIVE!B$49)</f>
        <v>7429803.5160600431</v>
      </c>
      <c r="O16" s="38"/>
    </row>
    <row r="17" spans="1:15" customFormat="1" ht="15" x14ac:dyDescent="0.2">
      <c r="A17" s="243" t="s">
        <v>23</v>
      </c>
      <c r="B17" s="244">
        <f>B15-B16</f>
        <v>184565791.16273004</v>
      </c>
      <c r="C17" s="240">
        <f>B17/B15</f>
        <v>0.5796904619247093</v>
      </c>
      <c r="D17" s="244">
        <f>D15-D16</f>
        <v>1983046.2237926112</v>
      </c>
      <c r="E17" s="240">
        <f>D17/D$15</f>
        <v>0.34995190678624599</v>
      </c>
      <c r="F17" s="244">
        <f>F15-F16</f>
        <v>4538671.1298845466</v>
      </c>
      <c r="G17" s="240">
        <f>F17/F$15</f>
        <v>0.65454412290061592</v>
      </c>
      <c r="H17" s="244">
        <f>H15-H16</f>
        <v>920263.60678263719</v>
      </c>
      <c r="I17" s="240">
        <f>H17/H$15</f>
        <v>0.63129994538256606</v>
      </c>
      <c r="J17" s="244">
        <f>J15-J16</f>
        <v>1652143.823597817</v>
      </c>
      <c r="K17" s="240">
        <f>J17/J$15</f>
        <v>0.70882149532777006</v>
      </c>
      <c r="L17" s="242">
        <f>L15-L16</f>
        <v>3817461.9362601796</v>
      </c>
      <c r="M17" s="240">
        <f>L17/L$15</f>
        <v>0.51596300522018923</v>
      </c>
      <c r="N17" s="242">
        <f>L17+(J17/ACTIVE!F$49)+('Market Report'!H17/ACTIVE!E$49)+('Market Report'!F17/ACTIVE!D$49)+('Market Report'!D17/ACTIVE!C$49)+('Market Report'!B17/ACTIVE!B$49)</f>
        <v>10291674.685013076</v>
      </c>
      <c r="O17" s="38"/>
    </row>
    <row r="18" spans="1:15" customFormat="1" ht="15" x14ac:dyDescent="0.2">
      <c r="A18" s="238" t="s">
        <v>19</v>
      </c>
      <c r="B18" s="244">
        <f>ACTIVE!B115</f>
        <v>11999988</v>
      </c>
      <c r="C18" s="240">
        <f>B18/B15</f>
        <v>3.7689967046372529E-2</v>
      </c>
      <c r="D18" s="244">
        <f>ACTIVE!B116</f>
        <v>0</v>
      </c>
      <c r="E18" s="240">
        <f>D18/D$15</f>
        <v>0</v>
      </c>
      <c r="F18" s="244">
        <f>ACTIVE!B117</f>
        <v>399999.2</v>
      </c>
      <c r="G18" s="240">
        <f>F18/F$15</f>
        <v>5.7685855183697364E-2</v>
      </c>
      <c r="H18" s="244">
        <f>ACTIVE!B118</f>
        <v>99999.900000000009</v>
      </c>
      <c r="I18" s="240">
        <f>H18/H$15</f>
        <v>6.8599834811432586E-2</v>
      </c>
      <c r="J18" s="244">
        <f>ACTIVE!B119</f>
        <v>199999.80000000002</v>
      </c>
      <c r="K18" s="240">
        <f>J18/J$15</f>
        <v>8.5806184229494029E-2</v>
      </c>
      <c r="L18" s="242">
        <f>ACTIVE!B120</f>
        <v>1200000</v>
      </c>
      <c r="M18" s="240">
        <f>L18/L$15</f>
        <v>0.16219038109671108</v>
      </c>
      <c r="N18" s="242">
        <f>L18+(J18/ACTIVE!F$49)+('Market Report'!H18/ACTIVE!E$49)+('Market Report'!F18/ACTIVE!D$49)+('Market Report'!D18/ACTIVE!C$49)+('Market Report'!B18/ACTIVE!B$49)</f>
        <v>1809970</v>
      </c>
      <c r="O18" s="38"/>
    </row>
    <row r="19" spans="1:15" customFormat="1" ht="15.75" thickBot="1" x14ac:dyDescent="0.25">
      <c r="A19" s="243" t="s">
        <v>24</v>
      </c>
      <c r="B19" s="244">
        <f>ACTIVE!B121</f>
        <v>28654812</v>
      </c>
      <c r="C19" s="240">
        <f>B19/B15</f>
        <v>0.09</v>
      </c>
      <c r="D19" s="244">
        <f>ACTIVE!B122</f>
        <v>390997.12499999994</v>
      </c>
      <c r="E19" s="240">
        <f>D19/D$15</f>
        <v>6.8999999999999992E-2</v>
      </c>
      <c r="F19" s="244">
        <f>ACTIVE!B123</f>
        <v>0</v>
      </c>
      <c r="G19" s="240">
        <f>F19/F$15</f>
        <v>0</v>
      </c>
      <c r="H19" s="244">
        <f>ACTIVE!B124</f>
        <v>167638.72</v>
      </c>
      <c r="I19" s="240">
        <f>H19/H$15</f>
        <v>0.115</v>
      </c>
      <c r="J19" s="244">
        <f>ACTIVE!B125</f>
        <v>268045.68000000005</v>
      </c>
      <c r="K19" s="240">
        <f>J19/J$15</f>
        <v>0.11500000000000002</v>
      </c>
      <c r="L19" s="242">
        <f>ACTIVE!B126</f>
        <v>425425.96875</v>
      </c>
      <c r="M19" s="240">
        <f>L19/L$15</f>
        <v>5.7500000000000002E-2</v>
      </c>
      <c r="N19" s="244">
        <f>L19+(J19/ACTIVE!F$49)+('Market Report'!H19/ACTIVE!E$49)+('Market Report'!F19/ACTIVE!D$49)+('Market Report'!D19/ACTIVE!C$49)+('Market Report'!B19/ACTIVE!B$49)</f>
        <v>1376407.7104333166</v>
      </c>
      <c r="O19" s="38"/>
    </row>
    <row r="20" spans="1:15" customFormat="1" ht="15.75" thickBot="1" x14ac:dyDescent="0.25">
      <c r="A20" s="243" t="s">
        <v>25</v>
      </c>
      <c r="B20" s="254">
        <f>B17-B18-B19</f>
        <v>143910991.16273004</v>
      </c>
      <c r="C20" s="240">
        <f>B20/B15</f>
        <v>0.45200049487833677</v>
      </c>
      <c r="D20" s="254">
        <f>D17-D18-D19</f>
        <v>1592049.0987926112</v>
      </c>
      <c r="E20" s="240">
        <f>D20/D$15</f>
        <v>0.28095190678624599</v>
      </c>
      <c r="F20" s="254">
        <f>F17-F18-F19</f>
        <v>4138671.9298845464</v>
      </c>
      <c r="G20" s="240">
        <f>F20/F$15</f>
        <v>0.59685826771691852</v>
      </c>
      <c r="H20" s="254">
        <f>H17-H18-H19</f>
        <v>652624.98678263719</v>
      </c>
      <c r="I20" s="240">
        <f>H20/H$15</f>
        <v>0.4477001105711334</v>
      </c>
      <c r="J20" s="254">
        <f>J17-J18-J19</f>
        <v>1184098.3435978168</v>
      </c>
      <c r="K20" s="240">
        <f>J20/J$15</f>
        <v>0.50801531109827591</v>
      </c>
      <c r="L20" s="255">
        <f>L17-L18-L19</f>
        <v>2192035.9675101796</v>
      </c>
      <c r="M20" s="240">
        <f>L20/L$15</f>
        <v>0.29627262412347821</v>
      </c>
      <c r="N20" s="255">
        <f>L20+(J20/ACTIVE!F$49)+('Market Report'!H20/ACTIVE!E$49)+('Market Report'!F20/ACTIVE!D$49)+('Market Report'!D20/ACTIVE!C$49)+('Market Report'!B20/ACTIVE!B$49)</f>
        <v>7105296.9745797599</v>
      </c>
      <c r="O20" s="38"/>
    </row>
    <row r="21" spans="1:15" customFormat="1" ht="21" thickBot="1" x14ac:dyDescent="0.35">
      <c r="A21" s="358" t="s">
        <v>1077</v>
      </c>
      <c r="B21" s="53"/>
      <c r="C21" s="359">
        <f>ACTIVE!B274</f>
        <v>0.68564603328237661</v>
      </c>
      <c r="D21" s="47"/>
      <c r="E21" s="46"/>
      <c r="F21" s="47"/>
      <c r="G21" s="46"/>
      <c r="H21" s="47"/>
      <c r="I21" s="32"/>
      <c r="J21" s="47"/>
      <c r="K21" s="46"/>
      <c r="L21" s="47"/>
      <c r="M21" s="46"/>
      <c r="N21" s="47"/>
      <c r="O21" s="38"/>
    </row>
    <row r="22" spans="1:15" customFormat="1" ht="21" thickBot="1" x14ac:dyDescent="0.35">
      <c r="A22" s="372" t="s">
        <v>1090</v>
      </c>
      <c r="B22" s="32"/>
      <c r="C22" s="359">
        <f>ACTIVE!B276</f>
        <v>0.76689690111316133</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337129</v>
      </c>
      <c r="C24" s="240">
        <f>B24/N24</f>
        <v>0.18114112855561645</v>
      </c>
      <c r="D24" s="239">
        <f>ACTIVE!C8</f>
        <v>56474</v>
      </c>
      <c r="E24" s="240">
        <f>D24/N24</f>
        <v>3.034376779823119E-2</v>
      </c>
      <c r="F24" s="239">
        <f>ACTIVE!D8</f>
        <v>71813</v>
      </c>
      <c r="G24" s="240">
        <f>F24/N24</f>
        <v>3.8585490613280031E-2</v>
      </c>
      <c r="H24" s="239">
        <f>ACTIVE!E8</f>
        <v>259326</v>
      </c>
      <c r="I24" s="240">
        <f>H24/N24</f>
        <v>0.13933718043779619</v>
      </c>
      <c r="J24" s="239">
        <f>ACTIVE!F8</f>
        <v>335204</v>
      </c>
      <c r="K24" s="240">
        <f>J24/N24</f>
        <v>0.18010681625240443</v>
      </c>
      <c r="L24" s="241">
        <f>ACTIVE!G8</f>
        <v>801194</v>
      </c>
      <c r="M24" s="240">
        <f>L24/N24</f>
        <v>0.43048561634267168</v>
      </c>
      <c r="N24" s="244">
        <f>ACTIVE!H8</f>
        <v>1861140</v>
      </c>
      <c r="O24" s="38"/>
    </row>
    <row r="25" spans="1:15" customFormat="1" ht="15" x14ac:dyDescent="0.2">
      <c r="A25" s="243" t="s">
        <v>13</v>
      </c>
      <c r="B25" s="244">
        <f>ACTIVE!B9</f>
        <v>337129</v>
      </c>
      <c r="C25" s="240">
        <f>B25/N25</f>
        <v>0.18114112855561645</v>
      </c>
      <c r="D25" s="244">
        <f>ACTIVE!C9</f>
        <v>56474</v>
      </c>
      <c r="E25" s="240">
        <f>D25/N25</f>
        <v>3.034376779823119E-2</v>
      </c>
      <c r="F25" s="244">
        <f>ACTIVE!D9</f>
        <v>71813</v>
      </c>
      <c r="G25" s="240">
        <f>F25/N25</f>
        <v>3.8585490613280031E-2</v>
      </c>
      <c r="H25" s="244">
        <f>ACTIVE!E9</f>
        <v>259326</v>
      </c>
      <c r="I25" s="240">
        <f>H25/N25</f>
        <v>0.13933718043779619</v>
      </c>
      <c r="J25" s="244">
        <f>ACTIVE!F9</f>
        <v>335204</v>
      </c>
      <c r="K25" s="240">
        <f>J25/N25</f>
        <v>0.18010681625240443</v>
      </c>
      <c r="L25" s="242">
        <f>ACTIVE!G9</f>
        <v>801194</v>
      </c>
      <c r="M25" s="240">
        <f>L25/N25</f>
        <v>0.43048561634267168</v>
      </c>
      <c r="N25" s="244">
        <f>ACTIVE!H9</f>
        <v>1861140</v>
      </c>
      <c r="O25" s="32"/>
    </row>
    <row r="26" spans="1:15" customFormat="1" ht="15.75" thickBot="1" x14ac:dyDescent="0.25">
      <c r="A26" s="245" t="s">
        <v>27</v>
      </c>
      <c r="B26" s="244">
        <f>ACTIVE!B34</f>
        <v>85999914</v>
      </c>
      <c r="C26" s="246">
        <f>(B26/ACTIVE!B49)/'Market Report'!N26</f>
        <v>7.2591990496139056E-2</v>
      </c>
      <c r="D26" s="244">
        <f>ACTIVE!C34</f>
        <v>2629991</v>
      </c>
      <c r="E26" s="246">
        <f>(D26/ACTIVE!C49)/'Market Report'!N26</f>
        <v>1.5539712885509616E-2</v>
      </c>
      <c r="F26" s="244">
        <f>ACTIVE!D34</f>
        <v>3155000.2</v>
      </c>
      <c r="G26" s="246">
        <f>(F26/ACTIVE!D49)/'Market Report'!N26</f>
        <v>3.9087669906440033E-2</v>
      </c>
      <c r="H26" s="244">
        <f>ACTIVE!E34</f>
        <v>1162999.5</v>
      </c>
      <c r="I26" s="246">
        <f>(H26/ACTIVE!E49)/'Market Report'!N26</f>
        <v>0.13743528640205416</v>
      </c>
      <c r="J26" s="244">
        <f>ACTIVE!F34</f>
        <v>1658000.19</v>
      </c>
      <c r="K26" s="246">
        <f>(J26/ACTIVE!F49)/'Market Report'!N26</f>
        <v>0.16539635381664955</v>
      </c>
      <c r="L26" s="242">
        <f>ACTIVE!G34</f>
        <v>7420000</v>
      </c>
      <c r="M26" s="246">
        <f>L26/N26</f>
        <v>0.56994898649320758</v>
      </c>
      <c r="N26" s="252">
        <f>ACTIVE!H34</f>
        <v>13018709</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76776</v>
      </c>
      <c r="C28" s="240">
        <f>B28/B24</f>
        <v>0.2277347840144277</v>
      </c>
      <c r="D28" s="239">
        <f>ACTIVE!B128</f>
        <v>5090</v>
      </c>
      <c r="E28" s="240">
        <f>D28/D24</f>
        <v>9.0129971314233101E-2</v>
      </c>
      <c r="F28" s="239">
        <f>ACTIVE!B129</f>
        <v>5949</v>
      </c>
      <c r="G28" s="240">
        <f>F28/F24</f>
        <v>8.2840154289613305E-2</v>
      </c>
      <c r="H28" s="239">
        <f>ACTIVE!B130</f>
        <v>50486</v>
      </c>
      <c r="I28" s="240">
        <f>H28/H24</f>
        <v>0.19468159768014007</v>
      </c>
      <c r="J28" s="239">
        <f>ACTIVE!B131</f>
        <v>39071</v>
      </c>
      <c r="K28" s="240">
        <f>J28/J24</f>
        <v>0.11655887161251059</v>
      </c>
      <c r="L28" s="241">
        <f>ACTIVE!B132</f>
        <v>203999</v>
      </c>
      <c r="M28" s="240">
        <f>L28/L24</f>
        <v>0.25461873154317183</v>
      </c>
      <c r="N28" s="255">
        <f>SUM(ACTIVE!B127:B132)</f>
        <v>381371</v>
      </c>
      <c r="O28" s="38"/>
    </row>
    <row r="29" spans="1:15" customFormat="1" ht="15.75" thickBot="1" x14ac:dyDescent="0.25">
      <c r="A29" s="238" t="s">
        <v>17</v>
      </c>
      <c r="B29" s="244">
        <f>ACTIVE!B133</f>
        <v>76776</v>
      </c>
      <c r="C29" s="240">
        <f>B29/B25</f>
        <v>0.2277347840144277</v>
      </c>
      <c r="D29" s="244">
        <f>ACTIVE!B134</f>
        <v>5090</v>
      </c>
      <c r="E29" s="240">
        <f>D29/D25</f>
        <v>9.0129971314233101E-2</v>
      </c>
      <c r="F29" s="244">
        <f>ACTIVE!B135</f>
        <v>5949</v>
      </c>
      <c r="G29" s="240">
        <f>F29/F25</f>
        <v>8.2840154289613305E-2</v>
      </c>
      <c r="H29" s="244">
        <f>ACTIVE!B136</f>
        <v>50486</v>
      </c>
      <c r="I29" s="240">
        <f>H29/H25</f>
        <v>0.19468159768014007</v>
      </c>
      <c r="J29" s="244">
        <f>ACTIVE!B137</f>
        <v>39071</v>
      </c>
      <c r="K29" s="240">
        <f>J29/J25</f>
        <v>0.11655887161251059</v>
      </c>
      <c r="L29" s="242">
        <f>ACTIVE!B138</f>
        <v>203999</v>
      </c>
      <c r="M29" s="240">
        <f>L29/L25</f>
        <v>0.25461873154317183</v>
      </c>
      <c r="N29" s="255">
        <f>SUM(ACTIVE!B133:B138)</f>
        <v>381371</v>
      </c>
      <c r="O29" s="38"/>
    </row>
    <row r="30" spans="1:15" customFormat="1" ht="15" x14ac:dyDescent="0.2">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0</v>
      </c>
      <c r="M30" s="240">
        <f>L30/L25</f>
        <v>0</v>
      </c>
      <c r="N30" s="244">
        <f>SUM(ACTIVE!B139:B144)</f>
        <v>0</v>
      </c>
      <c r="O30" s="38"/>
    </row>
    <row r="31" spans="1:15" customFormat="1" ht="15.75" thickBot="1" x14ac:dyDescent="0.25">
      <c r="A31" s="245" t="s">
        <v>19</v>
      </c>
      <c r="B31" s="252">
        <f>ACTIVE!B157</f>
        <v>14999985</v>
      </c>
      <c r="C31" s="246">
        <f>B31/B26</f>
        <v>0.1744186046511628</v>
      </c>
      <c r="D31" s="252">
        <f>ACTIVE!B158</f>
        <v>0</v>
      </c>
      <c r="E31" s="246">
        <f>D31/D26</f>
        <v>0</v>
      </c>
      <c r="F31" s="252">
        <f>ACTIVE!B159</f>
        <v>0</v>
      </c>
      <c r="G31" s="246">
        <f>F31/F26</f>
        <v>0</v>
      </c>
      <c r="H31" s="252">
        <f>ACTIVE!B160</f>
        <v>179999.95</v>
      </c>
      <c r="I31" s="246">
        <f>H31/H26</f>
        <v>0.15477216456240953</v>
      </c>
      <c r="J31" s="252">
        <f>ACTIVE!B161</f>
        <v>0</v>
      </c>
      <c r="K31" s="246">
        <f>J31/J26</f>
        <v>0</v>
      </c>
      <c r="L31" s="247">
        <f>ACTIVE!B162</f>
        <v>1500000</v>
      </c>
      <c r="M31" s="246">
        <f>L31/L26</f>
        <v>0.20215633423180593</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491366400.00000006</v>
      </c>
      <c r="C33" s="240">
        <f>(B33/ACTIVE!B49)/'Market Report'!N33</f>
        <v>0.22735677203535143</v>
      </c>
      <c r="D33" s="244">
        <f>ACTIVE!B146</f>
        <v>2799500</v>
      </c>
      <c r="E33" s="240">
        <f>(D33/ACTIVE!C49)/'Market Report'!N33</f>
        <v>9.0673619180936336E-3</v>
      </c>
      <c r="F33" s="244">
        <f>ACTIVE!B147</f>
        <v>3271950</v>
      </c>
      <c r="G33" s="240">
        <f>(F33/ACTIVE!D49)/'Market Report'!N33</f>
        <v>2.2220754441333652E-2</v>
      </c>
      <c r="H33" s="244">
        <f>ACTIVE!B148</f>
        <v>2271870</v>
      </c>
      <c r="I33" s="240">
        <f>(H33/ACTIVE!E49)/'Market Report'!N33</f>
        <v>0.14716819089737013</v>
      </c>
      <c r="J33" s="244">
        <f>ACTIVE!B149</f>
        <v>2305188.9999999995</v>
      </c>
      <c r="K33" s="240">
        <f>(J33/ACTIVE!F49)/'Market Report'!N33</f>
        <v>0.12605487454109776</v>
      </c>
      <c r="L33" s="242">
        <f>ACTIVE!B150</f>
        <v>11117945.5</v>
      </c>
      <c r="M33" s="240">
        <f>L33/N33</f>
        <v>0.46813204616675347</v>
      </c>
      <c r="N33" s="244">
        <f>L33+(J33/ACTIVE!F$49)+('Market Report'!H33/ACTIVE!E$49)+('Market Report'!F33/ACTIVE!D$49)+('Market Report'!D33/ACTIVE!C$49)+('Market Report'!B33/ACTIVE!B$49)</f>
        <v>23749592.857481226</v>
      </c>
      <c r="O33" s="38"/>
    </row>
    <row r="34" spans="1:16" customFormat="1" ht="15" x14ac:dyDescent="0.2">
      <c r="A34" s="243" t="s">
        <v>22</v>
      </c>
      <c r="B34" s="244">
        <f>ACTIVE!B151*ACTIVE!B133</f>
        <v>184016669.56283626</v>
      </c>
      <c r="C34" s="240">
        <f>B34/B$33</f>
        <v>0.37449990386570231</v>
      </c>
      <c r="D34" s="244">
        <f>ACTIVE!B152*ACTIVE!B134</f>
        <v>1703113.5526184458</v>
      </c>
      <c r="E34" s="240">
        <f>D34/D$33</f>
        <v>0.60836347655597278</v>
      </c>
      <c r="F34" s="244">
        <f>ACTIVE!B153*ACTIVE!B135</f>
        <v>971462.29831748863</v>
      </c>
      <c r="G34" s="240">
        <f>F34/F$33</f>
        <v>0.29690621749033103</v>
      </c>
      <c r="H34" s="244">
        <f>ACTIVE!B154*ACTIVE!B136</f>
        <v>854475.32812863309</v>
      </c>
      <c r="I34" s="240">
        <f>H34/H$33</f>
        <v>0.37611101345087222</v>
      </c>
      <c r="J34" s="244">
        <f>ACTIVE!B155*ACTIVE!B137</f>
        <v>783358.31928704213</v>
      </c>
      <c r="K34" s="240">
        <f>J34/J$33</f>
        <v>0.33982390133175294</v>
      </c>
      <c r="L34" s="242">
        <f>ACTIVE!B156*ACTIVE!B138</f>
        <v>5250619.0361283114</v>
      </c>
      <c r="M34" s="240">
        <f>L34/L$33</f>
        <v>0.47226522527280884</v>
      </c>
      <c r="N34" s="244">
        <f>L34+(J34/ACTIVE!F$49)+('Market Report'!H34/ACTIVE!E$49)+('Market Report'!F34/ACTIVE!D$49)+('Market Report'!D34/ACTIVE!C$49)+('Market Report'!B34/ACTIVE!B$49)</f>
        <v>9892402.3368996419</v>
      </c>
      <c r="O34" s="32"/>
    </row>
    <row r="35" spans="1:16" customFormat="1" ht="15" x14ac:dyDescent="0.2">
      <c r="A35" s="243" t="s">
        <v>23</v>
      </c>
      <c r="B35" s="244">
        <f>B33-B34</f>
        <v>307349730.43716383</v>
      </c>
      <c r="C35" s="240">
        <f>B35/B$33</f>
        <v>0.62550009613429769</v>
      </c>
      <c r="D35" s="244">
        <f>D33-D34</f>
        <v>1096386.4473815542</v>
      </c>
      <c r="E35" s="240">
        <f>D35/D$33</f>
        <v>0.39163652344402722</v>
      </c>
      <c r="F35" s="244">
        <f>F33-F34</f>
        <v>2300487.7016825113</v>
      </c>
      <c r="G35" s="240">
        <f>F35/F$33</f>
        <v>0.70309378250966892</v>
      </c>
      <c r="H35" s="244">
        <f>H33-H34</f>
        <v>1417394.6718713669</v>
      </c>
      <c r="I35" s="240">
        <f>H35/H$33</f>
        <v>0.62388898654912772</v>
      </c>
      <c r="J35" s="244">
        <f>J33-J34</f>
        <v>1521830.6807129574</v>
      </c>
      <c r="K35" s="240">
        <f>J35/J$33</f>
        <v>0.660176098668247</v>
      </c>
      <c r="L35" s="242">
        <f>L33-L34</f>
        <v>5867326.4638716886</v>
      </c>
      <c r="M35" s="240">
        <f>L35/L$33</f>
        <v>0.5277347747271911</v>
      </c>
      <c r="N35" s="244">
        <f>L35+(J35/ACTIVE!F$49)+('Market Report'!H35/ACTIVE!E$49)+('Market Report'!F35/ACTIVE!D$49)+('Market Report'!D35/ACTIVE!C$49)+('Market Report'!B35/ACTIVE!B$49)</f>
        <v>13857190.520581586</v>
      </c>
      <c r="O35" s="32"/>
    </row>
    <row r="36" spans="1:16" customFormat="1" ht="15" x14ac:dyDescent="0.2">
      <c r="A36" s="243" t="s">
        <v>28</v>
      </c>
      <c r="B36" s="244">
        <f>B31</f>
        <v>14999985</v>
      </c>
      <c r="C36" s="240">
        <f>B36/B$33</f>
        <v>3.0527087322210062E-2</v>
      </c>
      <c r="D36" s="244">
        <f>D31</f>
        <v>0</v>
      </c>
      <c r="E36" s="240">
        <f>D36/D$33</f>
        <v>0</v>
      </c>
      <c r="F36" s="244">
        <f>F31</f>
        <v>0</v>
      </c>
      <c r="G36" s="240">
        <f>F36/F$33</f>
        <v>0</v>
      </c>
      <c r="H36" s="244">
        <f>H31</f>
        <v>179999.95</v>
      </c>
      <c r="I36" s="240">
        <f>H36/H$33</f>
        <v>7.9229863504513914E-2</v>
      </c>
      <c r="J36" s="244">
        <f>J31</f>
        <v>0</v>
      </c>
      <c r="K36" s="240">
        <f>J36/J$33</f>
        <v>0</v>
      </c>
      <c r="L36" s="242">
        <f>L31</f>
        <v>1500000</v>
      </c>
      <c r="M36" s="240">
        <f>L36/L$33</f>
        <v>0.13491701321975361</v>
      </c>
      <c r="N36" s="244">
        <f>L36+(J36/ACTIVE!F$49)+('Market Report'!H36/ACTIVE!E$49)+('Market Report'!F36/ACTIVE!D$49)+('Market Report'!D36/ACTIVE!C$49)+('Market Report'!B36/ACTIVE!B$49)</f>
        <v>1941758</v>
      </c>
      <c r="O36" s="32"/>
    </row>
    <row r="37" spans="1:16" customFormat="1" ht="15.75" thickBot="1" x14ac:dyDescent="0.25">
      <c r="A37" s="243" t="s">
        <v>24</v>
      </c>
      <c r="B37" s="244">
        <f>ACTIVE!B163</f>
        <v>44222976</v>
      </c>
      <c r="C37" s="240">
        <f>B37/B$33</f>
        <v>8.9999999999999983E-2</v>
      </c>
      <c r="D37" s="244">
        <f>ACTIVE!B164</f>
        <v>0</v>
      </c>
      <c r="E37" s="240">
        <f>D37/D$33</f>
        <v>0</v>
      </c>
      <c r="F37" s="244">
        <f>ACTIVE!B165</f>
        <v>301019.40000000002</v>
      </c>
      <c r="G37" s="240">
        <f>F37/F$33</f>
        <v>9.2000000000000012E-2</v>
      </c>
      <c r="H37" s="244">
        <f>ACTIVE!B166</f>
        <v>261265.05</v>
      </c>
      <c r="I37" s="240">
        <f>H37/H$33</f>
        <v>0.11499999999999999</v>
      </c>
      <c r="J37" s="244">
        <f>ACTIVE!B167</f>
        <v>265096.73499999999</v>
      </c>
      <c r="K37" s="240">
        <f>J37/J$33</f>
        <v>0.11500000000000002</v>
      </c>
      <c r="L37" s="242">
        <f>ACTIVE!B168</f>
        <v>0</v>
      </c>
      <c r="M37" s="240">
        <f>L37/L$33</f>
        <v>0</v>
      </c>
      <c r="N37" s="244">
        <f>L37+(J37/ACTIVE!F$49)+('Market Report'!H37/ACTIVE!E$49)+('Market Report'!F37/ACTIVE!D$49)+('Market Report'!D37/ACTIVE!C$49)+('Market Report'!B37/ACTIVE!B$49)</f>
        <v>1280745.9901550063</v>
      </c>
      <c r="O37" s="32"/>
    </row>
    <row r="38" spans="1:16" ht="15.75" thickBot="1" x14ac:dyDescent="0.25">
      <c r="A38" s="243" t="s">
        <v>25</v>
      </c>
      <c r="B38" s="254">
        <f>B35-B36-B37</f>
        <v>248126769.43716383</v>
      </c>
      <c r="C38" s="240">
        <f>B38/B$33</f>
        <v>0.50497300881208773</v>
      </c>
      <c r="D38" s="254">
        <f>D35-D36-D37</f>
        <v>1096386.4473815542</v>
      </c>
      <c r="E38" s="240">
        <f>D38/D$33</f>
        <v>0.39163652344402722</v>
      </c>
      <c r="F38" s="254">
        <f>F35-F36-F37</f>
        <v>1999468.3016825113</v>
      </c>
      <c r="G38" s="240">
        <f>F38/F$33</f>
        <v>0.61109378250966895</v>
      </c>
      <c r="H38" s="254">
        <f>H35-H36-H37</f>
        <v>976129.67187136691</v>
      </c>
      <c r="I38" s="240">
        <f>H38/H$33</f>
        <v>0.42965912304461384</v>
      </c>
      <c r="J38" s="254">
        <f>J35-J36-J37</f>
        <v>1256733.9457129575</v>
      </c>
      <c r="K38" s="240">
        <f>J38/J$33</f>
        <v>0.54517609866824701</v>
      </c>
      <c r="L38" s="255">
        <f>L35-L36-L37</f>
        <v>4367326.4638716886</v>
      </c>
      <c r="M38" s="240">
        <f>L38/L$33</f>
        <v>0.39281776150743758</v>
      </c>
      <c r="N38" s="255">
        <f>L38+(J38/ACTIVE!F$49)+('Market Report'!H38/ACTIVE!E$49)+('Market Report'!F38/ACTIVE!D$49)+('Market Report'!D38/ACTIVE!C$49)+('Market Report'!B38/ACTIVE!B$49)</f>
        <v>10634686.53042658</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0.60637034739599671</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3800</v>
      </c>
      <c r="C42" s="259">
        <f>IF(B42="","",B42/B$47)</f>
        <v>0.99737532808398954</v>
      </c>
      <c r="D42" s="260">
        <f>IF(ACTIVE!C13=0,"",ACTIVE!C13)</f>
        <v>375</v>
      </c>
      <c r="E42" s="259">
        <f>IF(D42="","",D42/D$47)</f>
        <v>1.0387811634349031</v>
      </c>
      <c r="F42" s="258">
        <f>IF(ACTIVE!D13=0,"",ACTIVE!D13)</f>
        <v>315</v>
      </c>
      <c r="G42" s="259">
        <f>IF(F42="","",F42/F$47)</f>
        <v>0.98746081504702199</v>
      </c>
      <c r="H42" s="258">
        <f>IF(ACTIVE!E13=0,"",ACTIVE!E13)</f>
        <v>32</v>
      </c>
      <c r="I42" s="259">
        <f>IF(H42="","",H42/H$47)</f>
        <v>1.0921501706484642</v>
      </c>
      <c r="J42" s="258">
        <f>IF(ACTIVE!F13=0,"",ACTIVE!F13)</f>
        <v>48</v>
      </c>
      <c r="K42" s="259">
        <f>IF(J42="","",J42/J$47)</f>
        <v>1.0480349344978166</v>
      </c>
      <c r="L42" s="260">
        <f>IF(ACTIVE!G13=0,"",ACTIVE!G13)</f>
        <v>37.5</v>
      </c>
      <c r="M42" s="259">
        <f>IF(L42="","",L42/L$47)</f>
        <v>0.9640102827763497</v>
      </c>
      <c r="N42" s="369">
        <f>ACTIVE!B$71</f>
        <v>1.0285137608057737</v>
      </c>
      <c r="P42" s="126"/>
    </row>
    <row r="43" spans="1:16" ht="15.75" x14ac:dyDescent="0.25">
      <c r="A43" s="238" t="s">
        <v>34</v>
      </c>
      <c r="B43" s="258">
        <f>IF(ACTIVE!B14=0,"",ACTIVE!B14)</f>
        <v>3700</v>
      </c>
      <c r="C43" s="259">
        <f>IF(B43="","",B43/B$47)</f>
        <v>0.97112860892388453</v>
      </c>
      <c r="D43" s="260">
        <f>IF(ACTIVE!C14=0,"",ACTIVE!C14)</f>
        <v>365</v>
      </c>
      <c r="E43" s="259">
        <f>IF(D43="","",D43/D$47)</f>
        <v>1.0110803324099722</v>
      </c>
      <c r="F43" s="258">
        <f>IF(ACTIVE!D14=0,"",ACTIVE!D14)</f>
        <v>310</v>
      </c>
      <c r="G43" s="259">
        <f>IF(F43="","",F43/F$47)</f>
        <v>0.97178683385579934</v>
      </c>
      <c r="H43" s="258">
        <f>IF(ACTIVE!E14=0,"",ACTIVE!E14)</f>
        <v>28</v>
      </c>
      <c r="I43" s="259">
        <f>IF(H43="","",H43/H$47)</f>
        <v>0.95563139931740615</v>
      </c>
      <c r="J43" s="258">
        <f>IF(ACTIVE!F14=0,"",ACTIVE!F14)</f>
        <v>43.5</v>
      </c>
      <c r="K43" s="259">
        <f>IF(J43="","",J43/J$47)</f>
        <v>0.94978165938864634</v>
      </c>
      <c r="L43" s="260">
        <f>IF(ACTIVE!G14=0,"",ACTIVE!G14)</f>
        <v>38.5</v>
      </c>
      <c r="M43" s="259">
        <f>IF(L43="","",L43/L$47)</f>
        <v>0.98971722365038561</v>
      </c>
      <c r="N43" s="370">
        <f>ACTIVE!C$71</f>
        <v>0.92727608149919194</v>
      </c>
      <c r="P43" s="126"/>
    </row>
    <row r="44" spans="1:16" ht="15.75" x14ac:dyDescent="0.25">
      <c r="A44" s="238" t="s">
        <v>35</v>
      </c>
      <c r="B44" s="258">
        <f>IF(ACTIVE!B15=0,"",ACTIVE!B15)</f>
        <v>3600</v>
      </c>
      <c r="C44" s="259">
        <f>IF(B44="","",B44/B$47)</f>
        <v>0.94488188976377951</v>
      </c>
      <c r="D44" s="260">
        <f>IF(ACTIVE!C15=0,"",ACTIVE!C15)</f>
        <v>350</v>
      </c>
      <c r="E44" s="259">
        <f>IF(D44="","",D44/D$47)</f>
        <v>0.96952908587257614</v>
      </c>
      <c r="F44" s="258">
        <f>IF(ACTIVE!D15=0,"",ACTIVE!D15)</f>
        <v>300</v>
      </c>
      <c r="G44" s="259">
        <f>IF(F44="","",F44/F$47)</f>
        <v>0.94043887147335425</v>
      </c>
      <c r="H44" s="258">
        <f>IF(ACTIVE!E15=0,"",ACTIVE!E15)</f>
        <v>27.000000000000004</v>
      </c>
      <c r="I44" s="259">
        <f>IF(H44="","",H44/H$47)</f>
        <v>0.92150170648464169</v>
      </c>
      <c r="J44" s="258">
        <f>IF(ACTIVE!F15=0,"",ACTIVE!F15)</f>
        <v>44</v>
      </c>
      <c r="K44" s="259">
        <f>IF(J44="","",J44/J$47)</f>
        <v>0.9606986899563319</v>
      </c>
      <c r="L44" s="260">
        <f>IF(ACTIVE!G15=0,"",ACTIVE!G15)</f>
        <v>36</v>
      </c>
      <c r="M44" s="259">
        <f>IF(L44="","",L44/L$47)</f>
        <v>0.92544987146529567</v>
      </c>
      <c r="N44" s="370">
        <f>ACTIVE!D$71</f>
        <v>1.0144447924214111</v>
      </c>
      <c r="P44" s="126"/>
    </row>
    <row r="45" spans="1:16" ht="15.75" x14ac:dyDescent="0.25">
      <c r="A45" s="238" t="s">
        <v>36</v>
      </c>
      <c r="B45" s="258">
        <f>IF(ACTIVE!B16=0,"",ACTIVE!B16)</f>
        <v>3950</v>
      </c>
      <c r="C45" s="259">
        <f>IF(B45="","",B45/B$47)</f>
        <v>1.0367454068241471</v>
      </c>
      <c r="D45" s="260">
        <f>IF(ACTIVE!C16=0,"",ACTIVE!C16)</f>
        <v>355</v>
      </c>
      <c r="E45" s="259">
        <f>IF(D45="","",D45/D$47)</f>
        <v>0.9833795013850416</v>
      </c>
      <c r="F45" s="258">
        <f>IF(ACTIVE!D16=0,"",ACTIVE!D16)</f>
        <v>330</v>
      </c>
      <c r="G45" s="259">
        <f>IF(F45="","",F45/F$47)</f>
        <v>1.0344827586206897</v>
      </c>
      <c r="H45" s="258">
        <f>IF(ACTIVE!E16=0,"",ACTIVE!E16)</f>
        <v>29.499999999999996</v>
      </c>
      <c r="I45" s="259">
        <f>IF(H45="","",H45/H$47)</f>
        <v>1.0068259385665528</v>
      </c>
      <c r="J45" s="258">
        <f>IF(ACTIVE!F16=0,"",ACTIVE!F16)</f>
        <v>46.5</v>
      </c>
      <c r="K45" s="259">
        <f>IF(J45="","",J45/J$47)</f>
        <v>1.0152838427947599</v>
      </c>
      <c r="L45" s="260">
        <f>IF(ACTIVE!G16=0,"",ACTIVE!G16)</f>
        <v>39.5</v>
      </c>
      <c r="M45" s="259">
        <f>IF(L45="","",L45/L$47)</f>
        <v>1.0154241645244215</v>
      </c>
      <c r="N45" s="370">
        <f>ACTIVE!E$71</f>
        <v>0.94816725251479761</v>
      </c>
      <c r="P45" s="126"/>
    </row>
    <row r="46" spans="1:16" ht="16.5" thickBot="1" x14ac:dyDescent="0.3">
      <c r="A46" s="238" t="s">
        <v>37</v>
      </c>
      <c r="B46" s="261">
        <f>IF(ACTIVE!B17=0,"",ACTIVE!B17)</f>
        <v>4000</v>
      </c>
      <c r="C46" s="259">
        <f>IF(B46="","",B46/B$47)</f>
        <v>1.0498687664041995</v>
      </c>
      <c r="D46" s="262">
        <f>IF(ACTIVE!C17=0,"",ACTIVE!C17)</f>
        <v>360</v>
      </c>
      <c r="E46" s="259">
        <f>IF(D46="","",D46/D$47)</f>
        <v>0.99722991689750695</v>
      </c>
      <c r="F46" s="261">
        <f>IF(ACTIVE!D17=0,"",ACTIVE!D17)</f>
        <v>340</v>
      </c>
      <c r="G46" s="259">
        <f>IF(F46="","",F46/F$47)</f>
        <v>1.0658307210031348</v>
      </c>
      <c r="H46" s="261">
        <f>IF(ACTIVE!E17=0,"",ACTIVE!E17)</f>
        <v>30</v>
      </c>
      <c r="I46" s="259">
        <f>IF(H46="","",H46/H$47)</f>
        <v>1.0238907849829351</v>
      </c>
      <c r="J46" s="261">
        <f>IF(ACTIVE!F17=0,"",ACTIVE!F17)</f>
        <v>47</v>
      </c>
      <c r="K46" s="259">
        <f>IF(J46="","",J46/J$47)</f>
        <v>1.0262008733624455</v>
      </c>
      <c r="L46" s="262">
        <f>IF(ACTIVE!G17=0,"",ACTIVE!G17)</f>
        <v>43</v>
      </c>
      <c r="M46" s="259">
        <f>IF(L46="","",L46/L$47)</f>
        <v>1.1053984575835476</v>
      </c>
      <c r="N46" s="371">
        <f>ACTIVE!F$71</f>
        <v>1.0815981127588254</v>
      </c>
      <c r="P46" s="126"/>
    </row>
    <row r="47" spans="1:16" ht="15" x14ac:dyDescent="0.2">
      <c r="A47" s="243" t="s">
        <v>38</v>
      </c>
      <c r="B47" s="263">
        <f>AVERAGE(B42:B46)</f>
        <v>3810</v>
      </c>
      <c r="C47" s="260"/>
      <c r="D47" s="263">
        <f>AVERAGE(D42:D46)</f>
        <v>361</v>
      </c>
      <c r="E47" s="260"/>
      <c r="F47" s="263">
        <f>AVERAGE(F42:F46)</f>
        <v>319</v>
      </c>
      <c r="G47" s="260"/>
      <c r="H47" s="263">
        <f>AVERAGE(H42:H46)</f>
        <v>29.3</v>
      </c>
      <c r="I47" s="260"/>
      <c r="J47" s="263">
        <f>AVERAGE(J42:J46)</f>
        <v>45.8</v>
      </c>
      <c r="K47" s="260"/>
      <c r="L47" s="263">
        <f>AVERAGE(L42:L46)</f>
        <v>38.9</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0.8542762582337895</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6400.0000000000009</v>
      </c>
      <c r="C51" s="259">
        <f>IF(B51="","",B51/B$56)</f>
        <v>1.0578512396694217</v>
      </c>
      <c r="D51" s="260">
        <f>IF(ACTIVE!C23=0,"",ACTIVE!C23)</f>
        <v>550</v>
      </c>
      <c r="E51" s="259">
        <f>IF(D51="","",D51/D$56)</f>
        <v>1.1178861788617886</v>
      </c>
      <c r="F51" s="260">
        <f>IF(ACTIVE!D23=0,"",ACTIVE!D23)</f>
        <v>550</v>
      </c>
      <c r="G51" s="259">
        <f>IF(F51="","",F51/F$56)</f>
        <v>1.1652542372881356</v>
      </c>
      <c r="H51" s="260">
        <f>IF(ACTIVE!E23=0,"",ACTIVE!E23)</f>
        <v>45</v>
      </c>
      <c r="I51" s="259">
        <f>IF(H51="","",H51/H$56)</f>
        <v>1.0869565217391304</v>
      </c>
      <c r="J51" s="260">
        <f>IF(ACTIVE!F23=0,"",ACTIVE!F23)</f>
        <v>58.999999999999993</v>
      </c>
      <c r="K51" s="259">
        <f>IF(J51="","",J51/J$56)</f>
        <v>1.0669077757685352</v>
      </c>
      <c r="L51" s="260">
        <f>IF(ACTIVE!G23=0,"",ACTIVE!G23)</f>
        <v>54.5</v>
      </c>
      <c r="M51" s="259">
        <f>IF(L51="","",L51/L$56)</f>
        <v>0.99707281375777523</v>
      </c>
      <c r="N51" s="369">
        <f>ACTIVE!B$72</f>
        <v>1.1284697133707076</v>
      </c>
    </row>
    <row r="52" spans="1:14" ht="15.75" x14ac:dyDescent="0.25">
      <c r="A52" s="238" t="s">
        <v>34</v>
      </c>
      <c r="B52" s="260">
        <f>IF(ACTIVE!B24=0,"",ACTIVE!B24)</f>
        <v>5850.0000000000009</v>
      </c>
      <c r="C52" s="259">
        <f>B52/B$56</f>
        <v>0.96694214876033069</v>
      </c>
      <c r="D52" s="260">
        <f>IF(ACTIVE!C24=0,"",ACTIVE!C24)</f>
        <v>510.00000000000006</v>
      </c>
      <c r="E52" s="259">
        <f>D52/D$56</f>
        <v>1.0365853658536586</v>
      </c>
      <c r="F52" s="260">
        <f>IF(ACTIVE!D24=0,"",ACTIVE!D24)</f>
        <v>444.99999999999994</v>
      </c>
      <c r="G52" s="259">
        <f>F52/F$56</f>
        <v>0.94279661016949146</v>
      </c>
      <c r="H52" s="260">
        <f>IF(ACTIVE!E24=0,"",ACTIVE!E24)</f>
        <v>40.5</v>
      </c>
      <c r="I52" s="259">
        <f>H52/H$56</f>
        <v>0.97826086956521741</v>
      </c>
      <c r="J52" s="260">
        <f>IF(ACTIVE!F24=0,"",ACTIVE!F24)</f>
        <v>52.999999999999993</v>
      </c>
      <c r="K52" s="259">
        <f>J52/J$56</f>
        <v>0.95840867992766721</v>
      </c>
      <c r="L52" s="260">
        <f>IF(ACTIVE!G24=0,"",ACTIVE!G24)</f>
        <v>53</v>
      </c>
      <c r="M52" s="259">
        <f>L52/L$56</f>
        <v>0.96963044273691912</v>
      </c>
      <c r="N52" s="370">
        <f>ACTIVE!C$72</f>
        <v>0.99840931348561157</v>
      </c>
    </row>
    <row r="53" spans="1:14" ht="15.75" x14ac:dyDescent="0.25">
      <c r="A53" s="238" t="s">
        <v>35</v>
      </c>
      <c r="B53" s="260">
        <f>IF(ACTIVE!B25=0,"",ACTIVE!B25)</f>
        <v>5800</v>
      </c>
      <c r="C53" s="259">
        <f>B53/B$56</f>
        <v>0.95867768595041325</v>
      </c>
      <c r="D53" s="260">
        <f>IF(ACTIVE!C25=0,"",ACTIVE!C25)</f>
        <v>479.99999999999994</v>
      </c>
      <c r="E53" s="259">
        <f>D53/D$56</f>
        <v>0.97560975609756084</v>
      </c>
      <c r="F53" s="260">
        <f>IF(ACTIVE!D25=0,"",ACTIVE!D25)</f>
        <v>460</v>
      </c>
      <c r="G53" s="259">
        <f>F53/F$56</f>
        <v>0.97457627118644063</v>
      </c>
      <c r="H53" s="260">
        <f>IF(ACTIVE!E25=0,"",ACTIVE!E25)</f>
        <v>41</v>
      </c>
      <c r="I53" s="259">
        <f>H53/H$56</f>
        <v>0.9903381642512078</v>
      </c>
      <c r="J53" s="260">
        <f>IF(ACTIVE!F25=0,"",ACTIVE!F25)</f>
        <v>54</v>
      </c>
      <c r="K53" s="259">
        <f>J53/J$56</f>
        <v>0.97649186256781195</v>
      </c>
      <c r="L53" s="260">
        <f>IF(ACTIVE!G25=0,"",ACTIVE!G25)</f>
        <v>55</v>
      </c>
      <c r="M53" s="259">
        <f>L53/L$56</f>
        <v>1.0062202707647274</v>
      </c>
      <c r="N53" s="370">
        <f>ACTIVE!D$72</f>
        <v>1.0260417187887696</v>
      </c>
    </row>
    <row r="54" spans="1:14" ht="15.75" x14ac:dyDescent="0.25">
      <c r="A54" s="238" t="s">
        <v>36</v>
      </c>
      <c r="B54" s="260">
        <f>IF(ACTIVE!B26=0,"",ACTIVE!B26)</f>
        <v>6100</v>
      </c>
      <c r="C54" s="259">
        <f>B54/B$56</f>
        <v>1.0082644628099173</v>
      </c>
      <c r="D54" s="260">
        <f>IF(ACTIVE!C26=0,"",ACTIVE!C26)</f>
        <v>470</v>
      </c>
      <c r="E54" s="259">
        <f>D54/D$56</f>
        <v>0.95528455284552849</v>
      </c>
      <c r="F54" s="260">
        <f>IF(ACTIVE!D26=0,"",ACTIVE!D26)</f>
        <v>455.00000000000006</v>
      </c>
      <c r="G54" s="259">
        <f>F54/F$56</f>
        <v>0.96398305084745772</v>
      </c>
      <c r="H54" s="260">
        <f>IF(ACTIVE!E26=0,"",ACTIVE!E26)</f>
        <v>40.5</v>
      </c>
      <c r="I54" s="259">
        <f>H54/H$56</f>
        <v>0.97826086956521741</v>
      </c>
      <c r="J54" s="260">
        <f>IF(ACTIVE!F26=0,"",ACTIVE!F26)</f>
        <v>55.500000000000007</v>
      </c>
      <c r="K54" s="259">
        <f>J54/J$56</f>
        <v>1.003616636528029</v>
      </c>
      <c r="L54" s="260">
        <f>IF(ACTIVE!G26=0,"",ACTIVE!G26)</f>
        <v>54.8</v>
      </c>
      <c r="M54" s="259">
        <f>L54/L$56</f>
        <v>1.0025612879619465</v>
      </c>
      <c r="N54" s="370">
        <f>ACTIVE!E$72</f>
        <v>1.0494549880899087</v>
      </c>
    </row>
    <row r="55" spans="1:14" ht="16.5" thickBot="1" x14ac:dyDescent="0.3">
      <c r="A55" s="238" t="s">
        <v>37</v>
      </c>
      <c r="B55" s="262">
        <f>IF(ACTIVE!B27=0,"",ACTIVE!B27)</f>
        <v>6100</v>
      </c>
      <c r="C55" s="259">
        <f>B55/B$56</f>
        <v>1.0082644628099173</v>
      </c>
      <c r="D55" s="262">
        <f>IF(ACTIVE!C27=0,"",ACTIVE!C27)</f>
        <v>450</v>
      </c>
      <c r="E55" s="259">
        <f>D55/D$56</f>
        <v>0.91463414634146345</v>
      </c>
      <c r="F55" s="262">
        <f>IF(ACTIVE!D27=0,"",ACTIVE!D27)</f>
        <v>450</v>
      </c>
      <c r="G55" s="259">
        <f>F55/F$56</f>
        <v>0.95338983050847459</v>
      </c>
      <c r="H55" s="262">
        <f>IF(ACTIVE!E27=0,"",ACTIVE!E27)</f>
        <v>40</v>
      </c>
      <c r="I55" s="259">
        <f>H55/H$56</f>
        <v>0.96618357487922713</v>
      </c>
      <c r="J55" s="262">
        <f>IF(ACTIVE!F27=0,"",ACTIVE!F27)</f>
        <v>55</v>
      </c>
      <c r="K55" s="259">
        <f>J55/J$56</f>
        <v>0.9945750452079567</v>
      </c>
      <c r="L55" s="262">
        <f>IF(ACTIVE!G27=0,"",ACTIVE!G27)</f>
        <v>56</v>
      </c>
      <c r="M55" s="259">
        <f>L55/L$56</f>
        <v>1.0245151847786316</v>
      </c>
      <c r="N55" s="371">
        <f>ACTIVE!F$72</f>
        <v>0.79762426626500271</v>
      </c>
    </row>
    <row r="56" spans="1:14" ht="15" x14ac:dyDescent="0.2">
      <c r="A56" s="243" t="s">
        <v>40</v>
      </c>
      <c r="B56" s="272">
        <f>AVERAGE(B51:B55)</f>
        <v>6050</v>
      </c>
      <c r="C56" s="260"/>
      <c r="D56" s="272">
        <f>AVERAGE(D51:D55)</f>
        <v>492</v>
      </c>
      <c r="E56" s="260"/>
      <c r="F56" s="272">
        <f>AVERAGE(F51:F55)</f>
        <v>472</v>
      </c>
      <c r="G56" s="260"/>
      <c r="H56" s="272">
        <f>AVERAGE(H51:H55)</f>
        <v>41.4</v>
      </c>
      <c r="I56" s="260"/>
      <c r="J56" s="272">
        <f>AVERAGE(J51:J55)</f>
        <v>55.3</v>
      </c>
      <c r="K56" s="260"/>
      <c r="L56" s="272">
        <f>AVERAGE(L51:L55)</f>
        <v>54.660000000000004</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75000</v>
      </c>
      <c r="C64" s="273">
        <f>IF(SUM(ACTIVE!B73:K73)&gt;MAX(ACTIVE!B73:K73),"",MAX(ACTIVE!B73:K73))</f>
        <v>3</v>
      </c>
      <c r="D64" s="260">
        <f>ACTIVE!B81</f>
        <v>17.440000000000001</v>
      </c>
      <c r="E64" s="235"/>
      <c r="F64" s="244">
        <f>ACTIVE!B83</f>
        <v>0</v>
      </c>
      <c r="G64" s="244">
        <f>ACTIVE!B82</f>
        <v>0</v>
      </c>
      <c r="H64" s="244">
        <f>G64*I64</f>
        <v>0</v>
      </c>
      <c r="I64" s="235">
        <f>ACTIVE!B84</f>
        <v>0</v>
      </c>
      <c r="J64" s="267">
        <f>ACTIVE!B246</f>
        <v>1.426315789473684</v>
      </c>
      <c r="K64" s="235"/>
      <c r="L64" s="244">
        <f>ACTIVE!B245</f>
        <v>60000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67</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396363</v>
      </c>
      <c r="C9" s="286">
        <f t="shared" ref="C9:C14" si="0">IF(B9=0,"",B9/D9)</f>
        <v>0.83324503979515896</v>
      </c>
      <c r="D9" s="285">
        <f>ACTIVE!B174</f>
        <v>475686</v>
      </c>
      <c r="E9" s="285">
        <f>ACTIVE!B177</f>
        <v>469740</v>
      </c>
      <c r="F9" s="276"/>
      <c r="G9" s="285">
        <f>ACTIVE!B171</f>
        <v>396363</v>
      </c>
      <c r="H9" s="285">
        <f>ACTIVE!B174</f>
        <v>475686</v>
      </c>
      <c r="I9" s="285">
        <f>ACTIVE!B177</f>
        <v>469740</v>
      </c>
    </row>
    <row r="10" spans="1:12" ht="15" x14ac:dyDescent="0.2">
      <c r="A10" s="276" t="s">
        <v>70</v>
      </c>
      <c r="B10" s="285">
        <f>ACTIVE!B172</f>
        <v>10731775</v>
      </c>
      <c r="C10" s="286">
        <f t="shared" si="0"/>
        <v>1</v>
      </c>
      <c r="D10" s="285">
        <f>ACTIVE!B175</f>
        <v>10731775</v>
      </c>
      <c r="E10" s="285">
        <f>ACTIVE!B178</f>
        <v>10537011.6</v>
      </c>
      <c r="F10" s="276"/>
      <c r="G10" s="285">
        <f>ACTIVE!B172/(IF(ACTIVE!B$169=1,ACTIVE!B$49,IF(ACTIVE!B$169=2,ACTIVE!C$49,IF(ACTIVE!B$169=3,ACTIVE!D$49,IF(ACTIVE!B$169=4,ACTIVE!E$49,IF(ACTIVE!B$169=5,ACTIVE!F$49,ACTIVE!G$49))))))</f>
        <v>1730931.4516129033</v>
      </c>
      <c r="H10" s="285">
        <f>ACTIVE!B175/(IF(ACTIVE!B$169=1,ACTIVE!$B$49,IF(ACTIVE!B$169=2,ACTIVE!$C$49,IF(ACTIVE!B$169=3,ACTIVE!$D$49,IF(ACTIVE!B$169=4,ACTIVE!$E$49,IF(ACTIVE!B$169=5,ACTIVE!$F$49,ACTIVE!$G$49))))))</f>
        <v>1730931.4516129033</v>
      </c>
      <c r="I10" s="285">
        <f>ACTIVE!B178/(IF(ACTIVE!B$169=1,ACTIVE!$B$50,IF(ACTIVE!B$169=2,ACTIVE!$C$50,IF(ACTIVE!B$169=3,ACTIVE!$D$50,IF(ACTIVE!B$169=4,ACTIVE!$E$50,IF(ACTIVE!B$169=5,ACTIVE!$F$50,ACTIVE!$G$50))))))</f>
        <v>1596516.9090909092</v>
      </c>
    </row>
    <row r="11" spans="1:12" ht="15" x14ac:dyDescent="0.2">
      <c r="A11" s="276" t="s">
        <v>71</v>
      </c>
      <c r="B11" s="285">
        <f>ACTIVE!B173</f>
        <v>29568225.000000004</v>
      </c>
      <c r="C11" s="286">
        <f t="shared" si="0"/>
        <v>0.83447370690879252</v>
      </c>
      <c r="D11" s="285">
        <f>ACTIVE!B176</f>
        <v>35433381.25</v>
      </c>
      <c r="E11" s="285">
        <f>ACTIVE!B179</f>
        <v>35153454.399999999</v>
      </c>
      <c r="F11" s="276"/>
      <c r="G11" s="285">
        <f>ACTIVE!B173/(IF(ACTIVE!B$169=1,ACTIVE!B$49,IF(ACTIVE!B$169=2,ACTIVE!C$49,IF(ACTIVE!B$169=3,ACTIVE!D$49,IF(ACTIVE!B$169=4,ACTIVE!E$49,IF(ACTIVE!B$169=5,ACTIVE!F$49,ACTIVE!G$49))))))</f>
        <v>4769068.5483870972</v>
      </c>
      <c r="H11" s="285">
        <f>ACTIVE!B176/(IF(ACTIVE!B$169=1,ACTIVE!$B$49,IF(ACTIVE!B$169=2,ACTIVE!$C$49,IF(ACTIVE!B$169=3,ACTIVE!$D$49,IF(ACTIVE!B$169=4,ACTIVE!$E$49,IF(ACTIVE!B$169=5,ACTIVE!$F$49,ACTIVE!$G$49))))))</f>
        <v>5715061.4919354841</v>
      </c>
      <c r="I11" s="285">
        <f>ACTIVE!B179/(IF(ACTIVE!B$169=1,ACTIVE!$B$50,IF(ACTIVE!B$169=2,ACTIVE!$C$50,IF(ACTIVE!B$169=3,ACTIVE!$D$50,IF(ACTIVE!B$169=4,ACTIVE!$E$50,IF(ACTIVE!B$169=5,ACTIVE!$F$50,ACTIVE!$G$50))))))</f>
        <v>5326280.9696969697</v>
      </c>
    </row>
    <row r="12" spans="1:12" ht="15.75" thickBot="1" x14ac:dyDescent="0.25">
      <c r="A12" s="276" t="s">
        <v>72</v>
      </c>
      <c r="B12" s="285">
        <f>B10+B11</f>
        <v>40300000</v>
      </c>
      <c r="C12" s="286">
        <f t="shared" si="0"/>
        <v>0.87295274777717236</v>
      </c>
      <c r="D12" s="285">
        <f>D10+D11</f>
        <v>46165156.25</v>
      </c>
      <c r="E12" s="285">
        <f>E11+E10</f>
        <v>45690466</v>
      </c>
      <c r="F12" s="276"/>
      <c r="G12" s="285">
        <f>G10+G11</f>
        <v>6500000</v>
      </c>
      <c r="H12" s="285">
        <f>H10+H11</f>
        <v>7445992.9435483869</v>
      </c>
      <c r="I12" s="285">
        <f>I10+I11</f>
        <v>6922797.8787878789</v>
      </c>
    </row>
    <row r="13" spans="1:12" ht="16.5" thickBot="1" x14ac:dyDescent="0.3">
      <c r="A13" s="287" t="s">
        <v>73</v>
      </c>
      <c r="B13" s="288">
        <f>IF(B11=0,0,B11/B9)</f>
        <v>74.598852566965135</v>
      </c>
      <c r="C13" s="286">
        <f t="shared" si="0"/>
        <v>1.0014745567689614</v>
      </c>
      <c r="D13" s="288">
        <f>IF(D11=0,0,D11/D9)</f>
        <v>74.489014286735369</v>
      </c>
      <c r="E13" s="288">
        <f>IF(E11=0,0,E11/E9)</f>
        <v>74.835982458381224</v>
      </c>
      <c r="F13" s="276"/>
      <c r="G13" s="288">
        <f>IF(G11=0,0,G11/G9)</f>
        <v>12.032072994671797</v>
      </c>
      <c r="H13" s="289">
        <f>IF(H11=0,0,H11/H9)</f>
        <v>12.014357143021835</v>
      </c>
      <c r="I13" s="289">
        <f>IF(I11=0,0,I11/I9)</f>
        <v>11.338785220966853</v>
      </c>
      <c r="J13" s="123"/>
      <c r="K13" s="131"/>
    </row>
    <row r="14" spans="1:12" ht="15.75" x14ac:dyDescent="0.25">
      <c r="A14" s="276" t="s">
        <v>74</v>
      </c>
      <c r="B14" s="288">
        <f>IF(B12=0,0,B12/B9)</f>
        <v>101.67447516544178</v>
      </c>
      <c r="C14" s="286">
        <f t="shared" si="0"/>
        <v>1.0476542986583812</v>
      </c>
      <c r="D14" s="288">
        <f>IF(D12=0,0,D12/D9)</f>
        <v>97.04964251628175</v>
      </c>
      <c r="E14" s="288">
        <f>IF(E12=0,0,E12/E9)</f>
        <v>97.267565035977356</v>
      </c>
      <c r="F14" s="276"/>
      <c r="G14" s="288">
        <f>IF(G12=0,0,G12/G9)</f>
        <v>16.399108897651899</v>
      </c>
      <c r="H14" s="289">
        <f>IF(H12=0,0,H12/H9)</f>
        <v>15.653168147787378</v>
      </c>
      <c r="I14" s="289">
        <f>IF(I12=0,0,I12/I9)</f>
        <v>14.737509853935963</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70461</v>
      </c>
      <c r="K19" s="121"/>
    </row>
    <row r="20" spans="1:12" ht="15.75" thickBot="1" x14ac:dyDescent="0.25">
      <c r="A20" s="298" t="s">
        <v>56</v>
      </c>
      <c r="B20" s="285">
        <f>ACTIVE!B189</f>
        <v>0</v>
      </c>
      <c r="C20" s="285"/>
      <c r="D20" s="285">
        <f>ACTIVE!B192</f>
        <v>70686</v>
      </c>
      <c r="E20" s="285">
        <f>ACTIVE!B195</f>
        <v>0</v>
      </c>
      <c r="F20" s="285">
        <f>B20+D20+E20</f>
        <v>70686</v>
      </c>
      <c r="G20" s="288">
        <f>3*F20/SUM(ACTIVE!B91:B102)</f>
        <v>0.51430192907484928</v>
      </c>
      <c r="H20" s="281" t="s">
        <v>1080</v>
      </c>
      <c r="I20" s="361">
        <f>ACTIVE!B268</f>
        <v>1127376</v>
      </c>
      <c r="K20" s="11"/>
      <c r="L20" s="11"/>
    </row>
    <row r="21" spans="1:12" ht="15" x14ac:dyDescent="0.2">
      <c r="A21" s="298" t="s">
        <v>87</v>
      </c>
      <c r="B21" s="285">
        <f>ACTIVE!B190</f>
        <v>0</v>
      </c>
      <c r="C21" s="285"/>
      <c r="D21" s="285">
        <f>ACTIVE!B193</f>
        <v>7186959.4000000004</v>
      </c>
      <c r="E21" s="285">
        <f>ACTIVE!B196</f>
        <v>0</v>
      </c>
      <c r="F21" s="285">
        <f>B21+D21+E21</f>
        <v>7186959.4000000004</v>
      </c>
      <c r="G21" s="285"/>
      <c r="H21" s="276"/>
      <c r="I21" s="276"/>
    </row>
    <row r="22" spans="1:12" ht="15" x14ac:dyDescent="0.2">
      <c r="A22" s="298" t="s">
        <v>88</v>
      </c>
      <c r="B22" s="288">
        <f>ACTIVE!B191</f>
        <v>0</v>
      </c>
      <c r="C22" s="288"/>
      <c r="D22" s="288">
        <f>ACTIVE!B194</f>
        <v>101.67447516544178</v>
      </c>
      <c r="E22" s="288">
        <f>ACTIVE!B197</f>
        <v>0</v>
      </c>
      <c r="F22" s="288">
        <f>F21/F20</f>
        <v>101.67443906855672</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433609</v>
      </c>
      <c r="C30" s="286">
        <f t="shared" ref="C30:C35" si="1">IF(B30=0,"",B30/D30)</f>
        <v>0.90442797577952105</v>
      </c>
      <c r="D30" s="244">
        <f>ACTIVE!B183</f>
        <v>479429</v>
      </c>
      <c r="E30" s="285">
        <f>ACTIVE!B186</f>
        <v>473436</v>
      </c>
      <c r="F30" s="276"/>
      <c r="G30" s="285">
        <f>ACTIVE!B180</f>
        <v>433609</v>
      </c>
      <c r="H30" s="285">
        <f>ACTIVE!B183</f>
        <v>479429</v>
      </c>
      <c r="I30" s="285">
        <f>ACTIVE!B186</f>
        <v>473436</v>
      </c>
    </row>
    <row r="31" spans="1:12" ht="15" x14ac:dyDescent="0.2">
      <c r="A31" s="276" t="s">
        <v>70</v>
      </c>
      <c r="B31" s="285">
        <f>ACTIVE!B181</f>
        <v>2172508</v>
      </c>
      <c r="C31" s="286">
        <f t="shared" si="1"/>
        <v>1</v>
      </c>
      <c r="D31" s="285">
        <f>ACTIVE!B184</f>
        <v>2172508</v>
      </c>
      <c r="E31" s="285">
        <f>ACTIVE!B187</f>
        <v>2160522</v>
      </c>
      <c r="F31" s="276"/>
      <c r="G31" s="285">
        <f>ACTIVE!B181/(IF(ACTIVE!$B$170=1,ACTIVE!$B$49,IF(ACTIVE!$B$170=2,ACTIVE!$C$49,IF(ACTIVE!$B$170=3,ACTIVE!$D$49,IF(ACTIVE!$B$170=4,ACTIVE!$E$49,IF(ACTIVE!$B$170=5,ACTIVE!$F$49,ACTIVE!$G$49))))))</f>
        <v>2172508</v>
      </c>
      <c r="H31" s="285">
        <f>ACTIVE!$B184/(IF(ACTIVE!$B$170=1,ACTIVE!$B$49,IF(ACTIVE!$B$170=2,ACTIVE!$C$49,IF(ACTIVE!$B$170=3,ACTIVE!$D$49,IF(ACTIVE!$B$170=4,ACTIVE!$E$49,IF(ACTIVE!$B$170=5,ACTIVE!$F$49,ACTIVE!$G$49))))))</f>
        <v>2172508</v>
      </c>
      <c r="I31" s="285">
        <f>ACTIVE!$B187/(IF(ACTIVE!$B$170=1,ACTIVE!$B$50,IF(ACTIVE!$B$170=2,ACTIVE!$C$50,IF(ACTIVE!$B$170=3,ACTIVE!$D$50,IF(ACTIVE!$B$170=4,ACTIVE!$E$50,IF(ACTIVE!$B$170=5,ACTIVE!$F$50,ACTIVE!$G$50))))))</f>
        <v>2160522</v>
      </c>
      <c r="K31" s="130"/>
    </row>
    <row r="32" spans="1:12" ht="15" x14ac:dyDescent="0.2">
      <c r="A32" s="276" t="s">
        <v>71</v>
      </c>
      <c r="B32" s="285">
        <f>ACTIVE!B182</f>
        <v>8327492</v>
      </c>
      <c r="C32" s="286">
        <f t="shared" si="1"/>
        <v>0.90460033844197207</v>
      </c>
      <c r="D32" s="285">
        <f>ACTIVE!B185</f>
        <v>9205714</v>
      </c>
      <c r="E32" s="285">
        <f>ACTIVE!B188</f>
        <v>9016802</v>
      </c>
      <c r="F32" s="276"/>
      <c r="G32" s="285">
        <f>ACTIVE!B182/(IF(ACTIVE!$B$170=1,ACTIVE!B$49,IF(ACTIVE!$B$170=2,ACTIVE!C$49,IF(ACTIVE!$B$170=3,ACTIVE!D$49,IF(ACTIVE!$B$170=4,ACTIVE!E$49,IF(ACTIVE!$B$170=5,ACTIVE!F$49,ACTIVE!G$49))))))</f>
        <v>8327492</v>
      </c>
      <c r="H32" s="285">
        <f>ACTIVE!$B185/(IF(ACTIVE!$B$170=1,ACTIVE!$B$49,IF(ACTIVE!$B$170=2,ACTIVE!$C$49,IF(ACTIVE!$B$170=3,ACTIVE!$D$49,IF(ACTIVE!$B$170=4,ACTIVE!$E$49,IF(ACTIVE!$B$170=5,ACTIVE!$F$49,ACTIVE!$G$49))))))</f>
        <v>9205714</v>
      </c>
      <c r="I32" s="285">
        <f>ACTIVE!$B188/(IF(ACTIVE!$B$170=1,ACTIVE!$B$50,IF(ACTIVE!$B$170=2,ACTIVE!$C$50,IF(ACTIVE!$B$170=3,ACTIVE!$D$50,IF(ACTIVE!$B$170=4,ACTIVE!$E$50,IF(ACTIVE!$B$170=5,ACTIVE!$F$50,ACTIVE!$G$50))))))</f>
        <v>9016802</v>
      </c>
      <c r="L32" s="8"/>
    </row>
    <row r="33" spans="1:12" ht="15.75" thickBot="1" x14ac:dyDescent="0.25">
      <c r="A33" s="276" t="s">
        <v>72</v>
      </c>
      <c r="B33" s="285">
        <f>B32+B31</f>
        <v>10500000</v>
      </c>
      <c r="C33" s="286">
        <f t="shared" si="1"/>
        <v>0.92281553304198138</v>
      </c>
      <c r="D33" s="285">
        <f>D31+D32</f>
        <v>11378222</v>
      </c>
      <c r="E33" s="285">
        <f>E31+E32</f>
        <v>11177324</v>
      </c>
      <c r="F33" s="276"/>
      <c r="G33" s="285">
        <f>G31+G32</f>
        <v>10500000</v>
      </c>
      <c r="H33" s="285">
        <f>H31+H32</f>
        <v>11378222</v>
      </c>
      <c r="I33" s="285">
        <f>I31+I32</f>
        <v>11177324</v>
      </c>
      <c r="K33" s="130"/>
    </row>
    <row r="34" spans="1:12" ht="16.5" thickBot="1" x14ac:dyDescent="0.3">
      <c r="A34" s="287" t="s">
        <v>73</v>
      </c>
      <c r="B34" s="288">
        <f>IF(B32=0,0,B32/B30)</f>
        <v>19.205071850445908</v>
      </c>
      <c r="C34" s="286">
        <f t="shared" si="1"/>
        <v>1.0001905764384416</v>
      </c>
      <c r="D34" s="288">
        <f>IF(D32=0,0,D32/D30)</f>
        <v>19.201412513636011</v>
      </c>
      <c r="E34" s="288">
        <f>IF(E32=0,0,E32/E30)</f>
        <v>19.045450705058339</v>
      </c>
      <c r="F34" s="276"/>
      <c r="G34" s="288">
        <f>IF(G32=0,0,G32/G30)</f>
        <v>19.205071850445908</v>
      </c>
      <c r="H34" s="289">
        <f>IF(H32=0,0,H32/H30)</f>
        <v>19.201412513636011</v>
      </c>
      <c r="I34" s="289">
        <f>IF(I32=0,0,I32/I30)</f>
        <v>19.045450705058339</v>
      </c>
      <c r="K34" s="130"/>
    </row>
    <row r="35" spans="1:12" ht="15.75" x14ac:dyDescent="0.25">
      <c r="A35" s="276" t="s">
        <v>74</v>
      </c>
      <c r="B35" s="288">
        <f>IF(B33=0,0,B33/B30)</f>
        <v>24.215364533485236</v>
      </c>
      <c r="C35" s="286">
        <f t="shared" si="1"/>
        <v>1.0203305932090525</v>
      </c>
      <c r="D35" s="288">
        <f>IF(D33=0,0,D33/D30)</f>
        <v>23.732861383020218</v>
      </c>
      <c r="E35" s="288">
        <f>IF(E33=0,0,E33/E30)</f>
        <v>23.608943975532068</v>
      </c>
      <c r="F35" s="276"/>
      <c r="G35" s="288">
        <f>IF(G33=0,0,G33/G30)</f>
        <v>24.215364533485236</v>
      </c>
      <c r="H35" s="289">
        <f>IF(H33=0,0,H33/H30)</f>
        <v>23.732861383020218</v>
      </c>
      <c r="I35" s="289">
        <f>IF(I33=0,0,I33/I30)</f>
        <v>23.608943975532068</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71015.399999999994</v>
      </c>
    </row>
    <row r="41" spans="1:12" ht="15.75" thickBot="1" x14ac:dyDescent="0.25">
      <c r="A41" s="298" t="s">
        <v>56</v>
      </c>
      <c r="B41" s="285">
        <f>ACTIVE!B198</f>
        <v>0</v>
      </c>
      <c r="C41" s="285"/>
      <c r="D41" s="285">
        <f>ACTIVE!B201</f>
        <v>94604</v>
      </c>
      <c r="E41" s="285">
        <f>ACTIVE!B204</f>
        <v>0</v>
      </c>
      <c r="F41" s="285">
        <f>B41+D41+E41</f>
        <v>94604</v>
      </c>
      <c r="G41" s="288">
        <f>3*F41/SUM(ACTIVE!B133:B138)</f>
        <v>0.74418872960975013</v>
      </c>
      <c r="H41" s="281" t="s">
        <v>1080</v>
      </c>
      <c r="I41" s="361">
        <f>ACTIVE!B269</f>
        <v>1420308</v>
      </c>
    </row>
    <row r="42" spans="1:12" ht="15" x14ac:dyDescent="0.2">
      <c r="A42" s="298" t="s">
        <v>87</v>
      </c>
      <c r="B42" s="285">
        <f>ACTIVE!B199</f>
        <v>0</v>
      </c>
      <c r="C42" s="285"/>
      <c r="D42" s="285">
        <f>ACTIVE!B202</f>
        <v>2290870</v>
      </c>
      <c r="E42" s="285">
        <f>ACTIVE!B205</f>
        <v>0</v>
      </c>
      <c r="F42" s="285">
        <f>B42+D42+E42</f>
        <v>2290870</v>
      </c>
      <c r="G42" s="276"/>
      <c r="H42" s="276"/>
    </row>
    <row r="43" spans="1:12" ht="15" x14ac:dyDescent="0.2">
      <c r="A43" s="298" t="s">
        <v>88</v>
      </c>
      <c r="B43" s="288">
        <f>ACTIVE!B200</f>
        <v>0</v>
      </c>
      <c r="C43" s="288"/>
      <c r="D43" s="288">
        <f>ACTIVE!B203</f>
        <v>24.215364533485236</v>
      </c>
      <c r="E43" s="288">
        <f>ACTIVE!B206</f>
        <v>0</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853</v>
      </c>
      <c r="G47" s="307" t="s">
        <v>440</v>
      </c>
      <c r="H47" s="278" t="s">
        <v>33</v>
      </c>
      <c r="I47" s="278" t="s">
        <v>34</v>
      </c>
      <c r="J47" s="278" t="s">
        <v>35</v>
      </c>
      <c r="K47" s="278" t="s">
        <v>36</v>
      </c>
      <c r="L47" s="291" t="s">
        <v>37</v>
      </c>
    </row>
    <row r="48" spans="1:12" ht="15" x14ac:dyDescent="0.2">
      <c r="A48" s="292"/>
      <c r="B48" s="293"/>
      <c r="C48" s="293"/>
      <c r="D48" s="293"/>
      <c r="E48" s="301" t="s">
        <v>94</v>
      </c>
      <c r="F48" s="303">
        <f>ACTIVE!B207</f>
        <v>134730</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2">
      <c r="A49" s="292"/>
      <c r="B49" s="293"/>
      <c r="C49" s="293"/>
      <c r="D49" s="293"/>
      <c r="E49" s="301" t="s">
        <v>95</v>
      </c>
      <c r="F49" s="303">
        <f>ACTIVE!B208</f>
        <v>251495</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2">
      <c r="A52" s="292"/>
      <c r="B52" s="293"/>
      <c r="C52" s="293"/>
      <c r="D52" s="293"/>
      <c r="E52" s="304" t="s">
        <v>98</v>
      </c>
      <c r="F52" s="303">
        <f>ACTIVE!B211</f>
        <v>745698.29999999993</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1131923.2999999998</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853288</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7515833</v>
      </c>
      <c r="C61" s="315">
        <f>ACTIVE!C58</f>
        <v>6739305</v>
      </c>
      <c r="D61" s="315">
        <f>ACTIVE!D58</f>
        <v>7300291</v>
      </c>
      <c r="E61" s="315">
        <f>ACTIVE!E58</f>
        <v>5664330</v>
      </c>
      <c r="F61" s="316">
        <f>ACTIVE!F58</f>
        <v>5664330</v>
      </c>
      <c r="G61" s="276" t="s">
        <v>742</v>
      </c>
    </row>
    <row r="62" spans="1:12" ht="15.75" thickBot="1" x14ac:dyDescent="0.25">
      <c r="A62" s="281" t="s">
        <v>736</v>
      </c>
      <c r="B62" s="317">
        <f>ACTIVE!B59</f>
        <v>9468713</v>
      </c>
      <c r="C62" s="317">
        <f>ACTIVE!C59</f>
        <v>9681837</v>
      </c>
      <c r="D62" s="317">
        <f>ACTIVE!D59</f>
        <v>8262572</v>
      </c>
      <c r="E62" s="317">
        <f>ACTIVE!E59</f>
        <v>8135878</v>
      </c>
      <c r="F62" s="318">
        <f>ACTIVE!F59</f>
        <v>6695165</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1159187</v>
      </c>
      <c r="C66" s="315">
        <f>ACTIVE!C54</f>
        <v>728687</v>
      </c>
      <c r="D66" s="315">
        <f>ACTIVE!D54</f>
        <v>782977</v>
      </c>
      <c r="E66" s="315">
        <f>ACTIVE!E54</f>
        <v>2071314</v>
      </c>
      <c r="F66" s="316">
        <f>ACTIVE!F54</f>
        <v>1010071</v>
      </c>
      <c r="J66" s="3"/>
    </row>
    <row r="67" spans="1:11" ht="15.75" thickBot="1" x14ac:dyDescent="0.25">
      <c r="A67" s="281" t="s">
        <v>738</v>
      </c>
      <c r="B67" s="317">
        <f>ACTIVE!B55</f>
        <v>2290870</v>
      </c>
      <c r="C67" s="317">
        <f>ACTIVE!C55</f>
        <v>1181071</v>
      </c>
      <c r="D67" s="317">
        <f>ACTIVE!D55</f>
        <v>1143177</v>
      </c>
      <c r="E67" s="317">
        <f>ACTIVE!E55</f>
        <v>1227421</v>
      </c>
      <c r="F67" s="318">
        <f>ACTIVE!F55</f>
        <v>5165914</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67</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67</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18499644.054506451</v>
      </c>
      <c r="C5" s="46">
        <f>B5/B$10</f>
        <v>0.31626055956233845</v>
      </c>
      <c r="D5" s="47">
        <f>ACTIVE!C52</f>
        <v>6959889.1433439925</v>
      </c>
      <c r="E5" s="46">
        <f>D5/D$10</f>
        <v>0.16468419279236088</v>
      </c>
      <c r="F5" s="47">
        <f>ACTIVE!D52</f>
        <v>18786611.679419383</v>
      </c>
      <c r="G5" s="46">
        <f t="shared" ref="G5:G10" si="0">F5/F$10</f>
        <v>0.33840226926952433</v>
      </c>
      <c r="H5" s="47">
        <f>ACTIVE!E52</f>
        <v>6514087.5125156492</v>
      </c>
      <c r="I5" s="46">
        <f>H5/H$10</f>
        <v>0.15547284226946215</v>
      </c>
      <c r="J5" s="47">
        <f>ACTIVE!F52</f>
        <v>1719583.0594862476</v>
      </c>
      <c r="K5" s="46">
        <f>IF(J$10=0,0,J5/J$10)</f>
        <v>5.0569875604645056E-2</v>
      </c>
      <c r="L5"/>
      <c r="M5"/>
      <c r="N5" s="38" t="s">
        <v>136</v>
      </c>
      <c r="O5" s="38"/>
      <c r="P5" s="38"/>
      <c r="Q5" s="41">
        <f t="array" ref="Q5:Q8">ACTIVE!$B$213:$B$216</f>
        <v>41471071.058554351</v>
      </c>
      <c r="R5" s="84">
        <f>Q5/Q$8</f>
        <v>0.9942037047608997</v>
      </c>
      <c r="S5"/>
      <c r="T5"/>
      <c r="U5"/>
      <c r="V5" s="47"/>
    </row>
    <row r="6" spans="1:22" x14ac:dyDescent="0.2">
      <c r="A6" s="60" t="s">
        <v>116</v>
      </c>
      <c r="B6" s="47">
        <f>ACTIVE!B53</f>
        <v>17000834</v>
      </c>
      <c r="C6" s="46">
        <f>B6/B$10</f>
        <v>0.29063766081254327</v>
      </c>
      <c r="D6" s="47">
        <f>ACTIVE!C53</f>
        <v>14448454</v>
      </c>
      <c r="E6" s="46">
        <f>D6/D$10</f>
        <v>0.34187785682809319</v>
      </c>
      <c r="F6" s="47">
        <f>ACTIVE!D53</f>
        <v>16727152</v>
      </c>
      <c r="G6" s="46">
        <f t="shared" si="0"/>
        <v>0.30130532806069082</v>
      </c>
      <c r="H6" s="47">
        <f>ACTIVE!E53</f>
        <v>15754682</v>
      </c>
      <c r="I6" s="46">
        <f>H6/H$10</f>
        <v>0.3760196934544407</v>
      </c>
      <c r="J6" s="47">
        <f>ACTIVE!F53</f>
        <v>11229357</v>
      </c>
      <c r="K6" s="46">
        <f>IF(J$10=0,0,J6/J$10)</f>
        <v>0.33023539251416528</v>
      </c>
      <c r="L6"/>
      <c r="M6"/>
      <c r="N6" s="38" t="s">
        <v>137</v>
      </c>
      <c r="O6" s="38"/>
      <c r="P6" s="38"/>
      <c r="Q6" s="41">
        <v>241780</v>
      </c>
      <c r="R6" s="84">
        <f>Q6/Q$8</f>
        <v>5.7962952391003358E-3</v>
      </c>
      <c r="S6"/>
      <c r="T6"/>
      <c r="U6"/>
      <c r="V6" s="47"/>
    </row>
    <row r="7" spans="1:22" x14ac:dyDescent="0.2">
      <c r="A7" s="60" t="s">
        <v>117</v>
      </c>
      <c r="B7" s="47">
        <f>ACTIVE!B54+ACTIVE!B55</f>
        <v>3450057</v>
      </c>
      <c r="C7" s="46">
        <f>B7/B$10</f>
        <v>5.8980429792440801E-2</v>
      </c>
      <c r="D7" s="47">
        <f>ACTIVE!C54+ACTIVE!C55</f>
        <v>1909758</v>
      </c>
      <c r="E7" s="46">
        <f>D7/D$10</f>
        <v>4.5188500589772827E-2</v>
      </c>
      <c r="F7" s="47">
        <f>ACTIVE!D56</f>
        <v>1926154</v>
      </c>
      <c r="G7" s="46">
        <f t="shared" si="0"/>
        <v>3.4695712866446834E-2</v>
      </c>
      <c r="H7" s="47">
        <f>ACTIVE!E56</f>
        <v>3298735</v>
      </c>
      <c r="I7" s="161">
        <f>H7/H$10</f>
        <v>7.8731473189203968E-2</v>
      </c>
      <c r="J7" s="47">
        <f>ACTIVE!F56</f>
        <v>6175985</v>
      </c>
      <c r="K7" s="46">
        <f>IF(J$10=0,0,J7/J$10)</f>
        <v>0.18162472086661749</v>
      </c>
      <c r="L7"/>
      <c r="M7"/>
      <c r="N7" s="38" t="s">
        <v>138</v>
      </c>
      <c r="O7" s="38"/>
      <c r="P7" s="38"/>
      <c r="Q7" s="41">
        <v>0</v>
      </c>
      <c r="R7" s="84">
        <f>Q7/Q$8</f>
        <v>0</v>
      </c>
      <c r="S7"/>
      <c r="T7"/>
      <c r="U7"/>
      <c r="V7" s="47"/>
    </row>
    <row r="8" spans="1:22" x14ac:dyDescent="0.2">
      <c r="A8" s="49" t="s">
        <v>118</v>
      </c>
      <c r="B8" s="47">
        <f>ACTIVE!B57</f>
        <v>2559864</v>
      </c>
      <c r="C8" s="46">
        <f>B8/B$10</f>
        <v>4.3762140431360029E-2</v>
      </c>
      <c r="D8" s="47">
        <f>ACTIVE!C57</f>
        <v>2522792</v>
      </c>
      <c r="E8" s="46">
        <f>D8/D$10</f>
        <v>5.9694049078403741E-2</v>
      </c>
      <c r="F8" s="47">
        <f>ACTIVE!D57</f>
        <v>2512839</v>
      </c>
      <c r="G8" s="46">
        <f t="shared" si="0"/>
        <v>4.526363957586433E-2</v>
      </c>
      <c r="H8" s="47">
        <f>ACTIVE!E57</f>
        <v>2530843</v>
      </c>
      <c r="I8" s="46">
        <f>H8/H$10</f>
        <v>6.0404063315357109E-2</v>
      </c>
      <c r="J8" s="47">
        <f>ACTIVE!F57</f>
        <v>2519679</v>
      </c>
      <c r="K8" s="46">
        <f>IF(J$10=0,0,J8/J$10)</f>
        <v>7.4099272431600444E-2</v>
      </c>
      <c r="L8"/>
      <c r="M8"/>
      <c r="N8" s="38" t="s">
        <v>139</v>
      </c>
      <c r="O8" s="38"/>
      <c r="P8" s="38"/>
      <c r="Q8" s="41">
        <v>41712851.058554351</v>
      </c>
      <c r="R8" s="84">
        <f>Q8/Q$8</f>
        <v>1</v>
      </c>
      <c r="S8"/>
      <c r="T8"/>
      <c r="U8"/>
      <c r="V8" s="47"/>
    </row>
    <row r="9" spans="1:22" ht="13.5" thickBot="1" x14ac:dyDescent="0.25">
      <c r="A9" s="49" t="s">
        <v>119</v>
      </c>
      <c r="B9" s="61">
        <f>ACTIVE!B58+ACTIVE!B59</f>
        <v>16984546</v>
      </c>
      <c r="C9" s="46">
        <f>B9/B$10</f>
        <v>0.29035920940131749</v>
      </c>
      <c r="D9" s="61">
        <f>ACTIVE!C60</f>
        <v>16421142</v>
      </c>
      <c r="E9" s="46">
        <f>D9/D$10</f>
        <v>0.3885554007113694</v>
      </c>
      <c r="F9" s="61">
        <f>ACTIVE!D60</f>
        <v>15562863</v>
      </c>
      <c r="G9" s="46">
        <f t="shared" si="0"/>
        <v>0.28033305022747368</v>
      </c>
      <c r="H9" s="61">
        <f>ACTIVE!E60</f>
        <v>13800208</v>
      </c>
      <c r="I9" s="46">
        <f>H9/H$10</f>
        <v>0.32937192777153612</v>
      </c>
      <c r="J9" s="61">
        <f>ACTIVE!F60</f>
        <v>12359495</v>
      </c>
      <c r="K9" s="46">
        <f>IF(J$10=0,0,J9/J$10)</f>
        <v>0.36347073858297169</v>
      </c>
      <c r="L9"/>
      <c r="M9"/>
      <c r="N9" s="38"/>
      <c r="O9" s="38"/>
      <c r="P9" s="38"/>
      <c r="Q9" s="41"/>
      <c r="R9" s="84"/>
      <c r="S9"/>
      <c r="T9"/>
      <c r="U9"/>
      <c r="V9" s="47"/>
    </row>
    <row r="10" spans="1:22" x14ac:dyDescent="0.2">
      <c r="A10" s="60" t="s">
        <v>120</v>
      </c>
      <c r="B10" s="47">
        <f>ACTIVE!B61</f>
        <v>58494945.054506451</v>
      </c>
      <c r="D10" s="47">
        <f>ACTIVE!C61</f>
        <v>42262035.143343993</v>
      </c>
      <c r="F10" s="47">
        <f>ACTIVE!D61</f>
        <v>55515619.679419383</v>
      </c>
      <c r="G10" s="46">
        <f t="shared" si="0"/>
        <v>1</v>
      </c>
      <c r="H10" s="47">
        <f>ACTIVE!E61</f>
        <v>41898555.512515649</v>
      </c>
      <c r="J10" s="47">
        <f>ACTIVE!F61</f>
        <v>34004099.059486248</v>
      </c>
      <c r="L10"/>
      <c r="M10"/>
      <c r="N10" s="38" t="s">
        <v>140</v>
      </c>
      <c r="O10" s="38"/>
      <c r="P10" s="38"/>
      <c r="Q10" s="41">
        <f>ACTIVE!B217</f>
        <v>16182308</v>
      </c>
      <c r="R10" s="84">
        <f>Q10/Q$8</f>
        <v>0.38794538348107899</v>
      </c>
      <c r="S10"/>
      <c r="T10"/>
      <c r="U10"/>
      <c r="V10" s="47"/>
    </row>
    <row r="11" spans="1:22" x14ac:dyDescent="0.2">
      <c r="A11" s="60"/>
      <c r="L11"/>
      <c r="M11"/>
      <c r="N11" s="38" t="s">
        <v>23</v>
      </c>
      <c r="O11" s="38"/>
      <c r="P11" s="38"/>
      <c r="Q11" s="41">
        <f>Q8-Q10</f>
        <v>25530543.058554351</v>
      </c>
      <c r="R11" s="84">
        <f>Q11/Q$8</f>
        <v>0.61205461651892101</v>
      </c>
      <c r="S11"/>
      <c r="T11"/>
      <c r="U11"/>
    </row>
    <row r="12" spans="1:22" ht="18" x14ac:dyDescent="0.25">
      <c r="A12" s="60" t="s">
        <v>121</v>
      </c>
      <c r="B12" s="47">
        <f t="array" ref="B12:B17">ACTIVE!$B$62:$B$67</f>
        <v>8500000</v>
      </c>
      <c r="C12" s="46">
        <f>B12/B$17</f>
        <v>0.14531170158514681</v>
      </c>
      <c r="D12" s="47">
        <f t="array" ref="D12:D17">ACTIVE!$C$62:$C$67</f>
        <v>8629511.6397674903</v>
      </c>
      <c r="E12" s="46">
        <f>D12/D$17</f>
        <v>0.20419063139051374</v>
      </c>
      <c r="F12" s="47">
        <f t="array" ref="F12:F17">ACTIVE!$D$62:$D$67</f>
        <v>9343640.6411290318</v>
      </c>
      <c r="G12" s="46">
        <f>F12/F$17</f>
        <v>0.16830651796890386</v>
      </c>
      <c r="H12" s="47">
        <f t="array" ref="H12:H17">ACTIVE!$E$62:$E$67</f>
        <v>7813336.3851591954</v>
      </c>
      <c r="I12" s="46">
        <f>H12/H$17</f>
        <v>0.18648223762332927</v>
      </c>
      <c r="J12" s="47">
        <f t="array" ref="J12:J17">ACTIVE!$F$62:$F$67</f>
        <v>6844099.7983870972</v>
      </c>
      <c r="K12" s="46">
        <f>IF(J$17=0,0,J12/J$17)</f>
        <v>0.20127278733114307</v>
      </c>
      <c r="L12"/>
      <c r="M12"/>
      <c r="N12" t="s">
        <v>141</v>
      </c>
      <c r="O12"/>
      <c r="P12"/>
      <c r="Q12" s="86"/>
      <c r="R12" s="87"/>
      <c r="S12"/>
      <c r="T12"/>
      <c r="U12"/>
    </row>
    <row r="13" spans="1:22" x14ac:dyDescent="0.2">
      <c r="A13" s="60" t="s">
        <v>122</v>
      </c>
      <c r="B13" s="47">
        <v>3629915</v>
      </c>
      <c r="C13" s="46">
        <f>B13/B$17</f>
        <v>6.2055191206993897E-2</v>
      </c>
      <c r="D13" s="47">
        <v>3097251</v>
      </c>
      <c r="E13" s="46">
        <f>D13/D$17</f>
        <v>7.3286839819586821E-2</v>
      </c>
      <c r="F13" s="47">
        <v>2219839</v>
      </c>
      <c r="G13" s="46">
        <f>F13/F$17</f>
        <v>3.9985845656027745E-2</v>
      </c>
      <c r="H13" s="47">
        <v>2550127</v>
      </c>
      <c r="I13" s="46">
        <f>H13/H$17</f>
        <v>6.0864317845951602E-2</v>
      </c>
      <c r="J13" s="47">
        <v>1499026</v>
      </c>
      <c r="K13" s="46">
        <f>IF(J$17=0,0,J13/J$17)</f>
        <v>4.4083685245641324E-2</v>
      </c>
      <c r="L13"/>
      <c r="M13"/>
      <c r="N13" t="s">
        <v>143</v>
      </c>
      <c r="O13"/>
      <c r="P13"/>
      <c r="Q13" s="41">
        <f t="array" ref="Q13:Q26">ACTIVE!$B$218:$B$231</f>
        <v>1131923.2999999998</v>
      </c>
      <c r="R13" s="84">
        <f t="shared" ref="R13:R26" si="1">Q13/Q$8</f>
        <v>2.7136080878553809E-2</v>
      </c>
      <c r="S13"/>
      <c r="T13"/>
      <c r="U13"/>
    </row>
    <row r="14" spans="1:22" x14ac:dyDescent="0.2">
      <c r="A14" s="60" t="s">
        <v>123</v>
      </c>
      <c r="B14" s="47">
        <v>19816257</v>
      </c>
      <c r="C14" s="46">
        <f>B14/B$17</f>
        <v>0.3387687086727737</v>
      </c>
      <c r="D14" s="47">
        <v>12026262</v>
      </c>
      <c r="E14" s="46">
        <f>D14/D$17</f>
        <v>0.28456419477219763</v>
      </c>
      <c r="F14" s="47">
        <v>19933522</v>
      </c>
      <c r="G14" s="46">
        <f>F14/F$17</f>
        <v>0.35906150584480834</v>
      </c>
      <c r="H14" s="47">
        <v>11660953</v>
      </c>
      <c r="I14" s="46">
        <f>H14/H$17</f>
        <v>0.27831396231587791</v>
      </c>
      <c r="J14" s="47">
        <v>15003001</v>
      </c>
      <c r="K14" s="46">
        <f>IF(J$17=0,0,J14/J$17)</f>
        <v>0.44121154257767514</v>
      </c>
      <c r="L14"/>
      <c r="M14"/>
      <c r="N14" t="s">
        <v>28</v>
      </c>
      <c r="O14"/>
      <c r="P14"/>
      <c r="Q14" s="41">
        <v>3751728</v>
      </c>
      <c r="R14" s="84">
        <f t="shared" si="1"/>
        <v>8.9941778247991669E-2</v>
      </c>
      <c r="S14"/>
      <c r="T14"/>
      <c r="U14"/>
    </row>
    <row r="15" spans="1:22" x14ac:dyDescent="0.2">
      <c r="A15" s="60" t="s">
        <v>124</v>
      </c>
      <c r="B15" s="47">
        <v>1000000</v>
      </c>
      <c r="C15" s="46">
        <f>B15/B$17</f>
        <v>1.7095494304134918E-2</v>
      </c>
      <c r="D15" s="47">
        <v>1000000</v>
      </c>
      <c r="E15" s="46">
        <f>D15/D$17</f>
        <v>2.3661898832089107E-2</v>
      </c>
      <c r="F15" s="47">
        <v>1000000</v>
      </c>
      <c r="G15" s="46">
        <f>F15/F$17</f>
        <v>1.8012948531865487E-2</v>
      </c>
      <c r="H15" s="47">
        <v>1000000</v>
      </c>
      <c r="I15" s="46">
        <f>H15/H$17</f>
        <v>2.386717126086332E-2</v>
      </c>
      <c r="J15" s="47">
        <v>1000000</v>
      </c>
      <c r="K15" s="46">
        <f>IF(J$17=0,0,J15/J$17)</f>
        <v>2.9408219234116906E-2</v>
      </c>
      <c r="L15"/>
      <c r="M15"/>
      <c r="N15" t="s">
        <v>144</v>
      </c>
      <c r="O15"/>
      <c r="P15"/>
      <c r="Q15" s="41">
        <v>265290</v>
      </c>
      <c r="R15" s="84">
        <f t="shared" si="1"/>
        <v>6.3599105136112506E-3</v>
      </c>
      <c r="S15"/>
      <c r="T15"/>
      <c r="U15"/>
    </row>
    <row r="16" spans="1:22" ht="13.5" thickBot="1" x14ac:dyDescent="0.25">
      <c r="A16" s="49" t="s">
        <v>125</v>
      </c>
      <c r="B16" s="61">
        <v>25548773.054506451</v>
      </c>
      <c r="C16" s="46">
        <f>B16/B$17</f>
        <v>0.43676890423095072</v>
      </c>
      <c r="D16" s="61">
        <v>17509010.503576506</v>
      </c>
      <c r="E16" s="46">
        <f>D16/D$17</f>
        <v>0.41429643518561282</v>
      </c>
      <c r="F16" s="61">
        <v>23018618.038290352</v>
      </c>
      <c r="G16" s="46">
        <f>F16/F$17</f>
        <v>0.41463318199839455</v>
      </c>
      <c r="H16" s="61">
        <v>18874139.127356455</v>
      </c>
      <c r="I16" s="46">
        <f>H16/H$17</f>
        <v>0.45047231095397788</v>
      </c>
      <c r="J16" s="61">
        <v>9657972.2610991485</v>
      </c>
      <c r="K16" s="46">
        <f>IF(J$17=0,0,J16/J$17)</f>
        <v>0.28402376561142351</v>
      </c>
      <c r="L16"/>
      <c r="M16"/>
      <c r="N16" t="s">
        <v>145</v>
      </c>
      <c r="O16"/>
      <c r="P16"/>
      <c r="Q16" s="41">
        <v>7300000</v>
      </c>
      <c r="R16" s="84">
        <f t="shared" si="1"/>
        <v>0.17500601888258935</v>
      </c>
      <c r="S16"/>
      <c r="T16"/>
      <c r="U16"/>
    </row>
    <row r="17" spans="1:26" x14ac:dyDescent="0.2">
      <c r="A17" s="49" t="s">
        <v>126</v>
      </c>
      <c r="B17" s="47">
        <v>58494945.054506451</v>
      </c>
      <c r="C17" s="47"/>
      <c r="D17" s="47">
        <v>42262035.143343993</v>
      </c>
      <c r="E17" s="47"/>
      <c r="F17" s="47">
        <v>55515619.679419383</v>
      </c>
      <c r="G17" s="47"/>
      <c r="H17" s="47">
        <v>41898555.512515649</v>
      </c>
      <c r="I17" s="47"/>
      <c r="J17" s="47">
        <v>34004099.059486248</v>
      </c>
      <c r="K17" s="47"/>
      <c r="L17"/>
      <c r="M17"/>
      <c r="N17" t="s">
        <v>146</v>
      </c>
      <c r="O17"/>
      <c r="P17"/>
      <c r="Q17" s="41">
        <v>477663</v>
      </c>
      <c r="R17" s="84">
        <f t="shared" si="1"/>
        <v>1.1451219177741681E-2</v>
      </c>
      <c r="S17"/>
      <c r="T17"/>
      <c r="U17"/>
    </row>
    <row r="18" spans="1:26" ht="13.5" thickBot="1" x14ac:dyDescent="0.25">
      <c r="A18" s="60" t="s">
        <v>718</v>
      </c>
      <c r="B18" s="126">
        <f>B14/(B15+B16)</f>
        <v>0.74640952180034337</v>
      </c>
      <c r="C18" s="126"/>
      <c r="D18" s="126">
        <f>D14/(D15+D16)</f>
        <v>0.64975175186572831</v>
      </c>
      <c r="E18" s="126"/>
      <c r="F18" s="126">
        <f>F14/(F15+F16)</f>
        <v>0.82991960520884622</v>
      </c>
      <c r="G18" s="126"/>
      <c r="H18" s="126">
        <f>H14/(H15+H16)</f>
        <v>0.58674003061339508</v>
      </c>
      <c r="I18" s="126"/>
      <c r="J18" s="126">
        <f>J14/(J15+J16)</f>
        <v>1.4076787434285134</v>
      </c>
      <c r="L18"/>
      <c r="M18"/>
      <c r="N18" t="s">
        <v>147</v>
      </c>
      <c r="O18"/>
      <c r="P18"/>
      <c r="Q18" s="41">
        <v>214994</v>
      </c>
      <c r="R18" s="84">
        <f t="shared" si="1"/>
        <v>5.154143016937454E-3</v>
      </c>
      <c r="S18"/>
      <c r="T18"/>
      <c r="U18"/>
    </row>
    <row r="19" spans="1:26" ht="13.5" thickBot="1" x14ac:dyDescent="0.25">
      <c r="A19" s="60" t="s">
        <v>127</v>
      </c>
      <c r="B19" s="76">
        <f>ACTIVE!B68</f>
        <v>2000000</v>
      </c>
      <c r="C19" s="77"/>
      <c r="D19" s="77">
        <f>ACTIVE!C68</f>
        <v>0</v>
      </c>
      <c r="E19" s="77"/>
      <c r="F19" s="77">
        <f>ACTIVE!D68</f>
        <v>10</v>
      </c>
      <c r="G19" s="77"/>
      <c r="H19" s="77">
        <f>ACTIVE!E68</f>
        <v>0</v>
      </c>
      <c r="I19" s="77"/>
      <c r="J19" s="77">
        <f>ACTIVE!F68</f>
        <v>6000000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3700000</v>
      </c>
      <c r="R21" s="84">
        <f t="shared" si="1"/>
        <v>8.8701680803504185E-2</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3.8357483590704517E-3</v>
      </c>
      <c r="S22"/>
      <c r="T22"/>
      <c r="U22"/>
    </row>
    <row r="23" spans="1:26" x14ac:dyDescent="0.2">
      <c r="A23" s="49" t="s">
        <v>129</v>
      </c>
      <c r="B23" s="47">
        <f>ACTIVE!B69</f>
        <v>41471071.058554351</v>
      </c>
      <c r="C23" s="47"/>
      <c r="D23" s="47">
        <f>ACTIVE!C69</f>
        <v>42530524.779720277</v>
      </c>
      <c r="E23" s="47"/>
      <c r="F23" s="47">
        <f>ACTIVE!D69</f>
        <v>44910099.098321036</v>
      </c>
      <c r="G23" s="47"/>
      <c r="H23" s="47">
        <f>ACTIVE!E69</f>
        <v>38955731.238819242</v>
      </c>
      <c r="I23" s="47"/>
      <c r="J23" s="47">
        <f>ACTIVE!F69</f>
        <v>30593110.109954562</v>
      </c>
      <c r="K23" s="47"/>
      <c r="L23"/>
      <c r="M23"/>
      <c r="N23" t="s">
        <v>158</v>
      </c>
      <c r="O23"/>
      <c r="P23"/>
      <c r="Q23" s="41">
        <v>104430.20844450709</v>
      </c>
      <c r="R23" s="84">
        <f t="shared" si="1"/>
        <v>2.5035500042400204E-3</v>
      </c>
      <c r="S23"/>
      <c r="T23"/>
      <c r="U23"/>
    </row>
    <row r="24" spans="1:26" x14ac:dyDescent="0.2">
      <c r="A24" s="60" t="s">
        <v>130</v>
      </c>
      <c r="B24" s="47">
        <f>ACTIVE!B70</f>
        <v>3648065.8495215178</v>
      </c>
      <c r="C24" s="46">
        <f>B24/B23</f>
        <v>8.796652115328045E-2</v>
      </c>
      <c r="D24" s="47">
        <f>ACTIVE!C70</f>
        <v>3498727.0094348043</v>
      </c>
      <c r="E24" s="46">
        <f>D24/D23</f>
        <v>8.2263904044351077E-2</v>
      </c>
      <c r="F24" s="47">
        <f>ACTIVE!D70</f>
        <v>2617745.8110487387</v>
      </c>
      <c r="G24" s="46">
        <f>F24/F23</f>
        <v>5.8288577928045655E-2</v>
      </c>
      <c r="H24" s="47">
        <f>ACTIVE!E70</f>
        <v>3189361.6764318794</v>
      </c>
      <c r="I24" s="46">
        <f>H24/H23</f>
        <v>8.1871436500046815E-2</v>
      </c>
      <c r="J24" s="47">
        <f>ACTIVE!F70</f>
        <v>754495.09377798811</v>
      </c>
      <c r="K24" s="46">
        <f>IF(J23=0,0,J24/J23)</f>
        <v>2.466225535966303E-2</v>
      </c>
      <c r="L24"/>
      <c r="M24"/>
      <c r="N24" t="s">
        <v>165</v>
      </c>
      <c r="O24"/>
      <c r="P24"/>
      <c r="Q24" s="41">
        <v>239988</v>
      </c>
      <c r="R24" s="84">
        <f t="shared" si="1"/>
        <v>5.7533348574787474E-3</v>
      </c>
      <c r="S24"/>
      <c r="T24"/>
      <c r="U24"/>
    </row>
    <row r="25" spans="1:26" x14ac:dyDescent="0.2">
      <c r="A25" s="64" t="s">
        <v>131</v>
      </c>
      <c r="B25" s="79">
        <f>4*B24/SUM(B15:B16)</f>
        <v>0.54963984091193796</v>
      </c>
      <c r="C25" s="79"/>
      <c r="D25" s="79">
        <f>4*D24/SUM(D15:D16)</f>
        <v>0.7561132473848331</v>
      </c>
      <c r="E25" s="79"/>
      <c r="F25" s="79">
        <f>4*F24/SUM(F15:F16)</f>
        <v>0.43595277744548705</v>
      </c>
      <c r="G25" s="79"/>
      <c r="H25" s="79">
        <f>4*H24/SUM(H15:H16)</f>
        <v>0.64191191497533007</v>
      </c>
      <c r="I25" s="79"/>
      <c r="J25" s="79">
        <f>IF(SUM(J23:J24)=0,0,4*J24/SUM(J15:J16))</f>
        <v>0.28316646930367506</v>
      </c>
      <c r="K25" s="79"/>
      <c r="L25"/>
      <c r="M25"/>
      <c r="N25" t="s">
        <v>24</v>
      </c>
      <c r="O25"/>
      <c r="P25"/>
      <c r="Q25" s="41">
        <v>2657153.7005883232</v>
      </c>
      <c r="R25" s="84">
        <f t="shared" si="1"/>
        <v>6.3701080917685241E-2</v>
      </c>
      <c r="S25"/>
      <c r="T25"/>
      <c r="U25"/>
    </row>
    <row r="26" spans="1:26" x14ac:dyDescent="0.2">
      <c r="A26" s="64"/>
      <c r="B26" s="79"/>
      <c r="C26" s="79"/>
      <c r="D26" s="79"/>
      <c r="E26" s="79"/>
      <c r="F26" s="79"/>
      <c r="G26" s="79"/>
      <c r="H26" s="79"/>
      <c r="I26" s="79"/>
      <c r="J26" s="79"/>
      <c r="K26" s="79"/>
      <c r="L26" s="79"/>
      <c r="M26" s="79"/>
      <c r="N26" t="s">
        <v>168</v>
      </c>
      <c r="O26"/>
      <c r="P26"/>
      <c r="Q26" s="41">
        <v>36185478.209032834</v>
      </c>
      <c r="R26" s="84">
        <f t="shared" si="1"/>
        <v>0.86748992914048295</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5527372.8495215178</v>
      </c>
      <c r="R28" s="84">
        <f>Q28/Q$8</f>
        <v>0.13251007085951705</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1879307</v>
      </c>
      <c r="R29" s="84">
        <f>Q29/Q$8</f>
        <v>4.5053429633997583E-2</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3648065.8495215178</v>
      </c>
      <c r="R30" s="84">
        <f>Q30/Q$8</f>
        <v>8.7456641225519466E-2</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53097546</v>
      </c>
      <c r="Q43" t="s">
        <v>110</v>
      </c>
      <c r="R43"/>
      <c r="S43" s="18">
        <f>ACTIVE!B247</f>
        <v>7.7</v>
      </c>
      <c r="V43" s="46"/>
    </row>
    <row r="44" spans="1:26" x14ac:dyDescent="0.2">
      <c r="C44" s="32"/>
      <c r="E44" s="32"/>
      <c r="G44" s="32"/>
      <c r="I44" s="32"/>
      <c r="K44" s="32"/>
      <c r="M44" s="32"/>
      <c r="N44" t="s">
        <v>111</v>
      </c>
      <c r="O44"/>
      <c r="P44" s="8">
        <f>ACTIVE!B244</f>
        <v>33281289</v>
      </c>
      <c r="Q44" t="s">
        <v>112</v>
      </c>
      <c r="R44"/>
      <c r="S44" s="18">
        <f>ACTIVE!B248</f>
        <v>7.7</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2.2799999999999997E-2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91</v>
      </c>
      <c r="C48" s="66"/>
      <c r="D48" s="66">
        <f>ACTIVE!B48</f>
        <v>90</v>
      </c>
      <c r="E48" s="66"/>
      <c r="F48" s="66">
        <f>ACTIVE!B49</f>
        <v>91</v>
      </c>
      <c r="G48" s="66"/>
      <c r="H48" s="66">
        <f>ACTIVE!B50</f>
        <v>92</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13</v>
      </c>
      <c r="C49" s="66"/>
      <c r="D49" s="66">
        <f>ACTIVE!C48</f>
        <v>13</v>
      </c>
      <c r="E49" s="66"/>
      <c r="F49" s="66">
        <f>ACTIVE!C49</f>
        <v>13</v>
      </c>
      <c r="G49" s="66"/>
      <c r="H49" s="66">
        <f>ACTIVE!C50</f>
        <v>13</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6.2</v>
      </c>
      <c r="C50" s="66"/>
      <c r="D50" s="66">
        <f>ACTIVE!D48</f>
        <v>6.2</v>
      </c>
      <c r="E50" s="66"/>
      <c r="F50" s="66">
        <f>ACTIVE!D49</f>
        <v>6.2</v>
      </c>
      <c r="G50" s="66"/>
      <c r="H50" s="66">
        <f>ACTIVE!D50</f>
        <v>6.6</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0.63</v>
      </c>
      <c r="C51" s="66"/>
      <c r="D51" s="66">
        <f>ACTIVE!E48</f>
        <v>0.63</v>
      </c>
      <c r="E51" s="66"/>
      <c r="F51" s="66">
        <f>ACTIVE!E49</f>
        <v>0.65</v>
      </c>
      <c r="G51" s="66"/>
      <c r="H51" s="66">
        <f>ACTIVE!E50</f>
        <v>0.66</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0.75</v>
      </c>
      <c r="C52" s="66"/>
      <c r="D52" s="66">
        <f>ACTIVE!F48</f>
        <v>0.76</v>
      </c>
      <c r="E52" s="66"/>
      <c r="F52" s="66">
        <f>ACTIVE!F49</f>
        <v>0.77</v>
      </c>
      <c r="G52" s="66"/>
      <c r="H52" s="66">
        <f>ACTIVE!F50</f>
        <v>0.79</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67</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3648065.8495215178</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1036001.2267924324</v>
      </c>
      <c r="BQ5" s="410">
        <f>'P64'!$B277</f>
        <v>1231108.9932025075</v>
      </c>
      <c r="BR5" s="410">
        <f>'P65'!$B277</f>
        <v>3191748.4292400628</v>
      </c>
      <c r="BS5" s="410">
        <f>'P66'!$B277</f>
        <v>4154976.7228220701</v>
      </c>
      <c r="BT5" s="410">
        <f>'P67'!$B277</f>
        <v>4233672.8495215178</v>
      </c>
      <c r="BU5" s="410">
        <f>'P68'!$B277</f>
        <v>0</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1.1334754208350497</v>
      </c>
      <c r="BQ6" s="423">
        <f>'P64'!$B278</f>
        <v>1.2023697707833447</v>
      </c>
      <c r="BR6" s="423">
        <f>'P65'!$B278</f>
        <v>1.0556987893335064</v>
      </c>
      <c r="BS6" s="423">
        <f>'P66'!$B278</f>
        <v>0.89710680970249645</v>
      </c>
      <c r="BT6" s="423">
        <f>'P67'!$B278</f>
        <v>0.74640952180034337</v>
      </c>
      <c r="BU6" s="423">
        <f>'P68'!$B278</f>
        <v>0</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134730</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0.53128121831907649</v>
      </c>
      <c r="BQ7" s="424">
        <f>'P64'!$B279</f>
        <v>0.54594364067923196</v>
      </c>
      <c r="BR7" s="424">
        <f>'P65'!$B279</f>
        <v>0.51354741016108807</v>
      </c>
      <c r="BS7" s="424">
        <f>'P66'!$B279</f>
        <v>0.47288155053493292</v>
      </c>
      <c r="BT7" s="424">
        <f>'P67'!$B279</f>
        <v>0.42739661716392996</v>
      </c>
      <c r="BU7" s="424">
        <f>'P68'!$B279</f>
        <v>0</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477663</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0.46871878168092351</v>
      </c>
      <c r="BQ8" s="424">
        <f>'P64'!$B280</f>
        <v>0.45405635932076804</v>
      </c>
      <c r="BR8" s="424">
        <f>'P65'!$B280</f>
        <v>0.48645258983891193</v>
      </c>
      <c r="BS8" s="424">
        <f>'P66'!$B280</f>
        <v>0.52711844946506714</v>
      </c>
      <c r="BT8" s="424">
        <f>'P67'!$B280</f>
        <v>0.57260338283607004</v>
      </c>
      <c r="BU8" s="424">
        <f>'P68'!$B280</f>
        <v>0</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214994</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6.5207999999999988E-2</v>
      </c>
      <c r="BQ9" s="424">
        <f>'P64'!$B281</f>
        <v>7.0223999999999995E-2</v>
      </c>
      <c r="BR9" s="424">
        <f>'P65'!$B281</f>
        <v>6.5207999999999988E-2</v>
      </c>
      <c r="BS9" s="424">
        <f>'P66'!$B281</f>
        <v>6.5207999999999988E-2</v>
      </c>
      <c r="BT9" s="424">
        <f>'P67'!$B281</f>
        <v>6.0191999999999996E-2</v>
      </c>
      <c r="BU9" s="424">
        <f>'P68'!$B281</f>
        <v>0</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0.11700213131252575</v>
      </c>
      <c r="BQ10" s="424">
        <f>'P64'!$B282</f>
        <v>0.11803554656175018</v>
      </c>
      <c r="BR10" s="424">
        <f>'P65'!$B282</f>
        <v>0.1158354818400026</v>
      </c>
      <c r="BS10" s="424">
        <f>'P66'!$B282</f>
        <v>0.11345660214553745</v>
      </c>
      <c r="BT10" s="424">
        <f>'P67'!$B282</f>
        <v>0.11119614282700516</v>
      </c>
      <c r="BU10" s="424">
        <f>'P68'!$B282</f>
        <v>0</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23554848</v>
      </c>
      <c r="BQ11" s="413">
        <f>'P64'!$B283</f>
        <v>23111953</v>
      </c>
      <c r="BR11" s="413">
        <f>'P65'!$B283</f>
        <v>22700131</v>
      </c>
      <c r="BS11" s="413">
        <f>'P66'!$B283</f>
        <v>22338594</v>
      </c>
      <c r="BT11" s="413">
        <f>'P67'!$B283</f>
        <v>19816257</v>
      </c>
      <c r="BU11" s="413">
        <f>'P68'!$B283</f>
        <v>0</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256786</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20781084.059720293</v>
      </c>
      <c r="BQ12" s="413">
        <f>'P64'!$B284</f>
        <v>19222001.0529228</v>
      </c>
      <c r="BR12" s="413">
        <f>'P65'!$B284</f>
        <v>21502469.482162863</v>
      </c>
      <c r="BS12" s="413">
        <f>'P66'!$B284</f>
        <v>24900707.204984933</v>
      </c>
      <c r="BT12" s="413">
        <f>'P67'!$B284</f>
        <v>26548773.054506451</v>
      </c>
      <c r="BU12" s="413">
        <f>'P68'!$B284</f>
        <v>0</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-817691</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991848.91358900722</v>
      </c>
      <c r="BQ13" s="425">
        <f>'P64'!$B285</f>
        <v>972973.29694107</v>
      </c>
      <c r="BR13" s="425">
        <f>'P65'!$B285</f>
        <v>992744.76386607159</v>
      </c>
      <c r="BS13" s="425">
        <f>'P66'!$B285</f>
        <v>1070451.1670126233</v>
      </c>
      <c r="BT13" s="425">
        <f>'P67'!$B285</f>
        <v>1036225.3254486613</v>
      </c>
      <c r="BU13" s="425">
        <f>'P68'!$B285</f>
        <v>0</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549999.69354838692</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2000000</v>
      </c>
      <c r="BR14" s="413">
        <f>'P65'!$B286</f>
        <v>0</v>
      </c>
      <c r="BS14" s="413">
        <f>'P66'!$B286</f>
        <v>0</v>
      </c>
      <c r="BT14" s="413">
        <f>'P67'!$B286</f>
        <v>2000000</v>
      </c>
      <c r="BU14" s="413">
        <f>'P68'!$B286</f>
        <v>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1879307</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6343854.5430699047</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44152.313203425147</v>
      </c>
      <c r="BQ17" s="425">
        <f>'P64'!$B289</f>
        <v>258135.69626143749</v>
      </c>
      <c r="BR17" s="425">
        <f>'P65'!$B289</f>
        <v>2199003.6653739912</v>
      </c>
      <c r="BS17" s="425">
        <f>'P66'!$B289</f>
        <v>3084525.5558094466</v>
      </c>
      <c r="BT17" s="425">
        <f>'P67'!$B289</f>
        <v>3197447.5240728566</v>
      </c>
      <c r="BU17" s="425">
        <f>'P68'!$B289</f>
        <v>0</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8.9484882127028834E-2</v>
      </c>
      <c r="BQ18" s="424">
        <f>'P64'!$B290</f>
        <v>9.1933136765323664E-2</v>
      </c>
      <c r="BR18" s="424">
        <f>'P65'!$B290</f>
        <v>8.9835869658091747E-2</v>
      </c>
      <c r="BS18" s="424">
        <f>'P66'!$B290</f>
        <v>9.0640728351812611E-2</v>
      </c>
      <c r="BT18" s="424">
        <f>'P67'!$B290</f>
        <v>8.9397144721397231E-2</v>
      </c>
      <c r="BU18" s="424">
        <f>'P68'!$B290</f>
        <v>0</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9.3468315983247494E-2</v>
      </c>
      <c r="BQ19" s="426">
        <f>'P64'!$B291</f>
        <v>0.11632355358665203</v>
      </c>
      <c r="BR19" s="426">
        <f>'P65'!$B291</f>
        <v>0.28882901860292437</v>
      </c>
      <c r="BS19" s="426">
        <f>'P66'!$B291</f>
        <v>0.35182372446979515</v>
      </c>
      <c r="BT19" s="426">
        <f>'P67'!$B291</f>
        <v>0.36524707043601073</v>
      </c>
      <c r="BU19" s="426">
        <f>'P68'!$B291</f>
        <v>0</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1</v>
      </c>
    </row>
    <row r="23" spans="1:80" x14ac:dyDescent="0.2">
      <c r="A23" s="10" t="s">
        <v>816</v>
      </c>
      <c r="C23" s="21">
        <f>(ACTIVE!B60-'Active -1'!B60+C10+C9)*-1</f>
        <v>0</v>
      </c>
    </row>
    <row r="24" spans="1:80" x14ac:dyDescent="0.2">
      <c r="A24" s="10"/>
      <c r="C24" s="21"/>
    </row>
    <row r="25" spans="1:80" ht="15.75" x14ac:dyDescent="0.25">
      <c r="A25" s="27" t="s">
        <v>462</v>
      </c>
      <c r="C25" s="21">
        <f>SUM(C22:C23)</f>
        <v>1</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-3000000</v>
      </c>
      <c r="E30" s="8"/>
    </row>
    <row r="31" spans="1:80" x14ac:dyDescent="0.2">
      <c r="A31" s="10" t="s">
        <v>815</v>
      </c>
      <c r="C31" s="21">
        <f>ACTIVE!B66-'Active -1'!B66-ACTIVE!B70+ACTIVE!B68</f>
        <v>0</v>
      </c>
    </row>
    <row r="32" spans="1:80" x14ac:dyDescent="0.2">
      <c r="A32" s="10"/>
      <c r="C32" s="21"/>
    </row>
    <row r="33" spans="1:3" x14ac:dyDescent="0.2">
      <c r="A33" s="10" t="s">
        <v>464</v>
      </c>
      <c r="C33" s="21">
        <f>ACTIVE!B68*-1</f>
        <v>-2000000</v>
      </c>
    </row>
    <row r="34" spans="1:3" x14ac:dyDescent="0.2">
      <c r="A34" s="10"/>
      <c r="C34" s="21"/>
    </row>
    <row r="35" spans="1:3" ht="15.75" x14ac:dyDescent="0.25">
      <c r="A35" s="27" t="s">
        <v>465</v>
      </c>
      <c r="C35" s="21">
        <f>SUM(C30:C33)</f>
        <v>-5000000</v>
      </c>
    </row>
    <row r="36" spans="1:3" ht="15.75" x14ac:dyDescent="0.25">
      <c r="A36" s="27"/>
      <c r="C36" s="21"/>
    </row>
    <row r="37" spans="1:3" ht="18" x14ac:dyDescent="0.25">
      <c r="A37" s="30" t="s">
        <v>466</v>
      </c>
      <c r="C37" s="21">
        <f>C35+C25+C17</f>
        <v>1343855.5430699047</v>
      </c>
    </row>
    <row r="38" spans="1:3" x14ac:dyDescent="0.2">
      <c r="A38" s="10" t="s">
        <v>467</v>
      </c>
      <c r="C38" s="21">
        <f>'Active -1'!B52</f>
        <v>17155788.511436544</v>
      </c>
    </row>
    <row r="39" spans="1:3" x14ac:dyDescent="0.2">
      <c r="A39" s="14" t="s">
        <v>468</v>
      </c>
      <c r="C39" s="21">
        <f>ACTIVE!B52</f>
        <v>18499644.054506451</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34994989.231595293</v>
      </c>
      <c r="BQ101" s="8">
        <f>SUM('P64'!$B52:$B55)</f>
        <v>31104968.326732323</v>
      </c>
      <c r="BR101" s="8">
        <f>SUM('P65'!$B52:$B55)</f>
        <v>34940154.382956512</v>
      </c>
      <c r="BS101" s="8">
        <f>SUM('P66'!$B52:$B55)</f>
        <v>37045774.511436544</v>
      </c>
      <c r="BT101" s="8">
        <f>SUM('P67'!$B52:$B55)</f>
        <v>38950535.054506451</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18082809</v>
      </c>
      <c r="BQ102" s="8">
        <f>SUM('P64'!$B57:$B59)</f>
        <v>19985833</v>
      </c>
      <c r="BR102" s="8">
        <f>SUM('P65'!$B57:$B59)</f>
        <v>20253672</v>
      </c>
      <c r="BS102" s="8">
        <f>SUM('P66'!$B57:$B59)</f>
        <v>19894135</v>
      </c>
      <c r="BT102" s="8">
        <f>SUM('P67'!$B57:$B59)</f>
        <v>19544410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38950535.054506451</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19544410</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0.42739661716392996</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0.57260338283607004</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67</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83786</v>
      </c>
      <c r="H6" s="166">
        <f>ACTIVE!B133</f>
        <v>76776</v>
      </c>
      <c r="I6"/>
      <c r="J6" s="106" t="s">
        <v>4</v>
      </c>
      <c r="K6" s="204">
        <f>(G6-C6)/C6</f>
        <v>1.5866263274882688</v>
      </c>
      <c r="L6" s="205">
        <f t="shared" ref="L6:L11" si="0">(H6-D6)/D6</f>
        <v>1.5746478873239436</v>
      </c>
      <c r="M6"/>
    </row>
    <row r="7" spans="1:17" ht="13.5" thickBot="1" x14ac:dyDescent="0.25">
      <c r="B7" s="106" t="s">
        <v>6</v>
      </c>
      <c r="C7" s="167">
        <v>15300</v>
      </c>
      <c r="D7" s="168">
        <v>1120</v>
      </c>
      <c r="F7" s="106" t="s">
        <v>6</v>
      </c>
      <c r="G7" s="167">
        <f>ACTIVE!B92</f>
        <v>15111</v>
      </c>
      <c r="H7" s="168">
        <f>ACTIVE!B134</f>
        <v>5090</v>
      </c>
      <c r="I7"/>
      <c r="J7" s="106" t="s">
        <v>6</v>
      </c>
      <c r="K7" s="206">
        <f t="shared" ref="K7:K12" si="1">(G7-C7)/C7</f>
        <v>-1.2352941176470587E-2</v>
      </c>
      <c r="L7" s="207">
        <f t="shared" si="0"/>
        <v>3.5446428571428572</v>
      </c>
      <c r="M7"/>
      <c r="N7" s="169" t="s">
        <v>542</v>
      </c>
      <c r="O7" s="170" t="s">
        <v>543</v>
      </c>
    </row>
    <row r="8" spans="1:17" x14ac:dyDescent="0.2">
      <c r="B8" s="106" t="s">
        <v>7</v>
      </c>
      <c r="C8" s="167">
        <v>11247</v>
      </c>
      <c r="D8" s="168">
        <v>1544</v>
      </c>
      <c r="F8" s="106" t="s">
        <v>7</v>
      </c>
      <c r="G8" s="167">
        <f>ACTIVE!B93</f>
        <v>22013</v>
      </c>
      <c r="H8" s="168">
        <f>ACTIVE!B135</f>
        <v>5949</v>
      </c>
      <c r="I8"/>
      <c r="J8" s="106" t="s">
        <v>7</v>
      </c>
      <c r="K8" s="206">
        <f t="shared" si="1"/>
        <v>0.9572330399217569</v>
      </c>
      <c r="L8" s="207">
        <f t="shared" si="0"/>
        <v>2.8529792746113989</v>
      </c>
      <c r="M8"/>
      <c r="N8" s="171" t="s">
        <v>166</v>
      </c>
      <c r="O8" s="172">
        <f>'FIN-RPT'!F48</f>
        <v>91</v>
      </c>
    </row>
    <row r="9" spans="1:17" x14ac:dyDescent="0.2">
      <c r="B9" s="106" t="s">
        <v>8</v>
      </c>
      <c r="C9" s="167">
        <v>43516</v>
      </c>
      <c r="D9" s="168">
        <v>36304</v>
      </c>
      <c r="F9" s="106" t="s">
        <v>8</v>
      </c>
      <c r="G9" s="167">
        <f>ACTIVE!B94</f>
        <v>45554</v>
      </c>
      <c r="H9" s="168">
        <f>ACTIVE!B136</f>
        <v>50486</v>
      </c>
      <c r="I9"/>
      <c r="J9" s="106" t="s">
        <v>8</v>
      </c>
      <c r="K9" s="206">
        <f t="shared" si="1"/>
        <v>4.6833348653368877E-2</v>
      </c>
      <c r="L9" s="207">
        <f t="shared" si="0"/>
        <v>0.39064565888056413</v>
      </c>
      <c r="M9"/>
      <c r="N9" s="171" t="s">
        <v>167</v>
      </c>
      <c r="O9" s="173">
        <f>'FIN-RPT'!F49</f>
        <v>13</v>
      </c>
    </row>
    <row r="10" spans="1:17" x14ac:dyDescent="0.2">
      <c r="B10" s="106" t="s">
        <v>9</v>
      </c>
      <c r="C10" s="167">
        <v>66651</v>
      </c>
      <c r="D10" s="168">
        <v>64000</v>
      </c>
      <c r="F10" s="106" t="s">
        <v>9</v>
      </c>
      <c r="G10" s="167">
        <f>ACTIVE!B95</f>
        <v>48559</v>
      </c>
      <c r="H10" s="168">
        <f>ACTIVE!B137</f>
        <v>39071</v>
      </c>
      <c r="I10"/>
      <c r="J10" s="106" t="s">
        <v>9</v>
      </c>
      <c r="K10" s="206">
        <f t="shared" si="1"/>
        <v>-0.27144378929048324</v>
      </c>
      <c r="L10" s="207">
        <f t="shared" si="0"/>
        <v>-0.38951562499999998</v>
      </c>
      <c r="M10"/>
      <c r="N10" s="171" t="s">
        <v>169</v>
      </c>
      <c r="O10" s="173">
        <f>'FIN-RPT'!F50</f>
        <v>6.2</v>
      </c>
    </row>
    <row r="11" spans="1:17" x14ac:dyDescent="0.2">
      <c r="B11" s="106" t="s">
        <v>10</v>
      </c>
      <c r="C11" s="167">
        <v>112085</v>
      </c>
      <c r="D11" s="168">
        <v>78000</v>
      </c>
      <c r="F11" s="106" t="s">
        <v>10</v>
      </c>
      <c r="G11" s="167">
        <f>ACTIVE!B96</f>
        <v>197299</v>
      </c>
      <c r="H11" s="168">
        <f>ACTIVE!B138</f>
        <v>203999</v>
      </c>
      <c r="I11"/>
      <c r="J11" s="106" t="s">
        <v>10</v>
      </c>
      <c r="K11" s="206">
        <f t="shared" si="1"/>
        <v>0.76026230093232816</v>
      </c>
      <c r="L11" s="207">
        <f t="shared" si="0"/>
        <v>1.6153717948717949</v>
      </c>
      <c r="M11"/>
      <c r="N11" s="171" t="s">
        <v>170</v>
      </c>
      <c r="O11" s="173">
        <f>'FIN-RPT'!F51</f>
        <v>0.65</v>
      </c>
    </row>
    <row r="12" spans="1:17" ht="13.5" thickBot="1" x14ac:dyDescent="0.25">
      <c r="B12" s="106" t="s">
        <v>541</v>
      </c>
      <c r="C12" s="167">
        <v>45000</v>
      </c>
      <c r="D12" s="168"/>
      <c r="F12" s="106" t="s">
        <v>541</v>
      </c>
      <c r="G12" s="167">
        <f>ACTIVE!B82</f>
        <v>0</v>
      </c>
      <c r="H12" s="168"/>
      <c r="I12"/>
      <c r="J12" s="106" t="s">
        <v>541</v>
      </c>
      <c r="K12" s="206">
        <f t="shared" si="1"/>
        <v>-1</v>
      </c>
      <c r="L12" s="207"/>
      <c r="M12"/>
      <c r="N12" s="171" t="s">
        <v>172</v>
      </c>
      <c r="O12" s="175">
        <f>'FIN-RPT'!F52</f>
        <v>0.77</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412322</v>
      </c>
      <c r="H14" s="127">
        <f>SUM(H6:H13)</f>
        <v>381371</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43.406593406593409</v>
      </c>
      <c r="H16" s="180">
        <f>ACTIVE!B26/O8</f>
        <v>67.032967032967036</v>
      </c>
      <c r="I16"/>
      <c r="J16" s="106" t="s">
        <v>4</v>
      </c>
      <c r="K16" s="210">
        <f t="shared" ref="K16:K21" si="2">(G16-C16)/C16</f>
        <v>0.33113553113553118</v>
      </c>
      <c r="L16" s="211">
        <f t="shared" ref="L16:L21" si="3">(H16-D16)/D16</f>
        <v>-8.2286760858189353E-2</v>
      </c>
      <c r="M16"/>
      <c r="N16" s="169" t="s">
        <v>547</v>
      </c>
      <c r="O16" s="170" t="s">
        <v>6</v>
      </c>
      <c r="P16" s="170" t="s">
        <v>10</v>
      </c>
    </row>
    <row r="17" spans="2:16" x14ac:dyDescent="0.2">
      <c r="B17" s="106" t="s">
        <v>6</v>
      </c>
      <c r="C17" s="181">
        <v>28.421052631578949</v>
      </c>
      <c r="D17" s="182">
        <v>83.15789473684211</v>
      </c>
      <c r="F17" s="106" t="s">
        <v>6</v>
      </c>
      <c r="G17" s="181">
        <f>ACTIVE!C16/O9</f>
        <v>27.307692307692307</v>
      </c>
      <c r="H17" s="182">
        <f>ACTIVE!C26/O9</f>
        <v>36.153846153846153</v>
      </c>
      <c r="I17"/>
      <c r="J17" s="106" t="s">
        <v>6</v>
      </c>
      <c r="K17" s="212">
        <f t="shared" si="2"/>
        <v>-3.9173789173789254E-2</v>
      </c>
      <c r="L17" s="213">
        <f t="shared" si="3"/>
        <v>-0.56523855890944497</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53.225806451612904</v>
      </c>
      <c r="H18" s="182">
        <f>ACTIVE!D26/O10</f>
        <v>73.387096774193552</v>
      </c>
      <c r="I18"/>
      <c r="J18" s="106" t="s">
        <v>7</v>
      </c>
      <c r="K18" s="212">
        <f t="shared" si="2"/>
        <v>0.80766889835666478</v>
      </c>
      <c r="L18" s="213">
        <f t="shared" si="3"/>
        <v>-0.23199549887471865</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45.38461538461538</v>
      </c>
      <c r="H19" s="182">
        <f>ACTIVE!E26/O11</f>
        <v>62.307692307692307</v>
      </c>
      <c r="I19"/>
      <c r="J19" s="106" t="s">
        <v>8</v>
      </c>
      <c r="K19" s="212">
        <f t="shared" si="2"/>
        <v>0.44405594405594379</v>
      </c>
      <c r="L19" s="213">
        <f t="shared" si="3"/>
        <v>-0.16124260355029593</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60.38961038961039</v>
      </c>
      <c r="H20" s="182">
        <f>ACTIVE!F26/O12</f>
        <v>72.077922077922082</v>
      </c>
      <c r="I20"/>
      <c r="J20" s="106" t="s">
        <v>9</v>
      </c>
      <c r="K20" s="212">
        <f t="shared" si="2"/>
        <v>1.4866310160427809</v>
      </c>
      <c r="L20" s="213">
        <f t="shared" si="3"/>
        <v>0.20129870129870137</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39.5</v>
      </c>
      <c r="H21" s="188">
        <f>ACTIVE!G26</f>
        <v>54.8</v>
      </c>
      <c r="I21"/>
      <c r="J21" s="106" t="s">
        <v>10</v>
      </c>
      <c r="K21" s="214">
        <f t="shared" si="2"/>
        <v>0.31666666666666665</v>
      </c>
      <c r="L21" s="215">
        <f t="shared" si="3"/>
        <v>-0.29743589743589749</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3636864.8351648352</v>
      </c>
      <c r="H24" s="192">
        <f t="shared" si="4"/>
        <v>5146523.076923077</v>
      </c>
      <c r="I24"/>
      <c r="J24" s="106" t="s">
        <v>4</v>
      </c>
      <c r="K24" s="210">
        <f t="shared" ref="K24:K29" si="5">(G24-C24)/C24</f>
        <v>2.4431502102902445</v>
      </c>
      <c r="L24" s="211">
        <f t="shared" ref="L24:L29" si="6">(H24-D24)/D24</f>
        <v>1.3627884523256757</v>
      </c>
      <c r="M24"/>
    </row>
    <row r="25" spans="2:16" x14ac:dyDescent="0.2">
      <c r="B25" s="106" t="s">
        <v>6</v>
      </c>
      <c r="C25" s="193">
        <v>434842.10526315792</v>
      </c>
      <c r="D25" s="194">
        <v>93136.84210526316</v>
      </c>
      <c r="F25" s="106" t="s">
        <v>6</v>
      </c>
      <c r="G25" s="193">
        <f t="shared" si="4"/>
        <v>412646.53846153844</v>
      </c>
      <c r="H25" s="194">
        <f t="shared" si="4"/>
        <v>184023.07692307691</v>
      </c>
      <c r="I25"/>
      <c r="J25" s="106" t="s">
        <v>6</v>
      </c>
      <c r="K25" s="212">
        <f t="shared" si="5"/>
        <v>-5.1042818836936593E-2</v>
      </c>
      <c r="L25" s="213">
        <f t="shared" si="6"/>
        <v>0.97583547781332569</v>
      </c>
      <c r="M25"/>
    </row>
    <row r="26" spans="2:16" x14ac:dyDescent="0.2">
      <c r="B26" s="106" t="s">
        <v>7</v>
      </c>
      <c r="C26" s="193">
        <v>331161.66666666663</v>
      </c>
      <c r="D26" s="194">
        <v>147537.77777777778</v>
      </c>
      <c r="F26" s="106" t="s">
        <v>7</v>
      </c>
      <c r="G26" s="193">
        <f t="shared" si="4"/>
        <v>1171659.6774193549</v>
      </c>
      <c r="H26" s="194">
        <f t="shared" si="4"/>
        <v>436579.83870967745</v>
      </c>
      <c r="I26"/>
      <c r="J26" s="106" t="s">
        <v>7</v>
      </c>
      <c r="K26" s="212">
        <f t="shared" si="5"/>
        <v>2.5380292931026287</v>
      </c>
      <c r="L26" s="213">
        <f t="shared" si="6"/>
        <v>1.9591054256439762</v>
      </c>
      <c r="M26"/>
    </row>
    <row r="27" spans="2:16" x14ac:dyDescent="0.2">
      <c r="B27" s="106" t="s">
        <v>8</v>
      </c>
      <c r="C27" s="193">
        <v>1367645.7142857143</v>
      </c>
      <c r="D27" s="194">
        <v>2696868.5714285718</v>
      </c>
      <c r="F27" s="106" t="s">
        <v>8</v>
      </c>
      <c r="G27" s="193">
        <f t="shared" si="4"/>
        <v>2067450.769230769</v>
      </c>
      <c r="H27" s="194">
        <f t="shared" si="4"/>
        <v>3145666.153846154</v>
      </c>
      <c r="I27"/>
      <c r="J27" s="106" t="s">
        <v>8</v>
      </c>
      <c r="K27" s="212">
        <f t="shared" si="5"/>
        <v>0.51168591955888565</v>
      </c>
      <c r="L27" s="213">
        <f t="shared" si="6"/>
        <v>0.16641433222674523</v>
      </c>
      <c r="M27"/>
    </row>
    <row r="28" spans="2:16" x14ac:dyDescent="0.2">
      <c r="B28" s="106" t="s">
        <v>9</v>
      </c>
      <c r="C28" s="193">
        <v>1618667.1428571427</v>
      </c>
      <c r="D28" s="194">
        <v>3840000</v>
      </c>
      <c r="F28" s="106" t="s">
        <v>9</v>
      </c>
      <c r="G28" s="193">
        <f t="shared" si="4"/>
        <v>2932459.0909090908</v>
      </c>
      <c r="H28" s="194">
        <f t="shared" si="4"/>
        <v>2816156.4935064935</v>
      </c>
      <c r="I28"/>
      <c r="J28" s="106" t="s">
        <v>9</v>
      </c>
      <c r="K28" s="212">
        <f t="shared" si="5"/>
        <v>0.81165047048088401</v>
      </c>
      <c r="L28" s="213">
        <f t="shared" si="6"/>
        <v>-0.26662591314935064</v>
      </c>
      <c r="M28"/>
    </row>
    <row r="29" spans="2:16" ht="13.5" thickBot="1" x14ac:dyDescent="0.25">
      <c r="B29" s="106" t="s">
        <v>10</v>
      </c>
      <c r="C29" s="195">
        <v>3362550</v>
      </c>
      <c r="D29" s="196">
        <v>6084000</v>
      </c>
      <c r="F29" s="106" t="s">
        <v>10</v>
      </c>
      <c r="G29" s="195">
        <f t="shared" si="4"/>
        <v>7793310.5</v>
      </c>
      <c r="H29" s="196">
        <f t="shared" si="4"/>
        <v>11179145.199999999</v>
      </c>
      <c r="I29"/>
      <c r="J29" s="106" t="s">
        <v>10</v>
      </c>
      <c r="K29" s="214">
        <f t="shared" si="5"/>
        <v>1.3176786962275653</v>
      </c>
      <c r="L29" s="215">
        <f t="shared" si="6"/>
        <v>0.83746633793556857</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131868</v>
      </c>
      <c r="H33" s="192">
        <f>ACTIVE!B157/O8</f>
        <v>164835</v>
      </c>
      <c r="I33"/>
      <c r="J33" s="106" t="s">
        <v>4</v>
      </c>
      <c r="K33" s="210">
        <f t="shared" ref="K33:K38" si="7">(G33-C33)/C33</f>
        <v>-9.7332142857142895E-2</v>
      </c>
      <c r="L33" s="211">
        <f t="shared" ref="L33:L38" si="8">(H33-D33)/D33</f>
        <v>-4.1656976744186044E-2</v>
      </c>
      <c r="M33"/>
    </row>
    <row r="34" spans="2:13" x14ac:dyDescent="0.2">
      <c r="B34" s="106" t="s">
        <v>6</v>
      </c>
      <c r="C34" s="193">
        <v>50947.368421052633</v>
      </c>
      <c r="D34" s="194">
        <v>2315.7894736842104</v>
      </c>
      <c r="F34" s="106" t="s">
        <v>6</v>
      </c>
      <c r="G34" s="193">
        <f>ACTIVE!B116/O9</f>
        <v>0</v>
      </c>
      <c r="H34" s="194">
        <f>ACTIVE!B158/O9</f>
        <v>0</v>
      </c>
      <c r="I34"/>
      <c r="J34" s="106" t="s">
        <v>6</v>
      </c>
      <c r="K34" s="212">
        <f t="shared" si="7"/>
        <v>-1</v>
      </c>
      <c r="L34" s="213">
        <f t="shared" si="8"/>
        <v>-1</v>
      </c>
      <c r="M34"/>
    </row>
    <row r="35" spans="2:13" x14ac:dyDescent="0.2">
      <c r="B35" s="106" t="s">
        <v>7</v>
      </c>
      <c r="C35" s="193">
        <v>7000</v>
      </c>
      <c r="D35" s="194">
        <v>8000</v>
      </c>
      <c r="F35" s="106" t="s">
        <v>7</v>
      </c>
      <c r="G35" s="193">
        <f>ACTIVE!B117/O10</f>
        <v>64516</v>
      </c>
      <c r="H35" s="194">
        <f>ACTIVE!B159/O10</f>
        <v>0</v>
      </c>
      <c r="I35"/>
      <c r="J35" s="106" t="s">
        <v>7</v>
      </c>
      <c r="K35" s="212">
        <f t="shared" si="7"/>
        <v>8.2165714285714291</v>
      </c>
      <c r="L35" s="213">
        <f t="shared" si="8"/>
        <v>-1</v>
      </c>
      <c r="M35"/>
    </row>
    <row r="36" spans="2:13" x14ac:dyDescent="0.2">
      <c r="B36" s="106" t="s">
        <v>8</v>
      </c>
      <c r="C36" s="193">
        <v>514285.71428571432</v>
      </c>
      <c r="D36" s="194">
        <v>520000</v>
      </c>
      <c r="F36" s="106" t="s">
        <v>8</v>
      </c>
      <c r="G36" s="193">
        <f>ACTIVE!B118/O11</f>
        <v>153846</v>
      </c>
      <c r="H36" s="194">
        <f>ACTIVE!B160/O11</f>
        <v>276923</v>
      </c>
      <c r="I36"/>
      <c r="J36" s="106" t="s">
        <v>8</v>
      </c>
      <c r="K36" s="212">
        <f t="shared" si="7"/>
        <v>-0.70085500000000001</v>
      </c>
      <c r="L36" s="213">
        <f t="shared" si="8"/>
        <v>-0.46745576923076926</v>
      </c>
      <c r="M36"/>
    </row>
    <row r="37" spans="2:13" x14ac:dyDescent="0.2">
      <c r="B37" s="106" t="s">
        <v>9</v>
      </c>
      <c r="C37" s="193">
        <v>213986.19047619044</v>
      </c>
      <c r="D37" s="194">
        <v>570000</v>
      </c>
      <c r="F37" s="106" t="s">
        <v>9</v>
      </c>
      <c r="G37" s="193">
        <f>ACTIVE!B119/O12</f>
        <v>259740.00000000003</v>
      </c>
      <c r="H37" s="194">
        <f>ACTIVE!B161/O12</f>
        <v>0</v>
      </c>
      <c r="I37"/>
      <c r="J37" s="106" t="s">
        <v>9</v>
      </c>
      <c r="K37" s="212">
        <f t="shared" si="7"/>
        <v>0.21381664593398358</v>
      </c>
      <c r="L37" s="213">
        <f t="shared" si="8"/>
        <v>-1</v>
      </c>
      <c r="M37"/>
    </row>
    <row r="38" spans="2:13" ht="13.5" thickBot="1" x14ac:dyDescent="0.25">
      <c r="B38" s="106" t="s">
        <v>10</v>
      </c>
      <c r="C38" s="195">
        <v>768000</v>
      </c>
      <c r="D38" s="196">
        <v>1300000</v>
      </c>
      <c r="F38" s="106" t="s">
        <v>10</v>
      </c>
      <c r="G38" s="195">
        <f>ACTIVE!B120/O13</f>
        <v>1200000</v>
      </c>
      <c r="H38" s="196">
        <f>ACTIVE!B162/O13</f>
        <v>1500000</v>
      </c>
      <c r="I38"/>
      <c r="J38" s="106" t="s">
        <v>10</v>
      </c>
      <c r="K38" s="214">
        <f t="shared" si="7"/>
        <v>0.5625</v>
      </c>
      <c r="L38" s="215">
        <f t="shared" si="8"/>
        <v>0.15384615384615385</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67</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39098.835842701701</v>
      </c>
      <c r="BM5" s="392">
        <f>Data!BM37</f>
        <v>40836.669597683016</v>
      </c>
      <c r="BN5" s="392">
        <f>Data!BN37</f>
        <v>42855.365624959835</v>
      </c>
      <c r="BO5" s="392">
        <f>Data!BO37</f>
        <v>43108.959559573042</v>
      </c>
      <c r="BP5" s="392">
        <f>Data!BP37</f>
        <v>41471.071058554349</v>
      </c>
      <c r="BQ5" s="392">
        <f>Data!BQ37</f>
        <v>0</v>
      </c>
      <c r="BR5" s="392">
        <f>Data!BR37</f>
        <v>0</v>
      </c>
      <c r="BS5" s="392">
        <f>Data!BS37</f>
        <v>0</v>
      </c>
      <c r="BT5" s="392">
        <f>Data!BT37</f>
        <v>0</v>
      </c>
      <c r="BU5" s="392">
        <f>Data!BU37</f>
        <v>0</v>
      </c>
      <c r="BV5" s="392">
        <f>Data!BV37</f>
        <v>0</v>
      </c>
      <c r="BW5" s="392">
        <f>Data!BW37</f>
        <v>0</v>
      </c>
      <c r="BX5" s="392">
        <f>Data!BX37</f>
        <v>0</v>
      </c>
      <c r="BY5" s="393">
        <f>SUM(BJ5:BX5)</f>
        <v>289519.00212982029</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35679.052511115529</v>
      </c>
      <c r="BM6" s="395">
        <f>Data!BM38</f>
        <v>37754.612605806469</v>
      </c>
      <c r="BN6" s="395">
        <f>Data!BN38</f>
        <v>40773.323183716864</v>
      </c>
      <c r="BO6" s="395">
        <f>Data!BO38</f>
        <v>40565.754300779867</v>
      </c>
      <c r="BP6" s="395">
        <f>Data!BP38</f>
        <v>42530.524779720276</v>
      </c>
      <c r="BQ6" s="395">
        <f>Data!BQ38</f>
        <v>0</v>
      </c>
      <c r="BR6" s="395">
        <f>Data!BR38</f>
        <v>0</v>
      </c>
      <c r="BS6" s="395">
        <f>Data!BS38</f>
        <v>0</v>
      </c>
      <c r="BT6" s="395">
        <f>Data!BT38</f>
        <v>0</v>
      </c>
      <c r="BU6" s="395">
        <f>Data!BU38</f>
        <v>0</v>
      </c>
      <c r="BV6" s="395">
        <f>Data!BV38</f>
        <v>0</v>
      </c>
      <c r="BW6" s="395">
        <f>Data!BW38</f>
        <v>0</v>
      </c>
      <c r="BX6" s="395">
        <f>Data!BX38</f>
        <v>0</v>
      </c>
      <c r="BY6" s="396">
        <f>SUM(BJ6:BX6)</f>
        <v>275965.51665243233</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37414.912779135338</v>
      </c>
      <c r="BM7" s="395">
        <f>Data!BM39</f>
        <v>39742.316251204938</v>
      </c>
      <c r="BN7" s="395">
        <f>Data!BN39</f>
        <v>40034.578568723678</v>
      </c>
      <c r="BO7" s="395">
        <f>Data!BO39</f>
        <v>43159.340379258734</v>
      </c>
      <c r="BP7" s="395">
        <f>Data!BP39</f>
        <v>44910.099098321036</v>
      </c>
      <c r="BQ7" s="395">
        <f>Data!BQ39</f>
        <v>0</v>
      </c>
      <c r="BR7" s="395">
        <f>Data!BR39</f>
        <v>0</v>
      </c>
      <c r="BS7" s="395">
        <f>Data!BS39</f>
        <v>0</v>
      </c>
      <c r="BT7" s="395">
        <f>Data!BT39</f>
        <v>0</v>
      </c>
      <c r="BU7" s="395">
        <f>Data!BU39</f>
        <v>0</v>
      </c>
      <c r="BV7" s="395">
        <f>Data!BV39</f>
        <v>0</v>
      </c>
      <c r="BW7" s="395">
        <f>Data!BW39</f>
        <v>0</v>
      </c>
      <c r="BX7" s="395">
        <f>Data!BX39</f>
        <v>0</v>
      </c>
      <c r="BY7" s="396">
        <f>SUM(BJ7:BX7)</f>
        <v>285936.1803640335</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38191.743513248264</v>
      </c>
      <c r="BM8" s="395">
        <f>Data!BM40</f>
        <v>37801.064590548885</v>
      </c>
      <c r="BN8" s="395">
        <f>Data!BN40</f>
        <v>36314.221147811259</v>
      </c>
      <c r="BO8" s="395">
        <f>Data!BO40</f>
        <v>35421.977116554415</v>
      </c>
      <c r="BP8" s="395">
        <f>Data!BP40</f>
        <v>38955.731238819244</v>
      </c>
      <c r="BQ8" s="395">
        <f>Data!BQ40</f>
        <v>0</v>
      </c>
      <c r="BR8" s="395">
        <f>Data!BR40</f>
        <v>0</v>
      </c>
      <c r="BS8" s="395">
        <f>Data!BS40</f>
        <v>0</v>
      </c>
      <c r="BT8" s="395">
        <f>Data!BT40</f>
        <v>0</v>
      </c>
      <c r="BU8" s="395">
        <f>Data!BU40</f>
        <v>0</v>
      </c>
      <c r="BV8" s="395">
        <f>Data!BV40</f>
        <v>0</v>
      </c>
      <c r="BW8" s="395">
        <f>Data!BW40</f>
        <v>0</v>
      </c>
      <c r="BX8" s="395">
        <f>Data!BX40</f>
        <v>0</v>
      </c>
      <c r="BY8" s="396">
        <f>SUM(BJ8:BX8)</f>
        <v>262140.18851868421</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36264.156576561603</v>
      </c>
      <c r="BM9" s="398">
        <f>Data!BM41</f>
        <v>32229.530968888565</v>
      </c>
      <c r="BN9" s="398">
        <f>Data!BN41</f>
        <v>32279.792843670948</v>
      </c>
      <c r="BO9" s="398">
        <f>Data!BO41</f>
        <v>34320.02317472134</v>
      </c>
      <c r="BP9" s="398">
        <f>Data!BP41</f>
        <v>30593.110109954563</v>
      </c>
      <c r="BQ9" s="398">
        <f>Data!BQ41</f>
        <v>0</v>
      </c>
      <c r="BR9" s="398">
        <f>Data!BR41</f>
        <v>0</v>
      </c>
      <c r="BS9" s="398">
        <f>Data!BS41</f>
        <v>0</v>
      </c>
      <c r="BT9" s="398">
        <f>Data!BT41</f>
        <v>0</v>
      </c>
      <c r="BU9" s="398">
        <f>Data!BU41</f>
        <v>0</v>
      </c>
      <c r="BV9" s="398">
        <f>Data!BV41</f>
        <v>0</v>
      </c>
      <c r="BW9" s="398">
        <f>Data!BW41</f>
        <v>0</v>
      </c>
      <c r="BX9" s="398">
        <f>Data!BX41</f>
        <v>0</v>
      </c>
      <c r="BY9" s="399">
        <f>SUM(BJ9:BX9)</f>
        <v>238004.9484614947</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37329.740244552486</v>
      </c>
      <c r="BM12" s="346">
        <f t="shared" si="1"/>
        <v>37672.838802826373</v>
      </c>
      <c r="BN12" s="346">
        <f t="shared" si="1"/>
        <v>38451.456273776515</v>
      </c>
      <c r="BO12" s="346">
        <f t="shared" si="1"/>
        <v>39315.210906177483</v>
      </c>
      <c r="BP12" s="346">
        <f t="shared" si="1"/>
        <v>39692.107257073898</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270313.167225293</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307.80722679243235</v>
      </c>
      <c r="BM49" s="410">
        <f>Data!BM47</f>
        <v>440.91699320250751</v>
      </c>
      <c r="BN49" s="410">
        <f>Data!BN47</f>
        <v>2280.468429240063</v>
      </c>
      <c r="BO49" s="410">
        <f>Data!BO47</f>
        <v>3398.2377228220703</v>
      </c>
      <c r="BP49" s="410">
        <f>Data!BP47</f>
        <v>3648.065849521518</v>
      </c>
      <c r="BQ49" s="410">
        <f>Data!BQ47</f>
        <v>0</v>
      </c>
      <c r="BR49" s="410">
        <f>Data!BR47</f>
        <v>0</v>
      </c>
      <c r="BS49" s="410">
        <f>Data!BS47</f>
        <v>0</v>
      </c>
      <c r="BT49" s="410">
        <f>Data!BT47</f>
        <v>0</v>
      </c>
      <c r="BU49" s="410">
        <f>Data!BU47</f>
        <v>0</v>
      </c>
      <c r="BV49" s="410">
        <f>Data!BV47</f>
        <v>0</v>
      </c>
      <c r="BW49" s="410">
        <f>Data!BW47</f>
        <v>0</v>
      </c>
      <c r="BX49" s="410">
        <f>Data!BX47</f>
        <v>0</v>
      </c>
      <c r="BY49" s="411">
        <f>SUM(BJ49:BX49)</f>
        <v>12447.75404287403</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1209.5968428871483</v>
      </c>
      <c r="BM50" s="413">
        <f>Data!BM48</f>
        <v>1049.776213588342</v>
      </c>
      <c r="BN50" s="413">
        <f>Data!BN48</f>
        <v>2035.956956310898</v>
      </c>
      <c r="BO50" s="413">
        <f>Data!BO48</f>
        <v>2513.5834965214876</v>
      </c>
      <c r="BP50" s="413">
        <f>Data!BP48</f>
        <v>3498.7270094348041</v>
      </c>
      <c r="BQ50" s="413">
        <f>Data!BQ48</f>
        <v>0</v>
      </c>
      <c r="BR50" s="413">
        <f>Data!BR48</f>
        <v>0</v>
      </c>
      <c r="BS50" s="413">
        <f>Data!BS48</f>
        <v>0</v>
      </c>
      <c r="BT50" s="413">
        <f>Data!BT48</f>
        <v>0</v>
      </c>
      <c r="BU50" s="413">
        <f>Data!BU48</f>
        <v>0</v>
      </c>
      <c r="BV50" s="413">
        <f>Data!BV48</f>
        <v>0</v>
      </c>
      <c r="BW50" s="413">
        <f>Data!BW48</f>
        <v>0</v>
      </c>
      <c r="BX50" s="413">
        <f>Data!BX48</f>
        <v>0</v>
      </c>
      <c r="BY50" s="414">
        <f>SUM(BJ50:BX50)</f>
        <v>14433.458689167745</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1749.4490000909045</v>
      </c>
      <c r="BM51" s="413">
        <f>Data!BM49</f>
        <v>2583.2019410933258</v>
      </c>
      <c r="BN51" s="413">
        <f>Data!BN49</f>
        <v>1069.0672043951452</v>
      </c>
      <c r="BO51" s="413">
        <f>Data!BO49</f>
        <v>1691.3536240964308</v>
      </c>
      <c r="BP51" s="413">
        <f>Data!BP49</f>
        <v>2617.7458110487387</v>
      </c>
      <c r="BQ51" s="413">
        <f>Data!BQ49</f>
        <v>0</v>
      </c>
      <c r="BR51" s="413">
        <f>Data!BR49</f>
        <v>0</v>
      </c>
      <c r="BS51" s="413">
        <f>Data!BS49</f>
        <v>0</v>
      </c>
      <c r="BT51" s="413">
        <f>Data!BT49</f>
        <v>0</v>
      </c>
      <c r="BU51" s="413">
        <f>Data!BU49</f>
        <v>0</v>
      </c>
      <c r="BV51" s="413">
        <f>Data!BV49</f>
        <v>0</v>
      </c>
      <c r="BW51" s="413">
        <f>Data!BW49</f>
        <v>0</v>
      </c>
      <c r="BX51" s="413">
        <f>Data!BX49</f>
        <v>0</v>
      </c>
      <c r="BY51" s="414">
        <f>SUM(BJ51:BX51)</f>
        <v>13823.756438477167</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-1411.2237239975036</v>
      </c>
      <c r="BM52" s="413">
        <f>Data!BM50</f>
        <v>2547.5912984273732</v>
      </c>
      <c r="BN52" s="413">
        <f>Data!BN50</f>
        <v>2300.1621971383506</v>
      </c>
      <c r="BO52" s="413">
        <f>Data!BO50</f>
        <v>1760.8851538747474</v>
      </c>
      <c r="BP52" s="413">
        <f>Data!BP50</f>
        <v>3189.3616764318795</v>
      </c>
      <c r="BQ52" s="413">
        <f>Data!BQ50</f>
        <v>0</v>
      </c>
      <c r="BR52" s="413">
        <f>Data!BR50</f>
        <v>0</v>
      </c>
      <c r="BS52" s="413">
        <f>Data!BS50</f>
        <v>0</v>
      </c>
      <c r="BT52" s="413">
        <f>Data!BT50</f>
        <v>0</v>
      </c>
      <c r="BU52" s="413">
        <f>Data!BU50</f>
        <v>0</v>
      </c>
      <c r="BV52" s="413">
        <f>Data!BV50</f>
        <v>0</v>
      </c>
      <c r="BW52" s="413">
        <f>Data!BW50</f>
        <v>0</v>
      </c>
      <c r="BX52" s="413">
        <f>Data!BX50</f>
        <v>0</v>
      </c>
      <c r="BY52" s="414">
        <f>SUM(BJ52:BX52)</f>
        <v>12799.352158024747</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2642.7904722054154</v>
      </c>
      <c r="BM53" s="416">
        <f>Data!BM51</f>
        <v>1260.4825994982234</v>
      </c>
      <c r="BN53" s="416">
        <f>Data!BN51</f>
        <v>1199.6387060025297</v>
      </c>
      <c r="BO53" s="416">
        <f>Data!BO51</f>
        <v>2155.3783561630657</v>
      </c>
      <c r="BP53" s="416">
        <f>Data!BP51</f>
        <v>754.49509377798813</v>
      </c>
      <c r="BQ53" s="416">
        <f>Data!BQ51</f>
        <v>0</v>
      </c>
      <c r="BR53" s="416">
        <f>Data!BR51</f>
        <v>0</v>
      </c>
      <c r="BS53" s="416">
        <f>Data!BS51</f>
        <v>0</v>
      </c>
      <c r="BT53" s="416">
        <f>Data!BT51</f>
        <v>0</v>
      </c>
      <c r="BU53" s="416">
        <f>Data!BU51</f>
        <v>0</v>
      </c>
      <c r="BV53" s="416">
        <f>Data!BV51</f>
        <v>0</v>
      </c>
      <c r="BW53" s="416">
        <f>Data!BW51</f>
        <v>0</v>
      </c>
      <c r="BX53" s="416">
        <f>Data!BX51</f>
        <v>0</v>
      </c>
      <c r="BY53" s="417">
        <f>SUM(BJ53:BX53)</f>
        <v>12571.069025773653</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899.68396359567942</v>
      </c>
      <c r="BM56" s="346">
        <f t="shared" si="3"/>
        <v>1576.3938091619543</v>
      </c>
      <c r="BN56" s="346">
        <f t="shared" si="3"/>
        <v>1777.0586986173973</v>
      </c>
      <c r="BO56" s="346">
        <f t="shared" si="3"/>
        <v>2303.8876706955607</v>
      </c>
      <c r="BP56" s="346">
        <f t="shared" si="3"/>
        <v>2741.6790880429858</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13215.078070863467</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20781.084059720291</v>
      </c>
      <c r="BM91" s="392">
        <f>Data!BM57</f>
        <v>19222.001052922798</v>
      </c>
      <c r="BN91" s="392">
        <f>Data!BN57</f>
        <v>21502.469482162862</v>
      </c>
      <c r="BO91" s="392">
        <f>Data!BO57</f>
        <v>24900.707204984934</v>
      </c>
      <c r="BP91" s="392">
        <f>Data!BP57</f>
        <v>26548.773054506451</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21410.966827720975</v>
      </c>
      <c r="BM92" s="395">
        <f>Data!BM58</f>
        <v>22460.743041309317</v>
      </c>
      <c r="BN92" s="395">
        <f>Data!BN58</f>
        <v>23496.699997620213</v>
      </c>
      <c r="BO92" s="395">
        <f>Data!BO58</f>
        <v>20510.283494141702</v>
      </c>
      <c r="BP92" s="395">
        <f>Data!BP58</f>
        <v>18509.010503576505</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16057.289457656711</v>
      </c>
      <c r="BM93" s="395">
        <f>Data!BM59</f>
        <v>18640.481398750038</v>
      </c>
      <c r="BN93" s="395">
        <f>Data!BN59</f>
        <v>19709.538603145182</v>
      </c>
      <c r="BO93" s="395">
        <f>Data!BO59</f>
        <v>21400.882227241615</v>
      </c>
      <c r="BP93" s="395">
        <f>Data!BP59</f>
        <v>24018.618038290351</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19076.138801484103</v>
      </c>
      <c r="BM94" s="395">
        <f>Data!BM60</f>
        <v>16623.730099911478</v>
      </c>
      <c r="BN94" s="395">
        <f>Data!BN60</f>
        <v>15923.892297049828</v>
      </c>
      <c r="BO94" s="395">
        <f>Data!BO60</f>
        <v>16684.777450924576</v>
      </c>
      <c r="BP94" s="395">
        <f>Data!BP60</f>
        <v>19874.139127356455</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14287.977505657342</v>
      </c>
      <c r="BM95" s="398">
        <f>Data!BM61</f>
        <v>14548.460105155566</v>
      </c>
      <c r="BN95" s="398">
        <f>Data!BN61</f>
        <v>14748.098811158094</v>
      </c>
      <c r="BO95" s="398">
        <f>Data!BO61</f>
        <v>15903.47716732116</v>
      </c>
      <c r="BP95" s="398">
        <f>Data!BP61</f>
        <v>10657.972261099148</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18322.691330447884</v>
      </c>
      <c r="BM98" s="346">
        <f t="shared" si="5"/>
        <v>18299.08313960984</v>
      </c>
      <c r="BN98" s="346">
        <f t="shared" si="5"/>
        <v>19076.139838227235</v>
      </c>
      <c r="BO98" s="346">
        <f t="shared" si="5"/>
        <v>19880.025508922798</v>
      </c>
      <c r="BP98" s="346">
        <f t="shared" si="5"/>
        <v>19921.702596965781</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59359</v>
      </c>
      <c r="BM133" s="392">
        <f>Data!BM67</f>
        <v>65461</v>
      </c>
      <c r="BN133" s="392">
        <f>Data!BN67</f>
        <v>78541</v>
      </c>
      <c r="BO133" s="392">
        <f>Data!BO67</f>
        <v>74794</v>
      </c>
      <c r="BP133" s="392">
        <f>Data!BP67</f>
        <v>83786</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501457</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61817</v>
      </c>
      <c r="BM134" s="395">
        <f>Data!BM68</f>
        <v>73706</v>
      </c>
      <c r="BN134" s="395">
        <f>Data!BN68</f>
        <v>71377</v>
      </c>
      <c r="BO134" s="395">
        <f>Data!BO68</f>
        <v>74544</v>
      </c>
      <c r="BP134" s="395">
        <f>Data!BP68</f>
        <v>74275</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500971</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60443</v>
      </c>
      <c r="BM135" s="395">
        <f>Data!BM69</f>
        <v>69644</v>
      </c>
      <c r="BN135" s="395">
        <f>Data!BN69</f>
        <v>72307</v>
      </c>
      <c r="BO135" s="395">
        <f>Data!BO69</f>
        <v>75445</v>
      </c>
      <c r="BP135" s="395">
        <f>Data!BP69</f>
        <v>74562</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483039</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61242</v>
      </c>
      <c r="BM136" s="395">
        <f>Data!BM70</f>
        <v>65443</v>
      </c>
      <c r="BN136" s="395">
        <f>Data!BN70</f>
        <v>55243</v>
      </c>
      <c r="BO136" s="395">
        <f>Data!BO70</f>
        <v>62643</v>
      </c>
      <c r="BP136" s="395">
        <f>Data!BP70</f>
        <v>63628</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447228</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73720</v>
      </c>
      <c r="BM137" s="398">
        <f>Data!BM71</f>
        <v>68037</v>
      </c>
      <c r="BN137" s="398">
        <f>Data!BN71</f>
        <v>74636</v>
      </c>
      <c r="BO137" s="398">
        <f>Data!BO71</f>
        <v>78199</v>
      </c>
      <c r="BP137" s="398">
        <f>Data!BP71</f>
        <v>72552</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499759</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316581</v>
      </c>
      <c r="BM140" s="346">
        <f t="shared" si="7"/>
        <v>342291</v>
      </c>
      <c r="BN140" s="346">
        <f t="shared" si="7"/>
        <v>352104</v>
      </c>
      <c r="BO140" s="346">
        <f t="shared" si="7"/>
        <v>365625</v>
      </c>
      <c r="BP140" s="346">
        <f t="shared" si="7"/>
        <v>368803</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2432454</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29638</v>
      </c>
      <c r="BM175" s="392">
        <f>Data!BM77</f>
        <v>23557</v>
      </c>
      <c r="BN175" s="392">
        <f>Data!BN77</f>
        <v>21684</v>
      </c>
      <c r="BO175" s="392">
        <f>Data!BO77</f>
        <v>13910</v>
      </c>
      <c r="BP175" s="392">
        <f>Data!BP77</f>
        <v>15111</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170789</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29604</v>
      </c>
      <c r="BM176" s="395">
        <f>Data!BM78</f>
        <v>34462</v>
      </c>
      <c r="BN176" s="395">
        <f>Data!BN78</f>
        <v>36900</v>
      </c>
      <c r="BO176" s="395">
        <f>Data!BO78</f>
        <v>17573</v>
      </c>
      <c r="BP176" s="395">
        <f>Data!BP78</f>
        <v>36448</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222891</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34633</v>
      </c>
      <c r="BM177" s="395">
        <f>Data!BM79</f>
        <v>38593</v>
      </c>
      <c r="BN177" s="395">
        <f>Data!BN79</f>
        <v>35941</v>
      </c>
      <c r="BO177" s="395">
        <f>Data!BO79</f>
        <v>37128</v>
      </c>
      <c r="BP177" s="395">
        <f>Data!BP79</f>
        <v>32360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253939</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23651</v>
      </c>
      <c r="BM178" s="395">
        <f>Data!BM80</f>
        <v>30368</v>
      </c>
      <c r="BN178" s="395">
        <f>Data!BN80</f>
        <v>28142</v>
      </c>
      <c r="BO178" s="395">
        <f>Data!BO80</f>
        <v>30249</v>
      </c>
      <c r="BP178" s="395">
        <f>Data!BP80</f>
        <v>29386</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202124</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30861</v>
      </c>
      <c r="BM179" s="398">
        <f>Data!BM81</f>
        <v>28158</v>
      </c>
      <c r="BN179" s="398">
        <f>Data!BN81</f>
        <v>33287</v>
      </c>
      <c r="BO179" s="398">
        <f>Data!BO81</f>
        <v>34352</v>
      </c>
      <c r="BP179" s="398">
        <f>Data!BP81</f>
        <v>31755</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216441</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148387</v>
      </c>
      <c r="BM182" s="346">
        <f t="shared" si="9"/>
        <v>155138</v>
      </c>
      <c r="BN182" s="346">
        <f t="shared" si="9"/>
        <v>155954</v>
      </c>
      <c r="BO182" s="346">
        <f t="shared" si="9"/>
        <v>133212</v>
      </c>
      <c r="BP182" s="346">
        <f t="shared" si="9"/>
        <v>145060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1066184</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20234</v>
      </c>
      <c r="BM217" s="392">
        <f>Data!BM87</f>
        <v>21494</v>
      </c>
      <c r="BN217" s="392">
        <f>Data!BN87</f>
        <v>24495</v>
      </c>
      <c r="BO217" s="392">
        <f>Data!BO87</f>
        <v>20783</v>
      </c>
      <c r="BP217" s="392">
        <f>Data!BP87</f>
        <v>22013</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155168</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19752</v>
      </c>
      <c r="BM218" s="395">
        <f>Data!BM88</f>
        <v>22470</v>
      </c>
      <c r="BN218" s="395">
        <f>Data!BN88</f>
        <v>24446</v>
      </c>
      <c r="BO218" s="395">
        <f>Data!BO88</f>
        <v>26527</v>
      </c>
      <c r="BP218" s="395">
        <f>Data!BP88</f>
        <v>27178</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165460</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23286</v>
      </c>
      <c r="BM219" s="395">
        <f>Data!BM89</f>
        <v>24580</v>
      </c>
      <c r="BN219" s="395">
        <f>Data!BN89</f>
        <v>21994</v>
      </c>
      <c r="BO219" s="395">
        <f>Data!BO89</f>
        <v>22639</v>
      </c>
      <c r="BP219" s="395">
        <f>Data!BP89</f>
        <v>22481</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166920</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21629</v>
      </c>
      <c r="BM220" s="395">
        <f>Data!BM90</f>
        <v>18772</v>
      </c>
      <c r="BN220" s="395">
        <f>Data!BN90</f>
        <v>16833</v>
      </c>
      <c r="BO220" s="395">
        <f>Data!BO90</f>
        <v>18687</v>
      </c>
      <c r="BP220" s="395">
        <f>Data!BP90</f>
        <v>19196</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136703</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20192</v>
      </c>
      <c r="BM221" s="398">
        <f>Data!BM91</f>
        <v>17427</v>
      </c>
      <c r="BN221" s="398">
        <f>Data!BN91</f>
        <v>19849</v>
      </c>
      <c r="BO221" s="398">
        <f>Data!BO91</f>
        <v>20407</v>
      </c>
      <c r="BP221" s="398">
        <f>Data!BP91</f>
        <v>19068</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136121</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105093</v>
      </c>
      <c r="BM224" s="346">
        <f t="shared" si="11"/>
        <v>104743</v>
      </c>
      <c r="BN224" s="346">
        <f t="shared" si="11"/>
        <v>107617</v>
      </c>
      <c r="BO224" s="346">
        <f t="shared" si="11"/>
        <v>109043</v>
      </c>
      <c r="BP224" s="346">
        <f t="shared" si="11"/>
        <v>109936</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760372</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43826</v>
      </c>
      <c r="BM259" s="392">
        <f>Data!BM97</f>
        <v>39405</v>
      </c>
      <c r="BN259" s="392">
        <f>Data!BN97</f>
        <v>48261</v>
      </c>
      <c r="BO259" s="392">
        <f>Data!BO97</f>
        <v>39976</v>
      </c>
      <c r="BP259" s="392">
        <f>Data!BP97</f>
        <v>45554</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316959</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47028</v>
      </c>
      <c r="BM260" s="395">
        <f>Data!BM98</f>
        <v>55109</v>
      </c>
      <c r="BN260" s="395">
        <f>Data!BN98</f>
        <v>57901</v>
      </c>
      <c r="BO260" s="395">
        <f>Data!BO98</f>
        <v>50493</v>
      </c>
      <c r="BP260" s="395">
        <f>Data!BP98</f>
        <v>53947</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372605</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47655</v>
      </c>
      <c r="BM261" s="395">
        <f>Data!BM99</f>
        <v>53460</v>
      </c>
      <c r="BN261" s="395">
        <f>Data!BN99</f>
        <v>50018</v>
      </c>
      <c r="BO261" s="395">
        <f>Data!BO99</f>
        <v>48028</v>
      </c>
      <c r="BP261" s="395">
        <f>Data!BP99</f>
        <v>54395</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341708</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58163</v>
      </c>
      <c r="BM262" s="395">
        <f>Data!BM100</f>
        <v>49955</v>
      </c>
      <c r="BN262" s="395">
        <f>Data!BN100</f>
        <v>46561</v>
      </c>
      <c r="BO262" s="395">
        <f>Data!BO100</f>
        <v>48006</v>
      </c>
      <c r="BP262" s="395">
        <f>Data!BP100</f>
        <v>52107</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355921</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50479</v>
      </c>
      <c r="BM263" s="398">
        <f>Data!BM101</f>
        <v>43493</v>
      </c>
      <c r="BN263" s="398">
        <f>Data!BN101</f>
        <v>49350</v>
      </c>
      <c r="BO263" s="398">
        <f>Data!BO101</f>
        <v>46590</v>
      </c>
      <c r="BP263" s="398">
        <f>Data!BP101</f>
        <v>45546</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328519</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247151</v>
      </c>
      <c r="BM266" s="346">
        <f t="shared" si="13"/>
        <v>241422</v>
      </c>
      <c r="BN266" s="346">
        <f t="shared" si="13"/>
        <v>252091</v>
      </c>
      <c r="BO266" s="346">
        <f t="shared" si="13"/>
        <v>233093</v>
      </c>
      <c r="BP266" s="346">
        <f t="shared" si="13"/>
        <v>251549</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1715712</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51557</v>
      </c>
      <c r="BM301" s="392">
        <f>Data!BM107</f>
        <v>47032</v>
      </c>
      <c r="BN301" s="392">
        <f>Data!BN107</f>
        <v>53078</v>
      </c>
      <c r="BO301" s="392">
        <f>Data!BO107</f>
        <v>43507</v>
      </c>
      <c r="BP301" s="392">
        <f>Data!BP107</f>
        <v>48559</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353228</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51646</v>
      </c>
      <c r="BM302" s="395">
        <f>Data!BM108</f>
        <v>59741</v>
      </c>
      <c r="BN302" s="395">
        <f>Data!BN108</f>
        <v>29933</v>
      </c>
      <c r="BO302" s="395">
        <f>Data!BO108</f>
        <v>55731</v>
      </c>
      <c r="BP302" s="395">
        <f>Data!BP108</f>
        <v>57138</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370115</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52601</v>
      </c>
      <c r="BM303" s="395">
        <f>Data!BM109</f>
        <v>55143</v>
      </c>
      <c r="BN303" s="395">
        <f>Data!BN109</f>
        <v>51309</v>
      </c>
      <c r="BO303" s="395">
        <f>Data!BO109</f>
        <v>52799</v>
      </c>
      <c r="BP303" s="395">
        <f>Data!BP109</f>
        <v>55784</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368871</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70797</v>
      </c>
      <c r="BM304" s="395">
        <f>Data!BM110</f>
        <v>53403</v>
      </c>
      <c r="BN304" s="395">
        <f>Data!BN110</f>
        <v>50458</v>
      </c>
      <c r="BO304" s="395">
        <f>Data!BO110</f>
        <v>52118</v>
      </c>
      <c r="BP304" s="395">
        <f>Data!BP110</f>
        <v>54763</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387868</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58646</v>
      </c>
      <c r="BM305" s="398">
        <f>Data!BM111</f>
        <v>49082</v>
      </c>
      <c r="BN305" s="398">
        <f>Data!BN111</f>
        <v>57095</v>
      </c>
      <c r="BO305" s="398">
        <f>Data!BO111</f>
        <v>54254</v>
      </c>
      <c r="BP305" s="398">
        <f>Data!BP111</f>
        <v>51346</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371648</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285247</v>
      </c>
      <c r="BM308" s="346">
        <f t="shared" si="15"/>
        <v>264401</v>
      </c>
      <c r="BN308" s="346">
        <f t="shared" si="15"/>
        <v>241873</v>
      </c>
      <c r="BO308" s="346">
        <f t="shared" si="15"/>
        <v>258409</v>
      </c>
      <c r="BP308" s="346">
        <f t="shared" si="15"/>
        <v>267590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1851730</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152055</v>
      </c>
      <c r="BM343" s="392">
        <f>Data!BM117</f>
        <v>178245</v>
      </c>
      <c r="BN343" s="392">
        <f>Data!BN117</f>
        <v>190984</v>
      </c>
      <c r="BO343" s="392">
        <f>Data!BO117</f>
        <v>178944</v>
      </c>
      <c r="BP343" s="392">
        <f>Data!BP117</f>
        <v>197299</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1205192</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135238</v>
      </c>
      <c r="BM344" s="395">
        <f>Data!BM118</f>
        <v>162396</v>
      </c>
      <c r="BN344" s="395">
        <f>Data!BN118</f>
        <v>155749</v>
      </c>
      <c r="BO344" s="395">
        <f>Data!BO118</f>
        <v>151989</v>
      </c>
      <c r="BP344" s="395">
        <f>Data!BP118</f>
        <v>153075</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1039392</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154037</v>
      </c>
      <c r="BM345" s="395">
        <f>Data!BM119</f>
        <v>155869</v>
      </c>
      <c r="BN345" s="395">
        <f>Data!BN119</f>
        <v>132927</v>
      </c>
      <c r="BO345" s="395">
        <f>Data!BO119</f>
        <v>146741</v>
      </c>
      <c r="BP345" s="395">
        <f>Data!BP119</f>
        <v>154030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1067090</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186904</v>
      </c>
      <c r="BM346" s="395">
        <f>Data!BM120</f>
        <v>126695</v>
      </c>
      <c r="BN346" s="395">
        <f>Data!BN120</f>
        <v>110499</v>
      </c>
      <c r="BO346" s="395">
        <f>Data!BO120</f>
        <v>130519</v>
      </c>
      <c r="BP346" s="395">
        <f>Data!BP120</f>
        <v>140678</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971064</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148571</v>
      </c>
      <c r="BM347" s="398">
        <f>Data!BM121</f>
        <v>124173</v>
      </c>
      <c r="BN347" s="398">
        <f>Data!BN121</f>
        <v>133484</v>
      </c>
      <c r="BO347" s="398">
        <f>Data!BO121</f>
        <v>134097</v>
      </c>
      <c r="BP347" s="398">
        <f>Data!BP121</f>
        <v>124722</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928227</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776805</v>
      </c>
      <c r="BM350" s="346">
        <f t="shared" si="17"/>
        <v>747378</v>
      </c>
      <c r="BN350" s="346">
        <f t="shared" si="17"/>
        <v>723643</v>
      </c>
      <c r="BO350" s="346">
        <f t="shared" si="17"/>
        <v>742290</v>
      </c>
      <c r="BP350" s="346">
        <f t="shared" si="17"/>
        <v>769804</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5210965</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401.66899999999998</v>
      </c>
      <c r="BM384" s="392">
        <f>Data!BM17</f>
        <v>430.19400000000002</v>
      </c>
      <c r="BN384" s="392">
        <f>Data!BN17</f>
        <v>417.04300000000001</v>
      </c>
      <c r="BO384" s="392">
        <f>Data!BO17</f>
        <v>431.91399999999999</v>
      </c>
      <c r="BP384" s="392">
        <f>Data!BP17</f>
        <v>412.322</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2932.7930000000006</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345.08499999999998</v>
      </c>
      <c r="BM385" s="395">
        <f>Data!BM18</f>
        <v>407.88400000000001</v>
      </c>
      <c r="BN385" s="395">
        <f>Data!BN18</f>
        <v>436.30599999999998</v>
      </c>
      <c r="BO385" s="395">
        <f>Data!BO18</f>
        <v>376.85700000000003</v>
      </c>
      <c r="BP385" s="395">
        <f>Data!BP18</f>
        <v>402.06099999999998</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2731.4340000000002</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372.65499999999997</v>
      </c>
      <c r="BM386" s="395">
        <f>Data!BM19</f>
        <v>397.28899999999999</v>
      </c>
      <c r="BN386" s="395">
        <f>Data!BN19</f>
        <v>364.49599999999998</v>
      </c>
      <c r="BO386" s="395">
        <f>Data!BO19</f>
        <v>402.62200000000001</v>
      </c>
      <c r="BP386" s="395">
        <f>Data!BP19</f>
        <v>468.61200000000002</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2776.4089999999997</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422.38600000000002</v>
      </c>
      <c r="BM387" s="395">
        <f>Data!BM20</f>
        <v>344.63600000000002</v>
      </c>
      <c r="BN387" s="395">
        <f>Data!BN20</f>
        <v>340.15600000000001</v>
      </c>
      <c r="BO387" s="395">
        <f>Data!BO20</f>
        <v>342.22199999999998</v>
      </c>
      <c r="BP387" s="395">
        <f>Data!BP20</f>
        <v>359.75799999999998</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2533.3279999999995</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382.46899999999999</v>
      </c>
      <c r="BM388" s="398">
        <f>Data!BM21</f>
        <v>330.37</v>
      </c>
      <c r="BN388" s="398">
        <f>Data!BN21</f>
        <v>367.70100000000002</v>
      </c>
      <c r="BO388" s="398">
        <f>Data!BO21</f>
        <v>367.899</v>
      </c>
      <c r="BP388" s="398">
        <f>Data!BP21</f>
        <v>344.98899999999998</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2480.7150000000001</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1924.2639999999999</v>
      </c>
      <c r="BM391" s="346">
        <f t="shared" si="19"/>
        <v>1910.373</v>
      </c>
      <c r="BN391" s="346">
        <f t="shared" si="19"/>
        <v>1925.7019999999998</v>
      </c>
      <c r="BO391" s="346">
        <f t="shared" si="19"/>
        <v>1921.5140000000001</v>
      </c>
      <c r="BP391" s="346">
        <f t="shared" si="19"/>
        <v>1987.7420000000002</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13454.679</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316.58100000000002</v>
      </c>
      <c r="BM426" s="392">
        <f>Data!BM5</f>
        <v>342.291</v>
      </c>
      <c r="BN426" s="392">
        <f>Data!BN5</f>
        <v>352.10399999999998</v>
      </c>
      <c r="BO426" s="392">
        <f>Data!BO5</f>
        <v>365.625</v>
      </c>
      <c r="BP426" s="392">
        <f>Data!BP5</f>
        <v>368.803</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2432.4539999999997</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148.387</v>
      </c>
      <c r="BM427" s="395">
        <f>Data!BM6</f>
        <v>155.13800000000001</v>
      </c>
      <c r="BN427" s="395">
        <f>Data!BN6</f>
        <v>155.95400000000001</v>
      </c>
      <c r="BO427" s="395">
        <f>Data!BO6</f>
        <v>153.054</v>
      </c>
      <c r="BP427" s="395">
        <f>Data!BP6</f>
        <v>145.06</v>
      </c>
      <c r="BQ427" s="395">
        <f>Data!BQ6</f>
        <v>0</v>
      </c>
      <c r="BR427" s="395">
        <f>Data!BR6</f>
        <v>0</v>
      </c>
      <c r="BS427" s="395">
        <f>Data!BS6</f>
        <v>0</v>
      </c>
      <c r="BT427" s="395">
        <f>Data!BT6</f>
        <v>0</v>
      </c>
      <c r="BU427" s="395">
        <f>Data!BU6</f>
        <v>0</v>
      </c>
      <c r="BV427" s="395">
        <f>Data!BV6</f>
        <v>0</v>
      </c>
      <c r="BW427" s="395">
        <f>Data!BW6</f>
        <v>0</v>
      </c>
      <c r="BX427" s="395">
        <f>Data!BX6</f>
        <v>0</v>
      </c>
      <c r="BY427" s="396">
        <f t="shared" si="20"/>
        <v>1086.0260000000001</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105.093</v>
      </c>
      <c r="BM428" s="395">
        <f>Data!BM7</f>
        <v>104.74299999999999</v>
      </c>
      <c r="BN428" s="395">
        <f>Data!BN7</f>
        <v>107.617</v>
      </c>
      <c r="BO428" s="395">
        <f>Data!BO7</f>
        <v>109.04300000000001</v>
      </c>
      <c r="BP428" s="395">
        <f>Data!BP7</f>
        <v>109.93600000000001</v>
      </c>
      <c r="BQ428" s="395">
        <f>Data!BQ7</f>
        <v>0</v>
      </c>
      <c r="BR428" s="395">
        <f>Data!BR7</f>
        <v>0</v>
      </c>
      <c r="BS428" s="395">
        <f>Data!BS7</f>
        <v>0</v>
      </c>
      <c r="BT428" s="395">
        <f>Data!BT7</f>
        <v>0</v>
      </c>
      <c r="BU428" s="395">
        <f>Data!BU7</f>
        <v>0</v>
      </c>
      <c r="BV428" s="395">
        <f>Data!BV7</f>
        <v>0</v>
      </c>
      <c r="BW428" s="395">
        <f>Data!BW7</f>
        <v>0</v>
      </c>
      <c r="BX428" s="395">
        <f>Data!BX7</f>
        <v>0</v>
      </c>
      <c r="BY428" s="396">
        <f t="shared" si="20"/>
        <v>760.37200000000007</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247.15100000000001</v>
      </c>
      <c r="BM429" s="395">
        <f>Data!BM8</f>
        <v>241.422</v>
      </c>
      <c r="BN429" s="395">
        <f>Data!BN8</f>
        <v>252.09100000000001</v>
      </c>
      <c r="BO429" s="395">
        <f>Data!BO8</f>
        <v>233.09299999999999</v>
      </c>
      <c r="BP429" s="395">
        <f>Data!BP8</f>
        <v>251.54900000000001</v>
      </c>
      <c r="BQ429" s="395">
        <f>Data!BQ8</f>
        <v>0</v>
      </c>
      <c r="BR429" s="395">
        <f>Data!BR8</f>
        <v>0</v>
      </c>
      <c r="BS429" s="395">
        <f>Data!BS8</f>
        <v>0</v>
      </c>
      <c r="BT429" s="395">
        <f>Data!BT8</f>
        <v>0</v>
      </c>
      <c r="BU429" s="395">
        <f>Data!BU8</f>
        <v>0</v>
      </c>
      <c r="BV429" s="395">
        <f>Data!BV8</f>
        <v>0</v>
      </c>
      <c r="BW429" s="395">
        <f>Data!BW8</f>
        <v>0</v>
      </c>
      <c r="BX429" s="395">
        <f>Data!BX8</f>
        <v>0</v>
      </c>
      <c r="BY429" s="396">
        <f t="shared" si="20"/>
        <v>1715.7120000000002</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285.24700000000001</v>
      </c>
      <c r="BM430" s="395">
        <f>Data!BM9</f>
        <v>264.40100000000001</v>
      </c>
      <c r="BN430" s="395">
        <f>Data!BN9</f>
        <v>274.29300000000001</v>
      </c>
      <c r="BO430" s="395">
        <f>Data!BO9</f>
        <v>258.40899999999999</v>
      </c>
      <c r="BP430" s="395">
        <f>Data!BP9</f>
        <v>267.58999999999997</v>
      </c>
      <c r="BQ430" s="395">
        <f>Data!BQ9</f>
        <v>0</v>
      </c>
      <c r="BR430" s="395">
        <f>Data!BR9</f>
        <v>0</v>
      </c>
      <c r="BS430" s="395">
        <f>Data!BS9</f>
        <v>0</v>
      </c>
      <c r="BT430" s="395">
        <f>Data!BT9</f>
        <v>0</v>
      </c>
      <c r="BU430" s="395">
        <f>Data!BU9</f>
        <v>0</v>
      </c>
      <c r="BV430" s="395">
        <f>Data!BV9</f>
        <v>0</v>
      </c>
      <c r="BW430" s="395">
        <f>Data!BW9</f>
        <v>0</v>
      </c>
      <c r="BX430" s="395">
        <f>Data!BX9</f>
        <v>0</v>
      </c>
      <c r="BY430" s="396">
        <f t="shared" si="20"/>
        <v>1884.1500000000003</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776.80499999999995</v>
      </c>
      <c r="BM431" s="398">
        <f>Data!BM10</f>
        <v>747.37800000000004</v>
      </c>
      <c r="BN431" s="398">
        <f>Data!BN10</f>
        <v>723.64300000000003</v>
      </c>
      <c r="BO431" s="398">
        <f>Data!BO10</f>
        <v>742.29</v>
      </c>
      <c r="BP431" s="398">
        <f>Data!BP10</f>
        <v>769.80399999999997</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5210.9650000000001</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1879.2640000000001</v>
      </c>
      <c r="BM433" s="346">
        <f t="shared" si="22"/>
        <v>1855.373</v>
      </c>
      <c r="BN433" s="346">
        <f t="shared" si="22"/>
        <v>1865.702</v>
      </c>
      <c r="BO433" s="346">
        <f t="shared" si="22"/>
        <v>1861.5139999999999</v>
      </c>
      <c r="BP433" s="346">
        <f t="shared" si="22"/>
        <v>1912.7420000000002</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402.012</v>
      </c>
      <c r="BM467" s="392">
        <f>Data!BM27</f>
        <v>447.46899999999999</v>
      </c>
      <c r="BN467" s="392">
        <f>Data!BN27</f>
        <v>421.84899999999999</v>
      </c>
      <c r="BO467" s="392">
        <f>Data!BO27</f>
        <v>423.66399999999999</v>
      </c>
      <c r="BP467" s="392">
        <f>Data!BP27</f>
        <v>381.37099999999998</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2858.05</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346.76</v>
      </c>
      <c r="BM468" s="395">
        <f>Data!BM28</f>
        <v>363.31299999999999</v>
      </c>
      <c r="BN468" s="395">
        <f>Data!BN28</f>
        <v>411</v>
      </c>
      <c r="BO468" s="395">
        <f>Data!BO28</f>
        <v>381.66</v>
      </c>
      <c r="BP468" s="395">
        <f>Data!BP28</f>
        <v>425.68</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2653.08</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363.685</v>
      </c>
      <c r="BM469" s="395">
        <f>Data!BM29</f>
        <v>386.28100000000001</v>
      </c>
      <c r="BN469" s="395">
        <f>Data!BN29</f>
        <v>421.75299999999999</v>
      </c>
      <c r="BO469" s="395">
        <f>Data!BO29</f>
        <v>401.58300000000003</v>
      </c>
      <c r="BP469" s="395">
        <f>Data!BP29</f>
        <v>435.43900000000002</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2796.4189999999999</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414.93299999999999</v>
      </c>
      <c r="BM470" s="395">
        <f>Data!BM30</f>
        <v>362.75700000000001</v>
      </c>
      <c r="BN470" s="395">
        <f>Data!BN30</f>
        <v>332.08199999999999</v>
      </c>
      <c r="BO470" s="395">
        <f>Data!BO30</f>
        <v>325.06099999999998</v>
      </c>
      <c r="BP470" s="395">
        <f>Data!BP30</f>
        <v>376.65899999999999</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2522.0090000000005</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303.72300000000001</v>
      </c>
      <c r="BM471" s="398">
        <f>Data!BM31</f>
        <v>278.959</v>
      </c>
      <c r="BN471" s="398">
        <f>Data!BN31</f>
        <v>252.197</v>
      </c>
      <c r="BO471" s="398">
        <f>Data!BO31</f>
        <v>280.93400000000003</v>
      </c>
      <c r="BP471" s="398">
        <f>Data!BP31</f>
        <v>241.99100000000001</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2031.4799999999998</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1831.1129999999998</v>
      </c>
      <c r="BM474" s="346">
        <f t="shared" si="24"/>
        <v>1838.779</v>
      </c>
      <c r="BN474" s="346">
        <f t="shared" si="24"/>
        <v>1838.8809999999999</v>
      </c>
      <c r="BO474" s="346">
        <f t="shared" si="24"/>
        <v>1812.902</v>
      </c>
      <c r="BP474" s="346">
        <f t="shared" si="24"/>
        <v>1861.1399999999999</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12861.037999999999</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307.39400000000001</v>
      </c>
      <c r="BM509" s="392">
        <f>Data!BM11</f>
        <v>302.93299999999999</v>
      </c>
      <c r="BN509" s="392">
        <f>Data!BN11</f>
        <v>320.666</v>
      </c>
      <c r="BO509" s="392">
        <f>Data!BO11</f>
        <v>329.976</v>
      </c>
      <c r="BP509" s="392">
        <f>Data!BP11</f>
        <v>337.12900000000002</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2217.1030000000001</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39.966999999999999</v>
      </c>
      <c r="BM510" s="395">
        <f>Data!BM12</f>
        <v>63.527999999999999</v>
      </c>
      <c r="BN510" s="395">
        <f>Data!BN12</f>
        <v>61.905000000000001</v>
      </c>
      <c r="BO510" s="395">
        <f>Data!BO12</f>
        <v>60.09</v>
      </c>
      <c r="BP510" s="395">
        <f>Data!BP12</f>
        <v>56.473999999999997</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500.911</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55.017000000000003</v>
      </c>
      <c r="BM511" s="395">
        <f>Data!BM13</f>
        <v>71.816999999999993</v>
      </c>
      <c r="BN511" s="395">
        <f>Data!BN13</f>
        <v>78.605000000000004</v>
      </c>
      <c r="BO511" s="395">
        <f>Data!BO13</f>
        <v>74.902000000000001</v>
      </c>
      <c r="BP511" s="395">
        <f>Data!BP13</f>
        <v>71.813000000000002</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555.44299999999998</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256.80200000000002</v>
      </c>
      <c r="BM512" s="395">
        <f>Data!BM14</f>
        <v>239.64099999999999</v>
      </c>
      <c r="BN512" s="395">
        <f>Data!BN14</f>
        <v>252.35</v>
      </c>
      <c r="BO512" s="395">
        <f>Data!BO14</f>
        <v>245.49100000000001</v>
      </c>
      <c r="BP512" s="395">
        <f>Data!BP14</f>
        <v>259.32600000000002</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1737.1789999999999</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342.88200000000001</v>
      </c>
      <c r="BM513" s="395">
        <f>Data!BM15</f>
        <v>310.50400000000002</v>
      </c>
      <c r="BN513" s="395">
        <f>Data!BN15</f>
        <v>332.334</v>
      </c>
      <c r="BO513" s="395">
        <f>Data!BO15</f>
        <v>319.23099999999999</v>
      </c>
      <c r="BP513" s="395">
        <f>Data!BP15</f>
        <v>335.20400000000001</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2271.3860000000004</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829.05100000000004</v>
      </c>
      <c r="BM514" s="398">
        <f>Data!BM16</f>
        <v>850.35599999999999</v>
      </c>
      <c r="BN514" s="398">
        <f>Data!BN16</f>
        <v>793.02099999999996</v>
      </c>
      <c r="BO514" s="398">
        <f>Data!BO16</f>
        <v>783.21199999999999</v>
      </c>
      <c r="BP514" s="398">
        <f>Data!BP16</f>
        <v>801.19399999999996</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5579.0159999999996</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1831.1130000000003</v>
      </c>
      <c r="BM516" s="346">
        <f t="shared" si="27"/>
        <v>1838.779</v>
      </c>
      <c r="BN516" s="346">
        <f t="shared" si="27"/>
        <v>1838.8810000000001</v>
      </c>
      <c r="BO516" s="346">
        <f t="shared" si="27"/>
        <v>1812.902</v>
      </c>
      <c r="BP516" s="346">
        <f t="shared" si="27"/>
        <v>1861.1399999999999</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12861.038</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67531</v>
      </c>
      <c r="BM553" s="392">
        <f>Data!BM127</f>
        <v>67816</v>
      </c>
      <c r="BN553" s="392">
        <f>Data!BN127</f>
        <v>77955</v>
      </c>
      <c r="BO553" s="392">
        <f>Data!BO127</f>
        <v>85219</v>
      </c>
      <c r="BP553" s="392">
        <f>Data!BP127</f>
        <v>76776</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505910</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59067</v>
      </c>
      <c r="BM554" s="395">
        <f>Data!BM128</f>
        <v>58776</v>
      </c>
      <c r="BN554" s="395">
        <f>Data!BN128</f>
        <v>69611</v>
      </c>
      <c r="BO554" s="395">
        <f>Data!BO128</f>
        <v>65780</v>
      </c>
      <c r="BP554" s="395">
        <f>Data!BP128</f>
        <v>73284</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447161</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60495</v>
      </c>
      <c r="BM555" s="395">
        <f>Data!BM129</f>
        <v>64108</v>
      </c>
      <c r="BN555" s="395">
        <f>Data!BN129</f>
        <v>70642</v>
      </c>
      <c r="BO555" s="395">
        <f>Data!BO129</f>
        <v>69989</v>
      </c>
      <c r="BP555" s="395">
        <f>Data!BP129</f>
        <v>77176</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472779</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65163</v>
      </c>
      <c r="BM556" s="395">
        <f>Data!BM130</f>
        <v>61281</v>
      </c>
      <c r="BN556" s="395">
        <f>Data!BN130</f>
        <v>54798</v>
      </c>
      <c r="BO556" s="395">
        <f>Data!BO130</f>
        <v>54207</v>
      </c>
      <c r="BP556" s="395">
        <f>Data!BP130</f>
        <v>62379</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420064</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55138</v>
      </c>
      <c r="BM557" s="398">
        <f>Data!BM131</f>
        <v>50952</v>
      </c>
      <c r="BN557" s="398">
        <f>Data!BN131</f>
        <v>47660</v>
      </c>
      <c r="BO557" s="398">
        <f>Data!BO131</f>
        <v>54781</v>
      </c>
      <c r="BP557" s="398">
        <f>Data!BP131</f>
        <v>47514</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371189</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307394</v>
      </c>
      <c r="BM560" s="346">
        <f t="shared" si="29"/>
        <v>302933</v>
      </c>
      <c r="BN560" s="346">
        <f t="shared" si="29"/>
        <v>320666</v>
      </c>
      <c r="BO560" s="346">
        <f t="shared" si="29"/>
        <v>329976</v>
      </c>
      <c r="BP560" s="346">
        <f t="shared" si="29"/>
        <v>337129</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2217103</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11421</v>
      </c>
      <c r="BN595" s="392">
        <f>Data!BN137</f>
        <v>11387</v>
      </c>
      <c r="BO595" s="392">
        <f>Data!BO137</f>
        <v>7092</v>
      </c>
      <c r="BP595" s="392">
        <f>Data!BP137</f>
        <v>5090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82248</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10026</v>
      </c>
      <c r="BM596" s="395">
        <f>Data!BM138</f>
        <v>11541</v>
      </c>
      <c r="BN596" s="395">
        <f>Data!BN138</f>
        <v>6062</v>
      </c>
      <c r="BO596" s="395">
        <f>Data!BO138</f>
        <v>10610</v>
      </c>
      <c r="BP596" s="395">
        <f>Data!BP138</f>
        <v>10795</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92230</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11476</v>
      </c>
      <c r="BM597" s="395">
        <f>Data!BM139</f>
        <v>15441</v>
      </c>
      <c r="BN597" s="395">
        <f>Data!BN139</f>
        <v>18773</v>
      </c>
      <c r="BO597" s="395">
        <f>Data!BO139</f>
        <v>17079</v>
      </c>
      <c r="BP597" s="395">
        <f>Data!BP139</f>
        <v>17071</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127504</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8929</v>
      </c>
      <c r="BM598" s="395">
        <f>Data!BM140</f>
        <v>13646</v>
      </c>
      <c r="BN598" s="395">
        <f>Data!BN140</f>
        <v>13662</v>
      </c>
      <c r="BO598" s="395">
        <f>Data!BO140</f>
        <v>11955</v>
      </c>
      <c r="BP598" s="395">
        <f>Data!BP140</f>
        <v>12424</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101958</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9536</v>
      </c>
      <c r="BM599" s="398">
        <f>Data!BM141</f>
        <v>11479</v>
      </c>
      <c r="BN599" s="398">
        <f>Data!BN141</f>
        <v>12021</v>
      </c>
      <c r="BO599" s="398">
        <f>Data!BO141</f>
        <v>13354</v>
      </c>
      <c r="BP599" s="398">
        <f>Data!BP141</f>
        <v>11094</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96971</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39967</v>
      </c>
      <c r="BM602" s="346">
        <f t="shared" si="31"/>
        <v>63528</v>
      </c>
      <c r="BN602" s="346">
        <f t="shared" si="31"/>
        <v>61905</v>
      </c>
      <c r="BO602" s="346">
        <f t="shared" si="31"/>
        <v>60090</v>
      </c>
      <c r="BP602" s="346">
        <f t="shared" si="31"/>
        <v>56474</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500911</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10359</v>
      </c>
      <c r="BM637" s="392">
        <f>Data!BM147</f>
        <v>13662</v>
      </c>
      <c r="BN637" s="392">
        <f>Data!BN147</f>
        <v>11900</v>
      </c>
      <c r="BO637" s="392">
        <f>Data!BO147</f>
        <v>8339</v>
      </c>
      <c r="BP637" s="392">
        <f>Data!BP147</f>
        <v>5949</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94702</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11841</v>
      </c>
      <c r="BM638" s="395">
        <f>Data!BM148</f>
        <v>15635</v>
      </c>
      <c r="BN638" s="395">
        <f>Data!BN148</f>
        <v>21014</v>
      </c>
      <c r="BO638" s="395">
        <f>Data!BO148</f>
        <v>20194</v>
      </c>
      <c r="BP638" s="395">
        <f>Data!BP148</f>
        <v>21390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130827</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11442</v>
      </c>
      <c r="BM639" s="395">
        <f>Data!BM149</f>
        <v>15154</v>
      </c>
      <c r="BN639" s="395">
        <f>Data!BN149</f>
        <v>18321</v>
      </c>
      <c r="BO639" s="395">
        <f>Data!BO149</f>
        <v>18183</v>
      </c>
      <c r="BP639" s="395">
        <f>Data!BP149</f>
        <v>18288</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123466</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11395</v>
      </c>
      <c r="BM640" s="395">
        <f>Data!BM150</f>
        <v>15638</v>
      </c>
      <c r="BN640" s="395">
        <f>Data!BN150</f>
        <v>15173</v>
      </c>
      <c r="BO640" s="395">
        <f>Data!BO150</f>
        <v>14278</v>
      </c>
      <c r="BP640" s="395">
        <f>Data!BP150</f>
        <v>14878</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110450</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9980</v>
      </c>
      <c r="BM641" s="398">
        <f>Data!BM151</f>
        <v>11728</v>
      </c>
      <c r="BN641" s="398">
        <f>Data!BN151</f>
        <v>12197</v>
      </c>
      <c r="BO641" s="398">
        <f>Data!BO151</f>
        <v>13908</v>
      </c>
      <c r="BP641" s="398">
        <f>Data!BP151</f>
        <v>11308</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95998</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55017</v>
      </c>
      <c r="BM644" s="346">
        <f t="shared" si="33"/>
        <v>71817</v>
      </c>
      <c r="BN644" s="346">
        <f t="shared" si="33"/>
        <v>78605</v>
      </c>
      <c r="BO644" s="346">
        <f t="shared" si="33"/>
        <v>74902</v>
      </c>
      <c r="BP644" s="346">
        <f t="shared" si="33"/>
        <v>71813</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555443</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56827</v>
      </c>
      <c r="BM679" s="392">
        <f>Data!BM157</f>
        <v>52715</v>
      </c>
      <c r="BN679" s="392">
        <f>Data!BN157</f>
        <v>57225</v>
      </c>
      <c r="BO679" s="392">
        <f>Data!BO157</f>
        <v>58180</v>
      </c>
      <c r="BP679" s="392">
        <f>Data!BP157</f>
        <v>50486</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378263</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50026</v>
      </c>
      <c r="BM680" s="395">
        <f>Data!BM158</f>
        <v>51477</v>
      </c>
      <c r="BN680" s="395">
        <f>Data!BN158</f>
        <v>60248</v>
      </c>
      <c r="BO680" s="395">
        <f>Data!BO158</f>
        <v>55173</v>
      </c>
      <c r="BP680" s="395">
        <f>Data!BP158</f>
        <v>66230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381257</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48396</v>
      </c>
      <c r="BM681" s="395">
        <f>Data!BM159</f>
        <v>50278</v>
      </c>
      <c r="BN681" s="395">
        <f>Data!BN159</f>
        <v>55712</v>
      </c>
      <c r="BO681" s="395">
        <f>Data!BO159</f>
        <v>52906</v>
      </c>
      <c r="BP681" s="395">
        <f>Data!BP159</f>
        <v>58264</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362480</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59901</v>
      </c>
      <c r="BM682" s="395">
        <f>Data!BM160</f>
        <v>50100</v>
      </c>
      <c r="BN682" s="395">
        <f>Data!BN160</f>
        <v>47500</v>
      </c>
      <c r="BO682" s="395">
        <f>Data!BO160</f>
        <v>45120</v>
      </c>
      <c r="BP682" s="395">
        <f>Data!BP160</f>
        <v>54036</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352276</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41652</v>
      </c>
      <c r="BM683" s="398">
        <f>Data!BM161</f>
        <v>35071</v>
      </c>
      <c r="BN683" s="398">
        <f>Data!BN161</f>
        <v>31665</v>
      </c>
      <c r="BO683" s="398">
        <f>Data!BO161</f>
        <v>34112</v>
      </c>
      <c r="BP683" s="398">
        <f>Data!BP161</f>
        <v>30310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262903</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256802</v>
      </c>
      <c r="BM686" s="346">
        <f t="shared" si="35"/>
        <v>239641</v>
      </c>
      <c r="BN686" s="346">
        <f t="shared" si="35"/>
        <v>252350</v>
      </c>
      <c r="BO686" s="346">
        <f t="shared" si="35"/>
        <v>245491</v>
      </c>
      <c r="BP686" s="346">
        <f t="shared" si="35"/>
        <v>259326</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1737179</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73724</v>
      </c>
      <c r="BM721" s="392">
        <f>Data!BM167</f>
        <v>56400</v>
      </c>
      <c r="BN721" s="392">
        <f>Data!BN167</f>
        <v>50066</v>
      </c>
      <c r="BO721" s="392">
        <f>Data!BO167</f>
        <v>42938</v>
      </c>
      <c r="BP721" s="392">
        <f>Data!BP167</f>
        <v>39071</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392573</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67020</v>
      </c>
      <c r="BM722" s="395">
        <f>Data!BM168</f>
        <v>69996</v>
      </c>
      <c r="BN722" s="395">
        <f>Data!BN168</f>
        <v>85388</v>
      </c>
      <c r="BO722" s="395">
        <f>Data!BO168</f>
        <v>80239</v>
      </c>
      <c r="BP722" s="395">
        <f>Data!BP168</f>
        <v>90052</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522216</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69986</v>
      </c>
      <c r="BM723" s="395">
        <f>Data!BM169</f>
        <v>71552</v>
      </c>
      <c r="BN723" s="395">
        <f>Data!BN169</f>
        <v>85727</v>
      </c>
      <c r="BO723" s="395">
        <f>Data!BO169</f>
        <v>80312</v>
      </c>
      <c r="BP723" s="395">
        <f>Data!BP169</f>
        <v>87176</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531144</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77878</v>
      </c>
      <c r="BM724" s="395">
        <f>Data!BM170</f>
        <v>65168</v>
      </c>
      <c r="BN724" s="395">
        <f>Data!BN170</f>
        <v>65366</v>
      </c>
      <c r="BO724" s="395">
        <f>Data!BO170</f>
        <v>64375</v>
      </c>
      <c r="BP724" s="395">
        <f>Data!BP170</f>
        <v>74451</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467698</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54274</v>
      </c>
      <c r="BM725" s="398">
        <f>Data!BM171</f>
        <v>47388</v>
      </c>
      <c r="BN725" s="398">
        <f>Data!BN171</f>
        <v>45787</v>
      </c>
      <c r="BO725" s="398">
        <f>Data!BO171</f>
        <v>51367</v>
      </c>
      <c r="BP725" s="398">
        <f>Data!BP171</f>
        <v>44454</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357755</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342882</v>
      </c>
      <c r="BM728" s="346">
        <f t="shared" si="37"/>
        <v>310504</v>
      </c>
      <c r="BN728" s="346">
        <f t="shared" si="37"/>
        <v>332334</v>
      </c>
      <c r="BO728" s="346">
        <f t="shared" si="37"/>
        <v>319231</v>
      </c>
      <c r="BP728" s="346">
        <f t="shared" si="37"/>
        <v>335204</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2271386</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193571</v>
      </c>
      <c r="BM763" s="392">
        <f>Data!BM177</f>
        <v>245455</v>
      </c>
      <c r="BN763" s="392">
        <f>Data!BN177</f>
        <v>213316</v>
      </c>
      <c r="BO763" s="392">
        <f>Data!BO177</f>
        <v>221896</v>
      </c>
      <c r="BP763" s="392">
        <f>Data!BP177</f>
        <v>203999</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1404354</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148780</v>
      </c>
      <c r="BM764" s="395">
        <f>Data!BM178</f>
        <v>155888</v>
      </c>
      <c r="BN764" s="395">
        <f>Data!BN178</f>
        <v>168677</v>
      </c>
      <c r="BO764" s="395">
        <f>Data!BO178</f>
        <v>149664</v>
      </c>
      <c r="BP764" s="395">
        <f>Data!BP178</f>
        <v>163929</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1079389</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161890</v>
      </c>
      <c r="BM765" s="395">
        <f>Data!BM179</f>
        <v>169748</v>
      </c>
      <c r="BN765" s="395">
        <f>Data!BN179</f>
        <v>172578</v>
      </c>
      <c r="BO765" s="395">
        <f>Data!BO179</f>
        <v>163114</v>
      </c>
      <c r="BP765" s="395">
        <f>Data!BP179</f>
        <v>177464</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1179046</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191667</v>
      </c>
      <c r="BM766" s="395">
        <f>Data!BM180</f>
        <v>156924</v>
      </c>
      <c r="BN766" s="395">
        <f>Data!BN180</f>
        <v>135583</v>
      </c>
      <c r="BO766" s="395">
        <f>Data!BO180</f>
        <v>135126</v>
      </c>
      <c r="BP766" s="395">
        <f>Data!BP180</f>
        <v>158491</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1069563</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133143</v>
      </c>
      <c r="BM767" s="398">
        <f>Data!BM181</f>
        <v>122341</v>
      </c>
      <c r="BN767" s="398">
        <f>Data!BN181</f>
        <v>102867</v>
      </c>
      <c r="BO767" s="398">
        <f>Data!BO181</f>
        <v>113412</v>
      </c>
      <c r="BP767" s="398">
        <f>Data!BP181</f>
        <v>97311</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846664</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829051</v>
      </c>
      <c r="BM770" s="346">
        <f t="shared" si="39"/>
        <v>850356</v>
      </c>
      <c r="BN770" s="346">
        <f t="shared" si="39"/>
        <v>793021</v>
      </c>
      <c r="BO770" s="346">
        <f t="shared" si="39"/>
        <v>783212</v>
      </c>
      <c r="BP770" s="346">
        <f t="shared" si="39"/>
        <v>801194</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5579016</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19842</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32420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276225</xdr:colOff>
                <xdr:row>12</xdr:row>
                <xdr:rowOff>47625</xdr:rowOff>
              </from>
              <to>
                <xdr:col>0</xdr:col>
                <xdr:colOff>1190625</xdr:colOff>
                <xdr:row>14</xdr:row>
                <xdr:rowOff>28575</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276225</xdr:colOff>
                <xdr:row>14</xdr:row>
                <xdr:rowOff>38100</xdr:rowOff>
              </from>
              <to>
                <xdr:col>0</xdr:col>
                <xdr:colOff>1190625</xdr:colOff>
                <xdr:row>16</xdr:row>
                <xdr:rowOff>19050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295275</xdr:colOff>
                <xdr:row>16</xdr:row>
                <xdr:rowOff>28575</xdr:rowOff>
              </from>
              <to>
                <xdr:col>0</xdr:col>
                <xdr:colOff>1209675</xdr:colOff>
                <xdr:row>18</xdr:row>
                <xdr:rowOff>9525</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9525</xdr:rowOff>
              </from>
              <to>
                <xdr:col>0</xdr:col>
                <xdr:colOff>1200150</xdr:colOff>
                <xdr:row>19</xdr:row>
                <xdr:rowOff>152400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133350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276225</xdr:colOff>
                <xdr:row>21</xdr:row>
                <xdr:rowOff>152400</xdr:rowOff>
              </from>
              <to>
                <xdr:col>0</xdr:col>
                <xdr:colOff>1190625</xdr:colOff>
                <xdr:row>23</xdr:row>
                <xdr:rowOff>133350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9525</xdr:rowOff>
              </from>
              <to>
                <xdr:col>0</xdr:col>
                <xdr:colOff>1181100</xdr:colOff>
                <xdr:row>25</xdr:row>
                <xdr:rowOff>152400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28575</xdr:rowOff>
              </from>
              <to>
                <xdr:col>0</xdr:col>
                <xdr:colOff>1200150</xdr:colOff>
                <xdr:row>28</xdr:row>
                <xdr:rowOff>9525</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276225</xdr:colOff>
                <xdr:row>28</xdr:row>
                <xdr:rowOff>28575</xdr:rowOff>
              </from>
              <to>
                <xdr:col>0</xdr:col>
                <xdr:colOff>1190625</xdr:colOff>
                <xdr:row>30</xdr:row>
                <xdr:rowOff>9525</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1438275</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295275</xdr:colOff>
                <xdr:row>13</xdr:row>
                <xdr:rowOff>0</xdr:rowOff>
              </from>
              <to>
                <xdr:col>77</xdr:col>
                <xdr:colOff>476250</xdr:colOff>
                <xdr:row>14</xdr:row>
                <xdr:rowOff>142875</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314325</xdr:colOff>
                <xdr:row>14</xdr:row>
                <xdr:rowOff>152400</xdr:rowOff>
              </from>
              <to>
                <xdr:col>77</xdr:col>
                <xdr:colOff>495300</xdr:colOff>
                <xdr:row>16</xdr:row>
                <xdr:rowOff>133350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504825</xdr:colOff>
                <xdr:row>18</xdr:row>
                <xdr:rowOff>133350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314325</xdr:colOff>
                <xdr:row>19</xdr:row>
                <xdr:rowOff>9525</xdr:rowOff>
              </from>
              <to>
                <xdr:col>77</xdr:col>
                <xdr:colOff>495300</xdr:colOff>
                <xdr:row>20</xdr:row>
                <xdr:rowOff>152400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28575</xdr:rowOff>
              </from>
              <to>
                <xdr:col>77</xdr:col>
                <xdr:colOff>514350</xdr:colOff>
                <xdr:row>23</xdr:row>
                <xdr:rowOff>9525</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28575</xdr:rowOff>
              </from>
              <to>
                <xdr:col>77</xdr:col>
                <xdr:colOff>485775</xdr:colOff>
                <xdr:row>25</xdr:row>
                <xdr:rowOff>9525</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47625</xdr:rowOff>
              </from>
              <to>
                <xdr:col>77</xdr:col>
                <xdr:colOff>561975</xdr:colOff>
                <xdr:row>27</xdr:row>
                <xdr:rowOff>28575</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123825</xdr:colOff>
                <xdr:row>27</xdr:row>
                <xdr:rowOff>47625</xdr:rowOff>
              </from>
              <to>
                <xdr:col>77</xdr:col>
                <xdr:colOff>571500</xdr:colOff>
                <xdr:row>29</xdr:row>
                <xdr:rowOff>28575</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276225</xdr:colOff>
                <xdr:row>32</xdr:row>
                <xdr:rowOff>19050</xdr:rowOff>
              </from>
              <to>
                <xdr:col>0</xdr:col>
                <xdr:colOff>1457325</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276225</xdr:colOff>
                <xdr:row>99</xdr:row>
                <xdr:rowOff>47625</xdr:rowOff>
              </from>
              <to>
                <xdr:col>0</xdr:col>
                <xdr:colOff>1190625</xdr:colOff>
                <xdr:row>101</xdr:row>
                <xdr:rowOff>28575</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276225</xdr:colOff>
                <xdr:row>101</xdr:row>
                <xdr:rowOff>38100</xdr:rowOff>
              </from>
              <to>
                <xdr:col>0</xdr:col>
                <xdr:colOff>1190625</xdr:colOff>
                <xdr:row>103</xdr:row>
                <xdr:rowOff>19050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295275</xdr:colOff>
                <xdr:row>103</xdr:row>
                <xdr:rowOff>28575</xdr:rowOff>
              </from>
              <to>
                <xdr:col>0</xdr:col>
                <xdr:colOff>1209675</xdr:colOff>
                <xdr:row>105</xdr:row>
                <xdr:rowOff>9525</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9525</xdr:rowOff>
              </from>
              <to>
                <xdr:col>0</xdr:col>
                <xdr:colOff>1200150</xdr:colOff>
                <xdr:row>106</xdr:row>
                <xdr:rowOff>152400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133350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276225</xdr:colOff>
                <xdr:row>108</xdr:row>
                <xdr:rowOff>152400</xdr:rowOff>
              </from>
              <to>
                <xdr:col>0</xdr:col>
                <xdr:colOff>1190625</xdr:colOff>
                <xdr:row>110</xdr:row>
                <xdr:rowOff>133350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9525</xdr:rowOff>
              </from>
              <to>
                <xdr:col>0</xdr:col>
                <xdr:colOff>1181100</xdr:colOff>
                <xdr:row>112</xdr:row>
                <xdr:rowOff>152400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28575</xdr:rowOff>
              </from>
              <to>
                <xdr:col>0</xdr:col>
                <xdr:colOff>1200150</xdr:colOff>
                <xdr:row>115</xdr:row>
                <xdr:rowOff>9525</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276225</xdr:colOff>
                <xdr:row>115</xdr:row>
                <xdr:rowOff>28575</xdr:rowOff>
              </from>
              <to>
                <xdr:col>0</xdr:col>
                <xdr:colOff>1190625</xdr:colOff>
                <xdr:row>117</xdr:row>
                <xdr:rowOff>9525</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1438275</xdr:colOff>
                <xdr:row>119</xdr:row>
                <xdr:rowOff>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276225</xdr:colOff>
                <xdr:row>119</xdr:row>
                <xdr:rowOff>19050</xdr:rowOff>
              </from>
              <to>
                <xdr:col>0</xdr:col>
                <xdr:colOff>1457325</xdr:colOff>
                <xdr:row>121</xdr:row>
                <xdr:rowOff>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276225</xdr:colOff>
                <xdr:row>141</xdr:row>
                <xdr:rowOff>47625</xdr:rowOff>
              </from>
              <to>
                <xdr:col>0</xdr:col>
                <xdr:colOff>1190625</xdr:colOff>
                <xdr:row>143</xdr:row>
                <xdr:rowOff>28575</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276225</xdr:colOff>
                <xdr:row>143</xdr:row>
                <xdr:rowOff>38100</xdr:rowOff>
              </from>
              <to>
                <xdr:col>0</xdr:col>
                <xdr:colOff>1190625</xdr:colOff>
                <xdr:row>145</xdr:row>
                <xdr:rowOff>19050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295275</xdr:colOff>
                <xdr:row>145</xdr:row>
                <xdr:rowOff>28575</xdr:rowOff>
              </from>
              <to>
                <xdr:col>0</xdr:col>
                <xdr:colOff>1209675</xdr:colOff>
                <xdr:row>147</xdr:row>
                <xdr:rowOff>9525</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9525</xdr:rowOff>
              </from>
              <to>
                <xdr:col>0</xdr:col>
                <xdr:colOff>1200150</xdr:colOff>
                <xdr:row>148</xdr:row>
                <xdr:rowOff>152400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133350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276225</xdr:colOff>
                <xdr:row>150</xdr:row>
                <xdr:rowOff>152400</xdr:rowOff>
              </from>
              <to>
                <xdr:col>0</xdr:col>
                <xdr:colOff>1190625</xdr:colOff>
                <xdr:row>152</xdr:row>
                <xdr:rowOff>133350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9525</xdr:rowOff>
              </from>
              <to>
                <xdr:col>0</xdr:col>
                <xdr:colOff>1181100</xdr:colOff>
                <xdr:row>154</xdr:row>
                <xdr:rowOff>152400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28575</xdr:rowOff>
              </from>
              <to>
                <xdr:col>0</xdr:col>
                <xdr:colOff>1200150</xdr:colOff>
                <xdr:row>157</xdr:row>
                <xdr:rowOff>9525</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276225</xdr:colOff>
                <xdr:row>157</xdr:row>
                <xdr:rowOff>28575</xdr:rowOff>
              </from>
              <to>
                <xdr:col>0</xdr:col>
                <xdr:colOff>1190625</xdr:colOff>
                <xdr:row>159</xdr:row>
                <xdr:rowOff>9525</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1438275</xdr:colOff>
                <xdr:row>161</xdr:row>
                <xdr:rowOff>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276225</xdr:colOff>
                <xdr:row>161</xdr:row>
                <xdr:rowOff>19050</xdr:rowOff>
              </from>
              <to>
                <xdr:col>0</xdr:col>
                <xdr:colOff>1457325</xdr:colOff>
                <xdr:row>163</xdr:row>
                <xdr:rowOff>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276225</xdr:colOff>
                <xdr:row>183</xdr:row>
                <xdr:rowOff>47625</xdr:rowOff>
              </from>
              <to>
                <xdr:col>0</xdr:col>
                <xdr:colOff>1190625</xdr:colOff>
                <xdr:row>185</xdr:row>
                <xdr:rowOff>28575</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276225</xdr:colOff>
                <xdr:row>185</xdr:row>
                <xdr:rowOff>38100</xdr:rowOff>
              </from>
              <to>
                <xdr:col>0</xdr:col>
                <xdr:colOff>1190625</xdr:colOff>
                <xdr:row>187</xdr:row>
                <xdr:rowOff>19050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295275</xdr:colOff>
                <xdr:row>187</xdr:row>
                <xdr:rowOff>28575</xdr:rowOff>
              </from>
              <to>
                <xdr:col>0</xdr:col>
                <xdr:colOff>1209675</xdr:colOff>
                <xdr:row>189</xdr:row>
                <xdr:rowOff>9525</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9525</xdr:rowOff>
              </from>
              <to>
                <xdr:col>0</xdr:col>
                <xdr:colOff>1200150</xdr:colOff>
                <xdr:row>190</xdr:row>
                <xdr:rowOff>152400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133350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276225</xdr:colOff>
                <xdr:row>192</xdr:row>
                <xdr:rowOff>152400</xdr:rowOff>
              </from>
              <to>
                <xdr:col>0</xdr:col>
                <xdr:colOff>1190625</xdr:colOff>
                <xdr:row>194</xdr:row>
                <xdr:rowOff>133350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9525</xdr:rowOff>
              </from>
              <to>
                <xdr:col>0</xdr:col>
                <xdr:colOff>1181100</xdr:colOff>
                <xdr:row>196</xdr:row>
                <xdr:rowOff>152400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28575</xdr:rowOff>
              </from>
              <to>
                <xdr:col>0</xdr:col>
                <xdr:colOff>1200150</xdr:colOff>
                <xdr:row>199</xdr:row>
                <xdr:rowOff>9525</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276225</xdr:colOff>
                <xdr:row>199</xdr:row>
                <xdr:rowOff>28575</xdr:rowOff>
              </from>
              <to>
                <xdr:col>0</xdr:col>
                <xdr:colOff>1190625</xdr:colOff>
                <xdr:row>201</xdr:row>
                <xdr:rowOff>9525</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1438275</xdr:colOff>
                <xdr:row>203</xdr:row>
                <xdr:rowOff>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276225</xdr:colOff>
                <xdr:row>203</xdr:row>
                <xdr:rowOff>19050</xdr:rowOff>
              </from>
              <to>
                <xdr:col>0</xdr:col>
                <xdr:colOff>1457325</xdr:colOff>
                <xdr:row>205</xdr:row>
                <xdr:rowOff>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276225</xdr:colOff>
                <xdr:row>225</xdr:row>
                <xdr:rowOff>47625</xdr:rowOff>
              </from>
              <to>
                <xdr:col>0</xdr:col>
                <xdr:colOff>1190625</xdr:colOff>
                <xdr:row>227</xdr:row>
                <xdr:rowOff>28575</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276225</xdr:colOff>
                <xdr:row>227</xdr:row>
                <xdr:rowOff>38100</xdr:rowOff>
              </from>
              <to>
                <xdr:col>0</xdr:col>
                <xdr:colOff>1190625</xdr:colOff>
                <xdr:row>229</xdr:row>
                <xdr:rowOff>19050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295275</xdr:colOff>
                <xdr:row>229</xdr:row>
                <xdr:rowOff>28575</xdr:rowOff>
              </from>
              <to>
                <xdr:col>0</xdr:col>
                <xdr:colOff>1209675</xdr:colOff>
                <xdr:row>231</xdr:row>
                <xdr:rowOff>9525</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9525</xdr:rowOff>
              </from>
              <to>
                <xdr:col>0</xdr:col>
                <xdr:colOff>1200150</xdr:colOff>
                <xdr:row>232</xdr:row>
                <xdr:rowOff>152400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133350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276225</xdr:colOff>
                <xdr:row>234</xdr:row>
                <xdr:rowOff>152400</xdr:rowOff>
              </from>
              <to>
                <xdr:col>0</xdr:col>
                <xdr:colOff>1190625</xdr:colOff>
                <xdr:row>236</xdr:row>
                <xdr:rowOff>133350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9525</xdr:rowOff>
              </from>
              <to>
                <xdr:col>0</xdr:col>
                <xdr:colOff>1181100</xdr:colOff>
                <xdr:row>238</xdr:row>
                <xdr:rowOff>152400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28575</xdr:rowOff>
              </from>
              <to>
                <xdr:col>0</xdr:col>
                <xdr:colOff>1200150</xdr:colOff>
                <xdr:row>241</xdr:row>
                <xdr:rowOff>9525</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276225</xdr:colOff>
                <xdr:row>241</xdr:row>
                <xdr:rowOff>28575</xdr:rowOff>
              </from>
              <to>
                <xdr:col>0</xdr:col>
                <xdr:colOff>1190625</xdr:colOff>
                <xdr:row>243</xdr:row>
                <xdr:rowOff>9525</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1438275</xdr:colOff>
                <xdr:row>245</xdr:row>
                <xdr:rowOff>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276225</xdr:colOff>
                <xdr:row>245</xdr:row>
                <xdr:rowOff>19050</xdr:rowOff>
              </from>
              <to>
                <xdr:col>0</xdr:col>
                <xdr:colOff>1457325</xdr:colOff>
                <xdr:row>247</xdr:row>
                <xdr:rowOff>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276225</xdr:colOff>
                <xdr:row>267</xdr:row>
                <xdr:rowOff>47625</xdr:rowOff>
              </from>
              <to>
                <xdr:col>0</xdr:col>
                <xdr:colOff>1190625</xdr:colOff>
                <xdr:row>269</xdr:row>
                <xdr:rowOff>28575</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276225</xdr:colOff>
                <xdr:row>269</xdr:row>
                <xdr:rowOff>38100</xdr:rowOff>
              </from>
              <to>
                <xdr:col>0</xdr:col>
                <xdr:colOff>1190625</xdr:colOff>
                <xdr:row>271</xdr:row>
                <xdr:rowOff>19050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295275</xdr:colOff>
                <xdr:row>271</xdr:row>
                <xdr:rowOff>28575</xdr:rowOff>
              </from>
              <to>
                <xdr:col>0</xdr:col>
                <xdr:colOff>1209675</xdr:colOff>
                <xdr:row>273</xdr:row>
                <xdr:rowOff>9525</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9525</xdr:rowOff>
              </from>
              <to>
                <xdr:col>0</xdr:col>
                <xdr:colOff>1200150</xdr:colOff>
                <xdr:row>274</xdr:row>
                <xdr:rowOff>152400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133350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276225</xdr:colOff>
                <xdr:row>276</xdr:row>
                <xdr:rowOff>152400</xdr:rowOff>
              </from>
              <to>
                <xdr:col>0</xdr:col>
                <xdr:colOff>1190625</xdr:colOff>
                <xdr:row>278</xdr:row>
                <xdr:rowOff>133350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9525</xdr:rowOff>
              </from>
              <to>
                <xdr:col>0</xdr:col>
                <xdr:colOff>1181100</xdr:colOff>
                <xdr:row>280</xdr:row>
                <xdr:rowOff>152400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28575</xdr:rowOff>
              </from>
              <to>
                <xdr:col>0</xdr:col>
                <xdr:colOff>1200150</xdr:colOff>
                <xdr:row>283</xdr:row>
                <xdr:rowOff>9525</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276225</xdr:colOff>
                <xdr:row>283</xdr:row>
                <xdr:rowOff>28575</xdr:rowOff>
              </from>
              <to>
                <xdr:col>0</xdr:col>
                <xdr:colOff>1190625</xdr:colOff>
                <xdr:row>285</xdr:row>
                <xdr:rowOff>9525</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1438275</xdr:colOff>
                <xdr:row>287</xdr:row>
                <xdr:rowOff>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276225</xdr:colOff>
                <xdr:row>287</xdr:row>
                <xdr:rowOff>19050</xdr:rowOff>
              </from>
              <to>
                <xdr:col>0</xdr:col>
                <xdr:colOff>1457325</xdr:colOff>
                <xdr:row>289</xdr:row>
                <xdr:rowOff>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276225</xdr:colOff>
                <xdr:row>309</xdr:row>
                <xdr:rowOff>47625</xdr:rowOff>
              </from>
              <to>
                <xdr:col>0</xdr:col>
                <xdr:colOff>1190625</xdr:colOff>
                <xdr:row>311</xdr:row>
                <xdr:rowOff>28575</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276225</xdr:colOff>
                <xdr:row>311</xdr:row>
                <xdr:rowOff>38100</xdr:rowOff>
              </from>
              <to>
                <xdr:col>0</xdr:col>
                <xdr:colOff>1190625</xdr:colOff>
                <xdr:row>313</xdr:row>
                <xdr:rowOff>19050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295275</xdr:colOff>
                <xdr:row>313</xdr:row>
                <xdr:rowOff>28575</xdr:rowOff>
              </from>
              <to>
                <xdr:col>0</xdr:col>
                <xdr:colOff>1209675</xdr:colOff>
                <xdr:row>315</xdr:row>
                <xdr:rowOff>9525</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9525</xdr:rowOff>
              </from>
              <to>
                <xdr:col>0</xdr:col>
                <xdr:colOff>1200150</xdr:colOff>
                <xdr:row>316</xdr:row>
                <xdr:rowOff>152400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133350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276225</xdr:colOff>
                <xdr:row>318</xdr:row>
                <xdr:rowOff>152400</xdr:rowOff>
              </from>
              <to>
                <xdr:col>0</xdr:col>
                <xdr:colOff>1190625</xdr:colOff>
                <xdr:row>320</xdr:row>
                <xdr:rowOff>133350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9525</xdr:rowOff>
              </from>
              <to>
                <xdr:col>0</xdr:col>
                <xdr:colOff>1181100</xdr:colOff>
                <xdr:row>322</xdr:row>
                <xdr:rowOff>152400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28575</xdr:rowOff>
              </from>
              <to>
                <xdr:col>0</xdr:col>
                <xdr:colOff>1200150</xdr:colOff>
                <xdr:row>325</xdr:row>
                <xdr:rowOff>9525</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276225</xdr:colOff>
                <xdr:row>325</xdr:row>
                <xdr:rowOff>28575</xdr:rowOff>
              </from>
              <to>
                <xdr:col>0</xdr:col>
                <xdr:colOff>1190625</xdr:colOff>
                <xdr:row>327</xdr:row>
                <xdr:rowOff>9525</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1438275</xdr:colOff>
                <xdr:row>329</xdr:row>
                <xdr:rowOff>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276225</xdr:colOff>
                <xdr:row>329</xdr:row>
                <xdr:rowOff>19050</xdr:rowOff>
              </from>
              <to>
                <xdr:col>0</xdr:col>
                <xdr:colOff>1457325</xdr:colOff>
                <xdr:row>331</xdr:row>
                <xdr:rowOff>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276225</xdr:colOff>
                <xdr:row>351</xdr:row>
                <xdr:rowOff>47625</xdr:rowOff>
              </from>
              <to>
                <xdr:col>0</xdr:col>
                <xdr:colOff>1190625</xdr:colOff>
                <xdr:row>353</xdr:row>
                <xdr:rowOff>28575</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276225</xdr:colOff>
                <xdr:row>353</xdr:row>
                <xdr:rowOff>38100</xdr:rowOff>
              </from>
              <to>
                <xdr:col>0</xdr:col>
                <xdr:colOff>1190625</xdr:colOff>
                <xdr:row>355</xdr:row>
                <xdr:rowOff>19050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295275</xdr:colOff>
                <xdr:row>355</xdr:row>
                <xdr:rowOff>28575</xdr:rowOff>
              </from>
              <to>
                <xdr:col>0</xdr:col>
                <xdr:colOff>1209675</xdr:colOff>
                <xdr:row>357</xdr:row>
                <xdr:rowOff>9525</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9525</xdr:rowOff>
              </from>
              <to>
                <xdr:col>0</xdr:col>
                <xdr:colOff>1200150</xdr:colOff>
                <xdr:row>358</xdr:row>
                <xdr:rowOff>152400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133350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276225</xdr:colOff>
                <xdr:row>360</xdr:row>
                <xdr:rowOff>152400</xdr:rowOff>
              </from>
              <to>
                <xdr:col>0</xdr:col>
                <xdr:colOff>1190625</xdr:colOff>
                <xdr:row>362</xdr:row>
                <xdr:rowOff>133350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9525</xdr:rowOff>
              </from>
              <to>
                <xdr:col>0</xdr:col>
                <xdr:colOff>1181100</xdr:colOff>
                <xdr:row>364</xdr:row>
                <xdr:rowOff>152400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28575</xdr:rowOff>
              </from>
              <to>
                <xdr:col>0</xdr:col>
                <xdr:colOff>1200150</xdr:colOff>
                <xdr:row>367</xdr:row>
                <xdr:rowOff>9525</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276225</xdr:colOff>
                <xdr:row>367</xdr:row>
                <xdr:rowOff>28575</xdr:rowOff>
              </from>
              <to>
                <xdr:col>0</xdr:col>
                <xdr:colOff>1190625</xdr:colOff>
                <xdr:row>369</xdr:row>
                <xdr:rowOff>9525</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1438275</xdr:colOff>
                <xdr:row>371</xdr:row>
                <xdr:rowOff>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276225</xdr:colOff>
                <xdr:row>371</xdr:row>
                <xdr:rowOff>19050</xdr:rowOff>
              </from>
              <to>
                <xdr:col>0</xdr:col>
                <xdr:colOff>1457325</xdr:colOff>
                <xdr:row>373</xdr:row>
                <xdr:rowOff>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276225</xdr:colOff>
                <xdr:row>393</xdr:row>
                <xdr:rowOff>47625</xdr:rowOff>
              </from>
              <to>
                <xdr:col>0</xdr:col>
                <xdr:colOff>1190625</xdr:colOff>
                <xdr:row>395</xdr:row>
                <xdr:rowOff>28575</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276225</xdr:colOff>
                <xdr:row>395</xdr:row>
                <xdr:rowOff>38100</xdr:rowOff>
              </from>
              <to>
                <xdr:col>0</xdr:col>
                <xdr:colOff>1190625</xdr:colOff>
                <xdr:row>397</xdr:row>
                <xdr:rowOff>19050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295275</xdr:colOff>
                <xdr:row>397</xdr:row>
                <xdr:rowOff>28575</xdr:rowOff>
              </from>
              <to>
                <xdr:col>0</xdr:col>
                <xdr:colOff>1209675</xdr:colOff>
                <xdr:row>399</xdr:row>
                <xdr:rowOff>9525</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9525</xdr:rowOff>
              </from>
              <to>
                <xdr:col>0</xdr:col>
                <xdr:colOff>1200150</xdr:colOff>
                <xdr:row>400</xdr:row>
                <xdr:rowOff>152400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133350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276225</xdr:colOff>
                <xdr:row>402</xdr:row>
                <xdr:rowOff>152400</xdr:rowOff>
              </from>
              <to>
                <xdr:col>0</xdr:col>
                <xdr:colOff>1190625</xdr:colOff>
                <xdr:row>404</xdr:row>
                <xdr:rowOff>133350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9525</xdr:rowOff>
              </from>
              <to>
                <xdr:col>0</xdr:col>
                <xdr:colOff>1181100</xdr:colOff>
                <xdr:row>406</xdr:row>
                <xdr:rowOff>152400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28575</xdr:rowOff>
              </from>
              <to>
                <xdr:col>0</xdr:col>
                <xdr:colOff>1200150</xdr:colOff>
                <xdr:row>409</xdr:row>
                <xdr:rowOff>9525</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276225</xdr:colOff>
                <xdr:row>409</xdr:row>
                <xdr:rowOff>28575</xdr:rowOff>
              </from>
              <to>
                <xdr:col>0</xdr:col>
                <xdr:colOff>1190625</xdr:colOff>
                <xdr:row>411</xdr:row>
                <xdr:rowOff>9525</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1438275</xdr:colOff>
                <xdr:row>413</xdr:row>
                <xdr:rowOff>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276225</xdr:colOff>
                <xdr:row>413</xdr:row>
                <xdr:rowOff>19050</xdr:rowOff>
              </from>
              <to>
                <xdr:col>0</xdr:col>
                <xdr:colOff>1457325</xdr:colOff>
                <xdr:row>415</xdr:row>
                <xdr:rowOff>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276225</xdr:colOff>
                <xdr:row>434</xdr:row>
                <xdr:rowOff>47625</xdr:rowOff>
              </from>
              <to>
                <xdr:col>0</xdr:col>
                <xdr:colOff>1190625</xdr:colOff>
                <xdr:row>436</xdr:row>
                <xdr:rowOff>28575</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276225</xdr:colOff>
                <xdr:row>436</xdr:row>
                <xdr:rowOff>38100</xdr:rowOff>
              </from>
              <to>
                <xdr:col>0</xdr:col>
                <xdr:colOff>1190625</xdr:colOff>
                <xdr:row>438</xdr:row>
                <xdr:rowOff>19050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295275</xdr:colOff>
                <xdr:row>438</xdr:row>
                <xdr:rowOff>28575</xdr:rowOff>
              </from>
              <to>
                <xdr:col>0</xdr:col>
                <xdr:colOff>1209675</xdr:colOff>
                <xdr:row>440</xdr:row>
                <xdr:rowOff>9525</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9525</xdr:rowOff>
              </from>
              <to>
                <xdr:col>0</xdr:col>
                <xdr:colOff>1200150</xdr:colOff>
                <xdr:row>441</xdr:row>
                <xdr:rowOff>152400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133350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276225</xdr:colOff>
                <xdr:row>443</xdr:row>
                <xdr:rowOff>152400</xdr:rowOff>
              </from>
              <to>
                <xdr:col>0</xdr:col>
                <xdr:colOff>1190625</xdr:colOff>
                <xdr:row>445</xdr:row>
                <xdr:rowOff>133350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9525</xdr:rowOff>
              </from>
              <to>
                <xdr:col>0</xdr:col>
                <xdr:colOff>1181100</xdr:colOff>
                <xdr:row>447</xdr:row>
                <xdr:rowOff>152400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28575</xdr:rowOff>
              </from>
              <to>
                <xdr:col>0</xdr:col>
                <xdr:colOff>1200150</xdr:colOff>
                <xdr:row>450</xdr:row>
                <xdr:rowOff>9525</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276225</xdr:colOff>
                <xdr:row>450</xdr:row>
                <xdr:rowOff>28575</xdr:rowOff>
              </from>
              <to>
                <xdr:col>0</xdr:col>
                <xdr:colOff>1190625</xdr:colOff>
                <xdr:row>452</xdr:row>
                <xdr:rowOff>9525</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1438275</xdr:colOff>
                <xdr:row>454</xdr:row>
                <xdr:rowOff>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276225</xdr:colOff>
                <xdr:row>454</xdr:row>
                <xdr:rowOff>19050</xdr:rowOff>
              </from>
              <to>
                <xdr:col>0</xdr:col>
                <xdr:colOff>1457325</xdr:colOff>
                <xdr:row>456</xdr:row>
                <xdr:rowOff>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276225</xdr:colOff>
                <xdr:row>475</xdr:row>
                <xdr:rowOff>47625</xdr:rowOff>
              </from>
              <to>
                <xdr:col>0</xdr:col>
                <xdr:colOff>1190625</xdr:colOff>
                <xdr:row>477</xdr:row>
                <xdr:rowOff>28575</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276225</xdr:colOff>
                <xdr:row>477</xdr:row>
                <xdr:rowOff>38100</xdr:rowOff>
              </from>
              <to>
                <xdr:col>0</xdr:col>
                <xdr:colOff>1190625</xdr:colOff>
                <xdr:row>479</xdr:row>
                <xdr:rowOff>19050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295275</xdr:colOff>
                <xdr:row>479</xdr:row>
                <xdr:rowOff>28575</xdr:rowOff>
              </from>
              <to>
                <xdr:col>0</xdr:col>
                <xdr:colOff>1209675</xdr:colOff>
                <xdr:row>481</xdr:row>
                <xdr:rowOff>9525</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9525</xdr:rowOff>
              </from>
              <to>
                <xdr:col>0</xdr:col>
                <xdr:colOff>1200150</xdr:colOff>
                <xdr:row>482</xdr:row>
                <xdr:rowOff>152400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133350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276225</xdr:colOff>
                <xdr:row>484</xdr:row>
                <xdr:rowOff>152400</xdr:rowOff>
              </from>
              <to>
                <xdr:col>0</xdr:col>
                <xdr:colOff>1190625</xdr:colOff>
                <xdr:row>486</xdr:row>
                <xdr:rowOff>133350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9525</xdr:rowOff>
              </from>
              <to>
                <xdr:col>0</xdr:col>
                <xdr:colOff>1181100</xdr:colOff>
                <xdr:row>488</xdr:row>
                <xdr:rowOff>152400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28575</xdr:rowOff>
              </from>
              <to>
                <xdr:col>0</xdr:col>
                <xdr:colOff>1200150</xdr:colOff>
                <xdr:row>491</xdr:row>
                <xdr:rowOff>9525</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276225</xdr:colOff>
                <xdr:row>491</xdr:row>
                <xdr:rowOff>28575</xdr:rowOff>
              </from>
              <to>
                <xdr:col>0</xdr:col>
                <xdr:colOff>1190625</xdr:colOff>
                <xdr:row>493</xdr:row>
                <xdr:rowOff>9525</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1438275</xdr:colOff>
                <xdr:row>495</xdr:row>
                <xdr:rowOff>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276225</xdr:colOff>
                <xdr:row>495</xdr:row>
                <xdr:rowOff>19050</xdr:rowOff>
              </from>
              <to>
                <xdr:col>0</xdr:col>
                <xdr:colOff>1457325</xdr:colOff>
                <xdr:row>497</xdr:row>
                <xdr:rowOff>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276225</xdr:colOff>
                <xdr:row>517</xdr:row>
                <xdr:rowOff>47625</xdr:rowOff>
              </from>
              <to>
                <xdr:col>0</xdr:col>
                <xdr:colOff>1190625</xdr:colOff>
                <xdr:row>519</xdr:row>
                <xdr:rowOff>28575</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276225</xdr:colOff>
                <xdr:row>519</xdr:row>
                <xdr:rowOff>38100</xdr:rowOff>
              </from>
              <to>
                <xdr:col>0</xdr:col>
                <xdr:colOff>1190625</xdr:colOff>
                <xdr:row>521</xdr:row>
                <xdr:rowOff>19050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295275</xdr:colOff>
                <xdr:row>521</xdr:row>
                <xdr:rowOff>28575</xdr:rowOff>
              </from>
              <to>
                <xdr:col>0</xdr:col>
                <xdr:colOff>1209675</xdr:colOff>
                <xdr:row>523</xdr:row>
                <xdr:rowOff>9525</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9525</xdr:rowOff>
              </from>
              <to>
                <xdr:col>0</xdr:col>
                <xdr:colOff>1200150</xdr:colOff>
                <xdr:row>524</xdr:row>
                <xdr:rowOff>152400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133350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276225</xdr:colOff>
                <xdr:row>526</xdr:row>
                <xdr:rowOff>152400</xdr:rowOff>
              </from>
              <to>
                <xdr:col>0</xdr:col>
                <xdr:colOff>1190625</xdr:colOff>
                <xdr:row>528</xdr:row>
                <xdr:rowOff>133350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9525</xdr:rowOff>
              </from>
              <to>
                <xdr:col>0</xdr:col>
                <xdr:colOff>1181100</xdr:colOff>
                <xdr:row>530</xdr:row>
                <xdr:rowOff>152400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28575</xdr:rowOff>
              </from>
              <to>
                <xdr:col>0</xdr:col>
                <xdr:colOff>1200150</xdr:colOff>
                <xdr:row>533</xdr:row>
                <xdr:rowOff>9525</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276225</xdr:colOff>
                <xdr:row>533</xdr:row>
                <xdr:rowOff>28575</xdr:rowOff>
              </from>
              <to>
                <xdr:col>0</xdr:col>
                <xdr:colOff>1190625</xdr:colOff>
                <xdr:row>535</xdr:row>
                <xdr:rowOff>9525</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1438275</xdr:colOff>
                <xdr:row>537</xdr:row>
                <xdr:rowOff>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276225</xdr:colOff>
                <xdr:row>537</xdr:row>
                <xdr:rowOff>19050</xdr:rowOff>
              </from>
              <to>
                <xdr:col>0</xdr:col>
                <xdr:colOff>1457325</xdr:colOff>
                <xdr:row>539</xdr:row>
                <xdr:rowOff>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276225</xdr:colOff>
                <xdr:row>562</xdr:row>
                <xdr:rowOff>47625</xdr:rowOff>
              </from>
              <to>
                <xdr:col>0</xdr:col>
                <xdr:colOff>1190625</xdr:colOff>
                <xdr:row>564</xdr:row>
                <xdr:rowOff>28575</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276225</xdr:colOff>
                <xdr:row>564</xdr:row>
                <xdr:rowOff>38100</xdr:rowOff>
              </from>
              <to>
                <xdr:col>0</xdr:col>
                <xdr:colOff>1190625</xdr:colOff>
                <xdr:row>566</xdr:row>
                <xdr:rowOff>19050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295275</xdr:colOff>
                <xdr:row>566</xdr:row>
                <xdr:rowOff>28575</xdr:rowOff>
              </from>
              <to>
                <xdr:col>0</xdr:col>
                <xdr:colOff>1209675</xdr:colOff>
                <xdr:row>568</xdr:row>
                <xdr:rowOff>9525</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9525</xdr:rowOff>
              </from>
              <to>
                <xdr:col>0</xdr:col>
                <xdr:colOff>1200150</xdr:colOff>
                <xdr:row>569</xdr:row>
                <xdr:rowOff>152400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133350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276225</xdr:colOff>
                <xdr:row>571</xdr:row>
                <xdr:rowOff>152400</xdr:rowOff>
              </from>
              <to>
                <xdr:col>0</xdr:col>
                <xdr:colOff>1190625</xdr:colOff>
                <xdr:row>573</xdr:row>
                <xdr:rowOff>133350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9525</xdr:rowOff>
              </from>
              <to>
                <xdr:col>0</xdr:col>
                <xdr:colOff>1181100</xdr:colOff>
                <xdr:row>575</xdr:row>
                <xdr:rowOff>152400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28575</xdr:rowOff>
              </from>
              <to>
                <xdr:col>0</xdr:col>
                <xdr:colOff>1200150</xdr:colOff>
                <xdr:row>578</xdr:row>
                <xdr:rowOff>9525</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276225</xdr:colOff>
                <xdr:row>578</xdr:row>
                <xdr:rowOff>28575</xdr:rowOff>
              </from>
              <to>
                <xdr:col>0</xdr:col>
                <xdr:colOff>1190625</xdr:colOff>
                <xdr:row>580</xdr:row>
                <xdr:rowOff>9525</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1438275</xdr:colOff>
                <xdr:row>582</xdr:row>
                <xdr:rowOff>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276225</xdr:colOff>
                <xdr:row>582</xdr:row>
                <xdr:rowOff>19050</xdr:rowOff>
              </from>
              <to>
                <xdr:col>0</xdr:col>
                <xdr:colOff>1457325</xdr:colOff>
                <xdr:row>584</xdr:row>
                <xdr:rowOff>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276225</xdr:colOff>
                <xdr:row>604</xdr:row>
                <xdr:rowOff>47625</xdr:rowOff>
              </from>
              <to>
                <xdr:col>0</xdr:col>
                <xdr:colOff>1190625</xdr:colOff>
                <xdr:row>606</xdr:row>
                <xdr:rowOff>28575</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276225</xdr:colOff>
                <xdr:row>606</xdr:row>
                <xdr:rowOff>38100</xdr:rowOff>
              </from>
              <to>
                <xdr:col>0</xdr:col>
                <xdr:colOff>1190625</xdr:colOff>
                <xdr:row>608</xdr:row>
                <xdr:rowOff>19050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295275</xdr:colOff>
                <xdr:row>608</xdr:row>
                <xdr:rowOff>28575</xdr:rowOff>
              </from>
              <to>
                <xdr:col>0</xdr:col>
                <xdr:colOff>1209675</xdr:colOff>
                <xdr:row>610</xdr:row>
                <xdr:rowOff>9525</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9525</xdr:rowOff>
              </from>
              <to>
                <xdr:col>0</xdr:col>
                <xdr:colOff>1200150</xdr:colOff>
                <xdr:row>611</xdr:row>
                <xdr:rowOff>152400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133350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276225</xdr:colOff>
                <xdr:row>613</xdr:row>
                <xdr:rowOff>152400</xdr:rowOff>
              </from>
              <to>
                <xdr:col>0</xdr:col>
                <xdr:colOff>1190625</xdr:colOff>
                <xdr:row>615</xdr:row>
                <xdr:rowOff>133350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9525</xdr:rowOff>
              </from>
              <to>
                <xdr:col>0</xdr:col>
                <xdr:colOff>1181100</xdr:colOff>
                <xdr:row>617</xdr:row>
                <xdr:rowOff>152400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28575</xdr:rowOff>
              </from>
              <to>
                <xdr:col>0</xdr:col>
                <xdr:colOff>1200150</xdr:colOff>
                <xdr:row>620</xdr:row>
                <xdr:rowOff>9525</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276225</xdr:colOff>
                <xdr:row>620</xdr:row>
                <xdr:rowOff>28575</xdr:rowOff>
              </from>
              <to>
                <xdr:col>0</xdr:col>
                <xdr:colOff>1190625</xdr:colOff>
                <xdr:row>622</xdr:row>
                <xdr:rowOff>9525</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1438275</xdr:colOff>
                <xdr:row>624</xdr:row>
                <xdr:rowOff>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276225</xdr:colOff>
                <xdr:row>624</xdr:row>
                <xdr:rowOff>19050</xdr:rowOff>
              </from>
              <to>
                <xdr:col>0</xdr:col>
                <xdr:colOff>1457325</xdr:colOff>
                <xdr:row>626</xdr:row>
                <xdr:rowOff>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276225</xdr:colOff>
                <xdr:row>647</xdr:row>
                <xdr:rowOff>47625</xdr:rowOff>
              </from>
              <to>
                <xdr:col>0</xdr:col>
                <xdr:colOff>1190625</xdr:colOff>
                <xdr:row>649</xdr:row>
                <xdr:rowOff>28575</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276225</xdr:colOff>
                <xdr:row>649</xdr:row>
                <xdr:rowOff>38100</xdr:rowOff>
              </from>
              <to>
                <xdr:col>0</xdr:col>
                <xdr:colOff>1190625</xdr:colOff>
                <xdr:row>651</xdr:row>
                <xdr:rowOff>19050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295275</xdr:colOff>
                <xdr:row>651</xdr:row>
                <xdr:rowOff>28575</xdr:rowOff>
              </from>
              <to>
                <xdr:col>0</xdr:col>
                <xdr:colOff>1209675</xdr:colOff>
                <xdr:row>653</xdr:row>
                <xdr:rowOff>9525</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9525</xdr:rowOff>
              </from>
              <to>
                <xdr:col>0</xdr:col>
                <xdr:colOff>1200150</xdr:colOff>
                <xdr:row>654</xdr:row>
                <xdr:rowOff>152400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133350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276225</xdr:colOff>
                <xdr:row>656</xdr:row>
                <xdr:rowOff>152400</xdr:rowOff>
              </from>
              <to>
                <xdr:col>0</xdr:col>
                <xdr:colOff>1190625</xdr:colOff>
                <xdr:row>658</xdr:row>
                <xdr:rowOff>133350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9525</xdr:rowOff>
              </from>
              <to>
                <xdr:col>0</xdr:col>
                <xdr:colOff>1181100</xdr:colOff>
                <xdr:row>660</xdr:row>
                <xdr:rowOff>152400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28575</xdr:rowOff>
              </from>
              <to>
                <xdr:col>0</xdr:col>
                <xdr:colOff>1200150</xdr:colOff>
                <xdr:row>663</xdr:row>
                <xdr:rowOff>9525</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276225</xdr:colOff>
                <xdr:row>663</xdr:row>
                <xdr:rowOff>28575</xdr:rowOff>
              </from>
              <to>
                <xdr:col>0</xdr:col>
                <xdr:colOff>1190625</xdr:colOff>
                <xdr:row>665</xdr:row>
                <xdr:rowOff>9525</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1438275</xdr:colOff>
                <xdr:row>667</xdr:row>
                <xdr:rowOff>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276225</xdr:colOff>
                <xdr:row>667</xdr:row>
                <xdr:rowOff>19050</xdr:rowOff>
              </from>
              <to>
                <xdr:col>0</xdr:col>
                <xdr:colOff>1457325</xdr:colOff>
                <xdr:row>669</xdr:row>
                <xdr:rowOff>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276225</xdr:colOff>
                <xdr:row>689</xdr:row>
                <xdr:rowOff>47625</xdr:rowOff>
              </from>
              <to>
                <xdr:col>0</xdr:col>
                <xdr:colOff>1190625</xdr:colOff>
                <xdr:row>691</xdr:row>
                <xdr:rowOff>28575</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276225</xdr:colOff>
                <xdr:row>691</xdr:row>
                <xdr:rowOff>38100</xdr:rowOff>
              </from>
              <to>
                <xdr:col>0</xdr:col>
                <xdr:colOff>1190625</xdr:colOff>
                <xdr:row>693</xdr:row>
                <xdr:rowOff>19050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295275</xdr:colOff>
                <xdr:row>693</xdr:row>
                <xdr:rowOff>28575</xdr:rowOff>
              </from>
              <to>
                <xdr:col>0</xdr:col>
                <xdr:colOff>1209675</xdr:colOff>
                <xdr:row>695</xdr:row>
                <xdr:rowOff>9525</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9525</xdr:rowOff>
              </from>
              <to>
                <xdr:col>0</xdr:col>
                <xdr:colOff>1200150</xdr:colOff>
                <xdr:row>696</xdr:row>
                <xdr:rowOff>152400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133350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276225</xdr:colOff>
                <xdr:row>698</xdr:row>
                <xdr:rowOff>152400</xdr:rowOff>
              </from>
              <to>
                <xdr:col>0</xdr:col>
                <xdr:colOff>1190625</xdr:colOff>
                <xdr:row>700</xdr:row>
                <xdr:rowOff>133350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9525</xdr:rowOff>
              </from>
              <to>
                <xdr:col>0</xdr:col>
                <xdr:colOff>1181100</xdr:colOff>
                <xdr:row>702</xdr:row>
                <xdr:rowOff>152400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28575</xdr:rowOff>
              </from>
              <to>
                <xdr:col>0</xdr:col>
                <xdr:colOff>1200150</xdr:colOff>
                <xdr:row>705</xdr:row>
                <xdr:rowOff>9525</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276225</xdr:colOff>
                <xdr:row>705</xdr:row>
                <xdr:rowOff>28575</xdr:rowOff>
              </from>
              <to>
                <xdr:col>0</xdr:col>
                <xdr:colOff>1190625</xdr:colOff>
                <xdr:row>707</xdr:row>
                <xdr:rowOff>9525</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1438275</xdr:colOff>
                <xdr:row>709</xdr:row>
                <xdr:rowOff>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276225</xdr:colOff>
                <xdr:row>709</xdr:row>
                <xdr:rowOff>19050</xdr:rowOff>
              </from>
              <to>
                <xdr:col>0</xdr:col>
                <xdr:colOff>1457325</xdr:colOff>
                <xdr:row>711</xdr:row>
                <xdr:rowOff>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276225</xdr:colOff>
                <xdr:row>731</xdr:row>
                <xdr:rowOff>47625</xdr:rowOff>
              </from>
              <to>
                <xdr:col>0</xdr:col>
                <xdr:colOff>1190625</xdr:colOff>
                <xdr:row>733</xdr:row>
                <xdr:rowOff>28575</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276225</xdr:colOff>
                <xdr:row>733</xdr:row>
                <xdr:rowOff>38100</xdr:rowOff>
              </from>
              <to>
                <xdr:col>0</xdr:col>
                <xdr:colOff>1190625</xdr:colOff>
                <xdr:row>735</xdr:row>
                <xdr:rowOff>19050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295275</xdr:colOff>
                <xdr:row>735</xdr:row>
                <xdr:rowOff>28575</xdr:rowOff>
              </from>
              <to>
                <xdr:col>0</xdr:col>
                <xdr:colOff>1209675</xdr:colOff>
                <xdr:row>737</xdr:row>
                <xdr:rowOff>9525</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9525</xdr:rowOff>
              </from>
              <to>
                <xdr:col>0</xdr:col>
                <xdr:colOff>1200150</xdr:colOff>
                <xdr:row>738</xdr:row>
                <xdr:rowOff>152400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133350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276225</xdr:colOff>
                <xdr:row>740</xdr:row>
                <xdr:rowOff>152400</xdr:rowOff>
              </from>
              <to>
                <xdr:col>0</xdr:col>
                <xdr:colOff>1190625</xdr:colOff>
                <xdr:row>742</xdr:row>
                <xdr:rowOff>133350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9525</xdr:rowOff>
              </from>
              <to>
                <xdr:col>0</xdr:col>
                <xdr:colOff>1181100</xdr:colOff>
                <xdr:row>744</xdr:row>
                <xdr:rowOff>152400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28575</xdr:rowOff>
              </from>
              <to>
                <xdr:col>0</xdr:col>
                <xdr:colOff>1200150</xdr:colOff>
                <xdr:row>747</xdr:row>
                <xdr:rowOff>9525</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276225</xdr:colOff>
                <xdr:row>747</xdr:row>
                <xdr:rowOff>28575</xdr:rowOff>
              </from>
              <to>
                <xdr:col>0</xdr:col>
                <xdr:colOff>1190625</xdr:colOff>
                <xdr:row>749</xdr:row>
                <xdr:rowOff>9525</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1438275</xdr:colOff>
                <xdr:row>751</xdr:row>
                <xdr:rowOff>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276225</xdr:colOff>
                <xdr:row>751</xdr:row>
                <xdr:rowOff>19050</xdr:rowOff>
              </from>
              <to>
                <xdr:col>0</xdr:col>
                <xdr:colOff>1457325</xdr:colOff>
                <xdr:row>753</xdr:row>
                <xdr:rowOff>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276225</xdr:colOff>
                <xdr:row>772</xdr:row>
                <xdr:rowOff>47625</xdr:rowOff>
              </from>
              <to>
                <xdr:col>0</xdr:col>
                <xdr:colOff>1190625</xdr:colOff>
                <xdr:row>774</xdr:row>
                <xdr:rowOff>28575</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276225</xdr:colOff>
                <xdr:row>774</xdr:row>
                <xdr:rowOff>38100</xdr:rowOff>
              </from>
              <to>
                <xdr:col>0</xdr:col>
                <xdr:colOff>1190625</xdr:colOff>
                <xdr:row>776</xdr:row>
                <xdr:rowOff>19050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295275</xdr:colOff>
                <xdr:row>776</xdr:row>
                <xdr:rowOff>28575</xdr:rowOff>
              </from>
              <to>
                <xdr:col>0</xdr:col>
                <xdr:colOff>1209675</xdr:colOff>
                <xdr:row>778</xdr:row>
                <xdr:rowOff>9525</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9525</xdr:rowOff>
              </from>
              <to>
                <xdr:col>0</xdr:col>
                <xdr:colOff>1200150</xdr:colOff>
                <xdr:row>779</xdr:row>
                <xdr:rowOff>152400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133350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276225</xdr:colOff>
                <xdr:row>781</xdr:row>
                <xdr:rowOff>152400</xdr:rowOff>
              </from>
              <to>
                <xdr:col>0</xdr:col>
                <xdr:colOff>1190625</xdr:colOff>
                <xdr:row>783</xdr:row>
                <xdr:rowOff>133350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9525</xdr:rowOff>
              </from>
              <to>
                <xdr:col>0</xdr:col>
                <xdr:colOff>1181100</xdr:colOff>
                <xdr:row>785</xdr:row>
                <xdr:rowOff>152400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28575</xdr:rowOff>
              </from>
              <to>
                <xdr:col>0</xdr:col>
                <xdr:colOff>1200150</xdr:colOff>
                <xdr:row>788</xdr:row>
                <xdr:rowOff>9525</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276225</xdr:colOff>
                <xdr:row>788</xdr:row>
                <xdr:rowOff>28575</xdr:rowOff>
              </from>
              <to>
                <xdr:col>0</xdr:col>
                <xdr:colOff>1190625</xdr:colOff>
                <xdr:row>790</xdr:row>
                <xdr:rowOff>9525</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1438275</xdr:colOff>
                <xdr:row>792</xdr:row>
                <xdr:rowOff>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276225</xdr:colOff>
                <xdr:row>792</xdr:row>
                <xdr:rowOff>19050</xdr:rowOff>
              </from>
              <to>
                <xdr:col>0</xdr:col>
                <xdr:colOff>1457325</xdr:colOff>
                <xdr:row>794</xdr:row>
                <xdr:rowOff>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295275</xdr:colOff>
                <xdr:row>57</xdr:row>
                <xdr:rowOff>0</xdr:rowOff>
              </from>
              <to>
                <xdr:col>77</xdr:col>
                <xdr:colOff>476250</xdr:colOff>
                <xdr:row>58</xdr:row>
                <xdr:rowOff>142875</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314325</xdr:colOff>
                <xdr:row>58</xdr:row>
                <xdr:rowOff>152400</xdr:rowOff>
              </from>
              <to>
                <xdr:col>77</xdr:col>
                <xdr:colOff>495300</xdr:colOff>
                <xdr:row>60</xdr:row>
                <xdr:rowOff>133350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504825</xdr:colOff>
                <xdr:row>62</xdr:row>
                <xdr:rowOff>133350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314325</xdr:colOff>
                <xdr:row>63</xdr:row>
                <xdr:rowOff>9525</xdr:rowOff>
              </from>
              <to>
                <xdr:col>77</xdr:col>
                <xdr:colOff>495300</xdr:colOff>
                <xdr:row>64</xdr:row>
                <xdr:rowOff>152400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28575</xdr:rowOff>
              </from>
              <to>
                <xdr:col>77</xdr:col>
                <xdr:colOff>514350</xdr:colOff>
                <xdr:row>67</xdr:row>
                <xdr:rowOff>9525</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28575</xdr:rowOff>
              </from>
              <to>
                <xdr:col>77</xdr:col>
                <xdr:colOff>485775</xdr:colOff>
                <xdr:row>69</xdr:row>
                <xdr:rowOff>9525</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47625</xdr:rowOff>
              </from>
              <to>
                <xdr:col>77</xdr:col>
                <xdr:colOff>561975</xdr:colOff>
                <xdr:row>71</xdr:row>
                <xdr:rowOff>28575</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123825</xdr:colOff>
                <xdr:row>71</xdr:row>
                <xdr:rowOff>47625</xdr:rowOff>
              </from>
              <to>
                <xdr:col>77</xdr:col>
                <xdr:colOff>571500</xdr:colOff>
                <xdr:row>73</xdr:row>
                <xdr:rowOff>28575</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295275</xdr:colOff>
                <xdr:row>99</xdr:row>
                <xdr:rowOff>0</xdr:rowOff>
              </from>
              <to>
                <xdr:col>77</xdr:col>
                <xdr:colOff>476250</xdr:colOff>
                <xdr:row>100</xdr:row>
                <xdr:rowOff>142875</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314325</xdr:colOff>
                <xdr:row>100</xdr:row>
                <xdr:rowOff>152400</xdr:rowOff>
              </from>
              <to>
                <xdr:col>77</xdr:col>
                <xdr:colOff>495300</xdr:colOff>
                <xdr:row>102</xdr:row>
                <xdr:rowOff>133350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504825</xdr:colOff>
                <xdr:row>104</xdr:row>
                <xdr:rowOff>133350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314325</xdr:colOff>
                <xdr:row>105</xdr:row>
                <xdr:rowOff>9525</xdr:rowOff>
              </from>
              <to>
                <xdr:col>77</xdr:col>
                <xdr:colOff>495300</xdr:colOff>
                <xdr:row>106</xdr:row>
                <xdr:rowOff>152400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28575</xdr:rowOff>
              </from>
              <to>
                <xdr:col>77</xdr:col>
                <xdr:colOff>514350</xdr:colOff>
                <xdr:row>109</xdr:row>
                <xdr:rowOff>9525</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28575</xdr:rowOff>
              </from>
              <to>
                <xdr:col>77</xdr:col>
                <xdr:colOff>485775</xdr:colOff>
                <xdr:row>111</xdr:row>
                <xdr:rowOff>9525</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47625</xdr:rowOff>
              </from>
              <to>
                <xdr:col>77</xdr:col>
                <xdr:colOff>561975</xdr:colOff>
                <xdr:row>113</xdr:row>
                <xdr:rowOff>28575</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123825</xdr:colOff>
                <xdr:row>113</xdr:row>
                <xdr:rowOff>47625</xdr:rowOff>
              </from>
              <to>
                <xdr:col>77</xdr:col>
                <xdr:colOff>571500</xdr:colOff>
                <xdr:row>115</xdr:row>
                <xdr:rowOff>28575</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295275</xdr:colOff>
                <xdr:row>142</xdr:row>
                <xdr:rowOff>0</xdr:rowOff>
              </from>
              <to>
                <xdr:col>77</xdr:col>
                <xdr:colOff>476250</xdr:colOff>
                <xdr:row>143</xdr:row>
                <xdr:rowOff>142875</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314325</xdr:colOff>
                <xdr:row>143</xdr:row>
                <xdr:rowOff>152400</xdr:rowOff>
              </from>
              <to>
                <xdr:col>77</xdr:col>
                <xdr:colOff>495300</xdr:colOff>
                <xdr:row>145</xdr:row>
                <xdr:rowOff>133350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504825</xdr:colOff>
                <xdr:row>147</xdr:row>
                <xdr:rowOff>133350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314325</xdr:colOff>
                <xdr:row>148</xdr:row>
                <xdr:rowOff>9525</xdr:rowOff>
              </from>
              <to>
                <xdr:col>77</xdr:col>
                <xdr:colOff>495300</xdr:colOff>
                <xdr:row>149</xdr:row>
                <xdr:rowOff>152400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28575</xdr:rowOff>
              </from>
              <to>
                <xdr:col>77</xdr:col>
                <xdr:colOff>514350</xdr:colOff>
                <xdr:row>152</xdr:row>
                <xdr:rowOff>9525</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47625</xdr:rowOff>
              </from>
              <to>
                <xdr:col>77</xdr:col>
                <xdr:colOff>561975</xdr:colOff>
                <xdr:row>156</xdr:row>
                <xdr:rowOff>28575</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123825</xdr:colOff>
                <xdr:row>156</xdr:row>
                <xdr:rowOff>47625</xdr:rowOff>
              </from>
              <to>
                <xdr:col>77</xdr:col>
                <xdr:colOff>571500</xdr:colOff>
                <xdr:row>158</xdr:row>
                <xdr:rowOff>28575</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295275</xdr:colOff>
                <xdr:row>183</xdr:row>
                <xdr:rowOff>0</xdr:rowOff>
              </from>
              <to>
                <xdr:col>77</xdr:col>
                <xdr:colOff>476250</xdr:colOff>
                <xdr:row>184</xdr:row>
                <xdr:rowOff>142875</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314325</xdr:colOff>
                <xdr:row>184</xdr:row>
                <xdr:rowOff>152400</xdr:rowOff>
              </from>
              <to>
                <xdr:col>77</xdr:col>
                <xdr:colOff>495300</xdr:colOff>
                <xdr:row>186</xdr:row>
                <xdr:rowOff>133350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504825</xdr:colOff>
                <xdr:row>188</xdr:row>
                <xdr:rowOff>133350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314325</xdr:colOff>
                <xdr:row>189</xdr:row>
                <xdr:rowOff>9525</xdr:rowOff>
              </from>
              <to>
                <xdr:col>77</xdr:col>
                <xdr:colOff>495300</xdr:colOff>
                <xdr:row>190</xdr:row>
                <xdr:rowOff>152400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28575</xdr:rowOff>
              </from>
              <to>
                <xdr:col>77</xdr:col>
                <xdr:colOff>514350</xdr:colOff>
                <xdr:row>193</xdr:row>
                <xdr:rowOff>9525</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28575</xdr:rowOff>
              </from>
              <to>
                <xdr:col>77</xdr:col>
                <xdr:colOff>485775</xdr:colOff>
                <xdr:row>195</xdr:row>
                <xdr:rowOff>9525</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47625</xdr:rowOff>
              </from>
              <to>
                <xdr:col>77</xdr:col>
                <xdr:colOff>561975</xdr:colOff>
                <xdr:row>197</xdr:row>
                <xdr:rowOff>28575</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123825</xdr:colOff>
                <xdr:row>197</xdr:row>
                <xdr:rowOff>47625</xdr:rowOff>
              </from>
              <to>
                <xdr:col>77</xdr:col>
                <xdr:colOff>571500</xdr:colOff>
                <xdr:row>199</xdr:row>
                <xdr:rowOff>28575</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295275</xdr:colOff>
                <xdr:row>225</xdr:row>
                <xdr:rowOff>0</xdr:rowOff>
              </from>
              <to>
                <xdr:col>77</xdr:col>
                <xdr:colOff>476250</xdr:colOff>
                <xdr:row>226</xdr:row>
                <xdr:rowOff>142875</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314325</xdr:colOff>
                <xdr:row>226</xdr:row>
                <xdr:rowOff>152400</xdr:rowOff>
              </from>
              <to>
                <xdr:col>77</xdr:col>
                <xdr:colOff>495300</xdr:colOff>
                <xdr:row>228</xdr:row>
                <xdr:rowOff>133350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504825</xdr:colOff>
                <xdr:row>230</xdr:row>
                <xdr:rowOff>133350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314325</xdr:colOff>
                <xdr:row>231</xdr:row>
                <xdr:rowOff>9525</xdr:rowOff>
              </from>
              <to>
                <xdr:col>77</xdr:col>
                <xdr:colOff>495300</xdr:colOff>
                <xdr:row>232</xdr:row>
                <xdr:rowOff>152400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28575</xdr:rowOff>
              </from>
              <to>
                <xdr:col>77</xdr:col>
                <xdr:colOff>514350</xdr:colOff>
                <xdr:row>235</xdr:row>
                <xdr:rowOff>9525</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28575</xdr:rowOff>
              </from>
              <to>
                <xdr:col>77</xdr:col>
                <xdr:colOff>485775</xdr:colOff>
                <xdr:row>237</xdr:row>
                <xdr:rowOff>9525</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47625</xdr:rowOff>
              </from>
              <to>
                <xdr:col>77</xdr:col>
                <xdr:colOff>561975</xdr:colOff>
                <xdr:row>239</xdr:row>
                <xdr:rowOff>28575</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123825</xdr:colOff>
                <xdr:row>239</xdr:row>
                <xdr:rowOff>47625</xdr:rowOff>
              </from>
              <to>
                <xdr:col>77</xdr:col>
                <xdr:colOff>571500</xdr:colOff>
                <xdr:row>241</xdr:row>
                <xdr:rowOff>28575</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295275</xdr:colOff>
                <xdr:row>267</xdr:row>
                <xdr:rowOff>0</xdr:rowOff>
              </from>
              <to>
                <xdr:col>77</xdr:col>
                <xdr:colOff>476250</xdr:colOff>
                <xdr:row>268</xdr:row>
                <xdr:rowOff>142875</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314325</xdr:colOff>
                <xdr:row>268</xdr:row>
                <xdr:rowOff>152400</xdr:rowOff>
              </from>
              <to>
                <xdr:col>77</xdr:col>
                <xdr:colOff>495300</xdr:colOff>
                <xdr:row>270</xdr:row>
                <xdr:rowOff>133350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504825</xdr:colOff>
                <xdr:row>272</xdr:row>
                <xdr:rowOff>133350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314325</xdr:colOff>
                <xdr:row>273</xdr:row>
                <xdr:rowOff>9525</xdr:rowOff>
              </from>
              <to>
                <xdr:col>77</xdr:col>
                <xdr:colOff>495300</xdr:colOff>
                <xdr:row>274</xdr:row>
                <xdr:rowOff>152400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28575</xdr:rowOff>
              </from>
              <to>
                <xdr:col>77</xdr:col>
                <xdr:colOff>514350</xdr:colOff>
                <xdr:row>277</xdr:row>
                <xdr:rowOff>9525</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28575</xdr:rowOff>
              </from>
              <to>
                <xdr:col>77</xdr:col>
                <xdr:colOff>485775</xdr:colOff>
                <xdr:row>279</xdr:row>
                <xdr:rowOff>9525</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47625</xdr:rowOff>
              </from>
              <to>
                <xdr:col>77</xdr:col>
                <xdr:colOff>561975</xdr:colOff>
                <xdr:row>281</xdr:row>
                <xdr:rowOff>28575</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123825</xdr:colOff>
                <xdr:row>281</xdr:row>
                <xdr:rowOff>47625</xdr:rowOff>
              </from>
              <to>
                <xdr:col>77</xdr:col>
                <xdr:colOff>571500</xdr:colOff>
                <xdr:row>283</xdr:row>
                <xdr:rowOff>28575</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295275</xdr:colOff>
                <xdr:row>309</xdr:row>
                <xdr:rowOff>0</xdr:rowOff>
              </from>
              <to>
                <xdr:col>77</xdr:col>
                <xdr:colOff>476250</xdr:colOff>
                <xdr:row>310</xdr:row>
                <xdr:rowOff>142875</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314325</xdr:colOff>
                <xdr:row>310</xdr:row>
                <xdr:rowOff>152400</xdr:rowOff>
              </from>
              <to>
                <xdr:col>77</xdr:col>
                <xdr:colOff>495300</xdr:colOff>
                <xdr:row>312</xdr:row>
                <xdr:rowOff>133350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504825</xdr:colOff>
                <xdr:row>314</xdr:row>
                <xdr:rowOff>133350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314325</xdr:colOff>
                <xdr:row>315</xdr:row>
                <xdr:rowOff>9525</xdr:rowOff>
              </from>
              <to>
                <xdr:col>77</xdr:col>
                <xdr:colOff>495300</xdr:colOff>
                <xdr:row>316</xdr:row>
                <xdr:rowOff>152400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28575</xdr:rowOff>
              </from>
              <to>
                <xdr:col>77</xdr:col>
                <xdr:colOff>514350</xdr:colOff>
                <xdr:row>319</xdr:row>
                <xdr:rowOff>9525</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28575</xdr:rowOff>
              </from>
              <to>
                <xdr:col>77</xdr:col>
                <xdr:colOff>485775</xdr:colOff>
                <xdr:row>321</xdr:row>
                <xdr:rowOff>9525</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47625</xdr:rowOff>
              </from>
              <to>
                <xdr:col>77</xdr:col>
                <xdr:colOff>561975</xdr:colOff>
                <xdr:row>323</xdr:row>
                <xdr:rowOff>28575</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123825</xdr:colOff>
                <xdr:row>323</xdr:row>
                <xdr:rowOff>47625</xdr:rowOff>
              </from>
              <to>
                <xdr:col>77</xdr:col>
                <xdr:colOff>571500</xdr:colOff>
                <xdr:row>325</xdr:row>
                <xdr:rowOff>28575</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295275</xdr:colOff>
                <xdr:row>351</xdr:row>
                <xdr:rowOff>0</xdr:rowOff>
              </from>
              <to>
                <xdr:col>77</xdr:col>
                <xdr:colOff>476250</xdr:colOff>
                <xdr:row>352</xdr:row>
                <xdr:rowOff>142875</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314325</xdr:colOff>
                <xdr:row>352</xdr:row>
                <xdr:rowOff>152400</xdr:rowOff>
              </from>
              <to>
                <xdr:col>77</xdr:col>
                <xdr:colOff>495300</xdr:colOff>
                <xdr:row>354</xdr:row>
                <xdr:rowOff>133350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504825</xdr:colOff>
                <xdr:row>356</xdr:row>
                <xdr:rowOff>133350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314325</xdr:colOff>
                <xdr:row>357</xdr:row>
                <xdr:rowOff>9525</xdr:rowOff>
              </from>
              <to>
                <xdr:col>77</xdr:col>
                <xdr:colOff>495300</xdr:colOff>
                <xdr:row>358</xdr:row>
                <xdr:rowOff>152400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28575</xdr:rowOff>
              </from>
              <to>
                <xdr:col>77</xdr:col>
                <xdr:colOff>514350</xdr:colOff>
                <xdr:row>361</xdr:row>
                <xdr:rowOff>9525</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28575</xdr:rowOff>
              </from>
              <to>
                <xdr:col>77</xdr:col>
                <xdr:colOff>485775</xdr:colOff>
                <xdr:row>363</xdr:row>
                <xdr:rowOff>9525</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47625</xdr:rowOff>
              </from>
              <to>
                <xdr:col>77</xdr:col>
                <xdr:colOff>561975</xdr:colOff>
                <xdr:row>365</xdr:row>
                <xdr:rowOff>28575</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123825</xdr:colOff>
                <xdr:row>365</xdr:row>
                <xdr:rowOff>47625</xdr:rowOff>
              </from>
              <to>
                <xdr:col>77</xdr:col>
                <xdr:colOff>571500</xdr:colOff>
                <xdr:row>367</xdr:row>
                <xdr:rowOff>28575</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295275</xdr:colOff>
                <xdr:row>393</xdr:row>
                <xdr:rowOff>0</xdr:rowOff>
              </from>
              <to>
                <xdr:col>77</xdr:col>
                <xdr:colOff>476250</xdr:colOff>
                <xdr:row>394</xdr:row>
                <xdr:rowOff>142875</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314325</xdr:colOff>
                <xdr:row>394</xdr:row>
                <xdr:rowOff>152400</xdr:rowOff>
              </from>
              <to>
                <xdr:col>77</xdr:col>
                <xdr:colOff>495300</xdr:colOff>
                <xdr:row>396</xdr:row>
                <xdr:rowOff>133350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504825</xdr:colOff>
                <xdr:row>398</xdr:row>
                <xdr:rowOff>133350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314325</xdr:colOff>
                <xdr:row>399</xdr:row>
                <xdr:rowOff>9525</xdr:rowOff>
              </from>
              <to>
                <xdr:col>77</xdr:col>
                <xdr:colOff>495300</xdr:colOff>
                <xdr:row>400</xdr:row>
                <xdr:rowOff>152400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28575</xdr:rowOff>
              </from>
              <to>
                <xdr:col>77</xdr:col>
                <xdr:colOff>514350</xdr:colOff>
                <xdr:row>403</xdr:row>
                <xdr:rowOff>9525</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28575</xdr:rowOff>
              </from>
              <to>
                <xdr:col>77</xdr:col>
                <xdr:colOff>485775</xdr:colOff>
                <xdr:row>405</xdr:row>
                <xdr:rowOff>9525</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47625</xdr:rowOff>
              </from>
              <to>
                <xdr:col>77</xdr:col>
                <xdr:colOff>561975</xdr:colOff>
                <xdr:row>407</xdr:row>
                <xdr:rowOff>28575</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123825</xdr:colOff>
                <xdr:row>407</xdr:row>
                <xdr:rowOff>47625</xdr:rowOff>
              </from>
              <to>
                <xdr:col>77</xdr:col>
                <xdr:colOff>571500</xdr:colOff>
                <xdr:row>409</xdr:row>
                <xdr:rowOff>28575</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295275</xdr:colOff>
                <xdr:row>434</xdr:row>
                <xdr:rowOff>0</xdr:rowOff>
              </from>
              <to>
                <xdr:col>77</xdr:col>
                <xdr:colOff>476250</xdr:colOff>
                <xdr:row>435</xdr:row>
                <xdr:rowOff>142875</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314325</xdr:colOff>
                <xdr:row>435</xdr:row>
                <xdr:rowOff>152400</xdr:rowOff>
              </from>
              <to>
                <xdr:col>77</xdr:col>
                <xdr:colOff>495300</xdr:colOff>
                <xdr:row>437</xdr:row>
                <xdr:rowOff>133350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504825</xdr:colOff>
                <xdr:row>439</xdr:row>
                <xdr:rowOff>133350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314325</xdr:colOff>
                <xdr:row>440</xdr:row>
                <xdr:rowOff>9525</xdr:rowOff>
              </from>
              <to>
                <xdr:col>77</xdr:col>
                <xdr:colOff>495300</xdr:colOff>
                <xdr:row>441</xdr:row>
                <xdr:rowOff>152400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28575</xdr:rowOff>
              </from>
              <to>
                <xdr:col>77</xdr:col>
                <xdr:colOff>514350</xdr:colOff>
                <xdr:row>444</xdr:row>
                <xdr:rowOff>9525</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28575</xdr:rowOff>
              </from>
              <to>
                <xdr:col>77</xdr:col>
                <xdr:colOff>485775</xdr:colOff>
                <xdr:row>446</xdr:row>
                <xdr:rowOff>9525</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47625</xdr:rowOff>
              </from>
              <to>
                <xdr:col>77</xdr:col>
                <xdr:colOff>561975</xdr:colOff>
                <xdr:row>448</xdr:row>
                <xdr:rowOff>28575</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123825</xdr:colOff>
                <xdr:row>448</xdr:row>
                <xdr:rowOff>47625</xdr:rowOff>
              </from>
              <to>
                <xdr:col>77</xdr:col>
                <xdr:colOff>571500</xdr:colOff>
                <xdr:row>450</xdr:row>
                <xdr:rowOff>28575</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295275</xdr:colOff>
                <xdr:row>475</xdr:row>
                <xdr:rowOff>0</xdr:rowOff>
              </from>
              <to>
                <xdr:col>77</xdr:col>
                <xdr:colOff>476250</xdr:colOff>
                <xdr:row>476</xdr:row>
                <xdr:rowOff>142875</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314325</xdr:colOff>
                <xdr:row>476</xdr:row>
                <xdr:rowOff>152400</xdr:rowOff>
              </from>
              <to>
                <xdr:col>77</xdr:col>
                <xdr:colOff>495300</xdr:colOff>
                <xdr:row>478</xdr:row>
                <xdr:rowOff>133350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504825</xdr:colOff>
                <xdr:row>480</xdr:row>
                <xdr:rowOff>133350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314325</xdr:colOff>
                <xdr:row>481</xdr:row>
                <xdr:rowOff>9525</xdr:rowOff>
              </from>
              <to>
                <xdr:col>77</xdr:col>
                <xdr:colOff>495300</xdr:colOff>
                <xdr:row>482</xdr:row>
                <xdr:rowOff>152400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28575</xdr:rowOff>
              </from>
              <to>
                <xdr:col>77</xdr:col>
                <xdr:colOff>514350</xdr:colOff>
                <xdr:row>485</xdr:row>
                <xdr:rowOff>9525</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28575</xdr:rowOff>
              </from>
              <to>
                <xdr:col>77</xdr:col>
                <xdr:colOff>485775</xdr:colOff>
                <xdr:row>487</xdr:row>
                <xdr:rowOff>9525</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47625</xdr:rowOff>
              </from>
              <to>
                <xdr:col>77</xdr:col>
                <xdr:colOff>561975</xdr:colOff>
                <xdr:row>489</xdr:row>
                <xdr:rowOff>28575</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123825</xdr:colOff>
                <xdr:row>489</xdr:row>
                <xdr:rowOff>47625</xdr:rowOff>
              </from>
              <to>
                <xdr:col>77</xdr:col>
                <xdr:colOff>571500</xdr:colOff>
                <xdr:row>491</xdr:row>
                <xdr:rowOff>28575</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295275</xdr:colOff>
                <xdr:row>518</xdr:row>
                <xdr:rowOff>0</xdr:rowOff>
              </from>
              <to>
                <xdr:col>77</xdr:col>
                <xdr:colOff>476250</xdr:colOff>
                <xdr:row>519</xdr:row>
                <xdr:rowOff>142875</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314325</xdr:colOff>
                <xdr:row>519</xdr:row>
                <xdr:rowOff>152400</xdr:rowOff>
              </from>
              <to>
                <xdr:col>77</xdr:col>
                <xdr:colOff>495300</xdr:colOff>
                <xdr:row>521</xdr:row>
                <xdr:rowOff>133350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504825</xdr:colOff>
                <xdr:row>523</xdr:row>
                <xdr:rowOff>133350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314325</xdr:colOff>
                <xdr:row>524</xdr:row>
                <xdr:rowOff>9525</xdr:rowOff>
              </from>
              <to>
                <xdr:col>77</xdr:col>
                <xdr:colOff>495300</xdr:colOff>
                <xdr:row>525</xdr:row>
                <xdr:rowOff>152400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28575</xdr:rowOff>
              </from>
              <to>
                <xdr:col>77</xdr:col>
                <xdr:colOff>514350</xdr:colOff>
                <xdr:row>528</xdr:row>
                <xdr:rowOff>9525</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28575</xdr:rowOff>
              </from>
              <to>
                <xdr:col>77</xdr:col>
                <xdr:colOff>485775</xdr:colOff>
                <xdr:row>530</xdr:row>
                <xdr:rowOff>9525</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47625</xdr:rowOff>
              </from>
              <to>
                <xdr:col>77</xdr:col>
                <xdr:colOff>561975</xdr:colOff>
                <xdr:row>532</xdr:row>
                <xdr:rowOff>28575</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123825</xdr:colOff>
                <xdr:row>532</xdr:row>
                <xdr:rowOff>47625</xdr:rowOff>
              </from>
              <to>
                <xdr:col>77</xdr:col>
                <xdr:colOff>571500</xdr:colOff>
                <xdr:row>534</xdr:row>
                <xdr:rowOff>28575</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295275</xdr:colOff>
                <xdr:row>562</xdr:row>
                <xdr:rowOff>0</xdr:rowOff>
              </from>
              <to>
                <xdr:col>77</xdr:col>
                <xdr:colOff>476250</xdr:colOff>
                <xdr:row>563</xdr:row>
                <xdr:rowOff>142875</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314325</xdr:colOff>
                <xdr:row>563</xdr:row>
                <xdr:rowOff>152400</xdr:rowOff>
              </from>
              <to>
                <xdr:col>77</xdr:col>
                <xdr:colOff>495300</xdr:colOff>
                <xdr:row>565</xdr:row>
                <xdr:rowOff>133350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504825</xdr:colOff>
                <xdr:row>567</xdr:row>
                <xdr:rowOff>133350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314325</xdr:colOff>
                <xdr:row>568</xdr:row>
                <xdr:rowOff>9525</xdr:rowOff>
              </from>
              <to>
                <xdr:col>77</xdr:col>
                <xdr:colOff>495300</xdr:colOff>
                <xdr:row>569</xdr:row>
                <xdr:rowOff>152400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28575</xdr:rowOff>
              </from>
              <to>
                <xdr:col>77</xdr:col>
                <xdr:colOff>514350</xdr:colOff>
                <xdr:row>572</xdr:row>
                <xdr:rowOff>9525</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28575</xdr:rowOff>
              </from>
              <to>
                <xdr:col>77</xdr:col>
                <xdr:colOff>485775</xdr:colOff>
                <xdr:row>574</xdr:row>
                <xdr:rowOff>9525</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47625</xdr:rowOff>
              </from>
              <to>
                <xdr:col>77</xdr:col>
                <xdr:colOff>561975</xdr:colOff>
                <xdr:row>576</xdr:row>
                <xdr:rowOff>28575</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123825</xdr:colOff>
                <xdr:row>576</xdr:row>
                <xdr:rowOff>47625</xdr:rowOff>
              </from>
              <to>
                <xdr:col>77</xdr:col>
                <xdr:colOff>571500</xdr:colOff>
                <xdr:row>578</xdr:row>
                <xdr:rowOff>28575</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295275</xdr:colOff>
                <xdr:row>604</xdr:row>
                <xdr:rowOff>0</xdr:rowOff>
              </from>
              <to>
                <xdr:col>77</xdr:col>
                <xdr:colOff>476250</xdr:colOff>
                <xdr:row>605</xdr:row>
                <xdr:rowOff>142875</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314325</xdr:colOff>
                <xdr:row>605</xdr:row>
                <xdr:rowOff>152400</xdr:rowOff>
              </from>
              <to>
                <xdr:col>77</xdr:col>
                <xdr:colOff>495300</xdr:colOff>
                <xdr:row>607</xdr:row>
                <xdr:rowOff>133350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504825</xdr:colOff>
                <xdr:row>609</xdr:row>
                <xdr:rowOff>133350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314325</xdr:colOff>
                <xdr:row>610</xdr:row>
                <xdr:rowOff>9525</xdr:rowOff>
              </from>
              <to>
                <xdr:col>77</xdr:col>
                <xdr:colOff>495300</xdr:colOff>
                <xdr:row>611</xdr:row>
                <xdr:rowOff>152400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28575</xdr:rowOff>
              </from>
              <to>
                <xdr:col>77</xdr:col>
                <xdr:colOff>514350</xdr:colOff>
                <xdr:row>614</xdr:row>
                <xdr:rowOff>9525</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28575</xdr:rowOff>
              </from>
              <to>
                <xdr:col>77</xdr:col>
                <xdr:colOff>485775</xdr:colOff>
                <xdr:row>616</xdr:row>
                <xdr:rowOff>9525</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47625</xdr:rowOff>
              </from>
              <to>
                <xdr:col>77</xdr:col>
                <xdr:colOff>561975</xdr:colOff>
                <xdr:row>618</xdr:row>
                <xdr:rowOff>28575</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123825</xdr:colOff>
                <xdr:row>618</xdr:row>
                <xdr:rowOff>47625</xdr:rowOff>
              </from>
              <to>
                <xdr:col>77</xdr:col>
                <xdr:colOff>571500</xdr:colOff>
                <xdr:row>620</xdr:row>
                <xdr:rowOff>28575</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295275</xdr:colOff>
                <xdr:row>647</xdr:row>
                <xdr:rowOff>0</xdr:rowOff>
              </from>
              <to>
                <xdr:col>77</xdr:col>
                <xdr:colOff>476250</xdr:colOff>
                <xdr:row>648</xdr:row>
                <xdr:rowOff>142875</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314325</xdr:colOff>
                <xdr:row>648</xdr:row>
                <xdr:rowOff>152400</xdr:rowOff>
              </from>
              <to>
                <xdr:col>77</xdr:col>
                <xdr:colOff>495300</xdr:colOff>
                <xdr:row>650</xdr:row>
                <xdr:rowOff>133350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504825</xdr:colOff>
                <xdr:row>652</xdr:row>
                <xdr:rowOff>133350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314325</xdr:colOff>
                <xdr:row>653</xdr:row>
                <xdr:rowOff>9525</xdr:rowOff>
              </from>
              <to>
                <xdr:col>77</xdr:col>
                <xdr:colOff>495300</xdr:colOff>
                <xdr:row>654</xdr:row>
                <xdr:rowOff>152400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28575</xdr:rowOff>
              </from>
              <to>
                <xdr:col>77</xdr:col>
                <xdr:colOff>514350</xdr:colOff>
                <xdr:row>657</xdr:row>
                <xdr:rowOff>9525</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28575</xdr:rowOff>
              </from>
              <to>
                <xdr:col>77</xdr:col>
                <xdr:colOff>485775</xdr:colOff>
                <xdr:row>659</xdr:row>
                <xdr:rowOff>9525</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47625</xdr:rowOff>
              </from>
              <to>
                <xdr:col>77</xdr:col>
                <xdr:colOff>561975</xdr:colOff>
                <xdr:row>661</xdr:row>
                <xdr:rowOff>28575</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123825</xdr:colOff>
                <xdr:row>661</xdr:row>
                <xdr:rowOff>47625</xdr:rowOff>
              </from>
              <to>
                <xdr:col>77</xdr:col>
                <xdr:colOff>571500</xdr:colOff>
                <xdr:row>663</xdr:row>
                <xdr:rowOff>28575</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295275</xdr:colOff>
                <xdr:row>689</xdr:row>
                <xdr:rowOff>0</xdr:rowOff>
              </from>
              <to>
                <xdr:col>77</xdr:col>
                <xdr:colOff>476250</xdr:colOff>
                <xdr:row>690</xdr:row>
                <xdr:rowOff>142875</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314325</xdr:colOff>
                <xdr:row>690</xdr:row>
                <xdr:rowOff>152400</xdr:rowOff>
              </from>
              <to>
                <xdr:col>77</xdr:col>
                <xdr:colOff>495300</xdr:colOff>
                <xdr:row>692</xdr:row>
                <xdr:rowOff>133350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504825</xdr:colOff>
                <xdr:row>694</xdr:row>
                <xdr:rowOff>133350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314325</xdr:colOff>
                <xdr:row>695</xdr:row>
                <xdr:rowOff>9525</xdr:rowOff>
              </from>
              <to>
                <xdr:col>77</xdr:col>
                <xdr:colOff>495300</xdr:colOff>
                <xdr:row>696</xdr:row>
                <xdr:rowOff>152400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28575</xdr:rowOff>
              </from>
              <to>
                <xdr:col>77</xdr:col>
                <xdr:colOff>514350</xdr:colOff>
                <xdr:row>699</xdr:row>
                <xdr:rowOff>9525</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28575</xdr:rowOff>
              </from>
              <to>
                <xdr:col>77</xdr:col>
                <xdr:colOff>485775</xdr:colOff>
                <xdr:row>701</xdr:row>
                <xdr:rowOff>9525</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47625</xdr:rowOff>
              </from>
              <to>
                <xdr:col>77</xdr:col>
                <xdr:colOff>561975</xdr:colOff>
                <xdr:row>703</xdr:row>
                <xdr:rowOff>28575</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123825</xdr:colOff>
                <xdr:row>703</xdr:row>
                <xdr:rowOff>47625</xdr:rowOff>
              </from>
              <to>
                <xdr:col>77</xdr:col>
                <xdr:colOff>571500</xdr:colOff>
                <xdr:row>705</xdr:row>
                <xdr:rowOff>28575</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295275</xdr:colOff>
                <xdr:row>730</xdr:row>
                <xdr:rowOff>0</xdr:rowOff>
              </from>
              <to>
                <xdr:col>77</xdr:col>
                <xdr:colOff>476250</xdr:colOff>
                <xdr:row>731</xdr:row>
                <xdr:rowOff>142875</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314325</xdr:colOff>
                <xdr:row>731</xdr:row>
                <xdr:rowOff>152400</xdr:rowOff>
              </from>
              <to>
                <xdr:col>77</xdr:col>
                <xdr:colOff>495300</xdr:colOff>
                <xdr:row>733</xdr:row>
                <xdr:rowOff>133350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504825</xdr:colOff>
                <xdr:row>735</xdr:row>
                <xdr:rowOff>133350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314325</xdr:colOff>
                <xdr:row>736</xdr:row>
                <xdr:rowOff>9525</xdr:rowOff>
              </from>
              <to>
                <xdr:col>77</xdr:col>
                <xdr:colOff>495300</xdr:colOff>
                <xdr:row>737</xdr:row>
                <xdr:rowOff>152400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28575</xdr:rowOff>
              </from>
              <to>
                <xdr:col>77</xdr:col>
                <xdr:colOff>514350</xdr:colOff>
                <xdr:row>740</xdr:row>
                <xdr:rowOff>9525</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28575</xdr:rowOff>
              </from>
              <to>
                <xdr:col>77</xdr:col>
                <xdr:colOff>485775</xdr:colOff>
                <xdr:row>742</xdr:row>
                <xdr:rowOff>9525</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47625</xdr:rowOff>
              </from>
              <to>
                <xdr:col>77</xdr:col>
                <xdr:colOff>561975</xdr:colOff>
                <xdr:row>744</xdr:row>
                <xdr:rowOff>28575</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123825</xdr:colOff>
                <xdr:row>744</xdr:row>
                <xdr:rowOff>47625</xdr:rowOff>
              </from>
              <to>
                <xdr:col>77</xdr:col>
                <xdr:colOff>571500</xdr:colOff>
                <xdr:row>746</xdr:row>
                <xdr:rowOff>28575</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295275</xdr:colOff>
                <xdr:row>772</xdr:row>
                <xdr:rowOff>0</xdr:rowOff>
              </from>
              <to>
                <xdr:col>77</xdr:col>
                <xdr:colOff>476250</xdr:colOff>
                <xdr:row>773</xdr:row>
                <xdr:rowOff>142875</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314325</xdr:colOff>
                <xdr:row>773</xdr:row>
                <xdr:rowOff>152400</xdr:rowOff>
              </from>
              <to>
                <xdr:col>77</xdr:col>
                <xdr:colOff>495300</xdr:colOff>
                <xdr:row>775</xdr:row>
                <xdr:rowOff>133350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504825</xdr:colOff>
                <xdr:row>777</xdr:row>
                <xdr:rowOff>133350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314325</xdr:colOff>
                <xdr:row>778</xdr:row>
                <xdr:rowOff>9525</xdr:rowOff>
              </from>
              <to>
                <xdr:col>77</xdr:col>
                <xdr:colOff>495300</xdr:colOff>
                <xdr:row>779</xdr:row>
                <xdr:rowOff>152400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28575</xdr:rowOff>
              </from>
              <to>
                <xdr:col>77</xdr:col>
                <xdr:colOff>514350</xdr:colOff>
                <xdr:row>782</xdr:row>
                <xdr:rowOff>9525</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28575</xdr:rowOff>
              </from>
              <to>
                <xdr:col>77</xdr:col>
                <xdr:colOff>485775</xdr:colOff>
                <xdr:row>784</xdr:row>
                <xdr:rowOff>9525</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47625</xdr:rowOff>
              </from>
              <to>
                <xdr:col>77</xdr:col>
                <xdr:colOff>561975</xdr:colOff>
                <xdr:row>786</xdr:row>
                <xdr:rowOff>28575</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123825</xdr:colOff>
                <xdr:row>786</xdr:row>
                <xdr:rowOff>47625</xdr:rowOff>
              </from>
              <to>
                <xdr:col>77</xdr:col>
                <xdr:colOff>571500</xdr:colOff>
                <xdr:row>788</xdr:row>
                <xdr:rowOff>28575</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276225</xdr:colOff>
                <xdr:row>57</xdr:row>
                <xdr:rowOff>47625</xdr:rowOff>
              </from>
              <to>
                <xdr:col>0</xdr:col>
                <xdr:colOff>1190625</xdr:colOff>
                <xdr:row>59</xdr:row>
                <xdr:rowOff>28575</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276225</xdr:colOff>
                <xdr:row>59</xdr:row>
                <xdr:rowOff>38100</xdr:rowOff>
              </from>
              <to>
                <xdr:col>0</xdr:col>
                <xdr:colOff>1190625</xdr:colOff>
                <xdr:row>61</xdr:row>
                <xdr:rowOff>19050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295275</xdr:colOff>
                <xdr:row>61</xdr:row>
                <xdr:rowOff>28575</xdr:rowOff>
              </from>
              <to>
                <xdr:col>0</xdr:col>
                <xdr:colOff>1209675</xdr:colOff>
                <xdr:row>63</xdr:row>
                <xdr:rowOff>9525</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9525</xdr:rowOff>
              </from>
              <to>
                <xdr:col>0</xdr:col>
                <xdr:colOff>1200150</xdr:colOff>
                <xdr:row>64</xdr:row>
                <xdr:rowOff>152400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133350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276225</xdr:colOff>
                <xdr:row>66</xdr:row>
                <xdr:rowOff>152400</xdr:rowOff>
              </from>
              <to>
                <xdr:col>0</xdr:col>
                <xdr:colOff>1190625</xdr:colOff>
                <xdr:row>68</xdr:row>
                <xdr:rowOff>133350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9525</xdr:rowOff>
              </from>
              <to>
                <xdr:col>0</xdr:col>
                <xdr:colOff>1181100</xdr:colOff>
                <xdr:row>70</xdr:row>
                <xdr:rowOff>152400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28575</xdr:rowOff>
              </from>
              <to>
                <xdr:col>0</xdr:col>
                <xdr:colOff>1200150</xdr:colOff>
                <xdr:row>73</xdr:row>
                <xdr:rowOff>9525</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276225</xdr:colOff>
                <xdr:row>73</xdr:row>
                <xdr:rowOff>28575</xdr:rowOff>
              </from>
              <to>
                <xdr:col>0</xdr:col>
                <xdr:colOff>1190625</xdr:colOff>
                <xdr:row>75</xdr:row>
                <xdr:rowOff>9525</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1438275</xdr:colOff>
                <xdr:row>77</xdr:row>
                <xdr:rowOff>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276225</xdr:colOff>
                <xdr:row>77</xdr:row>
                <xdr:rowOff>19050</xdr:rowOff>
              </from>
              <to>
                <xdr:col>0</xdr:col>
                <xdr:colOff>1457325</xdr:colOff>
                <xdr:row>79</xdr:row>
                <xdr:rowOff>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28575</xdr:rowOff>
              </from>
              <to>
                <xdr:col>77</xdr:col>
                <xdr:colOff>485775</xdr:colOff>
                <xdr:row>154</xdr:row>
                <xdr:rowOff>9525</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295275</xdr:colOff>
                <xdr:row>36</xdr:row>
                <xdr:rowOff>95250</xdr:rowOff>
              </from>
              <to>
                <xdr:col>9</xdr:col>
                <xdr:colOff>514350</xdr:colOff>
                <xdr:row>38</xdr:row>
                <xdr:rowOff>76200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276225</xdr:colOff>
                <xdr:row>81</xdr:row>
                <xdr:rowOff>133350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238125</xdr:colOff>
                <xdr:row>122</xdr:row>
                <xdr:rowOff>95250</xdr:rowOff>
              </from>
              <to>
                <xdr:col>9</xdr:col>
                <xdr:colOff>457200</xdr:colOff>
                <xdr:row>124</xdr:row>
                <xdr:rowOff>76200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542925</xdr:colOff>
                <xdr:row>166</xdr:row>
                <xdr:rowOff>76200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238125</xdr:colOff>
                <xdr:row>206</xdr:row>
                <xdr:rowOff>95250</xdr:rowOff>
              </from>
              <to>
                <xdr:col>9</xdr:col>
                <xdr:colOff>457200</xdr:colOff>
                <xdr:row>208</xdr:row>
                <xdr:rowOff>76200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257175</xdr:colOff>
                <xdr:row>248</xdr:row>
                <xdr:rowOff>85725</xdr:rowOff>
              </from>
              <to>
                <xdr:col>9</xdr:col>
                <xdr:colOff>476250</xdr:colOff>
                <xdr:row>250</xdr:row>
                <xdr:rowOff>66675</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257175</xdr:colOff>
                <xdr:row>289</xdr:row>
                <xdr:rowOff>95250</xdr:rowOff>
              </from>
              <to>
                <xdr:col>9</xdr:col>
                <xdr:colOff>476250</xdr:colOff>
                <xdr:row>291</xdr:row>
                <xdr:rowOff>76200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390525</xdr:colOff>
                <xdr:row>333</xdr:row>
                <xdr:rowOff>76200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428625</xdr:colOff>
                <xdr:row>375</xdr:row>
                <xdr:rowOff>76200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314325</xdr:colOff>
                <xdr:row>417</xdr:row>
                <xdr:rowOff>76200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142875</xdr:colOff>
                <xdr:row>456</xdr:row>
                <xdr:rowOff>95250</xdr:rowOff>
              </from>
              <to>
                <xdr:col>9</xdr:col>
                <xdr:colOff>361950</xdr:colOff>
                <xdr:row>458</xdr:row>
                <xdr:rowOff>76200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561975</xdr:colOff>
                <xdr:row>497</xdr:row>
                <xdr:rowOff>9525</xdr:rowOff>
              </from>
              <to>
                <xdr:col>8</xdr:col>
                <xdr:colOff>781050</xdr:colOff>
                <xdr:row>498</xdr:row>
                <xdr:rowOff>152400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104775</xdr:rowOff>
              </from>
              <to>
                <xdr:col>8</xdr:col>
                <xdr:colOff>561975</xdr:colOff>
                <xdr:row>541</xdr:row>
                <xdr:rowOff>85725</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504825</xdr:colOff>
                <xdr:row>582</xdr:row>
                <xdr:rowOff>95250</xdr:rowOff>
              </from>
              <to>
                <xdr:col>8</xdr:col>
                <xdr:colOff>723900</xdr:colOff>
                <xdr:row>584</xdr:row>
                <xdr:rowOff>76200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104775</xdr:rowOff>
              </from>
              <to>
                <xdr:col>8</xdr:col>
                <xdr:colOff>561975</xdr:colOff>
                <xdr:row>626</xdr:row>
                <xdr:rowOff>85725</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485775</xdr:colOff>
                <xdr:row>666</xdr:row>
                <xdr:rowOff>104775</xdr:rowOff>
              </from>
              <to>
                <xdr:col>8</xdr:col>
                <xdr:colOff>704850</xdr:colOff>
                <xdr:row>668</xdr:row>
                <xdr:rowOff>85725</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447675</xdr:colOff>
                <xdr:row>710</xdr:row>
                <xdr:rowOff>142875</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9525</xdr:rowOff>
              </from>
              <to>
                <xdr:col>8</xdr:col>
                <xdr:colOff>847725</xdr:colOff>
                <xdr:row>751</xdr:row>
                <xdr:rowOff>152400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485775</xdr:colOff>
                <xdr:row>792</xdr:row>
                <xdr:rowOff>66675</xdr:rowOff>
              </from>
              <to>
                <xdr:col>8</xdr:col>
                <xdr:colOff>704850</xdr:colOff>
                <xdr:row>794</xdr:row>
                <xdr:rowOff>47625</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3800</v>
      </c>
      <c r="BN2" s="18">
        <f>'[3]TEAM 1'!BN2</f>
        <v>3750</v>
      </c>
      <c r="BO2" s="18">
        <f>'[3]TEAM 1'!BO2</f>
        <v>3800</v>
      </c>
      <c r="BP2" s="18">
        <f>'[3]TEAM 1'!BP2</f>
        <v>3800</v>
      </c>
      <c r="BQ2" s="18">
        <f>'[3]TEAM 1'!BQ2</f>
        <v>3800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345</v>
      </c>
      <c r="BN3" s="18">
        <f>'[3]TEAM 1'!BN3</f>
        <v>361</v>
      </c>
      <c r="BO3" s="18">
        <f>'[3]TEAM 1'!BO3</f>
        <v>365</v>
      </c>
      <c r="BP3" s="18">
        <f>'[3]TEAM 1'!BP3</f>
        <v>375</v>
      </c>
      <c r="BQ3" s="18">
        <f>'[3]TEAM 1'!BQ3</f>
        <v>375</v>
      </c>
      <c r="BR3" s="18">
        <f>'[3]TEAM 1'!BR3</f>
        <v>0</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320</v>
      </c>
      <c r="BN4" s="18">
        <f>'[3]TEAM 1'!BN4</f>
        <v>315</v>
      </c>
      <c r="BO4" s="18">
        <f>'[3]TEAM 1'!BO4</f>
        <v>315</v>
      </c>
      <c r="BP4" s="18">
        <f>'[3]TEAM 1'!BP4</f>
        <v>315</v>
      </c>
      <c r="BQ4" s="18">
        <f>'[3]TEAM 1'!BQ4</f>
        <v>315</v>
      </c>
      <c r="BR4" s="18">
        <f>'[3]TEAM 1'!BR4</f>
        <v>0</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29</v>
      </c>
      <c r="BN5" s="18">
        <f>'[3]TEAM 1'!BN5</f>
        <v>31</v>
      </c>
      <c r="BO5" s="18">
        <f>'[3]TEAM 1'!BO5</f>
        <v>32</v>
      </c>
      <c r="BP5" s="18">
        <f>'[3]TEAM 1'!BP5</f>
        <v>32</v>
      </c>
      <c r="BQ5" s="18">
        <f>'[3]TEAM 1'!BQ5</f>
        <v>32</v>
      </c>
      <c r="BR5" s="18">
        <f>'[3]TEAM 1'!BR5</f>
        <v>0</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45</v>
      </c>
      <c r="BN6" s="18">
        <f>'[3]TEAM 1'!BN6</f>
        <v>47</v>
      </c>
      <c r="BO6" s="18">
        <f>'[3]TEAM 1'!BO6</f>
        <v>48</v>
      </c>
      <c r="BP6" s="18">
        <f>'[3]TEAM 1'!BP6</f>
        <v>48</v>
      </c>
      <c r="BQ6" s="18">
        <f>'[3]TEAM 1'!BQ6</f>
        <v>48</v>
      </c>
      <c r="BR6" s="18">
        <f>'[3]TEAM 1'!BR6</f>
        <v>0</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38</v>
      </c>
      <c r="BN7" s="18">
        <f>'[3]TEAM 1'!BN7</f>
        <v>35</v>
      </c>
      <c r="BO7" s="18">
        <f>'[3]TEAM 1'!BO7</f>
        <v>37</v>
      </c>
      <c r="BP7" s="18">
        <f>'[3]TEAM 1'!BP7</f>
        <v>37</v>
      </c>
      <c r="BQ7" s="18">
        <f>'[3]TEAM 1'!BQ7</f>
        <v>37.5</v>
      </c>
      <c r="BR7" s="18">
        <f>'[3]TEAM 1'!BR7</f>
        <v>0</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5800</v>
      </c>
      <c r="BN8" s="18">
        <f>'[3]TEAM 1'!BN8</f>
        <v>6000</v>
      </c>
      <c r="BO8" s="18">
        <f>'[3]TEAM 1'!BO8</f>
        <v>6100</v>
      </c>
      <c r="BP8" s="18">
        <f>'[3]TEAM 1'!BP8</f>
        <v>6200</v>
      </c>
      <c r="BQ8" s="18">
        <f>'[3]TEAM 1'!BQ8</f>
        <v>6400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435</v>
      </c>
      <c r="BN9" s="18">
        <f>'[3]TEAM 1'!BN9</f>
        <v>461</v>
      </c>
      <c r="BO9" s="18">
        <f>'[3]TEAM 1'!BO9</f>
        <v>465</v>
      </c>
      <c r="BP9" s="18">
        <f>'[3]TEAM 1'!BP9</f>
        <v>485</v>
      </c>
      <c r="BQ9" s="18">
        <f>'[3]TEAM 1'!BQ9</f>
        <v>550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435</v>
      </c>
      <c r="BN10" s="18">
        <f>'[3]TEAM 1'!BN10</f>
        <v>461</v>
      </c>
      <c r="BO10" s="18">
        <f>'[3]TEAM 1'!BO10</f>
        <v>465</v>
      </c>
      <c r="BP10" s="18">
        <f>'[3]TEAM 1'!BP10</f>
        <v>485</v>
      </c>
      <c r="BQ10" s="18">
        <f>'[3]TEAM 1'!BQ10</f>
        <v>550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38</v>
      </c>
      <c r="BN11" s="18">
        <f>'[3]TEAM 1'!BN11</f>
        <v>39</v>
      </c>
      <c r="BO11" s="18">
        <f>'[3]TEAM 1'!BO11</f>
        <v>41</v>
      </c>
      <c r="BP11" s="18">
        <f>'[3]TEAM 1'!BP11</f>
        <v>42</v>
      </c>
      <c r="BQ11" s="18">
        <f>'[3]TEAM 1'!BQ11</f>
        <v>45</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52</v>
      </c>
      <c r="BN12" s="18">
        <f>'[3]TEAM 1'!BN12</f>
        <v>55</v>
      </c>
      <c r="BO12" s="18">
        <f>'[3]TEAM 1'!BO12</f>
        <v>57</v>
      </c>
      <c r="BP12" s="18">
        <f>'[3]TEAM 1'!BP12</f>
        <v>58</v>
      </c>
      <c r="BQ12" s="18">
        <f>'[3]TEAM 1'!BQ12</f>
        <v>59</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50</v>
      </c>
      <c r="BN13" s="18">
        <f>'[3]TEAM 1'!BN13</f>
        <v>45</v>
      </c>
      <c r="BO13" s="18">
        <f>'[3]TEAM 1'!BO13</f>
        <v>52</v>
      </c>
      <c r="BP13" s="18">
        <f>'[3]TEAM 1'!BP13</f>
        <v>54</v>
      </c>
      <c r="BQ13" s="18">
        <f>'[3]TEAM 1'!BQ13</f>
        <v>54.5</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20</v>
      </c>
      <c r="BN14" s="18">
        <f>'[3]TEAM 1'!BN14</f>
        <v>21</v>
      </c>
      <c r="BO14" s="18">
        <f>'[3]TEAM 1'!BO14</f>
        <v>23</v>
      </c>
      <c r="BP14" s="18">
        <f>'[3]TEAM 1'!BP14</f>
        <v>19.8</v>
      </c>
      <c r="BQ14" s="18">
        <f>'[3]TEAM 1'!BQ14</f>
        <v>20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6</v>
      </c>
      <c r="BN15" s="321">
        <f>'[3]TEAM 1'!BN15</f>
        <v>6</v>
      </c>
      <c r="BO15" s="321">
        <f>'[3]TEAM 1'!BO15</f>
        <v>6</v>
      </c>
      <c r="BP15" s="321">
        <f>'[3]TEAM 1'!BP15</f>
        <v>6</v>
      </c>
      <c r="BQ15" s="321">
        <f>'[3]TEAM 1'!BQ15</f>
        <v>6</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5</v>
      </c>
      <c r="BN16" s="321">
        <f>'[3]TEAM 1'!BN16</f>
        <v>3</v>
      </c>
      <c r="BO16" s="321">
        <f>'[3]TEAM 1'!BO16</f>
        <v>3</v>
      </c>
      <c r="BP16" s="321">
        <f>'[3]TEAM 1'!BP16</f>
        <v>3</v>
      </c>
      <c r="BQ16" s="321">
        <f>'[3]TEAM 1'!BQ16</f>
        <v>3</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1</v>
      </c>
      <c r="BN17" s="321">
        <f>'[3]TEAM 1'!BN17</f>
        <v>1</v>
      </c>
      <c r="BO17" s="321">
        <f>'[3]TEAM 1'!BO17</f>
        <v>1</v>
      </c>
      <c r="BP17" s="321">
        <f>'[3]TEAM 1'!BP17</f>
        <v>1</v>
      </c>
      <c r="BQ17" s="321">
        <f>'[3]TEAM 1'!BQ17</f>
        <v>1</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4</v>
      </c>
      <c r="BN18" s="321">
        <f>'[3]TEAM 1'!BN18</f>
        <v>4</v>
      </c>
      <c r="BO18" s="321">
        <f>'[3]TEAM 1'!BO18</f>
        <v>4</v>
      </c>
      <c r="BP18" s="321">
        <f>'[3]TEAM 1'!BP18</f>
        <v>4</v>
      </c>
      <c r="BQ18" s="321">
        <f>'[3]TEAM 1'!BQ18</f>
        <v>4</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3</v>
      </c>
      <c r="BN19" s="321">
        <f>'[3]TEAM 1'!BN19</f>
        <v>5</v>
      </c>
      <c r="BO19" s="321">
        <f>'[3]TEAM 1'!BO19</f>
        <v>5</v>
      </c>
      <c r="BP19" s="321">
        <f>'[3]TEAM 1'!BP19</f>
        <v>5</v>
      </c>
      <c r="BQ19" s="321">
        <f>'[3]TEAM 1'!BQ19</f>
        <v>5</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6</v>
      </c>
      <c r="BN20" s="321">
        <f>'[3]TEAM 1'!BN20</f>
        <v>6</v>
      </c>
      <c r="BO20" s="321">
        <f>'[3]TEAM 1'!BO20</f>
        <v>6</v>
      </c>
      <c r="BP20" s="321">
        <f>'[3]TEAM 1'!BP20</f>
        <v>6</v>
      </c>
      <c r="BQ20" s="321">
        <f>'[3]TEAM 1'!BQ20</f>
        <v>6</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1</v>
      </c>
      <c r="BN21" s="321">
        <f>'[3]TEAM 1'!BN21</f>
        <v>1</v>
      </c>
      <c r="BO21" s="321">
        <f>'[3]TEAM 1'!BO21</f>
        <v>1</v>
      </c>
      <c r="BP21" s="321">
        <f>'[3]TEAM 1'!BP21</f>
        <v>1</v>
      </c>
      <c r="BQ21" s="321">
        <f>'[3]TEAM 1'!BQ21</f>
        <v>1</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5</v>
      </c>
      <c r="BN22" s="321">
        <f>'[3]TEAM 1'!BN22</f>
        <v>5</v>
      </c>
      <c r="BO22" s="321">
        <f>'[3]TEAM 1'!BO22</f>
        <v>5</v>
      </c>
      <c r="BP22" s="321">
        <f>'[3]TEAM 1'!BP22</f>
        <v>5</v>
      </c>
      <c r="BQ22" s="321">
        <f>'[3]TEAM 1'!BQ22</f>
        <v>5</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4</v>
      </c>
      <c r="BN23" s="321">
        <f>'[3]TEAM 1'!BN23</f>
        <v>4</v>
      </c>
      <c r="BO23" s="321">
        <f>'[3]TEAM 1'!BO23</f>
        <v>4</v>
      </c>
      <c r="BP23" s="321">
        <f>'[3]TEAM 1'!BP23</f>
        <v>4</v>
      </c>
      <c r="BQ23" s="321">
        <f>'[3]TEAM 1'!BQ23</f>
        <v>4</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3</v>
      </c>
      <c r="BN24" s="321">
        <f>'[3]TEAM 1'!BN24</f>
        <v>3</v>
      </c>
      <c r="BO24" s="321">
        <f>'[3]TEAM 1'!BO24</f>
        <v>3</v>
      </c>
      <c r="BP24" s="321">
        <f>'[3]TEAM 1'!BP24</f>
        <v>3</v>
      </c>
      <c r="BQ24" s="321">
        <f>'[3]TEAM 1'!BQ24</f>
        <v>3</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30</v>
      </c>
      <c r="BN25" s="323">
        <f>'[3]TEAM 1'!BN25</f>
        <v>0</v>
      </c>
      <c r="BO25" s="323">
        <f>'[3]TEAM 1'!BO25</f>
        <v>30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14000</v>
      </c>
      <c r="BN27" s="323">
        <f>'[3]TEAM 1'!BN27</f>
        <v>14000</v>
      </c>
      <c r="BO27" s="323">
        <f>'[3]TEAM 1'!BO27</f>
        <v>14000</v>
      </c>
      <c r="BP27" s="323">
        <f>'[3]TEAM 1'!BP27</f>
        <v>12000</v>
      </c>
      <c r="BQ27" s="323">
        <f>'[3]TEAM 1'!BQ27</f>
        <v>12000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600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600</v>
      </c>
      <c r="BN29" s="323">
        <f>'[3]TEAM 1'!BN29</f>
        <v>600</v>
      </c>
      <c r="BO29" s="323">
        <f>'[3]TEAM 1'!BO29</f>
        <v>600</v>
      </c>
      <c r="BP29" s="323">
        <f>'[3]TEAM 1'!BP29</f>
        <v>400</v>
      </c>
      <c r="BQ29" s="323">
        <f>'[3]TEAM 1'!BQ29</f>
        <v>400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150</v>
      </c>
      <c r="BN30" s="323">
        <f>'[3]TEAM 1'!BN30</f>
        <v>150</v>
      </c>
      <c r="BO30" s="323">
        <f>'[3]TEAM 1'!BO30</f>
        <v>150</v>
      </c>
      <c r="BP30" s="323">
        <f>'[3]TEAM 1'!BP30</f>
        <v>100</v>
      </c>
      <c r="BQ30" s="323">
        <f>'[3]TEAM 1'!BQ30</f>
        <v>100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250</v>
      </c>
      <c r="BN31" s="323">
        <f>'[3]TEAM 1'!BN31</f>
        <v>250</v>
      </c>
      <c r="BO31" s="323">
        <f>'[3]TEAM 1'!BO31</f>
        <v>250</v>
      </c>
      <c r="BP31" s="323">
        <f>'[3]TEAM 1'!BP31</f>
        <v>200</v>
      </c>
      <c r="BQ31" s="323">
        <f>'[3]TEAM 1'!BQ31</f>
        <v>200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1000</v>
      </c>
      <c r="BN32" s="323">
        <f>'[3]TEAM 1'!BN32</f>
        <v>1200</v>
      </c>
      <c r="BO32" s="323">
        <f>'[3]TEAM 1'!BO32</f>
        <v>1200</v>
      </c>
      <c r="BP32" s="323">
        <f>'[3]TEAM 1'!BP32</f>
        <v>1200</v>
      </c>
      <c r="BQ32" s="323">
        <f>'[3]TEAM 1'!BQ32</f>
        <v>1200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17000</v>
      </c>
      <c r="BN33" s="323">
        <f>'[3]TEAM 1'!BN33</f>
        <v>17000</v>
      </c>
      <c r="BO33" s="323">
        <f>'[3]TEAM 1'!BO33</f>
        <v>17000</v>
      </c>
      <c r="BP33" s="323">
        <f>'[3]TEAM 1'!BP33</f>
        <v>15000</v>
      </c>
      <c r="BQ33" s="323">
        <f>'[3]TEAM 1'!BQ33</f>
        <v>15000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800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800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200</v>
      </c>
      <c r="BN36" s="323">
        <f>'[3]TEAM 1'!BN36</f>
        <v>200</v>
      </c>
      <c r="BO36" s="323">
        <f>'[3]TEAM 1'!BO36</f>
        <v>200</v>
      </c>
      <c r="BP36" s="323">
        <f>'[3]TEAM 1'!BP36</f>
        <v>180</v>
      </c>
      <c r="BQ36" s="323">
        <f>'[3]TEAM 1'!BQ36</f>
        <v>180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350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1200</v>
      </c>
      <c r="BN38" s="323">
        <f>'[3]TEAM 1'!BN38</f>
        <v>1600</v>
      </c>
      <c r="BO38" s="323">
        <f>'[3]TEAM 1'!BO38</f>
        <v>1600</v>
      </c>
      <c r="BP38" s="323">
        <f>'[3]TEAM 1'!BP38</f>
        <v>1500</v>
      </c>
      <c r="BQ38" s="323">
        <f>'[3]TEAM 1'!BQ38</f>
        <v>1500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800</v>
      </c>
      <c r="BN39" s="323">
        <f>'[3]TEAM 1'!BN39</f>
        <v>1000</v>
      </c>
      <c r="BO39" s="323">
        <f>'[3]TEAM 1'!BO39</f>
        <v>1000</v>
      </c>
      <c r="BP39" s="323">
        <f>'[3]TEAM 1'!BP39</f>
        <v>1000</v>
      </c>
      <c r="BQ39" s="323">
        <f>'[3]TEAM 1'!BQ39</f>
        <v>1000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2000</v>
      </c>
      <c r="BN40" s="321">
        <f>'[3]TEAM 1'!BN40</f>
        <v>2000</v>
      </c>
      <c r="BO40" s="321">
        <f>'[3]TEAM 1'!BO40</f>
        <v>2000</v>
      </c>
      <c r="BP40" s="321">
        <f>'[3]TEAM 1'!BP40</f>
        <v>1200</v>
      </c>
      <c r="BQ40" s="321">
        <f>'[3]TEAM 1'!BQ40</f>
        <v>1200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410</v>
      </c>
      <c r="BN41" s="321">
        <f>'[3]TEAM 1'!BN41</f>
        <v>450</v>
      </c>
      <c r="BO41" s="321">
        <f>'[3]TEAM 1'!BO41</f>
        <v>450</v>
      </c>
      <c r="BP41" s="321">
        <f>'[3]TEAM 1'!BP41</f>
        <v>500</v>
      </c>
      <c r="BQ41" s="321">
        <f>'[3]TEAM 1'!BQ41</f>
        <v>500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10</v>
      </c>
      <c r="BN42" s="321">
        <f>'[3]TEAM 1'!BN42</f>
        <v>35</v>
      </c>
      <c r="BO42" s="321">
        <f>'[3]TEAM 1'!BO42</f>
        <v>35</v>
      </c>
      <c r="BP42" s="321">
        <f>'[3]TEAM 1'!BP42</f>
        <v>35</v>
      </c>
      <c r="BQ42" s="321">
        <f>'[3]TEAM 1'!BQ42</f>
        <v>35</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10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10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10</v>
      </c>
      <c r="BN45" s="321">
        <f>'[3]TEAM 1'!BN45</f>
        <v>15</v>
      </c>
      <c r="BO45" s="321">
        <f>'[3]TEAM 1'!BO45</f>
        <v>15</v>
      </c>
      <c r="BP45" s="321">
        <f>'[3]TEAM 1'!BP45</f>
        <v>15</v>
      </c>
      <c r="BQ45" s="321">
        <f>'[3]TEAM 1'!BQ45</f>
        <v>15</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10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50</v>
      </c>
      <c r="BN47" s="323">
        <f>'[3]TEAM 1'!BN47</f>
        <v>50</v>
      </c>
      <c r="BO47" s="323">
        <f>'[3]TEAM 1'!BO47</f>
        <v>50</v>
      </c>
      <c r="BP47" s="323">
        <f>'[3]TEAM 1'!BP47</f>
        <v>50</v>
      </c>
      <c r="BQ47" s="323">
        <f>'[3]TEAM 1'!BQ47</f>
        <v>50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1200</v>
      </c>
      <c r="BN48" s="323">
        <f>'[3]TEAM 1'!BN48</f>
        <v>1300</v>
      </c>
      <c r="BO48" s="323">
        <f>'[3]TEAM 1'!BO48</f>
        <v>1300</v>
      </c>
      <c r="BP48" s="323">
        <f>'[3]TEAM 1'!BP48</f>
        <v>1300</v>
      </c>
      <c r="BQ48" s="323">
        <f>'[3]TEAM 1'!BQ48</f>
        <v>1300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6800</v>
      </c>
      <c r="BN49" s="321">
        <f>'[3]TEAM 1'!BN49</f>
        <v>6800</v>
      </c>
      <c r="BO49" s="321">
        <f>'[3]TEAM 1'!BO49</f>
        <v>6800</v>
      </c>
      <c r="BP49" s="321">
        <f>'[3]TEAM 1'!BP49</f>
        <v>6000</v>
      </c>
      <c r="BQ49" s="321">
        <f>'[3]TEAM 1'!BQ49</f>
        <v>6000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700</v>
      </c>
      <c r="BN50" s="321">
        <f>'[3]TEAM 1'!BN50</f>
        <v>800</v>
      </c>
      <c r="BO50" s="321">
        <f>'[3]TEAM 1'!BO50</f>
        <v>800</v>
      </c>
      <c r="BP50" s="321">
        <f>'[3]TEAM 1'!BP50</f>
        <v>1000</v>
      </c>
      <c r="BQ50" s="321">
        <f>'[3]TEAM 1'!BQ50</f>
        <v>1000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70</v>
      </c>
      <c r="BN51" s="323">
        <f>'[3]TEAM 1'!BN51</f>
        <v>70</v>
      </c>
      <c r="BO51" s="323">
        <f>'[3]TEAM 1'!BO51</f>
        <v>70</v>
      </c>
      <c r="BP51" s="323">
        <f>'[3]TEAM 1'!BP51</f>
        <v>65</v>
      </c>
      <c r="BQ51" s="323">
        <f>'[3]TEAM 1'!BQ51</f>
        <v>65</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30</v>
      </c>
      <c r="BN52" s="323">
        <f>'[3]TEAM 1'!BN52</f>
        <v>30</v>
      </c>
      <c r="BO52" s="323">
        <f>'[3]TEAM 1'!BO52</f>
        <v>30</v>
      </c>
      <c r="BP52" s="323">
        <f>'[3]TEAM 1'!BP52</f>
        <v>35</v>
      </c>
      <c r="BQ52" s="323">
        <f>'[3]TEAM 1'!BQ52</f>
        <v>35</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8200</v>
      </c>
      <c r="BN53" s="323">
        <f>'[3]TEAM 1'!BN53</f>
        <v>6800</v>
      </c>
      <c r="BO53" s="323">
        <f>'[3]TEAM 1'!BO53</f>
        <v>8000</v>
      </c>
      <c r="BP53" s="323">
        <f>'[3]TEAM 1'!BP53</f>
        <v>6500</v>
      </c>
      <c r="BQ53" s="323">
        <f>'[3]TEAM 1'!BQ53</f>
        <v>6500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10200</v>
      </c>
      <c r="BN54" s="323">
        <f>'[3]TEAM 1'!BN54</f>
        <v>10500</v>
      </c>
      <c r="BO54" s="323">
        <f>'[3]TEAM 1'!BO54</f>
        <v>11600</v>
      </c>
      <c r="BP54" s="323">
        <f>'[3]TEAM 1'!BP54</f>
        <v>9400</v>
      </c>
      <c r="BQ54" s="323">
        <f>'[3]TEAM 1'!BQ54</f>
        <v>10500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905</v>
      </c>
      <c r="BN55" s="323">
        <f>'[3]TEAM 1'!BN55</f>
        <v>1030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1070</v>
      </c>
      <c r="BN56" s="323">
        <f>'[3]TEAM 1'!BN56</f>
        <v>1217</v>
      </c>
      <c r="BO56" s="323">
        <f>'[3]TEAM 1'!BO56</f>
        <v>600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1000</v>
      </c>
      <c r="BO65" s="323">
        <f>'[3]TEAM 1'!BO65</f>
        <v>1000</v>
      </c>
      <c r="BP65" s="323">
        <f>'[3]TEAM 1'!BP65</f>
        <v>900</v>
      </c>
      <c r="BQ65" s="323">
        <f>'[3]TEAM 1'!BQ65</f>
        <v>3000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2000</v>
      </c>
      <c r="BO69" s="323">
        <f>'[3]TEAM 1'!BO69</f>
        <v>0</v>
      </c>
      <c r="BP69" s="323">
        <f>'[3]TEAM 1'!BP69</f>
        <v>0</v>
      </c>
      <c r="BQ69" s="323">
        <f>'[3]TEAM 1'!BQ69</f>
        <v>2000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100</v>
      </c>
      <c r="BO70" s="323">
        <f>'[3]TEAM 1'!BO70</f>
        <v>30</v>
      </c>
      <c r="BP70" s="323">
        <f>'[3]TEAM 1'!BP70</f>
        <v>30</v>
      </c>
      <c r="BQ70" s="323">
        <f>'[3]TEAM 1'!BQ70</f>
        <v>30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0.4</v>
      </c>
      <c r="BN71" s="323">
        <f>'[3]TEAM 1'!BN71</f>
        <v>0.4</v>
      </c>
      <c r="BO71" s="323">
        <f>'[3]TEAM 1'!BO71</f>
        <v>0.4</v>
      </c>
      <c r="BP71" s="323">
        <f>'[3]TEAM 1'!BP71</f>
        <v>0.6</v>
      </c>
      <c r="BQ71" s="323">
        <f>'[3]TEAM 1'!BQ71</f>
        <v>0.7</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25</v>
      </c>
      <c r="BN72" s="323">
        <f>'[3]TEAM 1'!BN72</f>
        <v>25</v>
      </c>
      <c r="BO72" s="323">
        <f>'[3]TEAM 1'!BO72</f>
        <v>25</v>
      </c>
      <c r="BP72" s="323">
        <f>'[3]TEAM 1'!BP72</f>
        <v>25</v>
      </c>
      <c r="BQ72" s="323">
        <f>'[3]TEAM 1'!BQ72</f>
        <v>25</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35</v>
      </c>
      <c r="BN73" s="323">
        <f>'[3]TEAM 1'!BN73</f>
        <v>35</v>
      </c>
      <c r="BO73" s="323">
        <f>'[3]TEAM 1'!BO73</f>
        <v>35</v>
      </c>
      <c r="BP73" s="323">
        <f>'[3]TEAM 1'!BP73</f>
        <v>35</v>
      </c>
      <c r="BQ73" s="323">
        <f>'[3]TEAM 1'!BQ73</f>
        <v>35</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100</v>
      </c>
      <c r="BN74" s="323">
        <f>'[3]TEAM 1'!BN74</f>
        <v>100</v>
      </c>
      <c r="BO74" s="323">
        <f>'[3]TEAM 1'!BO74</f>
        <v>100</v>
      </c>
      <c r="BP74" s="323">
        <f>'[3]TEAM 1'!BP74</f>
        <v>100</v>
      </c>
      <c r="BQ74" s="323">
        <f>'[3]TEAM 1'!BQ74</f>
        <v>100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2">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2">
      <c r="A5" t="s">
        <v>183</v>
      </c>
      <c r="B5">
        <f>[4]p61!B5</f>
        <v>0</v>
      </c>
      <c r="C5">
        <f>[4]p61!C5</f>
        <v>0</v>
      </c>
      <c r="D5">
        <f>[4]p61!D5</f>
        <v>109662</v>
      </c>
      <c r="E5">
        <f>[4]p61!E5</f>
        <v>0</v>
      </c>
      <c r="F5">
        <f>[4]p61!F5</f>
        <v>0</v>
      </c>
      <c r="G5">
        <f>[4]p61!G5</f>
        <v>0</v>
      </c>
      <c r="H5">
        <f>[4]p61!H5</f>
        <v>0</v>
      </c>
      <c r="I5">
        <f>[4]p61!I5</f>
        <v>0</v>
      </c>
      <c r="J5">
        <f>[4]p61!J5</f>
        <v>0</v>
      </c>
      <c r="K5">
        <f>[4]p61!K5</f>
        <v>0</v>
      </c>
    </row>
    <row r="6" spans="1:11" x14ac:dyDescent="0.2">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2">
      <c r="A7" t="s">
        <v>185</v>
      </c>
      <c r="B7">
        <f>[4]p61!B7</f>
        <v>0</v>
      </c>
      <c r="C7">
        <f>[4]p61!C7</f>
        <v>0</v>
      </c>
      <c r="D7">
        <f>[4]p61!D7</f>
        <v>1742937</v>
      </c>
      <c r="E7">
        <f>[4]p61!E7</f>
        <v>0</v>
      </c>
      <c r="F7">
        <f>[4]p61!F7</f>
        <v>0</v>
      </c>
      <c r="G7">
        <f>[4]p61!G7</f>
        <v>0</v>
      </c>
      <c r="H7">
        <f>[4]p61!H7</f>
        <v>0</v>
      </c>
      <c r="I7">
        <f>[4]p61!I7</f>
        <v>0</v>
      </c>
      <c r="J7">
        <f>[4]p61!J7</f>
        <v>0</v>
      </c>
      <c r="K7">
        <f>[4]p61!K7</f>
        <v>0</v>
      </c>
    </row>
    <row r="8" spans="1:11" x14ac:dyDescent="0.2">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2">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2">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2">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2">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2">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2">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2">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2">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2">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2">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2">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2">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2">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2">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2">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2">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2">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2">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2">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2">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2">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2">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2">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2">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2">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2">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2">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2">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x14ac:dyDescent="0.2">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x14ac:dyDescent="0.2">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2">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2">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2">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2">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2">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2">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2">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2">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2">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2">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2">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0</v>
      </c>
      <c r="F76">
        <f>[4]p61!F76</f>
        <v>0</v>
      </c>
      <c r="G76">
        <f>[4]p61!G76</f>
        <v>0</v>
      </c>
      <c r="H76">
        <f>[4]p61!H76</f>
        <v>0</v>
      </c>
      <c r="I76">
        <f>[4]p61!I76</f>
        <v>0</v>
      </c>
      <c r="J76">
        <f>[4]p61!J76</f>
        <v>0</v>
      </c>
      <c r="K76">
        <f>[4]p61!K76</f>
        <v>0</v>
      </c>
    </row>
    <row r="77" spans="1:13" ht="13.5" thickBot="1" x14ac:dyDescent="0.25">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2">
      <c r="A78" t="s">
        <v>247</v>
      </c>
      <c r="B78">
        <f>[4]p61!B78</f>
        <v>1</v>
      </c>
    </row>
    <row r="79" spans="1:13" x14ac:dyDescent="0.2">
      <c r="A79" t="s">
        <v>248</v>
      </c>
      <c r="B79">
        <f>[4]p61!B79</f>
        <v>40000</v>
      </c>
    </row>
    <row r="80" spans="1:13" x14ac:dyDescent="0.2">
      <c r="A80" t="s">
        <v>249</v>
      </c>
      <c r="B80">
        <f>[4]p61!B80</f>
        <v>40000</v>
      </c>
    </row>
    <row r="81" spans="1:2" x14ac:dyDescent="0.2">
      <c r="A81" t="s">
        <v>250</v>
      </c>
      <c r="B81">
        <f>[4]p61!B81</f>
        <v>20</v>
      </c>
    </row>
    <row r="82" spans="1:2" x14ac:dyDescent="0.2">
      <c r="A82" t="s">
        <v>251</v>
      </c>
      <c r="B82">
        <f>[4]p61!B82</f>
        <v>40000</v>
      </c>
    </row>
    <row r="83" spans="1:2" x14ac:dyDescent="0.2">
      <c r="A83" t="s">
        <v>252</v>
      </c>
      <c r="B83">
        <f>[4]p61!B83</f>
        <v>800000</v>
      </c>
    </row>
    <row r="84" spans="1:2" x14ac:dyDescent="0.2">
      <c r="A84" t="s">
        <v>253</v>
      </c>
      <c r="B84">
        <f>[4]p61!B84</f>
        <v>18.179198880047156</v>
      </c>
    </row>
    <row r="85" spans="1:2" x14ac:dyDescent="0.2">
      <c r="A85" t="s">
        <v>254</v>
      </c>
      <c r="B85">
        <f>[4]p61!B85</f>
        <v>66607</v>
      </c>
    </row>
    <row r="86" spans="1:2" x14ac:dyDescent="0.2">
      <c r="A86" t="s">
        <v>255</v>
      </c>
      <c r="B86">
        <f>[4]p61!B86</f>
        <v>31181</v>
      </c>
    </row>
    <row r="87" spans="1:2" x14ac:dyDescent="0.2">
      <c r="A87" t="s">
        <v>256</v>
      </c>
      <c r="B87">
        <f>[4]p61!B87</f>
        <v>21368</v>
      </c>
    </row>
    <row r="88" spans="1:2" x14ac:dyDescent="0.2">
      <c r="A88" t="s">
        <v>257</v>
      </c>
      <c r="B88">
        <f>[4]p61!B88</f>
        <v>48072</v>
      </c>
    </row>
    <row r="89" spans="1:2" x14ac:dyDescent="0.2">
      <c r="A89" t="s">
        <v>258</v>
      </c>
      <c r="B89">
        <f>[4]p61!B89</f>
        <v>52360</v>
      </c>
    </row>
    <row r="90" spans="1:2" x14ac:dyDescent="0.2">
      <c r="A90" t="s">
        <v>259</v>
      </c>
      <c r="B90">
        <f>[4]p61!B90</f>
        <v>135875</v>
      </c>
    </row>
    <row r="91" spans="1:2" x14ac:dyDescent="0.2">
      <c r="A91" t="s">
        <v>260</v>
      </c>
      <c r="B91">
        <f>[4]p61!B91</f>
        <v>66607</v>
      </c>
    </row>
    <row r="92" spans="1:2" x14ac:dyDescent="0.2">
      <c r="A92" t="s">
        <v>261</v>
      </c>
      <c r="B92">
        <f>[4]p61!B92</f>
        <v>31181</v>
      </c>
    </row>
    <row r="93" spans="1:2" x14ac:dyDescent="0.2">
      <c r="A93" t="s">
        <v>262</v>
      </c>
      <c r="B93">
        <f>[4]p61!B93</f>
        <v>21368</v>
      </c>
    </row>
    <row r="94" spans="1:2" x14ac:dyDescent="0.2">
      <c r="A94" t="s">
        <v>263</v>
      </c>
      <c r="B94">
        <f>[4]p61!B94</f>
        <v>48072</v>
      </c>
    </row>
    <row r="95" spans="1:2" x14ac:dyDescent="0.2">
      <c r="A95" t="s">
        <v>264</v>
      </c>
      <c r="B95">
        <f>[4]p61!B95</f>
        <v>52360</v>
      </c>
    </row>
    <row r="96" spans="1:2" x14ac:dyDescent="0.2">
      <c r="A96" t="s">
        <v>265</v>
      </c>
      <c r="B96">
        <f>[4]p61!B96</f>
        <v>135875</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266428000.00000003</v>
      </c>
    </row>
    <row r="104" spans="1:2" x14ac:dyDescent="0.2">
      <c r="A104" t="s">
        <v>273</v>
      </c>
      <c r="B104">
        <f>[4]p61!B104</f>
        <v>10913350</v>
      </c>
    </row>
    <row r="105" spans="1:2" x14ac:dyDescent="0.2">
      <c r="A105" t="s">
        <v>274</v>
      </c>
      <c r="B105">
        <f>[4]p61!B105</f>
        <v>7051440</v>
      </c>
    </row>
    <row r="106" spans="1:2" x14ac:dyDescent="0.2">
      <c r="A106" t="s">
        <v>275</v>
      </c>
      <c r="B106">
        <f>[4]p61!B106</f>
        <v>1442160.0000000002</v>
      </c>
    </row>
    <row r="107" spans="1:2" x14ac:dyDescent="0.2">
      <c r="A107" t="s">
        <v>276</v>
      </c>
      <c r="B107">
        <f>[4]p61!B107</f>
        <v>2460920</v>
      </c>
    </row>
    <row r="108" spans="1:2" x14ac:dyDescent="0.2">
      <c r="A108" t="s">
        <v>277</v>
      </c>
      <c r="B108">
        <f>[4]p61!B108</f>
        <v>5842625</v>
      </c>
    </row>
    <row r="109" spans="1:2" x14ac:dyDescent="0.2">
      <c r="A109" t="s">
        <v>278</v>
      </c>
      <c r="B109">
        <f>[4]p61!B109</f>
        <v>1744.9579437147481</v>
      </c>
    </row>
    <row r="110" spans="1:2" x14ac:dyDescent="0.2">
      <c r="A110" t="s">
        <v>279</v>
      </c>
      <c r="B110">
        <f>[4]p61!B110</f>
        <v>266.32024359043567</v>
      </c>
    </row>
    <row r="111" spans="1:2" x14ac:dyDescent="0.2">
      <c r="A111" t="s">
        <v>280</v>
      </c>
      <c r="B111">
        <f>[4]p61!B111</f>
        <v>125.48012179521784</v>
      </c>
    </row>
    <row r="112" spans="1:2" x14ac:dyDescent="0.2">
      <c r="A112" t="s">
        <v>281</v>
      </c>
      <c r="B112">
        <f>[4]p61!B112</f>
        <v>13.336137560131839</v>
      </c>
    </row>
    <row r="113" spans="1:2" x14ac:dyDescent="0.2">
      <c r="A113" t="s">
        <v>282</v>
      </c>
      <c r="B113">
        <f>[4]p61!B113</f>
        <v>15.760889843792173</v>
      </c>
    </row>
    <row r="114" spans="1:2" x14ac:dyDescent="0.2">
      <c r="A114" t="s">
        <v>283</v>
      </c>
      <c r="B114">
        <f>[4]p61!B114</f>
        <v>20.206269030502785</v>
      </c>
    </row>
    <row r="115" spans="1:2" x14ac:dyDescent="0.2">
      <c r="A115" t="s">
        <v>284</v>
      </c>
      <c r="B115">
        <f>[4]p61!B115</f>
        <v>13999967</v>
      </c>
    </row>
    <row r="116" spans="1:2" x14ac:dyDescent="0.2">
      <c r="A116" t="s">
        <v>285</v>
      </c>
      <c r="B116">
        <f>[4]p61!B116</f>
        <v>600000</v>
      </c>
    </row>
    <row r="117" spans="1:2" x14ac:dyDescent="0.2">
      <c r="A117" t="s">
        <v>286</v>
      </c>
      <c r="B117">
        <f>[4]p61!B117</f>
        <v>600000</v>
      </c>
    </row>
    <row r="118" spans="1:2" x14ac:dyDescent="0.2">
      <c r="A118" t="s">
        <v>287</v>
      </c>
      <c r="B118">
        <f>[4]p61!B118</f>
        <v>150000.18</v>
      </c>
    </row>
    <row r="119" spans="1:2" x14ac:dyDescent="0.2">
      <c r="A119" t="s">
        <v>288</v>
      </c>
      <c r="B119">
        <f>[4]p61!B119</f>
        <v>250000.14</v>
      </c>
    </row>
    <row r="120" spans="1:2" x14ac:dyDescent="0.2">
      <c r="A120" t="s">
        <v>289</v>
      </c>
      <c r="B120">
        <f>[4]p61!B120</f>
        <v>1000000</v>
      </c>
    </row>
    <row r="121" spans="1:2" x14ac:dyDescent="0.2">
      <c r="A121" t="s">
        <v>290</v>
      </c>
      <c r="B121">
        <f>[4]p61!B121</f>
        <v>23978520.000000004</v>
      </c>
    </row>
    <row r="122" spans="1:2" x14ac:dyDescent="0.2">
      <c r="A122" t="s">
        <v>291</v>
      </c>
      <c r="B122">
        <f>[4]p61!B122</f>
        <v>753021.14999999991</v>
      </c>
    </row>
    <row r="123" spans="1:2" x14ac:dyDescent="0.2">
      <c r="A123" t="s">
        <v>292</v>
      </c>
      <c r="B123">
        <f>[4]p61!B123</f>
        <v>0</v>
      </c>
    </row>
    <row r="124" spans="1:2" x14ac:dyDescent="0.2">
      <c r="A124" t="s">
        <v>293</v>
      </c>
      <c r="B124">
        <f>[4]p61!B124</f>
        <v>165848.40000000002</v>
      </c>
    </row>
    <row r="125" spans="1:2" x14ac:dyDescent="0.2">
      <c r="A125" t="s">
        <v>294</v>
      </c>
      <c r="B125">
        <f>[4]p61!B125</f>
        <v>283005.80000000005</v>
      </c>
    </row>
    <row r="126" spans="1:2" x14ac:dyDescent="0.2">
      <c r="A126" t="s">
        <v>295</v>
      </c>
      <c r="B126">
        <f>[4]p61!B126</f>
        <v>335950.9375</v>
      </c>
    </row>
    <row r="127" spans="1:2" x14ac:dyDescent="0.2">
      <c r="A127" t="s">
        <v>296</v>
      </c>
      <c r="B127">
        <f>[4]p61!B127</f>
        <v>58925</v>
      </c>
    </row>
    <row r="128" spans="1:2" x14ac:dyDescent="0.2">
      <c r="A128" t="s">
        <v>297</v>
      </c>
      <c r="B128">
        <f>[4]p61!B128</f>
        <v>21448</v>
      </c>
    </row>
    <row r="129" spans="1:2" x14ac:dyDescent="0.2">
      <c r="A129" t="s">
        <v>298</v>
      </c>
      <c r="B129">
        <f>[4]p61!B129</f>
        <v>19450</v>
      </c>
    </row>
    <row r="130" spans="1:2" x14ac:dyDescent="0.2">
      <c r="A130" t="s">
        <v>299</v>
      </c>
      <c r="B130">
        <f>[4]p61!B130</f>
        <v>42274</v>
      </c>
    </row>
    <row r="131" spans="1:2" x14ac:dyDescent="0.2">
      <c r="A131" t="s">
        <v>300</v>
      </c>
      <c r="B131">
        <f>[4]p61!B131</f>
        <v>56422</v>
      </c>
    </row>
    <row r="132" spans="1:2" x14ac:dyDescent="0.2">
      <c r="A132" t="s">
        <v>301</v>
      </c>
      <c r="B132">
        <f>[4]p61!B132</f>
        <v>133749</v>
      </c>
    </row>
    <row r="133" spans="1:2" x14ac:dyDescent="0.2">
      <c r="A133" t="s">
        <v>302</v>
      </c>
      <c r="B133">
        <f>[4]p61!B133</f>
        <v>58925</v>
      </c>
    </row>
    <row r="134" spans="1:2" x14ac:dyDescent="0.2">
      <c r="A134" t="s">
        <v>303</v>
      </c>
      <c r="B134">
        <f>[4]p61!B134</f>
        <v>21448</v>
      </c>
    </row>
    <row r="135" spans="1:2" x14ac:dyDescent="0.2">
      <c r="A135" t="s">
        <v>304</v>
      </c>
      <c r="B135">
        <f>[4]p61!B135</f>
        <v>19450</v>
      </c>
    </row>
    <row r="136" spans="1:2" x14ac:dyDescent="0.2">
      <c r="A136" t="s">
        <v>305</v>
      </c>
      <c r="B136">
        <f>[4]p61!B136</f>
        <v>42274</v>
      </c>
    </row>
    <row r="137" spans="1:2" x14ac:dyDescent="0.2">
      <c r="A137" t="s">
        <v>306</v>
      </c>
      <c r="B137">
        <f>[4]p61!B137</f>
        <v>56422</v>
      </c>
    </row>
    <row r="138" spans="1:2" x14ac:dyDescent="0.2">
      <c r="A138" t="s">
        <v>307</v>
      </c>
      <c r="B138">
        <f>[4]p61!B138</f>
        <v>133749</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377120000</v>
      </c>
    </row>
    <row r="146" spans="1:2" x14ac:dyDescent="0.2">
      <c r="A146" t="s">
        <v>315</v>
      </c>
      <c r="B146">
        <f>[4]p61!B146</f>
        <v>9973320</v>
      </c>
    </row>
    <row r="147" spans="1:2" x14ac:dyDescent="0.2">
      <c r="A147" t="s">
        <v>316</v>
      </c>
      <c r="B147">
        <f>[4]p61!B147</f>
        <v>9044250</v>
      </c>
    </row>
    <row r="148" spans="1:2" x14ac:dyDescent="0.2">
      <c r="A148" t="s">
        <v>317</v>
      </c>
      <c r="B148">
        <f>[4]p61!B148</f>
        <v>1860055.9999999998</v>
      </c>
    </row>
    <row r="149" spans="1:2" x14ac:dyDescent="0.2">
      <c r="A149" t="s">
        <v>318</v>
      </c>
      <c r="B149">
        <f>[4]p61!B149</f>
        <v>3413530.9999999995</v>
      </c>
    </row>
    <row r="150" spans="1:2" x14ac:dyDescent="0.2">
      <c r="A150" t="s">
        <v>319</v>
      </c>
      <c r="B150">
        <f>[4]p61!B150</f>
        <v>8225563.5</v>
      </c>
    </row>
    <row r="151" spans="1:2" x14ac:dyDescent="0.2">
      <c r="A151" t="s">
        <v>320</v>
      </c>
      <c r="B151">
        <f>[4]p61!B151</f>
        <v>2536.892595881925</v>
      </c>
    </row>
    <row r="152" spans="1:2" x14ac:dyDescent="0.2">
      <c r="A152" t="s">
        <v>321</v>
      </c>
      <c r="B152">
        <f>[4]p61!B152</f>
        <v>357.1764632279623</v>
      </c>
    </row>
    <row r="153" spans="1:2" x14ac:dyDescent="0.2">
      <c r="A153" t="s">
        <v>322</v>
      </c>
      <c r="B153">
        <f>[4]p61!B153</f>
        <v>182.42823161398113</v>
      </c>
    </row>
    <row r="154" spans="1:2" x14ac:dyDescent="0.2">
      <c r="A154" t="s">
        <v>323</v>
      </c>
      <c r="B154">
        <f>[4]p61!B154</f>
        <v>18.614911385191803</v>
      </c>
    </row>
    <row r="155" spans="1:2" x14ac:dyDescent="0.2">
      <c r="A155" t="s">
        <v>324</v>
      </c>
      <c r="B155">
        <f>[4]p61!B155</f>
        <v>21.999440727953949</v>
      </c>
    </row>
    <row r="156" spans="1:2" x14ac:dyDescent="0.2">
      <c r="A156" t="s">
        <v>325</v>
      </c>
      <c r="B156">
        <f>[4]p61!B156</f>
        <v>27.904411189684552</v>
      </c>
    </row>
    <row r="157" spans="1:2" x14ac:dyDescent="0.2">
      <c r="A157" t="s">
        <v>326</v>
      </c>
      <c r="B157">
        <f>[4]p61!B157</f>
        <v>16999979</v>
      </c>
    </row>
    <row r="158" spans="1:2" x14ac:dyDescent="0.2">
      <c r="A158" t="s">
        <v>327</v>
      </c>
      <c r="B158">
        <f>[4]p61!B158</f>
        <v>800000</v>
      </c>
    </row>
    <row r="159" spans="1:2" x14ac:dyDescent="0.2">
      <c r="A159" t="s">
        <v>328</v>
      </c>
      <c r="B159">
        <f>[4]p61!B159</f>
        <v>800000</v>
      </c>
    </row>
    <row r="160" spans="1:2" x14ac:dyDescent="0.2">
      <c r="A160" t="s">
        <v>329</v>
      </c>
      <c r="B160">
        <f>[4]p61!B160</f>
        <v>199999.80000000002</v>
      </c>
    </row>
    <row r="161" spans="1:2" x14ac:dyDescent="0.2">
      <c r="A161" t="s">
        <v>330</v>
      </c>
      <c r="B161">
        <f>[4]p61!B161</f>
        <v>350000.04000000004</v>
      </c>
    </row>
    <row r="162" spans="1:2" x14ac:dyDescent="0.2">
      <c r="A162" t="s">
        <v>331</v>
      </c>
      <c r="B162">
        <f>[4]p61!B162</f>
        <v>1200000</v>
      </c>
    </row>
    <row r="163" spans="1:2" x14ac:dyDescent="0.2">
      <c r="A163" t="s">
        <v>332</v>
      </c>
      <c r="B163">
        <f>[4]p61!B163</f>
        <v>33940800</v>
      </c>
    </row>
    <row r="164" spans="1:2" x14ac:dyDescent="0.2">
      <c r="A164" t="s">
        <v>333</v>
      </c>
      <c r="B164">
        <f>[4]p61!B164</f>
        <v>0</v>
      </c>
    </row>
    <row r="165" spans="1:2" x14ac:dyDescent="0.2">
      <c r="A165" t="s">
        <v>334</v>
      </c>
      <c r="B165">
        <f>[4]p61!B165</f>
        <v>832071</v>
      </c>
    </row>
    <row r="166" spans="1:2" x14ac:dyDescent="0.2">
      <c r="A166" t="s">
        <v>335</v>
      </c>
      <c r="B166">
        <f>[4]p61!B166</f>
        <v>213906.43999999997</v>
      </c>
    </row>
    <row r="167" spans="1:2" x14ac:dyDescent="0.2">
      <c r="A167" t="s">
        <v>336</v>
      </c>
      <c r="B167">
        <f>[4]p61!B167</f>
        <v>392556.06499999994</v>
      </c>
    </row>
    <row r="168" spans="1:2" x14ac:dyDescent="0.2">
      <c r="A168" t="s">
        <v>337</v>
      </c>
      <c r="B168">
        <f>[4]p61!B168</f>
        <v>0</v>
      </c>
    </row>
    <row r="169" spans="1:2" x14ac:dyDescent="0.2">
      <c r="A169" t="s">
        <v>338</v>
      </c>
      <c r="B169">
        <f>[4]p61!B169</f>
        <v>3</v>
      </c>
    </row>
    <row r="170" spans="1:2" x14ac:dyDescent="0.2">
      <c r="A170" t="s">
        <v>339</v>
      </c>
      <c r="B170">
        <f>[4]p61!B170</f>
        <v>6</v>
      </c>
    </row>
    <row r="171" spans="1:2" x14ac:dyDescent="0.2">
      <c r="A171" t="s">
        <v>340</v>
      </c>
      <c r="B171">
        <f>[4]p61!B171</f>
        <v>386606</v>
      </c>
    </row>
    <row r="172" spans="1:2" x14ac:dyDescent="0.2">
      <c r="A172" t="s">
        <v>341</v>
      </c>
      <c r="B172">
        <f>[4]p61!B172</f>
        <v>9506918.9000000004</v>
      </c>
    </row>
    <row r="173" spans="1:2" x14ac:dyDescent="0.2">
      <c r="A173" t="s">
        <v>342</v>
      </c>
      <c r="B173">
        <f>[4]p61!B173</f>
        <v>35729175.800000004</v>
      </c>
    </row>
    <row r="174" spans="1:2" x14ac:dyDescent="0.2">
      <c r="A174" t="s">
        <v>343</v>
      </c>
      <c r="B174">
        <f>[4]p61!B174</f>
        <v>386606</v>
      </c>
    </row>
    <row r="175" spans="1:2" x14ac:dyDescent="0.2">
      <c r="A175" t="s">
        <v>344</v>
      </c>
      <c r="B175">
        <f>[4]p61!B175</f>
        <v>9506918.9000000004</v>
      </c>
    </row>
    <row r="176" spans="1:2" x14ac:dyDescent="0.2">
      <c r="A176" t="s">
        <v>345</v>
      </c>
      <c r="B176">
        <f>[4]p61!B176</f>
        <v>35729175.800000004</v>
      </c>
    </row>
    <row r="177" spans="1:2" x14ac:dyDescent="0.2">
      <c r="A177" t="s">
        <v>346</v>
      </c>
      <c r="B177">
        <f>[4]p61!B177</f>
        <v>381774</v>
      </c>
    </row>
    <row r="178" spans="1:2" x14ac:dyDescent="0.2">
      <c r="A178" t="s">
        <v>347</v>
      </c>
      <c r="B178">
        <f>[4]p61!B178</f>
        <v>9342088.3898437507</v>
      </c>
    </row>
    <row r="179" spans="1:2" x14ac:dyDescent="0.2">
      <c r="A179" t="s">
        <v>348</v>
      </c>
      <c r="B179">
        <f>[4]p61!B179</f>
        <v>34129994.399999999</v>
      </c>
    </row>
    <row r="180" spans="1:2" x14ac:dyDescent="0.2">
      <c r="A180" t="s">
        <v>349</v>
      </c>
      <c r="B180">
        <f>[4]p61!B180</f>
        <v>365571</v>
      </c>
    </row>
    <row r="181" spans="1:2" x14ac:dyDescent="0.2">
      <c r="A181" t="s">
        <v>350</v>
      </c>
      <c r="B181">
        <f>[4]p61!B181</f>
        <v>1944792</v>
      </c>
    </row>
    <row r="182" spans="1:2" x14ac:dyDescent="0.2">
      <c r="A182" t="s">
        <v>351</v>
      </c>
      <c r="B182">
        <f>[4]p61!B182</f>
        <v>7760669</v>
      </c>
    </row>
    <row r="183" spans="1:2" x14ac:dyDescent="0.2">
      <c r="A183" t="s">
        <v>352</v>
      </c>
      <c r="B183">
        <f>[4]p61!B183</f>
        <v>365571</v>
      </c>
    </row>
    <row r="184" spans="1:2" x14ac:dyDescent="0.2">
      <c r="A184" t="s">
        <v>353</v>
      </c>
      <c r="B184">
        <f>[4]p61!B184</f>
        <v>1944792</v>
      </c>
    </row>
    <row r="185" spans="1:2" x14ac:dyDescent="0.2">
      <c r="A185" t="s">
        <v>354</v>
      </c>
      <c r="B185">
        <f>[4]p61!B185</f>
        <v>7760669</v>
      </c>
    </row>
    <row r="186" spans="1:2" x14ac:dyDescent="0.2">
      <c r="A186" t="s">
        <v>355</v>
      </c>
      <c r="B186">
        <f>[4]p61!B186</f>
        <v>361001</v>
      </c>
    </row>
    <row r="187" spans="1:2" x14ac:dyDescent="0.2">
      <c r="A187" t="s">
        <v>356</v>
      </c>
      <c r="B187">
        <f>[4]p61!B187</f>
        <v>1935652</v>
      </c>
    </row>
    <row r="188" spans="1:2" x14ac:dyDescent="0.2">
      <c r="A188" t="s">
        <v>357</v>
      </c>
      <c r="B188">
        <f>[4]p61!B188</f>
        <v>7906688</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164964</v>
      </c>
    </row>
    <row r="193" spans="1:2" x14ac:dyDescent="0.2">
      <c r="A193" t="s">
        <v>362</v>
      </c>
      <c r="B193">
        <f>[4]p61!B193</f>
        <v>19302150.400000002</v>
      </c>
    </row>
    <row r="194" spans="1:2" x14ac:dyDescent="0.2">
      <c r="A194" t="s">
        <v>363</v>
      </c>
      <c r="B194">
        <f>[4]p61!B194</f>
        <v>117.00825827845404</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88416</v>
      </c>
    </row>
    <row r="202" spans="1:2" x14ac:dyDescent="0.2">
      <c r="A202" t="s">
        <v>371</v>
      </c>
      <c r="B202">
        <f>[4]p61!B202</f>
        <v>2347336</v>
      </c>
    </row>
    <row r="203" spans="1:2" x14ac:dyDescent="0.2">
      <c r="A203" t="s">
        <v>372</v>
      </c>
      <c r="B203">
        <f>[4]p61!B203</f>
        <v>26.548771647641633</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179621</v>
      </c>
    </row>
    <row r="208" spans="1:2" x14ac:dyDescent="0.2">
      <c r="A208" t="s">
        <v>377</v>
      </c>
      <c r="B208">
        <f>[4]p61!B208</f>
        <v>335293</v>
      </c>
    </row>
    <row r="209" spans="1:2" x14ac:dyDescent="0.2">
      <c r="A209" t="s">
        <v>378</v>
      </c>
      <c r="B209">
        <f>[4]p61!B209</f>
        <v>0</v>
      </c>
    </row>
    <row r="210" spans="1:2" x14ac:dyDescent="0.2">
      <c r="A210" t="s">
        <v>379</v>
      </c>
      <c r="B210">
        <f>[4]p61!B210</f>
        <v>0</v>
      </c>
    </row>
    <row r="211" spans="1:2" x14ac:dyDescent="0.2">
      <c r="A211" t="s">
        <v>380</v>
      </c>
      <c r="B211">
        <f>[4]p61!B211</f>
        <v>668473.80000000005</v>
      </c>
    </row>
    <row r="212" spans="1:2" x14ac:dyDescent="0.2">
      <c r="A212" t="s">
        <v>381</v>
      </c>
      <c r="B212">
        <f>[4]p61!B212</f>
        <v>1137602</v>
      </c>
    </row>
    <row r="213" spans="1:2" x14ac:dyDescent="0.2">
      <c r="A213" t="s">
        <v>382</v>
      </c>
      <c r="B213">
        <f>[4]p61!B213</f>
        <v>38780492.572399393</v>
      </c>
    </row>
    <row r="214" spans="1:2" x14ac:dyDescent="0.2">
      <c r="A214" t="s">
        <v>137</v>
      </c>
      <c r="B214">
        <f>[4]p61!B214</f>
        <v>67620</v>
      </c>
    </row>
    <row r="215" spans="1:2" x14ac:dyDescent="0.2">
      <c r="A215" t="s">
        <v>383</v>
      </c>
      <c r="B215">
        <f>[4]p61!B215</f>
        <v>0</v>
      </c>
    </row>
    <row r="216" spans="1:2" x14ac:dyDescent="0.2">
      <c r="A216" t="s">
        <v>384</v>
      </c>
      <c r="B216">
        <f>[4]p61!B216</f>
        <v>38848112.572399393</v>
      </c>
    </row>
    <row r="217" spans="1:2" x14ac:dyDescent="0.2">
      <c r="A217" t="s">
        <v>385</v>
      </c>
      <c r="B217">
        <f>[4]p61!B217</f>
        <v>16031087</v>
      </c>
    </row>
    <row r="218" spans="1:2" x14ac:dyDescent="0.2">
      <c r="A218" t="s">
        <v>386</v>
      </c>
      <c r="B218">
        <f>[4]p61!B218</f>
        <v>1183387.8</v>
      </c>
    </row>
    <row r="219" spans="1:2" x14ac:dyDescent="0.2">
      <c r="A219" t="s">
        <v>387</v>
      </c>
      <c r="B219">
        <f>[4]p61!B219</f>
        <v>4175973</v>
      </c>
    </row>
    <row r="220" spans="1:2" x14ac:dyDescent="0.2">
      <c r="A220" t="s">
        <v>388</v>
      </c>
      <c r="B220">
        <f>[4]p61!B220</f>
        <v>606760</v>
      </c>
    </row>
    <row r="221" spans="1:2" x14ac:dyDescent="0.2">
      <c r="A221" t="s">
        <v>145</v>
      </c>
      <c r="B221">
        <f>[4]p61!B221</f>
        <v>8000000</v>
      </c>
    </row>
    <row r="222" spans="1:2" x14ac:dyDescent="0.2">
      <c r="A222" t="s">
        <v>146</v>
      </c>
      <c r="B222">
        <f>[4]p61!B222</f>
        <v>1075988</v>
      </c>
    </row>
    <row r="223" spans="1:2" x14ac:dyDescent="0.2">
      <c r="A223" t="s">
        <v>389</v>
      </c>
      <c r="B223">
        <f>[4]p61!B223</f>
        <v>168714</v>
      </c>
    </row>
    <row r="224" spans="1:2" x14ac:dyDescent="0.2">
      <c r="A224" t="s">
        <v>390</v>
      </c>
      <c r="B224">
        <f>[4]p61!B224</f>
        <v>0</v>
      </c>
    </row>
    <row r="225" spans="1:2" x14ac:dyDescent="0.2">
      <c r="A225" t="s">
        <v>391</v>
      </c>
      <c r="B225">
        <f>[4]p61!B225</f>
        <v>0</v>
      </c>
    </row>
    <row r="226" spans="1:2" x14ac:dyDescent="0.2">
      <c r="A226" t="s">
        <v>392</v>
      </c>
      <c r="B226">
        <f>[4]p61!B226</f>
        <v>3210000</v>
      </c>
    </row>
    <row r="227" spans="1:2" x14ac:dyDescent="0.2">
      <c r="A227" t="s">
        <v>152</v>
      </c>
      <c r="B227">
        <f>[4]p61!B227</f>
        <v>160000</v>
      </c>
    </row>
    <row r="228" spans="1:2" x14ac:dyDescent="0.2">
      <c r="A228" t="s">
        <v>393</v>
      </c>
      <c r="B228">
        <f>[4]p61!B228</f>
        <v>52261.41510514883</v>
      </c>
    </row>
    <row r="229" spans="1:2" x14ac:dyDescent="0.2">
      <c r="A229" t="s">
        <v>394</v>
      </c>
      <c r="B229">
        <f>[4]p61!B229</f>
        <v>267475</v>
      </c>
    </row>
    <row r="230" spans="1:2" x14ac:dyDescent="0.2">
      <c r="A230" t="s">
        <v>395</v>
      </c>
      <c r="B230">
        <f>[4]p61!B230</f>
        <v>2617061.7613385706</v>
      </c>
    </row>
    <row r="231" spans="1:2" x14ac:dyDescent="0.2">
      <c r="A231" t="s">
        <v>396</v>
      </c>
      <c r="B231">
        <f>[4]p61!B231</f>
        <v>37548707.976443715</v>
      </c>
    </row>
    <row r="232" spans="1:2" x14ac:dyDescent="0.2">
      <c r="A232" t="s">
        <v>397</v>
      </c>
      <c r="B232">
        <f>[4]p61!B232</f>
        <v>1299404.5959556773</v>
      </c>
    </row>
    <row r="233" spans="1:2" x14ac:dyDescent="0.2">
      <c r="A233" t="s">
        <v>398</v>
      </c>
      <c r="B233">
        <f>[4]p61!B233</f>
        <v>441798</v>
      </c>
    </row>
    <row r="234" spans="1:2" x14ac:dyDescent="0.2">
      <c r="A234" t="s">
        <v>243</v>
      </c>
      <c r="B234">
        <f>[4]p61!B234</f>
        <v>857606.59595567733</v>
      </c>
    </row>
    <row r="235" spans="1:2" x14ac:dyDescent="0.2">
      <c r="A235" t="s">
        <v>399</v>
      </c>
      <c r="B235">
        <f>[4]p61!B235</f>
        <v>6250000</v>
      </c>
    </row>
    <row r="236" spans="1:2" x14ac:dyDescent="0.2">
      <c r="A236" t="s">
        <v>400</v>
      </c>
      <c r="B236">
        <f>[4]p61!B236</f>
        <v>11666666.666666668</v>
      </c>
    </row>
    <row r="237" spans="1:2" x14ac:dyDescent="0.2">
      <c r="A237" t="s">
        <v>401</v>
      </c>
      <c r="B237">
        <f>[4]p61!B237</f>
        <v>10000000</v>
      </c>
    </row>
    <row r="238" spans="1:2" x14ac:dyDescent="0.2">
      <c r="A238" t="s">
        <v>402</v>
      </c>
      <c r="B238">
        <f>[4]p61!B238</f>
        <v>400</v>
      </c>
    </row>
    <row r="239" spans="1:2" x14ac:dyDescent="0.2">
      <c r="A239" t="s">
        <v>403</v>
      </c>
      <c r="B239">
        <f>[4]p61!B239</f>
        <v>300</v>
      </c>
    </row>
    <row r="240" spans="1:2" x14ac:dyDescent="0.2">
      <c r="A240" t="s">
        <v>404</v>
      </c>
      <c r="B240">
        <f>[4]p61!B240</f>
        <v>1000</v>
      </c>
    </row>
    <row r="241" spans="1:2" x14ac:dyDescent="0.2">
      <c r="A241" t="s">
        <v>405</v>
      </c>
      <c r="B241">
        <f>[4]p61!B241</f>
        <v>1.4</v>
      </c>
    </row>
    <row r="242" spans="1:2" x14ac:dyDescent="0.2">
      <c r="A242" t="s">
        <v>406</v>
      </c>
      <c r="B242">
        <f>[4]p61!B242</f>
        <v>2.6599999999999997</v>
      </c>
    </row>
    <row r="243" spans="1:2" x14ac:dyDescent="0.2">
      <c r="A243" t="s">
        <v>407</v>
      </c>
      <c r="B243">
        <f>[4]p61!B243</f>
        <v>37917251</v>
      </c>
    </row>
    <row r="244" spans="1:2" x14ac:dyDescent="0.2">
      <c r="A244" t="s">
        <v>408</v>
      </c>
      <c r="B244">
        <f>[4]p61!B244</f>
        <v>8525797</v>
      </c>
    </row>
    <row r="245" spans="1:2" x14ac:dyDescent="0.2">
      <c r="A245" t="s">
        <v>409</v>
      </c>
      <c r="B245">
        <f>[4]p61!B245</f>
        <v>30000</v>
      </c>
    </row>
    <row r="246" spans="1:2" x14ac:dyDescent="0.2">
      <c r="A246" t="s">
        <v>410</v>
      </c>
      <c r="B246">
        <f>[4]p61!B246</f>
        <v>1</v>
      </c>
    </row>
    <row r="247" spans="1:2" x14ac:dyDescent="0.2">
      <c r="A247" t="s">
        <v>411</v>
      </c>
      <c r="B247">
        <f>[4]p61!B247</f>
        <v>7.1</v>
      </c>
    </row>
    <row r="248" spans="1:2" x14ac:dyDescent="0.2">
      <c r="A248" t="s">
        <v>412</v>
      </c>
      <c r="B248">
        <f>[4]p61!B248</f>
        <v>7.1</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5</v>
      </c>
    </row>
    <row r="260" spans="1:2" x14ac:dyDescent="0.2">
      <c r="A260" t="s">
        <v>1065</v>
      </c>
      <c r="B260">
        <f>[4]p61!B260</f>
        <v>13.753603884053835</v>
      </c>
    </row>
    <row r="261" spans="1:2" x14ac:dyDescent="0.2">
      <c r="A261" t="s">
        <v>1066</v>
      </c>
      <c r="B261">
        <f>[4]p61!B261</f>
        <v>21.902122154786277</v>
      </c>
    </row>
    <row r="262" spans="1:2" x14ac:dyDescent="0.2">
      <c r="A262" t="s">
        <v>227</v>
      </c>
      <c r="B262">
        <f>[4]p61!B262</f>
        <v>89</v>
      </c>
    </row>
    <row r="263" spans="1:2" x14ac:dyDescent="0.2">
      <c r="A263" t="s">
        <v>228</v>
      </c>
      <c r="B263">
        <f>[4]p61!B263</f>
        <v>91</v>
      </c>
    </row>
    <row r="264" spans="1:2" x14ac:dyDescent="0.2">
      <c r="A264" t="s">
        <v>346</v>
      </c>
      <c r="B264">
        <f>[4]p61!B264</f>
        <v>381774</v>
      </c>
    </row>
    <row r="265" spans="1:2" x14ac:dyDescent="0.2">
      <c r="A265" t="s">
        <v>355</v>
      </c>
      <c r="B265">
        <f>[4]p61!B265</f>
        <v>361001</v>
      </c>
    </row>
    <row r="266" spans="1:2" x14ac:dyDescent="0.2">
      <c r="A266" t="s">
        <v>338</v>
      </c>
      <c r="B266">
        <f>[4]p61!B266</f>
        <v>3</v>
      </c>
    </row>
    <row r="267" spans="1:2" x14ac:dyDescent="0.2">
      <c r="A267" t="s">
        <v>339</v>
      </c>
      <c r="B267">
        <f>[4]p61!B267</f>
        <v>6</v>
      </c>
    </row>
    <row r="268" spans="1:2" x14ac:dyDescent="0.2">
      <c r="A268" t="s">
        <v>1067</v>
      </c>
      <c r="B268">
        <f>[4]p61!B268</f>
        <v>916257.6</v>
      </c>
    </row>
    <row r="269" spans="1:2" x14ac:dyDescent="0.2">
      <c r="A269" t="s">
        <v>1068</v>
      </c>
      <c r="B269">
        <f>[4]p61!B269</f>
        <v>1083003</v>
      </c>
    </row>
    <row r="270" spans="1:2" x14ac:dyDescent="0.2">
      <c r="A270" t="s">
        <v>1069</v>
      </c>
      <c r="B270">
        <f>[4]p61!B270</f>
        <v>1114129.6368419749</v>
      </c>
    </row>
    <row r="271" spans="1:2" x14ac:dyDescent="0.2">
      <c r="A271" t="s">
        <v>1070</v>
      </c>
      <c r="B271">
        <f>[4]p61!B271</f>
        <v>0.61047924484363481</v>
      </c>
    </row>
    <row r="272" spans="1:2" x14ac:dyDescent="0.2">
      <c r="A272" t="s">
        <v>1071</v>
      </c>
      <c r="B272">
        <f>[4]p61!B272</f>
        <v>0.72370515272685731</v>
      </c>
    </row>
    <row r="273" spans="1:2" x14ac:dyDescent="0.2">
      <c r="A273" t="s">
        <v>1072</v>
      </c>
      <c r="B273">
        <f>[4]p61!B273</f>
        <v>0.65165609628448695</v>
      </c>
    </row>
    <row r="274" spans="1:2" x14ac:dyDescent="0.2">
      <c r="A274" t="s">
        <v>1073</v>
      </c>
      <c r="B274">
        <f>[4]p61!B274</f>
        <v>0.70591063642493934</v>
      </c>
    </row>
    <row r="275" spans="1:2" x14ac:dyDescent="0.2">
      <c r="A275" t="s">
        <v>1087</v>
      </c>
      <c r="B275">
        <f>[4]p61!B275</f>
        <v>0.68994878464587428</v>
      </c>
    </row>
    <row r="276" spans="1:2" x14ac:dyDescent="0.2">
      <c r="A276" t="s">
        <v>1088</v>
      </c>
      <c r="B276">
        <f>[4]p61!B276</f>
        <v>0.64344738590636397</v>
      </c>
    </row>
    <row r="277" spans="1:2" x14ac:dyDescent="0.2">
      <c r="A277" t="s">
        <v>1091</v>
      </c>
      <c r="B277">
        <f>[4]p61!B277</f>
        <v>2214309.5959556773</v>
      </c>
    </row>
    <row r="278" spans="1:2" x14ac:dyDescent="0.2">
      <c r="A278" t="s">
        <v>1092</v>
      </c>
      <c r="B278">
        <f>[4]p61!B278</f>
        <v>1.550294552377057</v>
      </c>
    </row>
    <row r="279" spans="1:2" x14ac:dyDescent="0.2">
      <c r="A279" t="s">
        <v>1093</v>
      </c>
      <c r="B279">
        <f>[4]p61!B279</f>
        <v>0.60788843035094575</v>
      </c>
    </row>
    <row r="280" spans="1:2" x14ac:dyDescent="0.2">
      <c r="A280" t="s">
        <v>1094</v>
      </c>
      <c r="B280">
        <f>[4]p61!B280</f>
        <v>0.39211156964905425</v>
      </c>
    </row>
    <row r="281" spans="1:2" x14ac:dyDescent="0.2">
      <c r="A281" t="s">
        <v>1099</v>
      </c>
      <c r="B281">
        <f>[4]p61!B281</f>
        <v>7.0223999999999995E-2</v>
      </c>
    </row>
    <row r="282" spans="1:2" x14ac:dyDescent="0.2">
      <c r="A282" t="s">
        <v>1100</v>
      </c>
      <c r="B282">
        <f>[4]p61!B282</f>
        <v>0.12325441828565586</v>
      </c>
    </row>
    <row r="283" spans="1:2" x14ac:dyDescent="0.2">
      <c r="A283" t="s">
        <v>1095</v>
      </c>
      <c r="B283">
        <f>[4]p61!B283</f>
        <v>29391454</v>
      </c>
    </row>
    <row r="284" spans="1:2" x14ac:dyDescent="0.2">
      <c r="A284" t="s">
        <v>1096</v>
      </c>
      <c r="B284">
        <f>[4]p61!B284</f>
        <v>18958625.607588097</v>
      </c>
    </row>
    <row r="285" spans="1:2" x14ac:dyDescent="0.2">
      <c r="A285" t="s">
        <v>1097</v>
      </c>
      <c r="B285">
        <f>[4]p61!B285</f>
        <v>1100179.9591137024</v>
      </c>
    </row>
    <row r="286" spans="1:2" x14ac:dyDescent="0.2">
      <c r="A286" t="s">
        <v>1101</v>
      </c>
      <c r="B286">
        <f>[4]p61!B286</f>
        <v>0</v>
      </c>
    </row>
    <row r="287" spans="1:2" x14ac:dyDescent="0.2">
      <c r="A287" t="s">
        <v>1102</v>
      </c>
      <c r="B287">
        <f>[4]p61!B287</f>
        <v>0</v>
      </c>
    </row>
    <row r="288" spans="1:2" x14ac:dyDescent="0.2">
      <c r="A288" t="s">
        <v>1103</v>
      </c>
      <c r="B288">
        <f>[4]p61!B288</f>
        <v>2000000</v>
      </c>
    </row>
    <row r="289" spans="1:2" x14ac:dyDescent="0.2">
      <c r="A289" t="s">
        <v>1069</v>
      </c>
      <c r="B289">
        <f>[4]p61!B289</f>
        <v>1114129.6368419749</v>
      </c>
    </row>
    <row r="290" spans="1:2" x14ac:dyDescent="0.2">
      <c r="A290" t="s">
        <v>508</v>
      </c>
      <c r="B290">
        <f>[4]p61!B290</f>
        <v>9.1017840553134416E-2</v>
      </c>
    </row>
    <row r="291" spans="1:2" x14ac:dyDescent="0.2">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2">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2">
      <c r="A5" t="s">
        <v>183</v>
      </c>
      <c r="B5">
        <f>[4]p62!B5</f>
        <v>0</v>
      </c>
      <c r="C5">
        <f>[4]p62!C5</f>
        <v>0</v>
      </c>
      <c r="D5">
        <f>[4]p62!D5</f>
        <v>114278</v>
      </c>
      <c r="E5">
        <f>[4]p62!E5</f>
        <v>0</v>
      </c>
      <c r="F5">
        <f>[4]p62!F5</f>
        <v>0</v>
      </c>
      <c r="G5">
        <f>[4]p62!G5</f>
        <v>0</v>
      </c>
      <c r="H5">
        <f>[4]p62!H5</f>
        <v>0</v>
      </c>
      <c r="I5">
        <f>[4]p62!I5</f>
        <v>0</v>
      </c>
      <c r="J5">
        <f>[4]p62!J5</f>
        <v>0</v>
      </c>
      <c r="K5">
        <f>[4]p62!K5</f>
        <v>0</v>
      </c>
    </row>
    <row r="6" spans="1:11" x14ac:dyDescent="0.2">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2">
      <c r="A7" t="s">
        <v>185</v>
      </c>
      <c r="B7">
        <f>[4]p62!B7</f>
        <v>0</v>
      </c>
      <c r="C7">
        <f>[4]p62!C7</f>
        <v>0</v>
      </c>
      <c r="D7">
        <f>[4]p62!D7</f>
        <v>1748207</v>
      </c>
      <c r="E7">
        <f>[4]p62!E7</f>
        <v>0</v>
      </c>
      <c r="F7">
        <f>[4]p62!F7</f>
        <v>0</v>
      </c>
      <c r="G7">
        <f>[4]p62!G7</f>
        <v>0</v>
      </c>
      <c r="H7">
        <f>[4]p62!H7</f>
        <v>0</v>
      </c>
      <c r="I7">
        <f>[4]p62!I7</f>
        <v>0</v>
      </c>
      <c r="J7">
        <f>[4]p62!J7</f>
        <v>0</v>
      </c>
      <c r="K7">
        <f>[4]p62!K7</f>
        <v>0</v>
      </c>
    </row>
    <row r="8" spans="1:11" x14ac:dyDescent="0.2">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2">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2">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2">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2">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2">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2">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2">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2">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2">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2">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2">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2">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2">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2">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2">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2">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2">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2">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2">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2">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2">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2">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2">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2">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2">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2">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2">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2">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2">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2">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x14ac:dyDescent="0.2">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x14ac:dyDescent="0.2">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2">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2">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2">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2">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2">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2">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2">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2">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2">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2">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2">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2">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1</v>
      </c>
    </row>
    <row r="79" spans="1:13" x14ac:dyDescent="0.2">
      <c r="A79" t="s">
        <v>248</v>
      </c>
      <c r="B79">
        <f>[4]p62!B79</f>
        <v>30000</v>
      </c>
    </row>
    <row r="80" spans="1:13" x14ac:dyDescent="0.2">
      <c r="A80" t="s">
        <v>249</v>
      </c>
      <c r="B80">
        <f>[4]p62!B80</f>
        <v>30000</v>
      </c>
    </row>
    <row r="81" spans="1:2" x14ac:dyDescent="0.2">
      <c r="A81" t="s">
        <v>250</v>
      </c>
      <c r="B81">
        <f>[4]p62!B81</f>
        <v>19</v>
      </c>
    </row>
    <row r="82" spans="1:2" x14ac:dyDescent="0.2">
      <c r="A82" t="s">
        <v>251</v>
      </c>
      <c r="B82">
        <f>[4]p62!B82</f>
        <v>30000</v>
      </c>
    </row>
    <row r="83" spans="1:2" x14ac:dyDescent="0.2">
      <c r="A83" t="s">
        <v>252</v>
      </c>
      <c r="B83">
        <f>[4]p62!B83</f>
        <v>600000</v>
      </c>
    </row>
    <row r="84" spans="1:2" x14ac:dyDescent="0.2">
      <c r="A84" t="s">
        <v>253</v>
      </c>
      <c r="B84">
        <f>[4]p62!B84</f>
        <v>18.282540356008443</v>
      </c>
    </row>
    <row r="85" spans="1:2" x14ac:dyDescent="0.2">
      <c r="A85" t="s">
        <v>254</v>
      </c>
      <c r="B85">
        <f>[4]p62!B85</f>
        <v>72909</v>
      </c>
    </row>
    <row r="86" spans="1:2" x14ac:dyDescent="0.2">
      <c r="A86" t="s">
        <v>255</v>
      </c>
      <c r="B86">
        <f>[4]p62!B86</f>
        <v>35708</v>
      </c>
    </row>
    <row r="87" spans="1:2" x14ac:dyDescent="0.2">
      <c r="A87" t="s">
        <v>256</v>
      </c>
      <c r="B87">
        <f>[4]p62!B87</f>
        <v>24781</v>
      </c>
    </row>
    <row r="88" spans="1:2" x14ac:dyDescent="0.2">
      <c r="A88" t="s">
        <v>257</v>
      </c>
      <c r="B88">
        <f>[4]p62!B88</f>
        <v>51865</v>
      </c>
    </row>
    <row r="89" spans="1:2" x14ac:dyDescent="0.2">
      <c r="A89" t="s">
        <v>258</v>
      </c>
      <c r="B89">
        <f>[4]p62!B89</f>
        <v>57135</v>
      </c>
    </row>
    <row r="90" spans="1:2" x14ac:dyDescent="0.2">
      <c r="A90" t="s">
        <v>259</v>
      </c>
      <c r="B90">
        <f>[4]p62!B90</f>
        <v>171790</v>
      </c>
    </row>
    <row r="91" spans="1:2" x14ac:dyDescent="0.2">
      <c r="A91" t="s">
        <v>260</v>
      </c>
      <c r="B91">
        <f>[4]p62!B91</f>
        <v>72909</v>
      </c>
    </row>
    <row r="92" spans="1:2" x14ac:dyDescent="0.2">
      <c r="A92" t="s">
        <v>261</v>
      </c>
      <c r="B92">
        <f>[4]p62!B92</f>
        <v>35708</v>
      </c>
    </row>
    <row r="93" spans="1:2" x14ac:dyDescent="0.2">
      <c r="A93" t="s">
        <v>262</v>
      </c>
      <c r="B93">
        <f>[4]p62!B93</f>
        <v>24781</v>
      </c>
    </row>
    <row r="94" spans="1:2" x14ac:dyDescent="0.2">
      <c r="A94" t="s">
        <v>263</v>
      </c>
      <c r="B94">
        <f>[4]p62!B94</f>
        <v>51865</v>
      </c>
    </row>
    <row r="95" spans="1:2" x14ac:dyDescent="0.2">
      <c r="A95" t="s">
        <v>264</v>
      </c>
      <c r="B95">
        <f>[4]p62!B95</f>
        <v>57135</v>
      </c>
    </row>
    <row r="96" spans="1:2" x14ac:dyDescent="0.2">
      <c r="A96" t="s">
        <v>265</v>
      </c>
      <c r="B96">
        <f>[4]p62!B96</f>
        <v>171790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277054200</v>
      </c>
    </row>
    <row r="104" spans="1:2" x14ac:dyDescent="0.2">
      <c r="A104" t="s">
        <v>273</v>
      </c>
      <c r="B104">
        <f>[4]p62!B104</f>
        <v>12319260</v>
      </c>
    </row>
    <row r="105" spans="1:2" x14ac:dyDescent="0.2">
      <c r="A105" t="s">
        <v>274</v>
      </c>
      <c r="B105">
        <f>[4]p62!B105</f>
        <v>7929920.0000000009</v>
      </c>
    </row>
    <row r="106" spans="1:2" x14ac:dyDescent="0.2">
      <c r="A106" t="s">
        <v>275</v>
      </c>
      <c r="B106">
        <f>[4]p62!B106</f>
        <v>1504085</v>
      </c>
    </row>
    <row r="107" spans="1:2" x14ac:dyDescent="0.2">
      <c r="A107" t="s">
        <v>276</v>
      </c>
      <c r="B107">
        <f>[4]p62!B107</f>
        <v>2571075</v>
      </c>
    </row>
    <row r="108" spans="1:2" x14ac:dyDescent="0.2">
      <c r="A108" t="s">
        <v>277</v>
      </c>
      <c r="B108">
        <f>[4]p62!B108</f>
        <v>6528020</v>
      </c>
    </row>
    <row r="109" spans="1:2" x14ac:dyDescent="0.2">
      <c r="A109" t="s">
        <v>278</v>
      </c>
      <c r="B109">
        <f>[4]p62!B109</f>
        <v>1705.1223743392832</v>
      </c>
    </row>
    <row r="110" spans="1:2" x14ac:dyDescent="0.2">
      <c r="A110" t="s">
        <v>279</v>
      </c>
      <c r="B110">
        <f>[4]p62!B110</f>
        <v>257.86629323936472</v>
      </c>
    </row>
    <row r="111" spans="1:2" x14ac:dyDescent="0.2">
      <c r="A111" t="s">
        <v>280</v>
      </c>
      <c r="B111">
        <f>[4]p62!B111</f>
        <v>123.14772703561491</v>
      </c>
    </row>
    <row r="112" spans="1:2" x14ac:dyDescent="0.2">
      <c r="A112" t="s">
        <v>281</v>
      </c>
      <c r="B112">
        <f>[4]p62!B112</f>
        <v>12.70477270356149</v>
      </c>
    </row>
    <row r="113" spans="1:2" x14ac:dyDescent="0.2">
      <c r="A113" t="s">
        <v>282</v>
      </c>
      <c r="B113">
        <f>[4]p62!B113</f>
        <v>15.050269202680534</v>
      </c>
    </row>
    <row r="114" spans="1:2" x14ac:dyDescent="0.2">
      <c r="A114" t="s">
        <v>283</v>
      </c>
      <c r="B114">
        <f>[4]p62!B114</f>
        <v>19.545804159325368</v>
      </c>
    </row>
    <row r="115" spans="1:2" x14ac:dyDescent="0.2">
      <c r="A115" t="s">
        <v>284</v>
      </c>
      <c r="B115">
        <f>[4]p62!B115</f>
        <v>14000040</v>
      </c>
    </row>
    <row r="116" spans="1:2" x14ac:dyDescent="0.2">
      <c r="A116" t="s">
        <v>285</v>
      </c>
      <c r="B116">
        <f>[4]p62!B116</f>
        <v>600000</v>
      </c>
    </row>
    <row r="117" spans="1:2" x14ac:dyDescent="0.2">
      <c r="A117" t="s">
        <v>286</v>
      </c>
      <c r="B117">
        <f>[4]p62!B117</f>
        <v>600002</v>
      </c>
    </row>
    <row r="118" spans="1:2" x14ac:dyDescent="0.2">
      <c r="A118" t="s">
        <v>287</v>
      </c>
      <c r="B118">
        <f>[4]p62!B118</f>
        <v>149999.85</v>
      </c>
    </row>
    <row r="119" spans="1:2" x14ac:dyDescent="0.2">
      <c r="A119" t="s">
        <v>288</v>
      </c>
      <c r="B119">
        <f>[4]p62!B119</f>
        <v>249999.75</v>
      </c>
    </row>
    <row r="120" spans="1:2" x14ac:dyDescent="0.2">
      <c r="A120" t="s">
        <v>289</v>
      </c>
      <c r="B120">
        <f>[4]p62!B120</f>
        <v>1000000</v>
      </c>
    </row>
    <row r="121" spans="1:2" x14ac:dyDescent="0.2">
      <c r="A121" t="s">
        <v>290</v>
      </c>
      <c r="B121">
        <f>[4]p62!B121</f>
        <v>24934878</v>
      </c>
    </row>
    <row r="122" spans="1:2" x14ac:dyDescent="0.2">
      <c r="A122" t="s">
        <v>291</v>
      </c>
      <c r="B122">
        <f>[4]p62!B122</f>
        <v>850028.94</v>
      </c>
    </row>
    <row r="123" spans="1:2" x14ac:dyDescent="0.2">
      <c r="A123" t="s">
        <v>292</v>
      </c>
      <c r="B123">
        <f>[4]p62!B123</f>
        <v>0</v>
      </c>
    </row>
    <row r="124" spans="1:2" x14ac:dyDescent="0.2">
      <c r="A124" t="s">
        <v>293</v>
      </c>
      <c r="B124">
        <f>[4]p62!B124</f>
        <v>172969.77500000002</v>
      </c>
    </row>
    <row r="125" spans="1:2" x14ac:dyDescent="0.2">
      <c r="A125" t="s">
        <v>294</v>
      </c>
      <c r="B125">
        <f>[4]p62!B125</f>
        <v>295673.625</v>
      </c>
    </row>
    <row r="126" spans="1:2" x14ac:dyDescent="0.2">
      <c r="A126" t="s">
        <v>295</v>
      </c>
      <c r="B126">
        <f>[4]p62!B126</f>
        <v>375361.15</v>
      </c>
    </row>
    <row r="127" spans="1:2" x14ac:dyDescent="0.2">
      <c r="A127" t="s">
        <v>296</v>
      </c>
      <c r="B127">
        <f>[4]p62!B127</f>
        <v>71688</v>
      </c>
    </row>
    <row r="128" spans="1:2" x14ac:dyDescent="0.2">
      <c r="A128" t="s">
        <v>297</v>
      </c>
      <c r="B128">
        <f>[4]p62!B128</f>
        <v>25810</v>
      </c>
    </row>
    <row r="129" spans="1:2" x14ac:dyDescent="0.2">
      <c r="A129" t="s">
        <v>298</v>
      </c>
      <c r="B129">
        <f>[4]p62!B129</f>
        <v>25043</v>
      </c>
    </row>
    <row r="130" spans="1:2" x14ac:dyDescent="0.2">
      <c r="A130" t="s">
        <v>299</v>
      </c>
      <c r="B130">
        <f>[4]p62!B130</f>
        <v>60556</v>
      </c>
    </row>
    <row r="131" spans="1:2" x14ac:dyDescent="0.2">
      <c r="A131" t="s">
        <v>300</v>
      </c>
      <c r="B131">
        <f>[4]p62!B131</f>
        <v>73952</v>
      </c>
    </row>
    <row r="132" spans="1:2" x14ac:dyDescent="0.2">
      <c r="A132" t="s">
        <v>301</v>
      </c>
      <c r="B132">
        <f>[4]p62!B132</f>
        <v>198178</v>
      </c>
    </row>
    <row r="133" spans="1:2" x14ac:dyDescent="0.2">
      <c r="A133" t="s">
        <v>302</v>
      </c>
      <c r="B133">
        <f>[4]p62!B133</f>
        <v>71688</v>
      </c>
    </row>
    <row r="134" spans="1:2" x14ac:dyDescent="0.2">
      <c r="A134" t="s">
        <v>303</v>
      </c>
      <c r="B134">
        <f>[4]p62!B134</f>
        <v>25810</v>
      </c>
    </row>
    <row r="135" spans="1:2" x14ac:dyDescent="0.2">
      <c r="A135" t="s">
        <v>304</v>
      </c>
      <c r="B135">
        <f>[4]p62!B135</f>
        <v>25043</v>
      </c>
    </row>
    <row r="136" spans="1:2" x14ac:dyDescent="0.2">
      <c r="A136" t="s">
        <v>305</v>
      </c>
      <c r="B136">
        <f>[4]p62!B136</f>
        <v>60556</v>
      </c>
    </row>
    <row r="137" spans="1:2" x14ac:dyDescent="0.2">
      <c r="A137" t="s">
        <v>306</v>
      </c>
      <c r="B137">
        <f>[4]p62!B137</f>
        <v>73952</v>
      </c>
    </row>
    <row r="138" spans="1:2" x14ac:dyDescent="0.2">
      <c r="A138" t="s">
        <v>307</v>
      </c>
      <c r="B138">
        <f>[4]p62!B138</f>
        <v>192368</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5810</v>
      </c>
    </row>
    <row r="145" spans="1:2" x14ac:dyDescent="0.2">
      <c r="A145" t="s">
        <v>314</v>
      </c>
      <c r="B145">
        <f>[4]p62!B145</f>
        <v>415790400</v>
      </c>
    </row>
    <row r="146" spans="1:2" x14ac:dyDescent="0.2">
      <c r="A146" t="s">
        <v>315</v>
      </c>
      <c r="B146">
        <f>[4]p62!B146</f>
        <v>11227350</v>
      </c>
    </row>
    <row r="147" spans="1:2" x14ac:dyDescent="0.2">
      <c r="A147" t="s">
        <v>316</v>
      </c>
      <c r="B147">
        <f>[4]p62!B147</f>
        <v>10893705</v>
      </c>
    </row>
    <row r="148" spans="1:2" x14ac:dyDescent="0.2">
      <c r="A148" t="s">
        <v>317</v>
      </c>
      <c r="B148">
        <f>[4]p62!B148</f>
        <v>2301128</v>
      </c>
    </row>
    <row r="149" spans="1:2" x14ac:dyDescent="0.2">
      <c r="A149" t="s">
        <v>318</v>
      </c>
      <c r="B149">
        <f>[4]p62!B149</f>
        <v>3845504</v>
      </c>
    </row>
    <row r="150" spans="1:2" x14ac:dyDescent="0.2">
      <c r="A150" t="s">
        <v>319</v>
      </c>
      <c r="B150">
        <f>[4]p62!B150</f>
        <v>9618400</v>
      </c>
    </row>
    <row r="151" spans="1:2" x14ac:dyDescent="0.2">
      <c r="A151" t="s">
        <v>320</v>
      </c>
      <c r="B151">
        <f>[4]p62!B151</f>
        <v>2600.9898509110772</v>
      </c>
    </row>
    <row r="152" spans="1:2" x14ac:dyDescent="0.2">
      <c r="A152" t="s">
        <v>321</v>
      </c>
      <c r="B152">
        <f>[4]p62!B152</f>
        <v>362.23855657401992</v>
      </c>
    </row>
    <row r="153" spans="1:2" x14ac:dyDescent="0.2">
      <c r="A153" t="s">
        <v>322</v>
      </c>
      <c r="B153">
        <f>[4]p62!B153</f>
        <v>187.84926701024446</v>
      </c>
    </row>
    <row r="154" spans="1:2" x14ac:dyDescent="0.2">
      <c r="A154" t="s">
        <v>323</v>
      </c>
      <c r="B154">
        <f>[4]p62!B154</f>
        <v>18.589926701024446</v>
      </c>
    </row>
    <row r="155" spans="1:2" x14ac:dyDescent="0.2">
      <c r="A155" t="s">
        <v>324</v>
      </c>
      <c r="B155">
        <f>[4]p62!B155</f>
        <v>22.021913168905883</v>
      </c>
    </row>
    <row r="156" spans="1:2" x14ac:dyDescent="0.2">
      <c r="A156" t="s">
        <v>325</v>
      </c>
      <c r="B156">
        <f>[4]p62!B156</f>
        <v>28.299887232345306</v>
      </c>
    </row>
    <row r="157" spans="1:2" x14ac:dyDescent="0.2">
      <c r="A157" t="s">
        <v>326</v>
      </c>
      <c r="B157">
        <f>[4]p62!B157</f>
        <v>17000010</v>
      </c>
    </row>
    <row r="158" spans="1:2" x14ac:dyDescent="0.2">
      <c r="A158" t="s">
        <v>327</v>
      </c>
      <c r="B158">
        <f>[4]p62!B158</f>
        <v>800000</v>
      </c>
    </row>
    <row r="159" spans="1:2" x14ac:dyDescent="0.2">
      <c r="A159" t="s">
        <v>328</v>
      </c>
      <c r="B159">
        <f>[4]p62!B159</f>
        <v>800000.5</v>
      </c>
    </row>
    <row r="160" spans="1:2" x14ac:dyDescent="0.2">
      <c r="A160" t="s">
        <v>329</v>
      </c>
      <c r="B160">
        <f>[4]p62!B160</f>
        <v>199999.80000000002</v>
      </c>
    </row>
    <row r="161" spans="1:2" x14ac:dyDescent="0.2">
      <c r="A161" t="s">
        <v>330</v>
      </c>
      <c r="B161">
        <f>[4]p62!B161</f>
        <v>349999.65</v>
      </c>
    </row>
    <row r="162" spans="1:2" x14ac:dyDescent="0.2">
      <c r="A162" t="s">
        <v>331</v>
      </c>
      <c r="B162">
        <f>[4]p62!B162</f>
        <v>1200000</v>
      </c>
    </row>
    <row r="163" spans="1:2" x14ac:dyDescent="0.2">
      <c r="A163" t="s">
        <v>332</v>
      </c>
      <c r="B163">
        <f>[4]p62!B163</f>
        <v>37421136</v>
      </c>
    </row>
    <row r="164" spans="1:2" x14ac:dyDescent="0.2">
      <c r="A164" t="s">
        <v>333</v>
      </c>
      <c r="B164">
        <f>[4]p62!B164</f>
        <v>0</v>
      </c>
    </row>
    <row r="165" spans="1:2" x14ac:dyDescent="0.2">
      <c r="A165" t="s">
        <v>334</v>
      </c>
      <c r="B165">
        <f>[4]p62!B165</f>
        <v>1002220.8599999999</v>
      </c>
    </row>
    <row r="166" spans="1:2" x14ac:dyDescent="0.2">
      <c r="A166" t="s">
        <v>335</v>
      </c>
      <c r="B166">
        <f>[4]p62!B166</f>
        <v>264629.72000000003</v>
      </c>
    </row>
    <row r="167" spans="1:2" x14ac:dyDescent="0.2">
      <c r="A167" t="s">
        <v>336</v>
      </c>
      <c r="B167">
        <f>[4]p62!B167</f>
        <v>442232.96</v>
      </c>
    </row>
    <row r="168" spans="1:2" x14ac:dyDescent="0.2">
      <c r="A168" t="s">
        <v>337</v>
      </c>
      <c r="B168">
        <f>[4]p62!B168</f>
        <v>0</v>
      </c>
    </row>
    <row r="169" spans="1:2" x14ac:dyDescent="0.2">
      <c r="A169" t="s">
        <v>338</v>
      </c>
      <c r="B169">
        <f>[4]p62!B169</f>
        <v>3</v>
      </c>
    </row>
    <row r="170" spans="1:2" x14ac:dyDescent="0.2">
      <c r="A170" t="s">
        <v>339</v>
      </c>
      <c r="B170">
        <f>[4]p62!B170</f>
        <v>6</v>
      </c>
    </row>
    <row r="171" spans="1:2" x14ac:dyDescent="0.2">
      <c r="A171" t="s">
        <v>340</v>
      </c>
      <c r="B171">
        <f>[4]p62!B171</f>
        <v>381774</v>
      </c>
    </row>
    <row r="172" spans="1:2" x14ac:dyDescent="0.2">
      <c r="A172" t="s">
        <v>341</v>
      </c>
      <c r="B172">
        <f>[4]p62!B172</f>
        <v>9269669.0999999996</v>
      </c>
    </row>
    <row r="173" spans="1:2" x14ac:dyDescent="0.2">
      <c r="A173" t="s">
        <v>342</v>
      </c>
      <c r="B173">
        <f>[4]p62!B173</f>
        <v>34209516.450000003</v>
      </c>
    </row>
    <row r="174" spans="1:2" x14ac:dyDescent="0.2">
      <c r="A174" t="s">
        <v>343</v>
      </c>
      <c r="B174">
        <f>[4]p62!B174</f>
        <v>381774</v>
      </c>
    </row>
    <row r="175" spans="1:2" x14ac:dyDescent="0.2">
      <c r="A175" t="s">
        <v>344</v>
      </c>
      <c r="B175">
        <f>[4]p62!B175</f>
        <v>9269669.0999999996</v>
      </c>
    </row>
    <row r="176" spans="1:2" x14ac:dyDescent="0.2">
      <c r="A176" t="s">
        <v>345</v>
      </c>
      <c r="B176">
        <f>[4]p62!B176</f>
        <v>34209516.450000003</v>
      </c>
    </row>
    <row r="177" spans="1:2" x14ac:dyDescent="0.2">
      <c r="A177" t="s">
        <v>346</v>
      </c>
      <c r="B177">
        <f>[4]p62!B177</f>
        <v>377001</v>
      </c>
    </row>
    <row r="178" spans="1:2" x14ac:dyDescent="0.2">
      <c r="A178" t="s">
        <v>347</v>
      </c>
      <c r="B178">
        <f>[4]p62!B178</f>
        <v>9107824.1123076938</v>
      </c>
    </row>
    <row r="179" spans="1:2" x14ac:dyDescent="0.2">
      <c r="A179" t="s">
        <v>348</v>
      </c>
      <c r="B179">
        <f>[4]p62!B179</f>
        <v>32817509.700000003</v>
      </c>
    </row>
    <row r="180" spans="1:2" x14ac:dyDescent="0.2">
      <c r="A180" t="s">
        <v>349</v>
      </c>
      <c r="B180">
        <f>[4]p62!B180</f>
        <v>361001</v>
      </c>
    </row>
    <row r="181" spans="1:2" x14ac:dyDescent="0.2">
      <c r="A181" t="s">
        <v>350</v>
      </c>
      <c r="B181">
        <f>[4]p62!B181</f>
        <v>1935652</v>
      </c>
    </row>
    <row r="182" spans="1:2" x14ac:dyDescent="0.2">
      <c r="A182" t="s">
        <v>351</v>
      </c>
      <c r="B182">
        <f>[4]p62!B182</f>
        <v>7906688</v>
      </c>
    </row>
    <row r="183" spans="1:2" x14ac:dyDescent="0.2">
      <c r="A183" t="s">
        <v>352</v>
      </c>
      <c r="B183">
        <f>[4]p62!B183</f>
        <v>361001</v>
      </c>
    </row>
    <row r="184" spans="1:2" x14ac:dyDescent="0.2">
      <c r="A184" t="s">
        <v>353</v>
      </c>
      <c r="B184">
        <f>[4]p62!B184</f>
        <v>1935652</v>
      </c>
    </row>
    <row r="185" spans="1:2" x14ac:dyDescent="0.2">
      <c r="A185" t="s">
        <v>354</v>
      </c>
      <c r="B185">
        <f>[4]p62!B185</f>
        <v>7906688</v>
      </c>
    </row>
    <row r="186" spans="1:2" x14ac:dyDescent="0.2">
      <c r="A186" t="s">
        <v>355</v>
      </c>
      <c r="B186">
        <f>[4]p62!B186</f>
        <v>356489</v>
      </c>
    </row>
    <row r="187" spans="1:2" x14ac:dyDescent="0.2">
      <c r="A187" t="s">
        <v>356</v>
      </c>
      <c r="B187">
        <f>[4]p62!B187</f>
        <v>1926628</v>
      </c>
    </row>
    <row r="188" spans="1:2" x14ac:dyDescent="0.2">
      <c r="A188" t="s">
        <v>357</v>
      </c>
      <c r="B188">
        <f>[4]p62!B188</f>
        <v>7980919</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102550</v>
      </c>
    </row>
    <row r="193" spans="1:2" x14ac:dyDescent="0.2">
      <c r="A193" t="s">
        <v>362</v>
      </c>
      <c r="B193">
        <f>[4]p62!B193</f>
        <v>11679135</v>
      </c>
    </row>
    <row r="194" spans="1:2" x14ac:dyDescent="0.2">
      <c r="A194" t="s">
        <v>363</v>
      </c>
      <c r="B194">
        <f>[4]p62!B194</f>
        <v>113.88723577299659</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45523</v>
      </c>
    </row>
    <row r="205" spans="1:2" x14ac:dyDescent="0.2">
      <c r="A205" t="s">
        <v>374</v>
      </c>
      <c r="B205">
        <f>[4]p62!B205</f>
        <v>1377709</v>
      </c>
    </row>
    <row r="206" spans="1:2" x14ac:dyDescent="0.2">
      <c r="A206" t="s">
        <v>375</v>
      </c>
      <c r="B206">
        <f>[4]p62!B206</f>
        <v>30.264024199378948</v>
      </c>
    </row>
    <row r="207" spans="1:2" x14ac:dyDescent="0.2">
      <c r="A207" t="s">
        <v>376</v>
      </c>
      <c r="B207">
        <f>[4]p62!B207</f>
        <v>170790</v>
      </c>
    </row>
    <row r="208" spans="1:2" x14ac:dyDescent="0.2">
      <c r="A208" t="s">
        <v>377</v>
      </c>
      <c r="B208">
        <f>[4]p62!B208</f>
        <v>318809</v>
      </c>
    </row>
    <row r="209" spans="1:2" x14ac:dyDescent="0.2">
      <c r="A209" t="s">
        <v>378</v>
      </c>
      <c r="B209">
        <f>[4]p62!B209</f>
        <v>0</v>
      </c>
    </row>
    <row r="210" spans="1:2" x14ac:dyDescent="0.2">
      <c r="A210" t="s">
        <v>379</v>
      </c>
      <c r="B210">
        <f>[4]p62!B210</f>
        <v>0</v>
      </c>
    </row>
    <row r="211" spans="1:2" x14ac:dyDescent="0.2">
      <c r="A211" t="s">
        <v>380</v>
      </c>
      <c r="B211">
        <f>[4]p62!B211</f>
        <v>827877.6</v>
      </c>
    </row>
    <row r="212" spans="1:2" x14ac:dyDescent="0.2">
      <c r="A212" t="s">
        <v>381</v>
      </c>
      <c r="B212">
        <f>[4]p62!B212</f>
        <v>1081672</v>
      </c>
    </row>
    <row r="213" spans="1:2" x14ac:dyDescent="0.2">
      <c r="A213" t="s">
        <v>382</v>
      </c>
      <c r="B213">
        <f>[4]p62!B213</f>
        <v>43367607.873948969</v>
      </c>
    </row>
    <row r="214" spans="1:2" x14ac:dyDescent="0.2">
      <c r="A214" t="s">
        <v>137</v>
      </c>
      <c r="B214">
        <f>[4]p62!B214</f>
        <v>134120</v>
      </c>
    </row>
    <row r="215" spans="1:2" x14ac:dyDescent="0.2">
      <c r="A215" t="s">
        <v>383</v>
      </c>
      <c r="B215">
        <f>[4]p62!B215</f>
        <v>0</v>
      </c>
    </row>
    <row r="216" spans="1:2" x14ac:dyDescent="0.2">
      <c r="A216" t="s">
        <v>384</v>
      </c>
      <c r="B216">
        <f>[4]p62!B216</f>
        <v>43501727.873948969</v>
      </c>
    </row>
    <row r="217" spans="1:2" x14ac:dyDescent="0.2">
      <c r="A217" t="s">
        <v>385</v>
      </c>
      <c r="B217">
        <f>[4]p62!B217</f>
        <v>20097952</v>
      </c>
    </row>
    <row r="218" spans="1:2" x14ac:dyDescent="0.2">
      <c r="A218" t="s">
        <v>386</v>
      </c>
      <c r="B218">
        <f>[4]p62!B218</f>
        <v>1317476.6000000001</v>
      </c>
    </row>
    <row r="219" spans="1:2" x14ac:dyDescent="0.2">
      <c r="A219" t="s">
        <v>387</v>
      </c>
      <c r="B219">
        <f>[4]p62!B219</f>
        <v>4186886</v>
      </c>
    </row>
    <row r="220" spans="1:2" x14ac:dyDescent="0.2">
      <c r="A220" t="s">
        <v>388</v>
      </c>
      <c r="B220">
        <f>[4]p62!B220</f>
        <v>248073</v>
      </c>
    </row>
    <row r="221" spans="1:2" x14ac:dyDescent="0.2">
      <c r="A221" t="s">
        <v>145</v>
      </c>
      <c r="B221">
        <f>[4]p62!B221</f>
        <v>8000000</v>
      </c>
    </row>
    <row r="222" spans="1:2" x14ac:dyDescent="0.2">
      <c r="A222" t="s">
        <v>146</v>
      </c>
      <c r="B222">
        <f>[4]p62!B222</f>
        <v>595613</v>
      </c>
    </row>
    <row r="223" spans="1:2" x14ac:dyDescent="0.2">
      <c r="A223" t="s">
        <v>389</v>
      </c>
      <c r="B223">
        <f>[4]p62!B223</f>
        <v>166605</v>
      </c>
    </row>
    <row r="224" spans="1:2" x14ac:dyDescent="0.2">
      <c r="A224" t="s">
        <v>390</v>
      </c>
      <c r="B224">
        <f>[4]p62!B224</f>
        <v>0</v>
      </c>
    </row>
    <row r="225" spans="1:2" x14ac:dyDescent="0.2">
      <c r="A225" t="s">
        <v>391</v>
      </c>
      <c r="B225">
        <f>[4]p62!B225</f>
        <v>0</v>
      </c>
    </row>
    <row r="226" spans="1:2" x14ac:dyDescent="0.2">
      <c r="A226" t="s">
        <v>392</v>
      </c>
      <c r="B226">
        <f>[4]p62!B226</f>
        <v>3210000</v>
      </c>
    </row>
    <row r="227" spans="1:2" x14ac:dyDescent="0.2">
      <c r="A227" t="s">
        <v>152</v>
      </c>
      <c r="B227">
        <f>[4]p62!B227</f>
        <v>160000</v>
      </c>
    </row>
    <row r="228" spans="1:2" x14ac:dyDescent="0.2">
      <c r="A228" t="s">
        <v>393</v>
      </c>
      <c r="B228">
        <f>[4]p62!B228</f>
        <v>34883.730488886118</v>
      </c>
    </row>
    <row r="229" spans="1:2" x14ac:dyDescent="0.2">
      <c r="A229" t="s">
        <v>394</v>
      </c>
      <c r="B229">
        <f>[4]p62!B229</f>
        <v>268960</v>
      </c>
    </row>
    <row r="230" spans="1:2" x14ac:dyDescent="0.2">
      <c r="A230" t="s">
        <v>395</v>
      </c>
      <c r="B230">
        <f>[4]p62!B230</f>
        <v>2920352.3181203171</v>
      </c>
    </row>
    <row r="231" spans="1:2" x14ac:dyDescent="0.2">
      <c r="A231" t="s">
        <v>396</v>
      </c>
      <c r="B231">
        <f>[4]p62!B231</f>
        <v>41206801.648609206</v>
      </c>
    </row>
    <row r="232" spans="1:2" x14ac:dyDescent="0.2">
      <c r="A232" t="s">
        <v>397</v>
      </c>
      <c r="B232">
        <f>[4]p62!B232</f>
        <v>2294926.2253397629</v>
      </c>
    </row>
    <row r="233" spans="1:2" x14ac:dyDescent="0.2">
      <c r="A233" t="s">
        <v>398</v>
      </c>
      <c r="B233">
        <f>[4]p62!B233</f>
        <v>780275</v>
      </c>
    </row>
    <row r="234" spans="1:2" x14ac:dyDescent="0.2">
      <c r="A234" t="s">
        <v>243</v>
      </c>
      <c r="B234">
        <f>[4]p62!B234</f>
        <v>1514651.2253397629</v>
      </c>
    </row>
    <row r="235" spans="1:2" x14ac:dyDescent="0.2">
      <c r="A235" t="s">
        <v>399</v>
      </c>
      <c r="B235">
        <f>[4]p62!B235</f>
        <v>6250000</v>
      </c>
    </row>
    <row r="236" spans="1:2" x14ac:dyDescent="0.2">
      <c r="A236" t="s">
        <v>400</v>
      </c>
      <c r="B236">
        <f>[4]p62!B236</f>
        <v>11666666.666666668</v>
      </c>
    </row>
    <row r="237" spans="1:2" x14ac:dyDescent="0.2">
      <c r="A237" t="s">
        <v>401</v>
      </c>
      <c r="B237">
        <f>[4]p62!B237</f>
        <v>10000000</v>
      </c>
    </row>
    <row r="238" spans="1:2" x14ac:dyDescent="0.2">
      <c r="A238" t="s">
        <v>402</v>
      </c>
      <c r="B238">
        <f>[4]p62!B238</f>
        <v>400</v>
      </c>
    </row>
    <row r="239" spans="1:2" x14ac:dyDescent="0.2">
      <c r="A239" t="s">
        <v>403</v>
      </c>
      <c r="B239">
        <f>[4]p62!B239</f>
        <v>300</v>
      </c>
    </row>
    <row r="240" spans="1:2" x14ac:dyDescent="0.2">
      <c r="A240" t="s">
        <v>404</v>
      </c>
      <c r="B240">
        <f>[4]p62!B240</f>
        <v>1000</v>
      </c>
    </row>
    <row r="241" spans="1:2" x14ac:dyDescent="0.2">
      <c r="A241" t="s">
        <v>405</v>
      </c>
      <c r="B241">
        <f>[4]p62!B241</f>
        <v>1.4</v>
      </c>
    </row>
    <row r="242" spans="1:2" x14ac:dyDescent="0.2">
      <c r="A242" t="s">
        <v>406</v>
      </c>
      <c r="B242">
        <f>[4]p62!B242</f>
        <v>2.4699999999999998</v>
      </c>
    </row>
    <row r="243" spans="1:2" x14ac:dyDescent="0.2">
      <c r="A243" t="s">
        <v>407</v>
      </c>
      <c r="B243">
        <f>[4]p62!B243</f>
        <v>40946553</v>
      </c>
    </row>
    <row r="244" spans="1:2" x14ac:dyDescent="0.2">
      <c r="A244" t="s">
        <v>408</v>
      </c>
      <c r="B244">
        <f>[4]p62!B244</f>
        <v>17959486</v>
      </c>
    </row>
    <row r="245" spans="1:2" x14ac:dyDescent="0.2">
      <c r="A245" t="s">
        <v>409</v>
      </c>
      <c r="B245">
        <f>[4]p62!B245</f>
        <v>45000</v>
      </c>
    </row>
    <row r="246" spans="1:2" x14ac:dyDescent="0.2">
      <c r="A246" t="s">
        <v>410</v>
      </c>
      <c r="B246">
        <f>[4]p62!B246</f>
        <v>2</v>
      </c>
    </row>
    <row r="247" spans="1:2" x14ac:dyDescent="0.2">
      <c r="A247" t="s">
        <v>411</v>
      </c>
      <c r="B247">
        <f>[4]p62!B247</f>
        <v>7.2</v>
      </c>
    </row>
    <row r="248" spans="1:2" x14ac:dyDescent="0.2">
      <c r="A248" t="s">
        <v>412</v>
      </c>
      <c r="B248">
        <f>[4]p62!B248</f>
        <v>6.9702199854870939</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5</v>
      </c>
    </row>
    <row r="260" spans="1:2" x14ac:dyDescent="0.2">
      <c r="A260" t="s">
        <v>1065</v>
      </c>
      <c r="B260">
        <f>[4]p62!B260</f>
        <v>14.270305975185266</v>
      </c>
    </row>
    <row r="261" spans="1:2" x14ac:dyDescent="0.2">
      <c r="A261" t="s">
        <v>1066</v>
      </c>
      <c r="B261">
        <f>[4]p62!B261</f>
        <v>22.387560345480505</v>
      </c>
    </row>
    <row r="262" spans="1:2" x14ac:dyDescent="0.2">
      <c r="A262" t="s">
        <v>227</v>
      </c>
      <c r="B262">
        <f>[4]p62!B262</f>
        <v>90</v>
      </c>
    </row>
    <row r="263" spans="1:2" x14ac:dyDescent="0.2">
      <c r="A263" t="s">
        <v>228</v>
      </c>
      <c r="B263">
        <f>[4]p62!B263</f>
        <v>90</v>
      </c>
    </row>
    <row r="264" spans="1:2" x14ac:dyDescent="0.2">
      <c r="A264" t="s">
        <v>346</v>
      </c>
      <c r="B264">
        <f>[4]p62!B264</f>
        <v>377001</v>
      </c>
    </row>
    <row r="265" spans="1:2" x14ac:dyDescent="0.2">
      <c r="A265" t="s">
        <v>355</v>
      </c>
      <c r="B265">
        <f>[4]p62!B265</f>
        <v>356489</v>
      </c>
    </row>
    <row r="266" spans="1:2" x14ac:dyDescent="0.2">
      <c r="A266" t="s">
        <v>338</v>
      </c>
      <c r="B266">
        <f>[4]p62!B266</f>
        <v>3</v>
      </c>
    </row>
    <row r="267" spans="1:2" x14ac:dyDescent="0.2">
      <c r="A267" t="s">
        <v>339</v>
      </c>
      <c r="B267">
        <f>[4]p62!B267</f>
        <v>6</v>
      </c>
    </row>
    <row r="268" spans="1:2" x14ac:dyDescent="0.2">
      <c r="A268" t="s">
        <v>1067</v>
      </c>
      <c r="B268">
        <f>[4]p62!B268</f>
        <v>904802.4</v>
      </c>
    </row>
    <row r="269" spans="1:2" x14ac:dyDescent="0.2">
      <c r="A269" t="s">
        <v>1068</v>
      </c>
      <c r="B269">
        <f>[4]p62!B269</f>
        <v>1069467</v>
      </c>
    </row>
    <row r="270" spans="1:2" x14ac:dyDescent="0.2">
      <c r="A270" t="s">
        <v>1069</v>
      </c>
      <c r="B270">
        <f>[4]p62!B270</f>
        <v>1340770.6370325664</v>
      </c>
    </row>
    <row r="271" spans="1:2" x14ac:dyDescent="0.2">
      <c r="A271" t="s">
        <v>1070</v>
      </c>
      <c r="B271">
        <f>[4]p62!B271</f>
        <v>0.59461365488838125</v>
      </c>
    </row>
    <row r="272" spans="1:2" x14ac:dyDescent="0.2">
      <c r="A272" t="s">
        <v>1071</v>
      </c>
      <c r="B272">
        <f>[4]p62!B272</f>
        <v>0.76549091598856711</v>
      </c>
    </row>
    <row r="273" spans="1:2" x14ac:dyDescent="0.2">
      <c r="A273" t="s">
        <v>1072</v>
      </c>
      <c r="B273">
        <f>[4]p62!B273</f>
        <v>0.64399532434699447</v>
      </c>
    </row>
    <row r="274" spans="1:2" x14ac:dyDescent="0.2">
      <c r="A274" t="s">
        <v>1073</v>
      </c>
      <c r="B274">
        <f>[4]p62!B274</f>
        <v>0.75130863965772088</v>
      </c>
    </row>
    <row r="275" spans="1:2" x14ac:dyDescent="0.2">
      <c r="A275" t="s">
        <v>1087</v>
      </c>
      <c r="B275">
        <f>[4]p62!B275</f>
        <v>0.71645226557407538</v>
      </c>
    </row>
    <row r="276" spans="1:2" x14ac:dyDescent="0.2">
      <c r="A276" t="s">
        <v>1088</v>
      </c>
      <c r="B276">
        <f>[4]p62!B276</f>
        <v>0.67375287664058614</v>
      </c>
    </row>
    <row r="277" spans="1:2" x14ac:dyDescent="0.2">
      <c r="A277" t="s">
        <v>1091</v>
      </c>
      <c r="B277">
        <f>[4]p62!B277</f>
        <v>2313539.2253397629</v>
      </c>
    </row>
    <row r="278" spans="1:2" x14ac:dyDescent="0.2">
      <c r="A278" t="s">
        <v>1092</v>
      </c>
      <c r="B278">
        <f>[4]p62!B278</f>
        <v>1.1227839679786447</v>
      </c>
    </row>
    <row r="279" spans="1:2" x14ac:dyDescent="0.2">
      <c r="A279" t="s">
        <v>1093</v>
      </c>
      <c r="B279">
        <f>[4]p62!B279</f>
        <v>0.52892050482545372</v>
      </c>
    </row>
    <row r="280" spans="1:2" x14ac:dyDescent="0.2">
      <c r="A280" t="s">
        <v>1094</v>
      </c>
      <c r="B280">
        <f>[4]p62!B280</f>
        <v>0.47107949517454623</v>
      </c>
    </row>
    <row r="281" spans="1:2" x14ac:dyDescent="0.2">
      <c r="A281" t="s">
        <v>1099</v>
      </c>
      <c r="B281">
        <f>[4]p62!B281</f>
        <v>6.5207999999999988E-2</v>
      </c>
    </row>
    <row r="282" spans="1:2" x14ac:dyDescent="0.2">
      <c r="A282" t="s">
        <v>1100</v>
      </c>
      <c r="B282">
        <f>[4]p62!B282</f>
        <v>0.11684175951967968</v>
      </c>
    </row>
    <row r="283" spans="1:2" x14ac:dyDescent="0.2">
      <c r="A283" t="s">
        <v>1095</v>
      </c>
      <c r="B283">
        <f>[4]p62!B283</f>
        <v>22987067</v>
      </c>
    </row>
    <row r="284" spans="1:2" x14ac:dyDescent="0.2">
      <c r="A284" t="s">
        <v>1096</v>
      </c>
      <c r="B284">
        <f>[4]p62!B284</f>
        <v>20473276.83292786</v>
      </c>
    </row>
    <row r="285" spans="1:2" x14ac:dyDescent="0.2">
      <c r="A285" t="s">
        <v>1097</v>
      </c>
      <c r="B285">
        <f>[4]p62!B285</f>
        <v>972768.58830719651</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1340770.6370325664</v>
      </c>
    </row>
    <row r="290" spans="1:2" x14ac:dyDescent="0.2">
      <c r="A290" t="s">
        <v>508</v>
      </c>
      <c r="B290">
        <f>[4]p62!B290</f>
        <v>8.953160536849461E-2</v>
      </c>
    </row>
    <row r="291" spans="1:2" x14ac:dyDescent="0.2">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316581</v>
      </c>
      <c r="C3">
        <f>[4]p63!C3</f>
        <v>148387</v>
      </c>
      <c r="D3">
        <f>[4]p63!D3</f>
        <v>105093</v>
      </c>
      <c r="E3">
        <f>[4]p63!E3</f>
        <v>247151</v>
      </c>
      <c r="F3">
        <f>[4]p63!F3</f>
        <v>285247</v>
      </c>
      <c r="G3">
        <f>[4]p63!G3</f>
        <v>776805</v>
      </c>
      <c r="H3">
        <f>[4]p63!H3</f>
        <v>1879264</v>
      </c>
      <c r="I3">
        <f>[4]p63!I3</f>
        <v>0</v>
      </c>
      <c r="J3">
        <f>[4]p63!J3</f>
        <v>0</v>
      </c>
      <c r="K3">
        <f>[4]p63!K3</f>
        <v>0</v>
      </c>
    </row>
    <row r="4" spans="1:11" x14ac:dyDescent="0.2">
      <c r="A4" t="s">
        <v>182</v>
      </c>
      <c r="B4">
        <f>[4]p63!B4</f>
        <v>316581</v>
      </c>
      <c r="C4">
        <f>[4]p63!C4</f>
        <v>148387</v>
      </c>
      <c r="D4">
        <f>[4]p63!D4</f>
        <v>105093</v>
      </c>
      <c r="E4">
        <f>[4]p63!E4</f>
        <v>247151</v>
      </c>
      <c r="F4">
        <f>[4]p63!F4</f>
        <v>285247</v>
      </c>
      <c r="G4">
        <f>[4]p63!G4</f>
        <v>776805</v>
      </c>
      <c r="H4">
        <f>[4]p63!H4</f>
        <v>1879264</v>
      </c>
      <c r="I4">
        <f>[4]p63!I4</f>
        <v>0</v>
      </c>
      <c r="J4">
        <f>[4]p63!J4</f>
        <v>0</v>
      </c>
      <c r="K4">
        <f>[4]p63!K4</f>
        <v>0</v>
      </c>
    </row>
    <row r="5" spans="1:11" x14ac:dyDescent="0.2">
      <c r="A5" t="s">
        <v>183</v>
      </c>
      <c r="B5">
        <f>[4]p63!B5</f>
        <v>0</v>
      </c>
      <c r="C5">
        <f>[4]p63!C5</f>
        <v>0</v>
      </c>
      <c r="D5">
        <f>[4]p63!D5</f>
        <v>105093</v>
      </c>
      <c r="E5">
        <f>[4]p63!E5</f>
        <v>0</v>
      </c>
      <c r="F5">
        <f>[4]p63!F5</f>
        <v>0</v>
      </c>
      <c r="G5">
        <f>[4]p63!G5</f>
        <v>0</v>
      </c>
      <c r="H5">
        <f>[4]p63!H5</f>
        <v>0</v>
      </c>
      <c r="I5">
        <f>[4]p63!I5</f>
        <v>0</v>
      </c>
      <c r="J5">
        <f>[4]p63!J5</f>
        <v>0</v>
      </c>
      <c r="K5">
        <f>[4]p63!K5</f>
        <v>0</v>
      </c>
    </row>
    <row r="6" spans="1:11" x14ac:dyDescent="0.2">
      <c r="A6" t="s">
        <v>184</v>
      </c>
      <c r="B6">
        <f>[4]p63!B6</f>
        <v>316581</v>
      </c>
      <c r="C6">
        <f>[4]p63!C6</f>
        <v>148387</v>
      </c>
      <c r="D6">
        <f>[4]p63!D6</f>
        <v>0</v>
      </c>
      <c r="E6">
        <f>[4]p63!E6</f>
        <v>247151</v>
      </c>
      <c r="F6">
        <f>[4]p63!F6</f>
        <v>285247</v>
      </c>
      <c r="G6">
        <f>[4]p63!G6</f>
        <v>776805</v>
      </c>
      <c r="H6">
        <f>[4]p63!H6</f>
        <v>0</v>
      </c>
      <c r="I6">
        <f>[4]p63!I6</f>
        <v>0</v>
      </c>
      <c r="J6">
        <f>[4]p63!J6</f>
        <v>0</v>
      </c>
      <c r="K6">
        <f>[4]p63!K6</f>
        <v>0</v>
      </c>
    </row>
    <row r="7" spans="1:11" x14ac:dyDescent="0.2">
      <c r="A7" t="s">
        <v>185</v>
      </c>
      <c r="B7">
        <f>[4]p63!B7</f>
        <v>0</v>
      </c>
      <c r="C7">
        <f>[4]p63!C7</f>
        <v>0</v>
      </c>
      <c r="D7">
        <f>[4]p63!D7</f>
        <v>1774171</v>
      </c>
      <c r="E7">
        <f>[4]p63!E7</f>
        <v>0</v>
      </c>
      <c r="F7">
        <f>[4]p63!F7</f>
        <v>0</v>
      </c>
      <c r="G7">
        <f>[4]p63!G7</f>
        <v>0</v>
      </c>
      <c r="H7">
        <f>[4]p63!H7</f>
        <v>0</v>
      </c>
      <c r="I7">
        <f>[4]p63!I7</f>
        <v>0</v>
      </c>
      <c r="J7">
        <f>[4]p63!J7</f>
        <v>0</v>
      </c>
      <c r="K7">
        <f>[4]p63!K7</f>
        <v>0</v>
      </c>
    </row>
    <row r="8" spans="1:11" x14ac:dyDescent="0.2">
      <c r="A8" t="s">
        <v>186</v>
      </c>
      <c r="B8">
        <f>[4]p63!B8</f>
        <v>307394</v>
      </c>
      <c r="C8">
        <f>[4]p63!C8</f>
        <v>53645</v>
      </c>
      <c r="D8">
        <f>[4]p63!D8</f>
        <v>58954</v>
      </c>
      <c r="E8">
        <f>[4]p63!E8</f>
        <v>256802</v>
      </c>
      <c r="F8">
        <f>[4]p63!F8</f>
        <v>342882</v>
      </c>
      <c r="G8">
        <f>[4]p63!G8</f>
        <v>829051</v>
      </c>
      <c r="H8">
        <f>[4]p63!H8</f>
        <v>1848728</v>
      </c>
      <c r="I8">
        <f>[4]p63!I8</f>
        <v>0</v>
      </c>
      <c r="J8">
        <f>[4]p63!J8</f>
        <v>0</v>
      </c>
      <c r="K8">
        <f>[4]p63!K8</f>
        <v>0</v>
      </c>
    </row>
    <row r="9" spans="1:11" x14ac:dyDescent="0.2">
      <c r="A9" t="s">
        <v>187</v>
      </c>
      <c r="B9">
        <f>[4]p63!B9</f>
        <v>307394</v>
      </c>
      <c r="C9">
        <f>[4]p63!C9</f>
        <v>39967</v>
      </c>
      <c r="D9">
        <f>[4]p63!D9</f>
        <v>55017</v>
      </c>
      <c r="E9">
        <f>[4]p63!E9</f>
        <v>256802</v>
      </c>
      <c r="F9">
        <f>[4]p63!F9</f>
        <v>342882</v>
      </c>
      <c r="G9">
        <f>[4]p63!G9</f>
        <v>829051</v>
      </c>
      <c r="H9">
        <f>[4]p63!H9</f>
        <v>1831113</v>
      </c>
      <c r="I9">
        <f>[4]p63!I9</f>
        <v>0</v>
      </c>
      <c r="J9">
        <f>[4]p63!J9</f>
        <v>0</v>
      </c>
      <c r="K9">
        <f>[4]p63!K9</f>
        <v>0</v>
      </c>
    </row>
    <row r="10" spans="1:11" x14ac:dyDescent="0.2">
      <c r="A10" t="s">
        <v>188</v>
      </c>
      <c r="B10">
        <f>[4]p63!B10</f>
        <v>0</v>
      </c>
      <c r="C10">
        <f>[4]p63!C10</f>
        <v>0</v>
      </c>
      <c r="D10">
        <f>[4]p63!D10</f>
        <v>0</v>
      </c>
      <c r="E10">
        <f>[4]p63!E10</f>
        <v>0</v>
      </c>
      <c r="F10">
        <f>[4]p63!F10</f>
        <v>144898</v>
      </c>
      <c r="G10">
        <f>[4]p63!G10</f>
        <v>488604</v>
      </c>
      <c r="H10">
        <f>[4]p63!H10</f>
        <v>0</v>
      </c>
      <c r="I10">
        <f>[4]p63!I10</f>
        <v>0</v>
      </c>
      <c r="J10">
        <f>[4]p63!J10</f>
        <v>0</v>
      </c>
      <c r="K10">
        <f>[4]p63!K10</f>
        <v>0</v>
      </c>
    </row>
    <row r="11" spans="1:11" x14ac:dyDescent="0.2">
      <c r="A11" t="s">
        <v>189</v>
      </c>
      <c r="B11">
        <f>[4]p63!B11</f>
        <v>307394</v>
      </c>
      <c r="C11">
        <f>[4]p63!C11</f>
        <v>39967</v>
      </c>
      <c r="D11">
        <f>[4]p63!D11</f>
        <v>55017</v>
      </c>
      <c r="E11">
        <f>[4]p63!E11</f>
        <v>256802</v>
      </c>
      <c r="F11">
        <f>[4]p63!F11</f>
        <v>197984</v>
      </c>
      <c r="G11">
        <f>[4]p63!G11</f>
        <v>340447</v>
      </c>
      <c r="H11">
        <f>[4]p63!H11</f>
        <v>0</v>
      </c>
      <c r="I11">
        <f>[4]p63!I11</f>
        <v>0</v>
      </c>
      <c r="J11">
        <f>[4]p63!J11</f>
        <v>0</v>
      </c>
      <c r="K11">
        <f>[4]p63!K11</f>
        <v>0</v>
      </c>
    </row>
    <row r="12" spans="1:11" x14ac:dyDescent="0.2">
      <c r="A12" t="s">
        <v>190</v>
      </c>
      <c r="B12">
        <f>[4]p63!B12</f>
        <v>0</v>
      </c>
      <c r="C12">
        <f>[4]p63!C12</f>
        <v>0</v>
      </c>
      <c r="D12">
        <f>[4]p63!D12</f>
        <v>0</v>
      </c>
      <c r="E12">
        <f>[4]p63!E12</f>
        <v>0</v>
      </c>
      <c r="F12">
        <f>[4]p63!F12</f>
        <v>616795</v>
      </c>
      <c r="G12">
        <f>[4]p63!G12</f>
        <v>580816</v>
      </c>
      <c r="H12">
        <f>[4]p63!H12</f>
        <v>0</v>
      </c>
      <c r="I12">
        <f>[4]p63!I12</f>
        <v>0</v>
      </c>
      <c r="J12">
        <f>[4]p63!J12</f>
        <v>0</v>
      </c>
      <c r="K12">
        <f>[4]p63!K12</f>
        <v>0</v>
      </c>
    </row>
    <row r="13" spans="1:11" x14ac:dyDescent="0.2">
      <c r="A13" t="s">
        <v>191</v>
      </c>
      <c r="B13">
        <f>[4]p63!B13</f>
        <v>3800</v>
      </c>
      <c r="C13">
        <f>[4]p63!C13</f>
        <v>345</v>
      </c>
      <c r="D13">
        <f>[4]p63!D13</f>
        <v>320</v>
      </c>
      <c r="E13">
        <f>[4]p63!E13</f>
        <v>29</v>
      </c>
      <c r="F13">
        <f>[4]p63!F13</f>
        <v>45</v>
      </c>
      <c r="G13">
        <f>[4]p63!G13</f>
        <v>38</v>
      </c>
      <c r="H13">
        <f>[4]p63!H13</f>
        <v>0</v>
      </c>
      <c r="I13">
        <f>[4]p63!I13</f>
        <v>0</v>
      </c>
      <c r="J13">
        <f>[4]p63!J13</f>
        <v>0</v>
      </c>
      <c r="K13">
        <f>[4]p63!K13</f>
        <v>0</v>
      </c>
    </row>
    <row r="14" spans="1:11" x14ac:dyDescent="0.2">
      <c r="A14" t="s">
        <v>192</v>
      </c>
      <c r="B14">
        <f>[4]p63!B14</f>
        <v>3775</v>
      </c>
      <c r="C14">
        <f>[4]p63!C14</f>
        <v>345</v>
      </c>
      <c r="D14">
        <f>[4]p63!D14</f>
        <v>320</v>
      </c>
      <c r="E14">
        <f>[4]p63!E14</f>
        <v>27</v>
      </c>
      <c r="F14">
        <f>[4]p63!F14</f>
        <v>43</v>
      </c>
      <c r="G14">
        <f>[4]p63!G14</f>
        <v>40</v>
      </c>
      <c r="H14">
        <f>[4]p63!H14</f>
        <v>0</v>
      </c>
      <c r="I14">
        <f>[4]p63!I14</f>
        <v>0</v>
      </c>
      <c r="J14">
        <f>[4]p63!J14</f>
        <v>0</v>
      </c>
      <c r="K14">
        <f>[4]p63!K14</f>
        <v>0</v>
      </c>
    </row>
    <row r="15" spans="1:11" x14ac:dyDescent="0.2">
      <c r="A15" t="s">
        <v>193</v>
      </c>
      <c r="B15">
        <f>[4]p63!B15</f>
        <v>4000</v>
      </c>
      <c r="C15">
        <f>[4]p63!C15</f>
        <v>330</v>
      </c>
      <c r="D15">
        <f>[4]p63!D15</f>
        <v>300</v>
      </c>
      <c r="E15">
        <f>[4]p63!E15</f>
        <v>28</v>
      </c>
      <c r="F15">
        <f>[4]p63!F15</f>
        <v>47</v>
      </c>
      <c r="G15">
        <f>[4]p63!G15</f>
        <v>39</v>
      </c>
      <c r="H15">
        <f>[4]p63!H15</f>
        <v>0</v>
      </c>
      <c r="I15">
        <f>[4]p63!I15</f>
        <v>0</v>
      </c>
      <c r="J15">
        <f>[4]p63!J15</f>
        <v>0</v>
      </c>
      <c r="K15">
        <f>[4]p63!K15</f>
        <v>0</v>
      </c>
    </row>
    <row r="16" spans="1:11" x14ac:dyDescent="0.2">
      <c r="A16" t="s">
        <v>194</v>
      </c>
      <c r="B16">
        <f>[4]p63!B16</f>
        <v>3750.0000000000005</v>
      </c>
      <c r="C16">
        <f>[4]p63!C16</f>
        <v>360</v>
      </c>
      <c r="D16">
        <f>[4]p63!D16</f>
        <v>285</v>
      </c>
      <c r="E16">
        <f>[4]p63!E16</f>
        <v>24</v>
      </c>
      <c r="F16">
        <f>[4]p63!F16</f>
        <v>36</v>
      </c>
      <c r="G16">
        <f>[4]p63!G16</f>
        <v>32</v>
      </c>
      <c r="H16">
        <f>[4]p63!H16</f>
        <v>0</v>
      </c>
      <c r="I16">
        <f>[4]p63!I16</f>
        <v>0</v>
      </c>
      <c r="J16">
        <f>[4]p63!J16</f>
        <v>0</v>
      </c>
      <c r="K16">
        <f>[4]p63!K16</f>
        <v>0</v>
      </c>
    </row>
    <row r="17" spans="1:11" x14ac:dyDescent="0.2">
      <c r="A17" t="s">
        <v>195</v>
      </c>
      <c r="B17">
        <f>[4]p63!B17</f>
        <v>4000</v>
      </c>
      <c r="C17">
        <f>[4]p63!C17</f>
        <v>360</v>
      </c>
      <c r="D17">
        <f>[4]p63!D17</f>
        <v>340</v>
      </c>
      <c r="E17">
        <f>[4]p63!E17</f>
        <v>30</v>
      </c>
      <c r="F17">
        <f>[4]p63!F17</f>
        <v>47</v>
      </c>
      <c r="G17">
        <f>[4]p63!G17</f>
        <v>43</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5800</v>
      </c>
      <c r="C23">
        <f>[4]p63!C23</f>
        <v>435</v>
      </c>
      <c r="D23">
        <f>[4]p63!D23</f>
        <v>435</v>
      </c>
      <c r="E23">
        <f>[4]p63!E23</f>
        <v>38</v>
      </c>
      <c r="F23">
        <f>[4]p63!F23</f>
        <v>52</v>
      </c>
      <c r="G23">
        <f>[4]p63!G23</f>
        <v>50</v>
      </c>
      <c r="H23">
        <f>[4]p63!H23</f>
        <v>0</v>
      </c>
      <c r="I23">
        <f>[4]p63!I23</f>
        <v>0</v>
      </c>
      <c r="J23">
        <f>[4]p63!J23</f>
        <v>0</v>
      </c>
      <c r="K23">
        <f>[4]p63!K23</f>
        <v>0</v>
      </c>
    </row>
    <row r="24" spans="1:11" x14ac:dyDescent="0.2">
      <c r="A24" t="s">
        <v>202</v>
      </c>
      <c r="B24">
        <f>[4]p63!B24</f>
        <v>5999.9999999999991</v>
      </c>
      <c r="C24">
        <f>[4]p63!C24</f>
        <v>445.00000000000006</v>
      </c>
      <c r="D24">
        <f>[4]p63!D24</f>
        <v>435</v>
      </c>
      <c r="E24">
        <f>[4]p63!E24</f>
        <v>40</v>
      </c>
      <c r="F24">
        <f>[4]p63!F24</f>
        <v>52.999999999999993</v>
      </c>
      <c r="G24">
        <f>[4]p63!G24</f>
        <v>55</v>
      </c>
      <c r="H24">
        <f>[4]p63!H24</f>
        <v>0</v>
      </c>
      <c r="I24">
        <f>[4]p63!I24</f>
        <v>0</v>
      </c>
      <c r="J24">
        <f>[4]p63!J24</f>
        <v>0</v>
      </c>
      <c r="K24">
        <f>[4]p63!K24</f>
        <v>0</v>
      </c>
    </row>
    <row r="25" spans="1:11" x14ac:dyDescent="0.2">
      <c r="A25" t="s">
        <v>203</v>
      </c>
      <c r="B25">
        <f>[4]p63!B25</f>
        <v>5800</v>
      </c>
      <c r="C25">
        <f>[4]p63!C25</f>
        <v>440</v>
      </c>
      <c r="D25">
        <f>[4]p63!D25</f>
        <v>450</v>
      </c>
      <c r="E25">
        <f>[4]p63!E25</f>
        <v>40</v>
      </c>
      <c r="F25">
        <f>[4]p63!F25</f>
        <v>52</v>
      </c>
      <c r="G25">
        <f>[4]p63!G25</f>
        <v>53</v>
      </c>
      <c r="H25">
        <f>[4]p63!H25</f>
        <v>0</v>
      </c>
      <c r="I25">
        <f>[4]p63!I25</f>
        <v>0</v>
      </c>
      <c r="J25">
        <f>[4]p63!J25</f>
        <v>0</v>
      </c>
      <c r="K25">
        <f>[4]p63!K25</f>
        <v>0</v>
      </c>
    </row>
    <row r="26" spans="1:11" x14ac:dyDescent="0.2">
      <c r="A26" t="s">
        <v>204</v>
      </c>
      <c r="B26">
        <f>[4]p63!B26</f>
        <v>5200</v>
      </c>
      <c r="C26">
        <f>[4]p63!C26</f>
        <v>460</v>
      </c>
      <c r="D26">
        <f>[4]p63!D26</f>
        <v>400</v>
      </c>
      <c r="E26">
        <f>[4]p63!E26</f>
        <v>32</v>
      </c>
      <c r="F26">
        <f>[4]p63!F26</f>
        <v>42</v>
      </c>
      <c r="G26">
        <f>[4]p63!G26</f>
        <v>42</v>
      </c>
      <c r="H26">
        <f>[4]p63!H26</f>
        <v>0</v>
      </c>
      <c r="I26">
        <f>[4]p63!I26</f>
        <v>0</v>
      </c>
      <c r="J26">
        <f>[4]p63!J26</f>
        <v>0</v>
      </c>
      <c r="K26">
        <f>[4]p63!K26</f>
        <v>0</v>
      </c>
    </row>
    <row r="27" spans="1:11" x14ac:dyDescent="0.2">
      <c r="A27" t="s">
        <v>205</v>
      </c>
      <c r="B27">
        <f>[4]p63!B27</f>
        <v>6100</v>
      </c>
      <c r="C27">
        <f>[4]p63!C27</f>
        <v>450</v>
      </c>
      <c r="D27">
        <f>[4]p63!D27</f>
        <v>450</v>
      </c>
      <c r="E27">
        <f>[4]p63!E27</f>
        <v>40</v>
      </c>
      <c r="F27">
        <f>[4]p63!F27</f>
        <v>55</v>
      </c>
      <c r="G27">
        <f>[4]p63!G27</f>
        <v>56</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68999931</v>
      </c>
      <c r="C33">
        <f>[4]p63!C33</f>
        <v>3030014</v>
      </c>
      <c r="D33">
        <f>[4]p63!D33</f>
        <v>2950003.2</v>
      </c>
      <c r="E33">
        <f>[4]p63!E33</f>
        <v>735000.32000000007</v>
      </c>
      <c r="F33">
        <f>[4]p63!F33</f>
        <v>1214999.8400000001</v>
      </c>
      <c r="G33">
        <f>[4]p63!G33</f>
        <v>5045000</v>
      </c>
      <c r="H33">
        <f>[4]p63!H33</f>
        <v>9244379</v>
      </c>
      <c r="I33">
        <f>[4]p63!I33</f>
        <v>0</v>
      </c>
      <c r="J33">
        <f>[4]p63!J33</f>
        <v>0</v>
      </c>
      <c r="K33">
        <f>[4]p63!K33</f>
        <v>0</v>
      </c>
    </row>
    <row r="34" spans="1:20" x14ac:dyDescent="0.2">
      <c r="A34" t="s">
        <v>212</v>
      </c>
      <c r="B34">
        <f>[4]p63!B34</f>
        <v>84999915</v>
      </c>
      <c r="C34">
        <f>[4]p63!C34</f>
        <v>3699982</v>
      </c>
      <c r="D34">
        <f>[4]p63!D34</f>
        <v>3950003.2</v>
      </c>
      <c r="E34">
        <f>[4]p63!E34</f>
        <v>1090000</v>
      </c>
      <c r="F34">
        <f>[4]p63!F34</f>
        <v>1964999.76</v>
      </c>
      <c r="G34">
        <f>[4]p63!G34</f>
        <v>6475000</v>
      </c>
      <c r="H34">
        <f>[4]p63!H34</f>
        <v>12599518</v>
      </c>
      <c r="I34">
        <f>[4]p63!I34</f>
        <v>0</v>
      </c>
      <c r="J34">
        <f>[4]p63!J34</f>
        <v>0</v>
      </c>
      <c r="K34">
        <f>[4]p63!K34</f>
        <v>0</v>
      </c>
    </row>
    <row r="35" spans="1:20" x14ac:dyDescent="0.2">
      <c r="A35" t="s">
        <v>213</v>
      </c>
      <c r="B35">
        <f>[4]p63!B35</f>
        <v>0</v>
      </c>
      <c r="C35">
        <f>[4]p63!C35</f>
        <v>0.09</v>
      </c>
      <c r="D35">
        <f>[4]p63!D35</f>
        <v>0.09</v>
      </c>
      <c r="E35">
        <f>[4]p63!E35</f>
        <v>0.09</v>
      </c>
      <c r="F35">
        <f>[4]p63!F35</f>
        <v>0.09</v>
      </c>
      <c r="G35">
        <f>[4]p63!G35</f>
        <v>0.09</v>
      </c>
      <c r="H35">
        <f>[4]p63!H35</f>
        <v>0</v>
      </c>
      <c r="I35">
        <f>[4]p63!I35</f>
        <v>0</v>
      </c>
      <c r="J35">
        <f>[4]p63!J35</f>
        <v>0</v>
      </c>
      <c r="K35">
        <f>[4]p63!K35</f>
        <v>0</v>
      </c>
    </row>
    <row r="36" spans="1:20" x14ac:dyDescent="0.2">
      <c r="A36" t="s">
        <v>214</v>
      </c>
      <c r="B36">
        <f>[4]p63!B36</f>
        <v>6.8999999999999992E-2</v>
      </c>
      <c r="C36">
        <f>[4]p63!C36</f>
        <v>0</v>
      </c>
      <c r="D36">
        <f>[4]p63!D36</f>
        <v>6.8999999999999992E-2</v>
      </c>
      <c r="E36">
        <f>[4]p63!E36</f>
        <v>6.8999999999999992E-2</v>
      </c>
      <c r="F36">
        <f>[4]p63!F36</f>
        <v>6.8999999999999992E-2</v>
      </c>
      <c r="G36">
        <f>[4]p63!G36</f>
        <v>0</v>
      </c>
      <c r="H36">
        <f>[4]p63!H36</f>
        <v>0</v>
      </c>
      <c r="I36">
        <f>[4]p63!I36</f>
        <v>0</v>
      </c>
      <c r="J36">
        <f>[4]p63!J36</f>
        <v>0</v>
      </c>
      <c r="K36">
        <f>[4]p63!K36</f>
        <v>0</v>
      </c>
    </row>
    <row r="37" spans="1:20" x14ac:dyDescent="0.2">
      <c r="A37" t="s">
        <v>215</v>
      </c>
      <c r="B37">
        <f>[4]p63!B37</f>
        <v>9.1999999999999998E-2</v>
      </c>
      <c r="C37">
        <f>[4]p63!C37</f>
        <v>9.1999999999999998E-2</v>
      </c>
      <c r="D37">
        <f>[4]p63!D37</f>
        <v>0</v>
      </c>
      <c r="E37">
        <f>[4]p63!E37</f>
        <v>9.1999999999999998E-2</v>
      </c>
      <c r="F37">
        <f>[4]p63!F37</f>
        <v>9.1999999999999998E-2</v>
      </c>
      <c r="G37">
        <f>[4]p63!G37</f>
        <v>9.1999999999999998E-2</v>
      </c>
      <c r="H37">
        <f>[4]p63!H37</f>
        <v>0</v>
      </c>
      <c r="I37">
        <f>[4]p63!I37</f>
        <v>0</v>
      </c>
      <c r="J37">
        <f>[4]p63!J37</f>
        <v>0</v>
      </c>
      <c r="K37">
        <f>[4]p63!K37</f>
        <v>0</v>
      </c>
    </row>
    <row r="38" spans="1:20" x14ac:dyDescent="0.2">
      <c r="A38" t="s">
        <v>216</v>
      </c>
      <c r="B38">
        <f>[4]p63!B38</f>
        <v>0.115</v>
      </c>
      <c r="C38">
        <f>[4]p63!C38</f>
        <v>0.115</v>
      </c>
      <c r="D38">
        <f>[4]p63!D38</f>
        <v>0.115</v>
      </c>
      <c r="E38">
        <f>[4]p63!E38</f>
        <v>0</v>
      </c>
      <c r="F38">
        <f>[4]p63!F38</f>
        <v>0</v>
      </c>
      <c r="G38">
        <f>[4]p63!G38</f>
        <v>0.115</v>
      </c>
      <c r="H38">
        <f>[4]p63!H38</f>
        <v>0</v>
      </c>
      <c r="I38">
        <f>[4]p63!I38</f>
        <v>0</v>
      </c>
      <c r="J38">
        <f>[4]p63!J38</f>
        <v>0</v>
      </c>
      <c r="K38">
        <f>[4]p63!K38</f>
        <v>0</v>
      </c>
    </row>
    <row r="39" spans="1:20" x14ac:dyDescent="0.2">
      <c r="A39" t="s">
        <v>217</v>
      </c>
      <c r="B39">
        <f>[4]p63!B39</f>
        <v>0.115</v>
      </c>
      <c r="C39">
        <f>[4]p63!C39</f>
        <v>0.115</v>
      </c>
      <c r="D39">
        <f>[4]p63!D39</f>
        <v>0.115</v>
      </c>
      <c r="E39">
        <f>[4]p63!E39</f>
        <v>0</v>
      </c>
      <c r="F39">
        <f>[4]p63!F39</f>
        <v>0</v>
      </c>
      <c r="G39">
        <f>[4]p63!G39</f>
        <v>0.115</v>
      </c>
      <c r="H39">
        <f>[4]p63!H39</f>
        <v>0</v>
      </c>
      <c r="I39">
        <f>[4]p63!I39</f>
        <v>0</v>
      </c>
      <c r="J39">
        <f>[4]p63!J39</f>
        <v>0</v>
      </c>
      <c r="K39">
        <f>[4]p63!K39</f>
        <v>0</v>
      </c>
    </row>
    <row r="40" spans="1:20" x14ac:dyDescent="0.2">
      <c r="A40" t="s">
        <v>218</v>
      </c>
      <c r="B40">
        <f>[4]p63!B40</f>
        <v>5.7500000000000002E-2</v>
      </c>
      <c r="C40">
        <f>[4]p63!C40</f>
        <v>0</v>
      </c>
      <c r="D40">
        <f>[4]p63!D40</f>
        <v>5.7500000000000002E-2</v>
      </c>
      <c r="E40">
        <f>[4]p63!E40</f>
        <v>5.7500000000000002E-2</v>
      </c>
      <c r="F40">
        <f>[4]p63!F40</f>
        <v>5.7500000000000002E-2</v>
      </c>
      <c r="G40">
        <f>[4]p63!G40</f>
        <v>0</v>
      </c>
      <c r="H40">
        <f>[4]p63!H40</f>
        <v>0</v>
      </c>
      <c r="I40">
        <f>[4]p63!I40</f>
        <v>0</v>
      </c>
      <c r="J40">
        <f>[4]p63!J40</f>
        <v>0</v>
      </c>
      <c r="K40">
        <f>[4]p63!K40</f>
        <v>0</v>
      </c>
    </row>
    <row r="41" spans="1:20" x14ac:dyDescent="0.2">
      <c r="A41" t="s">
        <v>219</v>
      </c>
      <c r="B41">
        <f>[4]p63!B41</f>
        <v>0.6</v>
      </c>
      <c r="C41">
        <f>[4]p63!C41</f>
        <v>1.2</v>
      </c>
      <c r="D41">
        <f>[4]p63!D41</f>
        <v>0.6</v>
      </c>
      <c r="E41">
        <f>[4]p63!E41</f>
        <v>1.5</v>
      </c>
      <c r="F41">
        <f>[4]p63!F41</f>
        <v>1.5</v>
      </c>
      <c r="G41">
        <f>[4]p63!G41</f>
        <v>1.2</v>
      </c>
      <c r="H41">
        <f>[4]p63!H41</f>
        <v>0</v>
      </c>
      <c r="I41">
        <f>[4]p63!I41</f>
        <v>0</v>
      </c>
      <c r="J41">
        <f>[4]p63!J41</f>
        <v>0</v>
      </c>
      <c r="K41">
        <f>[4]p63!K41</f>
        <v>0</v>
      </c>
    </row>
    <row r="42" spans="1:20" x14ac:dyDescent="0.2">
      <c r="A42" t="s">
        <v>220</v>
      </c>
      <c r="B42">
        <f>[4]p63!B42</f>
        <v>1.2</v>
      </c>
      <c r="C42">
        <f>[4]p63!C42</f>
        <v>0.6</v>
      </c>
      <c r="D42">
        <f>[4]p63!D42</f>
        <v>1.8</v>
      </c>
      <c r="E42">
        <f>[4]p63!E42</f>
        <v>1.2</v>
      </c>
      <c r="F42">
        <f>[4]p63!F42</f>
        <v>1.2</v>
      </c>
      <c r="G42">
        <f>[4]p63!G42</f>
        <v>0.6</v>
      </c>
      <c r="H42">
        <f>[4]p63!H42</f>
        <v>0</v>
      </c>
      <c r="I42">
        <f>[4]p63!I42</f>
        <v>0</v>
      </c>
      <c r="J42">
        <f>[4]p63!J42</f>
        <v>0</v>
      </c>
      <c r="K42">
        <f>[4]p63!K42</f>
        <v>0</v>
      </c>
    </row>
    <row r="43" spans="1:20" x14ac:dyDescent="0.2">
      <c r="A43" t="s">
        <v>221</v>
      </c>
      <c r="B43">
        <f>[4]p63!B43</f>
        <v>0.6</v>
      </c>
      <c r="C43">
        <f>[4]p63!C43</f>
        <v>1.8</v>
      </c>
      <c r="D43">
        <f>[4]p63!D43</f>
        <v>0.6</v>
      </c>
      <c r="E43">
        <f>[4]p63!E43</f>
        <v>1.2</v>
      </c>
      <c r="F43">
        <f>[4]p63!F43</f>
        <v>1.2</v>
      </c>
      <c r="G43">
        <f>[4]p63!G43</f>
        <v>1.2</v>
      </c>
      <c r="H43">
        <f>[4]p63!H43</f>
        <v>0</v>
      </c>
      <c r="I43">
        <f>[4]p63!I43</f>
        <v>0</v>
      </c>
      <c r="J43">
        <f>[4]p63!J43</f>
        <v>0</v>
      </c>
      <c r="K43">
        <f>[4]p63!K43</f>
        <v>0</v>
      </c>
    </row>
    <row r="44" spans="1:20" x14ac:dyDescent="0.2">
      <c r="A44" t="s">
        <v>222</v>
      </c>
      <c r="B44">
        <f>[4]p63!B44</f>
        <v>1.5</v>
      </c>
      <c r="C44">
        <f>[4]p63!C44</f>
        <v>1.2</v>
      </c>
      <c r="D44">
        <f>[4]p63!D44</f>
        <v>1.2</v>
      </c>
      <c r="E44">
        <f>[4]p63!E44</f>
        <v>0.6</v>
      </c>
      <c r="F44">
        <f>[4]p63!F44</f>
        <v>0.6</v>
      </c>
      <c r="G44">
        <f>[4]p63!G44</f>
        <v>0.9</v>
      </c>
      <c r="H44">
        <f>[4]p63!H44</f>
        <v>0</v>
      </c>
      <c r="I44">
        <f>[4]p63!I44</f>
        <v>0</v>
      </c>
      <c r="J44">
        <f>[4]p63!J44</f>
        <v>0</v>
      </c>
      <c r="K44">
        <f>[4]p63!K44</f>
        <v>0</v>
      </c>
    </row>
    <row r="45" spans="1:20" x14ac:dyDescent="0.2">
      <c r="A45" t="s">
        <v>223</v>
      </c>
      <c r="B45">
        <f>[4]p63!B45</f>
        <v>1.5</v>
      </c>
      <c r="C45">
        <f>[4]p63!C45</f>
        <v>1.2</v>
      </c>
      <c r="D45">
        <f>[4]p63!D45</f>
        <v>1.2</v>
      </c>
      <c r="E45">
        <f>[4]p63!E45</f>
        <v>0.6</v>
      </c>
      <c r="F45">
        <f>[4]p63!F45</f>
        <v>0.6</v>
      </c>
      <c r="G45">
        <f>[4]p63!G45</f>
        <v>0.9</v>
      </c>
      <c r="H45">
        <f>[4]p63!H45</f>
        <v>0</v>
      </c>
      <c r="I45">
        <f>[4]p63!I45</f>
        <v>0</v>
      </c>
      <c r="J45">
        <f>[4]p63!J45</f>
        <v>0</v>
      </c>
      <c r="K45">
        <f>[4]p63!K45</f>
        <v>0</v>
      </c>
    </row>
    <row r="46" spans="1:20" x14ac:dyDescent="0.2">
      <c r="A46" t="s">
        <v>224</v>
      </c>
      <c r="B46">
        <f>[4]p63!B46</f>
        <v>1.2</v>
      </c>
      <c r="C46">
        <f>[4]p63!C46</f>
        <v>0.6</v>
      </c>
      <c r="D46">
        <f>[4]p63!D46</f>
        <v>1.2</v>
      </c>
      <c r="E46">
        <f>[4]p63!E46</f>
        <v>0.9</v>
      </c>
      <c r="F46">
        <f>[4]p63!F46</f>
        <v>0.9</v>
      </c>
      <c r="G46">
        <f>[4]p63!G46</f>
        <v>0.6</v>
      </c>
      <c r="H46">
        <f>[4]p63!H46</f>
        <v>0</v>
      </c>
      <c r="I46">
        <f>[4]p63!I46</f>
        <v>0</v>
      </c>
      <c r="J46">
        <f>[4]p63!J46</f>
        <v>0</v>
      </c>
      <c r="K46">
        <f>[4]p63!K46</f>
        <v>0</v>
      </c>
      <c r="M46" s="32"/>
      <c r="N46" s="32"/>
      <c r="O46" s="32"/>
      <c r="P46" s="32"/>
      <c r="Q46" s="32"/>
      <c r="R46" s="32"/>
      <c r="S46" s="32"/>
      <c r="T46" s="32"/>
    </row>
    <row r="47" spans="1:20" x14ac:dyDescent="0.2">
      <c r="A47" t="s">
        <v>225</v>
      </c>
      <c r="B47">
        <f>[4]p63!B47</f>
        <v>90</v>
      </c>
      <c r="C47">
        <f>[4]p63!C47</f>
        <v>12.8</v>
      </c>
      <c r="D47">
        <f>[4]p63!D47</f>
        <v>6.5</v>
      </c>
      <c r="E47">
        <f>[4]p63!E47</f>
        <v>0.65</v>
      </c>
      <c r="F47">
        <f>[4]p63!F47</f>
        <v>0.77</v>
      </c>
      <c r="G47">
        <f>[4]p63!G47</f>
        <v>1</v>
      </c>
      <c r="H47">
        <f>[4]p63!H47</f>
        <v>0</v>
      </c>
      <c r="I47">
        <f>[4]p63!I47</f>
        <v>0</v>
      </c>
      <c r="J47">
        <f>[4]p63!J47</f>
        <v>0</v>
      </c>
      <c r="K47">
        <f>[4]p63!K47</f>
        <v>0</v>
      </c>
      <c r="M47" s="32"/>
      <c r="N47" s="32"/>
      <c r="O47" s="32"/>
      <c r="P47" s="32"/>
      <c r="Q47" s="32"/>
      <c r="R47" s="32"/>
      <c r="S47" s="32"/>
      <c r="T47" s="32"/>
    </row>
    <row r="48" spans="1:20" x14ac:dyDescent="0.2">
      <c r="A48" t="s">
        <v>226</v>
      </c>
      <c r="B48">
        <f>[4]p63!B48</f>
        <v>90</v>
      </c>
      <c r="C48">
        <f>[4]p63!C48</f>
        <v>12.7</v>
      </c>
      <c r="D48">
        <f>[4]p63!D48</f>
        <v>6.1</v>
      </c>
      <c r="E48">
        <f>[4]p63!E48</f>
        <v>0.66</v>
      </c>
      <c r="F48">
        <f>[4]p63!F48</f>
        <v>0.79</v>
      </c>
      <c r="G48">
        <f>[4]p63!G48</f>
        <v>1</v>
      </c>
      <c r="H48">
        <f>[4]p63!H48</f>
        <v>0</v>
      </c>
      <c r="I48">
        <f>[4]p63!I48</f>
        <v>0</v>
      </c>
      <c r="J48">
        <f>[4]p63!J48</f>
        <v>0</v>
      </c>
      <c r="K48">
        <f>[4]p63!K48</f>
        <v>0</v>
      </c>
      <c r="M48" s="32"/>
      <c r="N48" s="32"/>
      <c r="O48" s="32"/>
      <c r="P48" s="32"/>
      <c r="Q48" s="32"/>
      <c r="R48" s="32"/>
      <c r="S48" s="32"/>
      <c r="T48" s="32"/>
    </row>
    <row r="49" spans="1:20" x14ac:dyDescent="0.2">
      <c r="A49" t="s">
        <v>227</v>
      </c>
      <c r="B49">
        <f>[4]p63!B49</f>
        <v>91</v>
      </c>
      <c r="C49">
        <f>[4]p63!C49</f>
        <v>13</v>
      </c>
      <c r="D49">
        <f>[4]p63!D49</f>
        <v>6.4</v>
      </c>
      <c r="E49">
        <f>[4]p63!E49</f>
        <v>0.64</v>
      </c>
      <c r="F49">
        <f>[4]p63!F49</f>
        <v>0.76</v>
      </c>
      <c r="G49">
        <f>[4]p63!G49</f>
        <v>1</v>
      </c>
      <c r="H49">
        <f>[4]p63!H49</f>
        <v>0</v>
      </c>
      <c r="I49">
        <f>[4]p63!I49</f>
        <v>0</v>
      </c>
      <c r="J49">
        <f>[4]p63!J49</f>
        <v>0</v>
      </c>
      <c r="K49">
        <f>[4]p63!K49</f>
        <v>0</v>
      </c>
      <c r="M49" s="32"/>
      <c r="N49" s="32"/>
      <c r="O49" s="32"/>
      <c r="P49" s="32"/>
      <c r="Q49" s="32"/>
      <c r="R49" s="32"/>
      <c r="S49" s="32"/>
      <c r="T49" s="32"/>
    </row>
    <row r="50" spans="1:20" x14ac:dyDescent="0.2">
      <c r="A50" t="s">
        <v>228</v>
      </c>
      <c r="B50">
        <f>[4]p63!B50</f>
        <v>89</v>
      </c>
      <c r="C50">
        <f>[4]p63!C50</f>
        <v>13.4</v>
      </c>
      <c r="D50">
        <f>[4]p63!D50</f>
        <v>6.8</v>
      </c>
      <c r="E50">
        <f>[4]p63!E50</f>
        <v>0.63</v>
      </c>
      <c r="F50">
        <f>[4]p63!F50</f>
        <v>0.76</v>
      </c>
      <c r="G50">
        <f>[4]p63!G50</f>
        <v>1</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5.2351648351648405</v>
      </c>
      <c r="C51" s="325">
        <f>[4]p63!C51</f>
        <v>10.910769230769258</v>
      </c>
      <c r="D51" s="325">
        <f>[4]p63!D51</f>
        <v>14.32500000000001</v>
      </c>
      <c r="E51" s="325">
        <f>[4]p63!E51</f>
        <v>5.9187500000000171</v>
      </c>
      <c r="F51" s="325">
        <f>[4]p63!F51</f>
        <v>7.6000000000000068</v>
      </c>
      <c r="G51" s="325">
        <f>[4]p63!G51</f>
        <v>7.6</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10441985.231595293</v>
      </c>
      <c r="C52">
        <f>[4]p63!C52</f>
        <v>19532590.757819653</v>
      </c>
      <c r="D52">
        <f>[4]p63!D52</f>
        <v>14654636.266250461</v>
      </c>
      <c r="E52">
        <f>[4]p63!E52</f>
        <v>19915014.91312062</v>
      </c>
      <c r="F52">
        <f>[4]p63!F52</f>
        <v>5235380.4626885951</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22030976</v>
      </c>
      <c r="C53">
        <f>[4]p63!C53</f>
        <v>15270185</v>
      </c>
      <c r="D53">
        <f>[4]p63!D53</f>
        <v>12471620</v>
      </c>
      <c r="E53">
        <f>[4]p63!E53</f>
        <v>15053208</v>
      </c>
      <c r="F53">
        <f>[4]p63!F53</f>
        <v>12337810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1299691</v>
      </c>
      <c r="C54">
        <f>[4]p63!C54</f>
        <v>3333621</v>
      </c>
      <c r="D54">
        <f>[4]p63!D54</f>
        <v>1007122</v>
      </c>
      <c r="E54">
        <f>[4]p63!E54</f>
        <v>856603</v>
      </c>
      <c r="F54">
        <f>[4]p63!F54</f>
        <v>2802346</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1222337</v>
      </c>
      <c r="C55">
        <f>[4]p63!C55</f>
        <v>3332908</v>
      </c>
      <c r="D55">
        <f>[4]p63!D55</f>
        <v>1103257</v>
      </c>
      <c r="E55">
        <f>[4]p63!E55</f>
        <v>1239276</v>
      </c>
      <c r="F55">
        <f>[4]p63!F55</f>
        <v>2920628</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2522028</v>
      </c>
      <c r="C56">
        <f>[4]p63!C56</f>
        <v>6666529</v>
      </c>
      <c r="D56">
        <f>[4]p63!D56</f>
        <v>2110379</v>
      </c>
      <c r="E56">
        <f>[4]p63!E56</f>
        <v>2095879</v>
      </c>
      <c r="F56">
        <f>[4]p63!F56</f>
        <v>5722974</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3111265</v>
      </c>
      <c r="C57">
        <f>[4]p63!C57</f>
        <v>3097326</v>
      </c>
      <c r="D57">
        <f>[4]p63!D57</f>
        <v>3085105</v>
      </c>
      <c r="E57">
        <f>[4]p63!E57</f>
        <v>3107210</v>
      </c>
      <c r="F57">
        <f>[4]p63!F57</f>
        <v>3093501</v>
      </c>
      <c r="G57">
        <f>[4]p63!G57</f>
        <v>48005</v>
      </c>
      <c r="H57">
        <f>[4]p63!H57</f>
        <v>48005</v>
      </c>
      <c r="I57">
        <f>[4]p63!I57</f>
        <v>48005</v>
      </c>
      <c r="J57">
        <f>[4]p63!J57</f>
        <v>48005</v>
      </c>
      <c r="K57">
        <f>[4]p63!K57</f>
        <v>48005</v>
      </c>
      <c r="M57" s="42"/>
      <c r="N57" s="36"/>
      <c r="O57" s="36"/>
      <c r="P57" s="36"/>
      <c r="Q57" s="36"/>
      <c r="R57" s="36"/>
      <c r="S57" s="32"/>
      <c r="T57" s="44"/>
    </row>
    <row r="58" spans="1:20" x14ac:dyDescent="0.2">
      <c r="A58" t="s">
        <v>234</v>
      </c>
      <c r="B58">
        <f>[4]p63!B58</f>
        <v>6861426</v>
      </c>
      <c r="C58">
        <f>[4]p63!C58</f>
        <v>6891045</v>
      </c>
      <c r="D58">
        <f>[4]p63!D58</f>
        <v>6454123</v>
      </c>
      <c r="E58">
        <f>[4]p63!E58</f>
        <v>5956623</v>
      </c>
      <c r="F58">
        <f>[4]p63!F58</f>
        <v>5956623</v>
      </c>
      <c r="G58">
        <f>[4]p63!G58</f>
        <v>2546599</v>
      </c>
      <c r="H58">
        <f>[4]p63!H58</f>
        <v>1731686</v>
      </c>
      <c r="I58">
        <f>[4]p63!I58</f>
        <v>1629822</v>
      </c>
      <c r="J58">
        <f>[4]p63!J58</f>
        <v>2241004</v>
      </c>
      <c r="K58">
        <f>[4]p63!K58</f>
        <v>2444732</v>
      </c>
      <c r="M58" s="32"/>
      <c r="N58" s="43"/>
      <c r="O58" s="43"/>
      <c r="P58" s="43"/>
      <c r="Q58" s="43"/>
      <c r="R58" s="43"/>
      <c r="S58" s="43"/>
      <c r="T58" s="44"/>
    </row>
    <row r="59" spans="1:20" x14ac:dyDescent="0.2">
      <c r="A59" t="s">
        <v>235</v>
      </c>
      <c r="B59">
        <f>[4]p63!B59</f>
        <v>8110118</v>
      </c>
      <c r="C59">
        <f>[4]p63!C59</f>
        <v>9962888</v>
      </c>
      <c r="D59">
        <f>[4]p63!D59</f>
        <v>7538152</v>
      </c>
      <c r="E59">
        <f>[4]p63!E59</f>
        <v>8555709</v>
      </c>
      <c r="F59">
        <f>[4]p63!F59</f>
        <v>7040652</v>
      </c>
      <c r="G59">
        <f>[4]p63!G59</f>
        <v>2037279</v>
      </c>
      <c r="H59">
        <f>[4]p63!H59</f>
        <v>2444732</v>
      </c>
      <c r="I59">
        <f>[4]p63!I59</f>
        <v>2241004</v>
      </c>
      <c r="J59">
        <f>[4]p63!J59</f>
        <v>1629822</v>
      </c>
      <c r="K59">
        <f>[4]p63!K59</f>
        <v>1731686</v>
      </c>
      <c r="M59" s="32"/>
      <c r="N59" s="43"/>
      <c r="O59" s="43"/>
      <c r="P59" s="43"/>
      <c r="Q59" s="43"/>
      <c r="R59" s="43"/>
      <c r="S59" s="43"/>
      <c r="T59" s="44"/>
    </row>
    <row r="60" spans="1:20" x14ac:dyDescent="0.2">
      <c r="A60" t="s">
        <v>236</v>
      </c>
      <c r="B60">
        <f>[4]p63!B60</f>
        <v>14971544</v>
      </c>
      <c r="C60">
        <f>[4]p63!C60</f>
        <v>16853933</v>
      </c>
      <c r="D60">
        <f>[4]p63!D60</f>
        <v>13992275</v>
      </c>
      <c r="E60">
        <f>[4]p63!E60</f>
        <v>14512332</v>
      </c>
      <c r="F60">
        <f>[4]p63!F60</f>
        <v>12997275</v>
      </c>
      <c r="G60">
        <f>[4]p63!G60</f>
        <v>4583878</v>
      </c>
      <c r="H60">
        <f>[4]p63!H60</f>
        <v>4176418</v>
      </c>
      <c r="I60">
        <f>[4]p63!I60</f>
        <v>3870826</v>
      </c>
      <c r="J60">
        <f>[4]p63!J60</f>
        <v>3870826</v>
      </c>
      <c r="K60">
        <f>[4]p63!K60</f>
        <v>4176418</v>
      </c>
      <c r="M60" s="32"/>
      <c r="N60" s="32"/>
      <c r="O60" s="32"/>
      <c r="P60" s="32"/>
      <c r="Q60" s="32"/>
      <c r="R60" s="32"/>
      <c r="S60" s="32"/>
      <c r="T60" s="32"/>
    </row>
    <row r="61" spans="1:20" x14ac:dyDescent="0.2">
      <c r="A61" t="s">
        <v>237</v>
      </c>
      <c r="B61">
        <f>[4]p63!B61</f>
        <v>53077798.231595293</v>
      </c>
      <c r="C61">
        <f>[4]p63!C61</f>
        <v>61420563.757819653</v>
      </c>
      <c r="D61">
        <f>[4]p63!D61</f>
        <v>46314015.266250461</v>
      </c>
      <c r="E61">
        <f>[4]p63!E61</f>
        <v>54683643.91312062</v>
      </c>
      <c r="F61">
        <f>[4]p63!F61</f>
        <v>39386940.462688595</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7803024.171875</v>
      </c>
      <c r="C62">
        <f>[4]p63!C62</f>
        <v>9401046.9300986826</v>
      </c>
      <c r="D62">
        <f>[4]p63!D62</f>
        <v>8293430.80859375</v>
      </c>
      <c r="E62">
        <f>[4]p63!E62</f>
        <v>8320589.1116365129</v>
      </c>
      <c r="F62">
        <f>[4]p63!F62</f>
        <v>8030712.95703125</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938842</v>
      </c>
      <c r="C63">
        <f>[4]p63!C63</f>
        <v>1329252</v>
      </c>
      <c r="D63">
        <f>[4]p63!D63</f>
        <v>1945071</v>
      </c>
      <c r="E63">
        <f>[4]p63!E63</f>
        <v>10895</v>
      </c>
      <c r="F63">
        <f>[4]p63!F63</f>
        <v>2208918</v>
      </c>
      <c r="G63">
        <f>[4]p63!G63</f>
        <v>-4006647</v>
      </c>
      <c r="H63">
        <f>[4]p63!H63</f>
        <v>-3536284</v>
      </c>
      <c r="I63">
        <f>[4]p63!I63</f>
        <v>-2801880</v>
      </c>
      <c r="J63">
        <f>[4]p63!J63</f>
        <v>-2647771</v>
      </c>
      <c r="K63">
        <f>[4]p63!K63</f>
        <v>-3257955</v>
      </c>
    </row>
    <row r="64" spans="1:20" x14ac:dyDescent="0.2">
      <c r="A64" t="s">
        <v>238</v>
      </c>
      <c r="B64">
        <f>[4]p63!B64</f>
        <v>23554848</v>
      </c>
      <c r="C64">
        <f>[4]p63!C64</f>
        <v>29279298</v>
      </c>
      <c r="D64">
        <f>[4]p63!D64</f>
        <v>20018224</v>
      </c>
      <c r="E64">
        <f>[4]p63!E64</f>
        <v>27276021</v>
      </c>
      <c r="F64">
        <f>[4]p63!F64</f>
        <v>14859332</v>
      </c>
      <c r="G64">
        <f>[4]p63!G64</f>
        <v>0</v>
      </c>
      <c r="H64">
        <f>[4]p63!H64</f>
        <v>0</v>
      </c>
      <c r="I64">
        <f>[4]p63!I64</f>
        <v>0</v>
      </c>
      <c r="J64">
        <f>[4]p63!J64</f>
        <v>0</v>
      </c>
      <c r="K64">
        <f>[4]p63!K64</f>
        <v>0</v>
      </c>
    </row>
    <row r="65" spans="1:13" x14ac:dyDescent="0.2">
      <c r="A65" t="s">
        <v>239</v>
      </c>
      <c r="B65">
        <f>[4]p63!B65</f>
        <v>1000000</v>
      </c>
      <c r="C65">
        <f>[4]p63!C65</f>
        <v>1000000</v>
      </c>
      <c r="D65">
        <f>[4]p63!D65</f>
        <v>1000000</v>
      </c>
      <c r="E65">
        <f>[4]p63!E65</f>
        <v>1000000</v>
      </c>
      <c r="F65">
        <f>[4]p63!F65</f>
        <v>1000000</v>
      </c>
      <c r="G65">
        <f>[4]p63!G65</f>
        <v>1000000</v>
      </c>
      <c r="H65">
        <f>[4]p63!H65</f>
        <v>1000000</v>
      </c>
      <c r="I65">
        <f>[4]p63!I65</f>
        <v>1000000</v>
      </c>
      <c r="J65">
        <f>[4]p63!J65</f>
        <v>1000000</v>
      </c>
      <c r="K65">
        <f>[4]p63!K65</f>
        <v>1000000</v>
      </c>
    </row>
    <row r="66" spans="1:13" x14ac:dyDescent="0.2">
      <c r="A66" t="s">
        <v>125</v>
      </c>
      <c r="B66">
        <f>[4]p63!B66</f>
        <v>19781084.059720293</v>
      </c>
      <c r="C66">
        <f>[4]p63!C66</f>
        <v>20410966.827720974</v>
      </c>
      <c r="D66">
        <f>[4]p63!D66</f>
        <v>15057289.457656711</v>
      </c>
      <c r="E66">
        <f>[4]p63!E66</f>
        <v>18076138.801484104</v>
      </c>
      <c r="F66">
        <f>[4]p63!F66</f>
        <v>13287977.505657341</v>
      </c>
      <c r="G66">
        <f>[4]p63!G66</f>
        <v>12743900</v>
      </c>
      <c r="H66">
        <f>[4]p63!H66</f>
        <v>13656953</v>
      </c>
      <c r="I66">
        <f>[4]p63!I66</f>
        <v>15082559</v>
      </c>
      <c r="J66">
        <f>[4]p63!J66</f>
        <v>15382726</v>
      </c>
      <c r="K66">
        <f>[4]p63!K66</f>
        <v>14197238</v>
      </c>
    </row>
    <row r="67" spans="1:13" x14ac:dyDescent="0.2">
      <c r="A67" t="s">
        <v>240</v>
      </c>
      <c r="B67">
        <f>[4]p63!B67</f>
        <v>53077798.231595293</v>
      </c>
      <c r="C67">
        <f>[4]p63!C67</f>
        <v>61420563.757819653</v>
      </c>
      <c r="D67">
        <f>[4]p63!D67</f>
        <v>46314015.266250461</v>
      </c>
      <c r="E67">
        <f>[4]p63!E67</f>
        <v>54683643.91312062</v>
      </c>
      <c r="F67">
        <f>[4]p63!F67</f>
        <v>39386940.462688595</v>
      </c>
      <c r="G67">
        <f>[4]p63!G67</f>
        <v>0</v>
      </c>
      <c r="H67">
        <f>[4]p63!H67</f>
        <v>0</v>
      </c>
      <c r="I67">
        <f>[4]p63!I67</f>
        <v>0</v>
      </c>
      <c r="J67">
        <f>[4]p63!J67</f>
        <v>0</v>
      </c>
      <c r="K67">
        <f>[4]p63!K67</f>
        <v>0</v>
      </c>
    </row>
    <row r="68" spans="1:13" x14ac:dyDescent="0.2">
      <c r="A68" t="s">
        <v>241</v>
      </c>
      <c r="B68">
        <f>[4]p63!B68</f>
        <v>0</v>
      </c>
      <c r="C68">
        <f>[4]p63!C68</f>
        <v>0</v>
      </c>
      <c r="D68">
        <f>[4]p63!D68</f>
        <v>10</v>
      </c>
      <c r="E68">
        <f>[4]p63!E68</f>
        <v>0</v>
      </c>
      <c r="F68">
        <f>[4]p63!F68</f>
        <v>1000000</v>
      </c>
      <c r="G68">
        <f>[4]p63!G68</f>
        <v>0</v>
      </c>
      <c r="H68">
        <f>[4]p63!H68</f>
        <v>0</v>
      </c>
      <c r="I68">
        <f>[4]p63!I68</f>
        <v>0</v>
      </c>
      <c r="J68">
        <f>[4]p63!J68</f>
        <v>0</v>
      </c>
      <c r="K68">
        <f>[4]p63!K68</f>
        <v>0</v>
      </c>
    </row>
    <row r="69" spans="1:13" x14ac:dyDescent="0.2">
      <c r="A69" t="s">
        <v>242</v>
      </c>
      <c r="B69">
        <f>[4]p63!B69</f>
        <v>39098835.842701703</v>
      </c>
      <c r="C69">
        <f>[4]p63!C69</f>
        <v>35679052.511115529</v>
      </c>
      <c r="D69">
        <f>[4]p63!D69</f>
        <v>37414912.779135339</v>
      </c>
      <c r="E69">
        <f>[4]p63!E69</f>
        <v>38191743.513248265</v>
      </c>
      <c r="F69">
        <f>[4]p63!F69</f>
        <v>36264156.5765616</v>
      </c>
      <c r="G69">
        <f>[4]p63!G69</f>
        <v>0</v>
      </c>
      <c r="H69">
        <f>[4]p63!H69</f>
        <v>0</v>
      </c>
      <c r="I69">
        <f>[4]p63!I69</f>
        <v>0</v>
      </c>
      <c r="J69">
        <f>[4]p63!J69</f>
        <v>0</v>
      </c>
      <c r="K69">
        <f>[4]p63!K69</f>
        <v>0</v>
      </c>
    </row>
    <row r="70" spans="1:13" x14ac:dyDescent="0.2">
      <c r="A70" t="s">
        <v>243</v>
      </c>
      <c r="B70">
        <f>[4]p63!B70</f>
        <v>307807.22679243237</v>
      </c>
      <c r="C70">
        <f>[4]p63!C70</f>
        <v>1209596.8428871483</v>
      </c>
      <c r="D70">
        <f>[4]p63!D70</f>
        <v>1749449.0000909045</v>
      </c>
      <c r="E70">
        <f>[4]p63!E70</f>
        <v>-1411223.7239975035</v>
      </c>
      <c r="F70">
        <f>[4]p63!F70</f>
        <v>2642790.4722054154</v>
      </c>
      <c r="G70">
        <f>[4]p63!G70</f>
        <v>-43077</v>
      </c>
      <c r="H70">
        <f>[4]p63!H70</f>
        <v>-39673</v>
      </c>
      <c r="I70">
        <f>[4]p63!I70</f>
        <v>-37120</v>
      </c>
      <c r="J70">
        <f>[4]p63!J70</f>
        <v>-37120</v>
      </c>
      <c r="K70">
        <f>[4]p63!K70</f>
        <v>-39673</v>
      </c>
    </row>
    <row r="71" spans="1:13" x14ac:dyDescent="0.2">
      <c r="A71" t="s">
        <v>244</v>
      </c>
      <c r="B71">
        <f>[4]p63!B71</f>
        <v>0.95999709690274382</v>
      </c>
      <c r="C71">
        <f>[4]p63!C71</f>
        <v>1.0227528104169867</v>
      </c>
      <c r="D71">
        <f>[4]p63!D71</f>
        <v>0.96556164292863733</v>
      </c>
      <c r="E71">
        <f>[4]p63!E71</f>
        <v>0.97854558365572197</v>
      </c>
      <c r="F71">
        <f>[4]p63!F71</f>
        <v>1.0731428660959108</v>
      </c>
      <c r="G71">
        <f>[4]p63!G71</f>
        <v>0</v>
      </c>
      <c r="H71">
        <f>[4]p63!H71</f>
        <v>0</v>
      </c>
      <c r="I71">
        <f>[4]p63!I71</f>
        <v>0</v>
      </c>
      <c r="J71">
        <f>[4]p63!J71</f>
        <v>0</v>
      </c>
      <c r="K71">
        <f>[4]p63!K71</f>
        <v>0</v>
      </c>
    </row>
    <row r="72" spans="1:13" x14ac:dyDescent="0.2">
      <c r="A72" t="s">
        <v>245</v>
      </c>
      <c r="B72">
        <f>[4]p63!B72</f>
        <v>1.106767602413</v>
      </c>
      <c r="C72">
        <f>[4]p63!C72</f>
        <v>1.0225969129372221</v>
      </c>
      <c r="D72">
        <f>[4]p63!D72</f>
        <v>0.9790996646496638</v>
      </c>
      <c r="E72">
        <f>[4]p63!E72</f>
        <v>1.058279870196968</v>
      </c>
      <c r="F72">
        <f>[4]p63!F72</f>
        <v>0.83325594980314543</v>
      </c>
      <c r="G72">
        <f>[4]p63!G72</f>
        <v>0</v>
      </c>
      <c r="H72">
        <f>[4]p63!H72</f>
        <v>0</v>
      </c>
      <c r="I72">
        <f>[4]p63!I72</f>
        <v>0</v>
      </c>
      <c r="J72">
        <f>[4]p63!J72</f>
        <v>0</v>
      </c>
      <c r="K72">
        <f>[4]p63!K72</f>
        <v>0</v>
      </c>
    </row>
    <row r="73" spans="1:13" x14ac:dyDescent="0.2">
      <c r="A73" t="s">
        <v>246</v>
      </c>
      <c r="B73">
        <f>[4]p63!B73</f>
        <v>1</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1</v>
      </c>
    </row>
    <row r="79" spans="1:13" x14ac:dyDescent="0.2">
      <c r="A79" t="s">
        <v>248</v>
      </c>
      <c r="B79">
        <f>[4]p63!B79</f>
        <v>45000</v>
      </c>
    </row>
    <row r="80" spans="1:13" x14ac:dyDescent="0.2">
      <c r="A80" t="s">
        <v>249</v>
      </c>
      <c r="B80">
        <f>[4]p63!B80</f>
        <v>45000</v>
      </c>
    </row>
    <row r="81" spans="1:2" x14ac:dyDescent="0.2">
      <c r="A81" t="s">
        <v>250</v>
      </c>
      <c r="B81">
        <f>[4]p63!B81</f>
        <v>18</v>
      </c>
    </row>
    <row r="82" spans="1:2" x14ac:dyDescent="0.2">
      <c r="A82" t="s">
        <v>251</v>
      </c>
      <c r="B82">
        <f>[4]p63!B82</f>
        <v>45000</v>
      </c>
    </row>
    <row r="83" spans="1:2" x14ac:dyDescent="0.2">
      <c r="A83" t="s">
        <v>252</v>
      </c>
      <c r="B83">
        <f>[4]p63!B83</f>
        <v>900000</v>
      </c>
    </row>
    <row r="84" spans="1:2" x14ac:dyDescent="0.2">
      <c r="A84" t="s">
        <v>253</v>
      </c>
      <c r="B84">
        <f>[4]p63!B84</f>
        <v>17.521113195845629</v>
      </c>
    </row>
    <row r="85" spans="1:2" x14ac:dyDescent="0.2">
      <c r="A85" t="s">
        <v>254</v>
      </c>
      <c r="B85">
        <f>[4]p63!B85</f>
        <v>59359</v>
      </c>
    </row>
    <row r="86" spans="1:2" x14ac:dyDescent="0.2">
      <c r="A86" t="s">
        <v>255</v>
      </c>
      <c r="B86">
        <f>[4]p63!B86</f>
        <v>29638</v>
      </c>
    </row>
    <row r="87" spans="1:2" x14ac:dyDescent="0.2">
      <c r="A87" t="s">
        <v>256</v>
      </c>
      <c r="B87">
        <f>[4]p63!B87</f>
        <v>20234</v>
      </c>
    </row>
    <row r="88" spans="1:2" x14ac:dyDescent="0.2">
      <c r="A88" t="s">
        <v>257</v>
      </c>
      <c r="B88">
        <f>[4]p63!B88</f>
        <v>43826</v>
      </c>
    </row>
    <row r="89" spans="1:2" x14ac:dyDescent="0.2">
      <c r="A89" t="s">
        <v>258</v>
      </c>
      <c r="B89">
        <f>[4]p63!B89</f>
        <v>51557</v>
      </c>
    </row>
    <row r="90" spans="1:2" x14ac:dyDescent="0.2">
      <c r="A90" t="s">
        <v>259</v>
      </c>
      <c r="B90">
        <f>[4]p63!B90</f>
        <v>152055</v>
      </c>
    </row>
    <row r="91" spans="1:2" x14ac:dyDescent="0.2">
      <c r="A91" t="s">
        <v>260</v>
      </c>
      <c r="B91">
        <f>[4]p63!B91</f>
        <v>59359</v>
      </c>
    </row>
    <row r="92" spans="1:2" x14ac:dyDescent="0.2">
      <c r="A92" t="s">
        <v>261</v>
      </c>
      <c r="B92">
        <f>[4]p63!B92</f>
        <v>29638</v>
      </c>
    </row>
    <row r="93" spans="1:2" x14ac:dyDescent="0.2">
      <c r="A93" t="s">
        <v>262</v>
      </c>
      <c r="B93">
        <f>[4]p63!B93</f>
        <v>20234</v>
      </c>
    </row>
    <row r="94" spans="1:2" x14ac:dyDescent="0.2">
      <c r="A94" t="s">
        <v>263</v>
      </c>
      <c r="B94">
        <f>[4]p63!B94</f>
        <v>43826</v>
      </c>
    </row>
    <row r="95" spans="1:2" x14ac:dyDescent="0.2">
      <c r="A95" t="s">
        <v>264</v>
      </c>
      <c r="B95">
        <f>[4]p63!B95</f>
        <v>51557</v>
      </c>
    </row>
    <row r="96" spans="1:2" x14ac:dyDescent="0.2">
      <c r="A96" t="s">
        <v>265</v>
      </c>
      <c r="B96">
        <f>[4]p63!B96</f>
        <v>152055</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225564200.00000003</v>
      </c>
    </row>
    <row r="104" spans="1:2" x14ac:dyDescent="0.2">
      <c r="A104" t="s">
        <v>273</v>
      </c>
      <c r="B104">
        <f>[4]p63!B104</f>
        <v>10225110</v>
      </c>
    </row>
    <row r="105" spans="1:2" x14ac:dyDescent="0.2">
      <c r="A105" t="s">
        <v>274</v>
      </c>
      <c r="B105">
        <f>[4]p63!B105</f>
        <v>6474880</v>
      </c>
    </row>
    <row r="106" spans="1:2" x14ac:dyDescent="0.2">
      <c r="A106" t="s">
        <v>275</v>
      </c>
      <c r="B106">
        <f>[4]p63!B106</f>
        <v>1270954</v>
      </c>
    </row>
    <row r="107" spans="1:2" x14ac:dyDescent="0.2">
      <c r="A107" t="s">
        <v>276</v>
      </c>
      <c r="B107">
        <f>[4]p63!B107</f>
        <v>2320065</v>
      </c>
    </row>
    <row r="108" spans="1:2" x14ac:dyDescent="0.2">
      <c r="A108" t="s">
        <v>277</v>
      </c>
      <c r="B108">
        <f>[4]p63!B108</f>
        <v>5778090</v>
      </c>
    </row>
    <row r="109" spans="1:2" x14ac:dyDescent="0.2">
      <c r="A109" t="s">
        <v>278</v>
      </c>
      <c r="B109">
        <f>[4]p63!B109</f>
        <v>1642.6991559940707</v>
      </c>
    </row>
    <row r="110" spans="1:2" x14ac:dyDescent="0.2">
      <c r="A110" t="s">
        <v>279</v>
      </c>
      <c r="B110">
        <f>[4]p63!B110</f>
        <v>250.27130799915295</v>
      </c>
    </row>
    <row r="111" spans="1:2" x14ac:dyDescent="0.2">
      <c r="A111" t="s">
        <v>280</v>
      </c>
      <c r="B111">
        <f>[4]p63!B111</f>
        <v>115.5304900918907</v>
      </c>
    </row>
    <row r="112" spans="1:2" x14ac:dyDescent="0.2">
      <c r="A112" t="s">
        <v>281</v>
      </c>
      <c r="B112">
        <f>[4]p63!B112</f>
        <v>11.937049009189067</v>
      </c>
    </row>
    <row r="113" spans="1:2" x14ac:dyDescent="0.2">
      <c r="A113" t="s">
        <v>282</v>
      </c>
      <c r="B113">
        <f>[4]p63!B113</f>
        <v>14.175245698412018</v>
      </c>
    </row>
    <row r="114" spans="1:2" x14ac:dyDescent="0.2">
      <c r="A114" t="s">
        <v>283</v>
      </c>
      <c r="B114">
        <f>[4]p63!B114</f>
        <v>18.651639076857919</v>
      </c>
    </row>
    <row r="115" spans="1:2" x14ac:dyDescent="0.2">
      <c r="A115" t="s">
        <v>284</v>
      </c>
      <c r="B115">
        <f>[4]p63!B115</f>
        <v>13999986</v>
      </c>
    </row>
    <row r="116" spans="1:2" x14ac:dyDescent="0.2">
      <c r="A116" t="s">
        <v>285</v>
      </c>
      <c r="B116">
        <f>[4]p63!B116</f>
        <v>600002</v>
      </c>
    </row>
    <row r="117" spans="1:2" x14ac:dyDescent="0.2">
      <c r="A117" t="s">
        <v>286</v>
      </c>
      <c r="B117">
        <f>[4]p63!B117</f>
        <v>600000</v>
      </c>
    </row>
    <row r="118" spans="1:2" x14ac:dyDescent="0.2">
      <c r="A118" t="s">
        <v>287</v>
      </c>
      <c r="B118">
        <f>[4]p63!B118</f>
        <v>150000</v>
      </c>
    </row>
    <row r="119" spans="1:2" x14ac:dyDescent="0.2">
      <c r="A119" t="s">
        <v>288</v>
      </c>
      <c r="B119">
        <f>[4]p63!B119</f>
        <v>249999.72</v>
      </c>
    </row>
    <row r="120" spans="1:2" x14ac:dyDescent="0.2">
      <c r="A120" t="s">
        <v>289</v>
      </c>
      <c r="B120">
        <f>[4]p63!B120</f>
        <v>1000000</v>
      </c>
    </row>
    <row r="121" spans="1:2" x14ac:dyDescent="0.2">
      <c r="A121" t="s">
        <v>290</v>
      </c>
      <c r="B121">
        <f>[4]p63!B121</f>
        <v>20300778</v>
      </c>
    </row>
    <row r="122" spans="1:2" x14ac:dyDescent="0.2">
      <c r="A122" t="s">
        <v>291</v>
      </c>
      <c r="B122">
        <f>[4]p63!B122</f>
        <v>705532.59</v>
      </c>
    </row>
    <row r="123" spans="1:2" x14ac:dyDescent="0.2">
      <c r="A123" t="s">
        <v>292</v>
      </c>
      <c r="B123">
        <f>[4]p63!B123</f>
        <v>0</v>
      </c>
    </row>
    <row r="124" spans="1:2" x14ac:dyDescent="0.2">
      <c r="A124" t="s">
        <v>293</v>
      </c>
      <c r="B124">
        <f>[4]p63!B124</f>
        <v>146159.71</v>
      </c>
    </row>
    <row r="125" spans="1:2" x14ac:dyDescent="0.2">
      <c r="A125" t="s">
        <v>294</v>
      </c>
      <c r="B125">
        <f>[4]p63!B125</f>
        <v>266807.47499999998</v>
      </c>
    </row>
    <row r="126" spans="1:2" x14ac:dyDescent="0.2">
      <c r="A126" t="s">
        <v>295</v>
      </c>
      <c r="B126">
        <f>[4]p63!B126</f>
        <v>332240.17499999999</v>
      </c>
    </row>
    <row r="127" spans="1:2" x14ac:dyDescent="0.2">
      <c r="A127" t="s">
        <v>296</v>
      </c>
      <c r="B127">
        <f>[4]p63!B127</f>
        <v>67531</v>
      </c>
    </row>
    <row r="128" spans="1:2" x14ac:dyDescent="0.2">
      <c r="A128" t="s">
        <v>297</v>
      </c>
      <c r="B128">
        <f>[4]p63!B128</f>
        <v>13678</v>
      </c>
    </row>
    <row r="129" spans="1:2" x14ac:dyDescent="0.2">
      <c r="A129" t="s">
        <v>298</v>
      </c>
      <c r="B129">
        <f>[4]p63!B129</f>
        <v>14296</v>
      </c>
    </row>
    <row r="130" spans="1:2" x14ac:dyDescent="0.2">
      <c r="A130" t="s">
        <v>299</v>
      </c>
      <c r="B130">
        <f>[4]p63!B130</f>
        <v>56827</v>
      </c>
    </row>
    <row r="131" spans="1:2" x14ac:dyDescent="0.2">
      <c r="A131" t="s">
        <v>300</v>
      </c>
      <c r="B131">
        <f>[4]p63!B131</f>
        <v>73724</v>
      </c>
    </row>
    <row r="132" spans="1:2" x14ac:dyDescent="0.2">
      <c r="A132" t="s">
        <v>301</v>
      </c>
      <c r="B132">
        <f>[4]p63!B132</f>
        <v>193571</v>
      </c>
    </row>
    <row r="133" spans="1:2" x14ac:dyDescent="0.2">
      <c r="A133" t="s">
        <v>302</v>
      </c>
      <c r="B133">
        <f>[4]p63!B133</f>
        <v>67531</v>
      </c>
    </row>
    <row r="134" spans="1:2" x14ac:dyDescent="0.2">
      <c r="A134" t="s">
        <v>303</v>
      </c>
      <c r="B134">
        <f>[4]p63!B134</f>
        <v>0</v>
      </c>
    </row>
    <row r="135" spans="1:2" x14ac:dyDescent="0.2">
      <c r="A135" t="s">
        <v>304</v>
      </c>
      <c r="B135">
        <f>[4]p63!B135</f>
        <v>10359</v>
      </c>
    </row>
    <row r="136" spans="1:2" x14ac:dyDescent="0.2">
      <c r="A136" t="s">
        <v>305</v>
      </c>
      <c r="B136">
        <f>[4]p63!B136</f>
        <v>56827</v>
      </c>
    </row>
    <row r="137" spans="1:2" x14ac:dyDescent="0.2">
      <c r="A137" t="s">
        <v>306</v>
      </c>
      <c r="B137">
        <f>[4]p63!B137</f>
        <v>73724</v>
      </c>
    </row>
    <row r="138" spans="1:2" x14ac:dyDescent="0.2">
      <c r="A138" t="s">
        <v>307</v>
      </c>
      <c r="B138">
        <f>[4]p63!B138</f>
        <v>193571</v>
      </c>
    </row>
    <row r="139" spans="1:2" x14ac:dyDescent="0.2">
      <c r="A139" t="s">
        <v>308</v>
      </c>
      <c r="B139">
        <f>[4]p63!B139</f>
        <v>0</v>
      </c>
    </row>
    <row r="140" spans="1:2" x14ac:dyDescent="0.2">
      <c r="A140" t="s">
        <v>309</v>
      </c>
      <c r="B140">
        <f>[4]p63!B140</f>
        <v>13678</v>
      </c>
    </row>
    <row r="141" spans="1:2" x14ac:dyDescent="0.2">
      <c r="A141" t="s">
        <v>310</v>
      </c>
      <c r="B141">
        <f>[4]p63!B141</f>
        <v>3937</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391679800</v>
      </c>
    </row>
    <row r="146" spans="1:2" x14ac:dyDescent="0.2">
      <c r="A146" t="s">
        <v>315</v>
      </c>
      <c r="B146">
        <f>[4]p63!B146</f>
        <v>0</v>
      </c>
    </row>
    <row r="147" spans="1:2" x14ac:dyDescent="0.2">
      <c r="A147" t="s">
        <v>316</v>
      </c>
      <c r="B147">
        <f>[4]p63!B147</f>
        <v>4506165</v>
      </c>
    </row>
    <row r="148" spans="1:2" x14ac:dyDescent="0.2">
      <c r="A148" t="s">
        <v>317</v>
      </c>
      <c r="B148">
        <f>[4]p63!B148</f>
        <v>2159426</v>
      </c>
    </row>
    <row r="149" spans="1:2" x14ac:dyDescent="0.2">
      <c r="A149" t="s">
        <v>318</v>
      </c>
      <c r="B149">
        <f>[4]p63!B149</f>
        <v>3833647.9999999995</v>
      </c>
    </row>
    <row r="150" spans="1:2" x14ac:dyDescent="0.2">
      <c r="A150" t="s">
        <v>319</v>
      </c>
      <c r="B150">
        <f>[4]p63!B150</f>
        <v>9678550</v>
      </c>
    </row>
    <row r="151" spans="1:2" x14ac:dyDescent="0.2">
      <c r="A151" t="s">
        <v>320</v>
      </c>
      <c r="B151">
        <f>[4]p63!B151</f>
        <v>2586.8049892706558</v>
      </c>
    </row>
    <row r="152" spans="1:2" x14ac:dyDescent="0.2">
      <c r="A152" t="s">
        <v>321</v>
      </c>
      <c r="B152">
        <f>[4]p63!B152</f>
        <v>361.74356989580804</v>
      </c>
    </row>
    <row r="153" spans="1:2" x14ac:dyDescent="0.2">
      <c r="A153" t="s">
        <v>322</v>
      </c>
      <c r="B153">
        <f>[4]p63!B153</f>
        <v>181.92914210255162</v>
      </c>
    </row>
    <row r="154" spans="1:2" x14ac:dyDescent="0.2">
      <c r="A154" t="s">
        <v>323</v>
      </c>
      <c r="B154">
        <f>[4]p63!B154</f>
        <v>18.000914210255161</v>
      </c>
    </row>
    <row r="155" spans="1:2" x14ac:dyDescent="0.2">
      <c r="A155" t="s">
        <v>324</v>
      </c>
      <c r="B155">
        <f>[4]p63!B155</f>
        <v>21.376085624678005</v>
      </c>
    </row>
    <row r="156" spans="1:2" x14ac:dyDescent="0.2">
      <c r="A156" t="s">
        <v>325</v>
      </c>
      <c r="B156">
        <f>[4]p63!B156</f>
        <v>27.826428453523693</v>
      </c>
    </row>
    <row r="157" spans="1:2" x14ac:dyDescent="0.2">
      <c r="A157" t="s">
        <v>326</v>
      </c>
      <c r="B157">
        <f>[4]p63!B157</f>
        <v>16999983</v>
      </c>
    </row>
    <row r="158" spans="1:2" x14ac:dyDescent="0.2">
      <c r="A158" t="s">
        <v>327</v>
      </c>
      <c r="B158">
        <f>[4]p63!B158</f>
        <v>799994</v>
      </c>
    </row>
    <row r="159" spans="1:2" x14ac:dyDescent="0.2">
      <c r="A159" t="s">
        <v>328</v>
      </c>
      <c r="B159">
        <f>[4]p63!B159</f>
        <v>800000</v>
      </c>
    </row>
    <row r="160" spans="1:2" x14ac:dyDescent="0.2">
      <c r="A160" t="s">
        <v>329</v>
      </c>
      <c r="B160">
        <f>[4]p63!B160</f>
        <v>200000</v>
      </c>
    </row>
    <row r="161" spans="1:2" x14ac:dyDescent="0.2">
      <c r="A161" t="s">
        <v>330</v>
      </c>
      <c r="B161">
        <f>[4]p63!B161</f>
        <v>349999.76</v>
      </c>
    </row>
    <row r="162" spans="1:2" x14ac:dyDescent="0.2">
      <c r="A162" t="s">
        <v>331</v>
      </c>
      <c r="B162">
        <f>[4]p63!B162</f>
        <v>1200000</v>
      </c>
    </row>
    <row r="163" spans="1:2" x14ac:dyDescent="0.2">
      <c r="A163" t="s">
        <v>332</v>
      </c>
      <c r="B163">
        <f>[4]p63!B163</f>
        <v>35251182</v>
      </c>
    </row>
    <row r="164" spans="1:2" x14ac:dyDescent="0.2">
      <c r="A164" t="s">
        <v>333</v>
      </c>
      <c r="B164">
        <f>[4]p63!B164</f>
        <v>0</v>
      </c>
    </row>
    <row r="165" spans="1:2" x14ac:dyDescent="0.2">
      <c r="A165" t="s">
        <v>334</v>
      </c>
      <c r="B165">
        <f>[4]p63!B165</f>
        <v>414567.18</v>
      </c>
    </row>
    <row r="166" spans="1:2" x14ac:dyDescent="0.2">
      <c r="A166" t="s">
        <v>335</v>
      </c>
      <c r="B166">
        <f>[4]p63!B166</f>
        <v>248333.99</v>
      </c>
    </row>
    <row r="167" spans="1:2" x14ac:dyDescent="0.2">
      <c r="A167" t="s">
        <v>336</v>
      </c>
      <c r="B167">
        <f>[4]p63!B167</f>
        <v>440869.51999999996</v>
      </c>
    </row>
    <row r="168" spans="1:2" x14ac:dyDescent="0.2">
      <c r="A168" t="s">
        <v>337</v>
      </c>
      <c r="B168">
        <f>[4]p63!B168</f>
        <v>0</v>
      </c>
    </row>
    <row r="169" spans="1:2" x14ac:dyDescent="0.2">
      <c r="A169" t="s">
        <v>338</v>
      </c>
      <c r="B169">
        <f>[4]p63!B169</f>
        <v>3</v>
      </c>
    </row>
    <row r="170" spans="1:2" x14ac:dyDescent="0.2">
      <c r="A170" t="s">
        <v>339</v>
      </c>
      <c r="B170">
        <f>[4]p63!B170</f>
        <v>6</v>
      </c>
    </row>
    <row r="171" spans="1:2" x14ac:dyDescent="0.2">
      <c r="A171" t="s">
        <v>340</v>
      </c>
      <c r="B171">
        <f>[4]p63!B171</f>
        <v>377001</v>
      </c>
    </row>
    <row r="172" spans="1:2" x14ac:dyDescent="0.2">
      <c r="A172" t="s">
        <v>341</v>
      </c>
      <c r="B172">
        <f>[4]p63!B172</f>
        <v>9178427.4000000004</v>
      </c>
    </row>
    <row r="173" spans="1:2" x14ac:dyDescent="0.2">
      <c r="A173" t="s">
        <v>342</v>
      </c>
      <c r="B173">
        <f>[4]p63!B173</f>
        <v>31086368.400000002</v>
      </c>
    </row>
    <row r="174" spans="1:2" x14ac:dyDescent="0.2">
      <c r="A174" t="s">
        <v>343</v>
      </c>
      <c r="B174">
        <f>[4]p63!B174</f>
        <v>377001</v>
      </c>
    </row>
    <row r="175" spans="1:2" x14ac:dyDescent="0.2">
      <c r="A175" t="s">
        <v>344</v>
      </c>
      <c r="B175">
        <f>[4]p63!B175</f>
        <v>9178427.4000000004</v>
      </c>
    </row>
    <row r="176" spans="1:2" x14ac:dyDescent="0.2">
      <c r="A176" t="s">
        <v>345</v>
      </c>
      <c r="B176">
        <f>[4]p63!B176</f>
        <v>31086368.400000002</v>
      </c>
    </row>
    <row r="177" spans="1:2" x14ac:dyDescent="0.2">
      <c r="A177" t="s">
        <v>346</v>
      </c>
      <c r="B177">
        <f>[4]p63!B177</f>
        <v>428839</v>
      </c>
    </row>
    <row r="178" spans="1:2" x14ac:dyDescent="0.2">
      <c r="A178" t="s">
        <v>347</v>
      </c>
      <c r="B178">
        <f>[4]p63!B178</f>
        <v>10261932.665625</v>
      </c>
    </row>
    <row r="179" spans="1:2" x14ac:dyDescent="0.2">
      <c r="A179" t="s">
        <v>348</v>
      </c>
      <c r="B179">
        <f>[4]p63!B179</f>
        <v>34112108.549999997</v>
      </c>
    </row>
    <row r="180" spans="1:2" x14ac:dyDescent="0.2">
      <c r="A180" t="s">
        <v>349</v>
      </c>
      <c r="B180">
        <f>[4]p63!B180</f>
        <v>356489</v>
      </c>
    </row>
    <row r="181" spans="1:2" x14ac:dyDescent="0.2">
      <c r="A181" t="s">
        <v>350</v>
      </c>
      <c r="B181">
        <f>[4]p63!B181</f>
        <v>1926628</v>
      </c>
    </row>
    <row r="182" spans="1:2" x14ac:dyDescent="0.2">
      <c r="A182" t="s">
        <v>351</v>
      </c>
      <c r="B182">
        <f>[4]p63!B182</f>
        <v>7388046</v>
      </c>
    </row>
    <row r="183" spans="1:2" x14ac:dyDescent="0.2">
      <c r="A183" t="s">
        <v>352</v>
      </c>
      <c r="B183">
        <f>[4]p63!B183</f>
        <v>356489</v>
      </c>
    </row>
    <row r="184" spans="1:2" x14ac:dyDescent="0.2">
      <c r="A184" t="s">
        <v>353</v>
      </c>
      <c r="B184">
        <f>[4]p63!B184</f>
        <v>1926628</v>
      </c>
    </row>
    <row r="185" spans="1:2" x14ac:dyDescent="0.2">
      <c r="A185" t="s">
        <v>354</v>
      </c>
      <c r="B185">
        <f>[4]p63!B185</f>
        <v>7388046</v>
      </c>
    </row>
    <row r="186" spans="1:2" x14ac:dyDescent="0.2">
      <c r="A186" t="s">
        <v>355</v>
      </c>
      <c r="B186">
        <f>[4]p63!B186</f>
        <v>405506</v>
      </c>
    </row>
    <row r="187" spans="1:2" x14ac:dyDescent="0.2">
      <c r="A187" t="s">
        <v>356</v>
      </c>
      <c r="B187">
        <f>[4]p63!B187</f>
        <v>2024662</v>
      </c>
    </row>
    <row r="188" spans="1:2" x14ac:dyDescent="0.2">
      <c r="A188" t="s">
        <v>357</v>
      </c>
      <c r="B188">
        <f>[4]p63!B188</f>
        <v>8234754</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77882</v>
      </c>
    </row>
    <row r="193" spans="1:2" x14ac:dyDescent="0.2">
      <c r="A193" t="s">
        <v>362</v>
      </c>
      <c r="B193">
        <f>[4]p63!B193</f>
        <v>8318022.4000000004</v>
      </c>
    </row>
    <row r="194" spans="1:2" x14ac:dyDescent="0.2">
      <c r="A194" t="s">
        <v>363</v>
      </c>
      <c r="B194">
        <f>[4]p63!B194</f>
        <v>106.80288858650243</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41963</v>
      </c>
    </row>
    <row r="205" spans="1:2" x14ac:dyDescent="0.2">
      <c r="A205" t="s">
        <v>374</v>
      </c>
      <c r="B205">
        <f>[4]p63!B205</f>
        <v>1222337</v>
      </c>
    </row>
    <row r="206" spans="1:2" x14ac:dyDescent="0.2">
      <c r="A206" t="s">
        <v>375</v>
      </c>
      <c r="B206">
        <f>[4]p63!B206</f>
        <v>29.12892403412167</v>
      </c>
    </row>
    <row r="207" spans="1:2" x14ac:dyDescent="0.2">
      <c r="A207" t="s">
        <v>376</v>
      </c>
      <c r="B207">
        <f>[4]p63!B207</f>
        <v>163751</v>
      </c>
    </row>
    <row r="208" spans="1:2" x14ac:dyDescent="0.2">
      <c r="A208" t="s">
        <v>377</v>
      </c>
      <c r="B208">
        <f>[4]p63!B208</f>
        <v>305668</v>
      </c>
    </row>
    <row r="209" spans="1:2" x14ac:dyDescent="0.2">
      <c r="A209" t="s">
        <v>378</v>
      </c>
      <c r="B209">
        <f>[4]p63!B209</f>
        <v>0</v>
      </c>
    </row>
    <row r="210" spans="1:2" x14ac:dyDescent="0.2">
      <c r="A210" t="s">
        <v>379</v>
      </c>
      <c r="B210">
        <f>[4]p63!B210</f>
        <v>0</v>
      </c>
    </row>
    <row r="211" spans="1:2" x14ac:dyDescent="0.2">
      <c r="A211" t="s">
        <v>380</v>
      </c>
      <c r="B211">
        <f>[4]p63!B211</f>
        <v>725136.3</v>
      </c>
    </row>
    <row r="212" spans="1:2" x14ac:dyDescent="0.2">
      <c r="A212" t="s">
        <v>381</v>
      </c>
      <c r="B212">
        <f>[4]p63!B212</f>
        <v>1037088</v>
      </c>
    </row>
    <row r="213" spans="1:2" x14ac:dyDescent="0.2">
      <c r="A213" t="s">
        <v>382</v>
      </c>
      <c r="B213">
        <f>[4]p63!B213</f>
        <v>39098835.842701703</v>
      </c>
    </row>
    <row r="214" spans="1:2" x14ac:dyDescent="0.2">
      <c r="A214" t="s">
        <v>137</v>
      </c>
      <c r="B214">
        <f>[4]p63!B214</f>
        <v>167860</v>
      </c>
    </row>
    <row r="215" spans="1:2" x14ac:dyDescent="0.2">
      <c r="A215" t="s">
        <v>383</v>
      </c>
      <c r="B215">
        <f>[4]p63!B215</f>
        <v>0</v>
      </c>
    </row>
    <row r="216" spans="1:2" x14ac:dyDescent="0.2">
      <c r="A216" t="s">
        <v>384</v>
      </c>
      <c r="B216">
        <f>[4]p63!B216</f>
        <v>39266695.842701703</v>
      </c>
    </row>
    <row r="217" spans="1:2" x14ac:dyDescent="0.2">
      <c r="A217" t="s">
        <v>385</v>
      </c>
      <c r="B217">
        <f>[4]p63!B217</f>
        <v>17480856</v>
      </c>
    </row>
    <row r="218" spans="1:2" x14ac:dyDescent="0.2">
      <c r="A218" t="s">
        <v>386</v>
      </c>
      <c r="B218">
        <f>[4]p63!B218</f>
        <v>1194555.3</v>
      </c>
    </row>
    <row r="219" spans="1:2" x14ac:dyDescent="0.2">
      <c r="A219" t="s">
        <v>387</v>
      </c>
      <c r="B219">
        <f>[4]p63!B219</f>
        <v>4203449</v>
      </c>
    </row>
    <row r="220" spans="1:2" x14ac:dyDescent="0.2">
      <c r="A220" t="s">
        <v>388</v>
      </c>
      <c r="B220">
        <f>[4]p63!B220</f>
        <v>219845</v>
      </c>
    </row>
    <row r="221" spans="1:2" x14ac:dyDescent="0.2">
      <c r="A221" t="s">
        <v>145</v>
      </c>
      <c r="B221">
        <f>[4]p63!B221</f>
        <v>8000000</v>
      </c>
    </row>
    <row r="222" spans="1:2" x14ac:dyDescent="0.2">
      <c r="A222" t="s">
        <v>146</v>
      </c>
      <c r="B222">
        <f>[4]p63!B222</f>
        <v>567781</v>
      </c>
    </row>
    <row r="223" spans="1:2" x14ac:dyDescent="0.2">
      <c r="A223" t="s">
        <v>389</v>
      </c>
      <c r="B223">
        <f>[4]p63!B223</f>
        <v>164522</v>
      </c>
    </row>
    <row r="224" spans="1:2" x14ac:dyDescent="0.2">
      <c r="A224" t="s">
        <v>390</v>
      </c>
      <c r="B224">
        <f>[4]p63!B224</f>
        <v>0</v>
      </c>
    </row>
    <row r="225" spans="1:2" x14ac:dyDescent="0.2">
      <c r="A225" t="s">
        <v>391</v>
      </c>
      <c r="B225">
        <f>[4]p63!B225</f>
        <v>0</v>
      </c>
    </row>
    <row r="226" spans="1:2" x14ac:dyDescent="0.2">
      <c r="A226" t="s">
        <v>392</v>
      </c>
      <c r="B226">
        <f>[4]p63!B226</f>
        <v>3910000</v>
      </c>
    </row>
    <row r="227" spans="1:2" x14ac:dyDescent="0.2">
      <c r="A227" t="s">
        <v>152</v>
      </c>
      <c r="B227">
        <f>[4]p63!B227</f>
        <v>160000</v>
      </c>
    </row>
    <row r="228" spans="1:2" x14ac:dyDescent="0.2">
      <c r="A228" t="s">
        <v>393</v>
      </c>
      <c r="B228">
        <f>[4]p63!B228</f>
        <v>24149.835401388085</v>
      </c>
    </row>
    <row r="229" spans="1:2" x14ac:dyDescent="0.2">
      <c r="A229" t="s">
        <v>394</v>
      </c>
      <c r="B229">
        <f>[4]p63!B229</f>
        <v>265864</v>
      </c>
    </row>
    <row r="230" spans="1:2" x14ac:dyDescent="0.2">
      <c r="A230" t="s">
        <v>395</v>
      </c>
      <c r="B230">
        <f>[4]p63!B230</f>
        <v>2609299.48050788</v>
      </c>
    </row>
    <row r="231" spans="1:2" x14ac:dyDescent="0.2">
      <c r="A231" t="s">
        <v>396</v>
      </c>
      <c r="B231">
        <f>[4]p63!B231</f>
        <v>38800321.615909271</v>
      </c>
    </row>
    <row r="232" spans="1:2" x14ac:dyDescent="0.2">
      <c r="A232" t="s">
        <v>397</v>
      </c>
      <c r="B232">
        <f>[4]p63!B232</f>
        <v>466374.22679243237</v>
      </c>
    </row>
    <row r="233" spans="1:2" x14ac:dyDescent="0.2">
      <c r="A233" t="s">
        <v>398</v>
      </c>
      <c r="B233">
        <f>[4]p63!B233</f>
        <v>158567</v>
      </c>
    </row>
    <row r="234" spans="1:2" x14ac:dyDescent="0.2">
      <c r="A234" t="s">
        <v>243</v>
      </c>
      <c r="B234">
        <f>[4]p63!B234</f>
        <v>307807.22679243237</v>
      </c>
    </row>
    <row r="235" spans="1:2" x14ac:dyDescent="0.2">
      <c r="A235" t="s">
        <v>399</v>
      </c>
      <c r="B235">
        <f>[4]p63!B235</f>
        <v>6250000</v>
      </c>
    </row>
    <row r="236" spans="1:2" x14ac:dyDescent="0.2">
      <c r="A236" t="s">
        <v>400</v>
      </c>
      <c r="B236">
        <f>[4]p63!B236</f>
        <v>11666666.666666668</v>
      </c>
    </row>
    <row r="237" spans="1:2" x14ac:dyDescent="0.2">
      <c r="A237" t="s">
        <v>401</v>
      </c>
      <c r="B237">
        <f>[4]p63!B237</f>
        <v>10000000</v>
      </c>
    </row>
    <row r="238" spans="1:2" x14ac:dyDescent="0.2">
      <c r="A238" t="s">
        <v>402</v>
      </c>
      <c r="B238">
        <f>[4]p63!B238</f>
        <v>400</v>
      </c>
    </row>
    <row r="239" spans="1:2" x14ac:dyDescent="0.2">
      <c r="A239" t="s">
        <v>403</v>
      </c>
      <c r="B239">
        <f>[4]p63!B239</f>
        <v>300</v>
      </c>
    </row>
    <row r="240" spans="1:2" x14ac:dyDescent="0.2">
      <c r="A240" t="s">
        <v>404</v>
      </c>
      <c r="B240">
        <f>[4]p63!B240</f>
        <v>1000</v>
      </c>
    </row>
    <row r="241" spans="1:2" x14ac:dyDescent="0.2">
      <c r="A241" t="s">
        <v>405</v>
      </c>
      <c r="B241">
        <f>[4]p63!B241</f>
        <v>1.4</v>
      </c>
    </row>
    <row r="242" spans="1:2" x14ac:dyDescent="0.2">
      <c r="A242" t="s">
        <v>406</v>
      </c>
      <c r="B242">
        <f>[4]p63!B242</f>
        <v>2.4699999999999998</v>
      </c>
    </row>
    <row r="243" spans="1:2" x14ac:dyDescent="0.2">
      <c r="A243" t="s">
        <v>407</v>
      </c>
      <c r="B243">
        <f>[4]p63!B243</f>
        <v>41562168</v>
      </c>
    </row>
    <row r="244" spans="1:2" x14ac:dyDescent="0.2">
      <c r="A244" t="s">
        <v>408</v>
      </c>
      <c r="B244">
        <f>[4]p63!B244</f>
        <v>18007320</v>
      </c>
    </row>
    <row r="245" spans="1:2" x14ac:dyDescent="0.2">
      <c r="A245" t="s">
        <v>409</v>
      </c>
      <c r="B245">
        <f>[4]p63!B245</f>
        <v>55000</v>
      </c>
    </row>
    <row r="246" spans="1:2" x14ac:dyDescent="0.2">
      <c r="A246" t="s">
        <v>410</v>
      </c>
      <c r="B246">
        <f>[4]p63!B246</f>
        <v>2.5</v>
      </c>
    </row>
    <row r="247" spans="1:2" x14ac:dyDescent="0.2">
      <c r="A247" t="s">
        <v>411</v>
      </c>
      <c r="B247">
        <f>[4]p63!B247</f>
        <v>7.3</v>
      </c>
    </row>
    <row r="248" spans="1:2" x14ac:dyDescent="0.2">
      <c r="A248" t="s">
        <v>412</v>
      </c>
      <c r="B248">
        <f>[4]p63!B248</f>
        <v>6.8726885865348857</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5</v>
      </c>
    </row>
    <row r="260" spans="1:2" x14ac:dyDescent="0.2">
      <c r="A260" t="s">
        <v>1065</v>
      </c>
      <c r="B260">
        <f>[4]p63!B260</f>
        <v>11.697831940356608</v>
      </c>
    </row>
    <row r="261" spans="1:2" x14ac:dyDescent="0.2">
      <c r="A261" t="s">
        <v>1066</v>
      </c>
      <c r="B261">
        <f>[4]p63!B261</f>
        <v>20.307354268494176</v>
      </c>
    </row>
    <row r="262" spans="1:2" x14ac:dyDescent="0.2">
      <c r="A262" t="s">
        <v>227</v>
      </c>
      <c r="B262">
        <f>[4]p63!B262</f>
        <v>91</v>
      </c>
    </row>
    <row r="263" spans="1:2" x14ac:dyDescent="0.2">
      <c r="A263" t="s">
        <v>228</v>
      </c>
      <c r="B263">
        <f>[4]p63!B263</f>
        <v>89</v>
      </c>
    </row>
    <row r="264" spans="1:2" x14ac:dyDescent="0.2">
      <c r="A264" t="s">
        <v>346</v>
      </c>
      <c r="B264">
        <f>[4]p63!B264</f>
        <v>428839</v>
      </c>
    </row>
    <row r="265" spans="1:2" x14ac:dyDescent="0.2">
      <c r="A265" t="s">
        <v>355</v>
      </c>
      <c r="B265">
        <f>[4]p63!B265</f>
        <v>405506</v>
      </c>
    </row>
    <row r="266" spans="1:2" x14ac:dyDescent="0.2">
      <c r="A266" t="s">
        <v>338</v>
      </c>
      <c r="B266">
        <f>[4]p63!B266</f>
        <v>3</v>
      </c>
    </row>
    <row r="267" spans="1:2" x14ac:dyDescent="0.2">
      <c r="A267" t="s">
        <v>339</v>
      </c>
      <c r="B267">
        <f>[4]p63!B267</f>
        <v>6</v>
      </c>
    </row>
    <row r="268" spans="1:2" x14ac:dyDescent="0.2">
      <c r="A268" t="s">
        <v>1067</v>
      </c>
      <c r="B268">
        <f>[4]p63!B268</f>
        <v>1029213.6</v>
      </c>
    </row>
    <row r="269" spans="1:2" x14ac:dyDescent="0.2">
      <c r="A269" t="s">
        <v>1068</v>
      </c>
      <c r="B269">
        <f>[4]p63!B269</f>
        <v>1216518</v>
      </c>
    </row>
    <row r="270" spans="1:2" x14ac:dyDescent="0.2">
      <c r="A270" t="s">
        <v>1069</v>
      </c>
      <c r="B270">
        <f>[4]p63!B270</f>
        <v>44152.313203425147</v>
      </c>
    </row>
    <row r="271" spans="1:2" x14ac:dyDescent="0.2">
      <c r="A271" t="s">
        <v>1070</v>
      </c>
      <c r="B271">
        <f>[4]p63!B271</f>
        <v>0.58032702758323906</v>
      </c>
    </row>
    <row r="272" spans="1:2" x14ac:dyDescent="0.2">
      <c r="A272" t="s">
        <v>1071</v>
      </c>
      <c r="B272">
        <f>[4]p63!B272</f>
        <v>0.79757979510742083</v>
      </c>
    </row>
    <row r="273" spans="1:2" x14ac:dyDescent="0.2">
      <c r="A273" t="s">
        <v>1072</v>
      </c>
      <c r="B273">
        <f>[4]p63!B273</f>
        <v>0.63639181034746506</v>
      </c>
    </row>
    <row r="274" spans="1:2" x14ac:dyDescent="0.2">
      <c r="A274" t="s">
        <v>1073</v>
      </c>
      <c r="B274">
        <f>[4]p63!B274</f>
        <v>0.83936200555896368</v>
      </c>
    </row>
    <row r="275" spans="1:2" x14ac:dyDescent="0.2">
      <c r="A275" t="s">
        <v>1087</v>
      </c>
      <c r="B275">
        <f>[4]p63!B275</f>
        <v>0.73491731061225907</v>
      </c>
    </row>
    <row r="276" spans="1:2" x14ac:dyDescent="0.2">
      <c r="A276" t="s">
        <v>1088</v>
      </c>
      <c r="B276">
        <f>[4]p63!B276</f>
        <v>0.72988000483388149</v>
      </c>
    </row>
    <row r="277" spans="1:2" x14ac:dyDescent="0.2">
      <c r="A277" t="s">
        <v>1091</v>
      </c>
      <c r="B277">
        <f>[4]p63!B277</f>
        <v>1036001.2267924324</v>
      </c>
    </row>
    <row r="278" spans="1:2" x14ac:dyDescent="0.2">
      <c r="A278" t="s">
        <v>1092</v>
      </c>
      <c r="B278">
        <f>[4]p63!B278</f>
        <v>1.1334754208350497</v>
      </c>
    </row>
    <row r="279" spans="1:2" x14ac:dyDescent="0.2">
      <c r="A279" t="s">
        <v>1093</v>
      </c>
      <c r="B279">
        <f>[4]p63!B279</f>
        <v>0.53128121831907649</v>
      </c>
    </row>
    <row r="280" spans="1:2" x14ac:dyDescent="0.2">
      <c r="A280" t="s">
        <v>1094</v>
      </c>
      <c r="B280">
        <f>[4]p63!B280</f>
        <v>0.46871878168092351</v>
      </c>
    </row>
    <row r="281" spans="1:2" x14ac:dyDescent="0.2">
      <c r="A281" t="s">
        <v>1099</v>
      </c>
      <c r="B281">
        <f>[4]p63!B281</f>
        <v>6.5207999999999988E-2</v>
      </c>
    </row>
    <row r="282" spans="1:2" x14ac:dyDescent="0.2">
      <c r="A282" t="s">
        <v>1100</v>
      </c>
      <c r="B282">
        <f>[4]p63!B282</f>
        <v>0.11700213131252575</v>
      </c>
    </row>
    <row r="283" spans="1:2" x14ac:dyDescent="0.2">
      <c r="A283" t="s">
        <v>1095</v>
      </c>
      <c r="B283">
        <f>[4]p63!B283</f>
        <v>23554848</v>
      </c>
    </row>
    <row r="284" spans="1:2" x14ac:dyDescent="0.2">
      <c r="A284" t="s">
        <v>1096</v>
      </c>
      <c r="B284">
        <f>[4]p63!B284</f>
        <v>20781084.059720293</v>
      </c>
    </row>
    <row r="285" spans="1:2" x14ac:dyDescent="0.2">
      <c r="A285" t="s">
        <v>1097</v>
      </c>
      <c r="B285">
        <f>[4]p63!B285</f>
        <v>991848.91358900722</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44152.313203425147</v>
      </c>
    </row>
    <row r="290" spans="1:2" x14ac:dyDescent="0.2">
      <c r="A290" t="s">
        <v>508</v>
      </c>
      <c r="B290">
        <f>[4]p63!B290</f>
        <v>8.9484882127028834E-2</v>
      </c>
    </row>
    <row r="291" spans="1:2" x14ac:dyDescent="0.2">
      <c r="A291" t="s">
        <v>1104</v>
      </c>
      <c r="B291">
        <f>[4]p63!B291</f>
        <v>9.3468315983247494E-2</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342291</v>
      </c>
      <c r="C3">
        <f>[4]p64!C3</f>
        <v>155138</v>
      </c>
      <c r="D3">
        <f>[4]p64!D3</f>
        <v>104743</v>
      </c>
      <c r="E3">
        <f>[4]p64!E3</f>
        <v>241422</v>
      </c>
      <c r="F3">
        <f>[4]p64!F3</f>
        <v>264401</v>
      </c>
      <c r="G3">
        <f>[4]p64!G3</f>
        <v>747378</v>
      </c>
      <c r="H3">
        <f>[4]p64!H3</f>
        <v>1855373</v>
      </c>
      <c r="I3">
        <f>[4]p64!I3</f>
        <v>0</v>
      </c>
      <c r="J3">
        <f>[4]p64!J3</f>
        <v>0</v>
      </c>
      <c r="K3">
        <f>[4]p64!K3</f>
        <v>0</v>
      </c>
    </row>
    <row r="4" spans="1:11" x14ac:dyDescent="0.2">
      <c r="A4" t="s">
        <v>182</v>
      </c>
      <c r="B4">
        <f>[4]p64!B4</f>
        <v>342291</v>
      </c>
      <c r="C4">
        <f>[4]p64!C4</f>
        <v>155138</v>
      </c>
      <c r="D4">
        <f>[4]p64!D4</f>
        <v>104743</v>
      </c>
      <c r="E4">
        <f>[4]p64!E4</f>
        <v>241422</v>
      </c>
      <c r="F4">
        <f>[4]p64!F4</f>
        <v>264401</v>
      </c>
      <c r="G4">
        <f>[4]p64!G4</f>
        <v>747378</v>
      </c>
      <c r="H4">
        <f>[4]p64!H4</f>
        <v>1855373</v>
      </c>
      <c r="I4">
        <f>[4]p64!I4</f>
        <v>0</v>
      </c>
      <c r="J4">
        <f>[4]p64!J4</f>
        <v>0</v>
      </c>
      <c r="K4">
        <f>[4]p64!K4</f>
        <v>0</v>
      </c>
    </row>
    <row r="5" spans="1:11" x14ac:dyDescent="0.2">
      <c r="A5" t="s">
        <v>183</v>
      </c>
      <c r="B5">
        <f>[4]p64!B5</f>
        <v>0</v>
      </c>
      <c r="C5">
        <f>[4]p64!C5</f>
        <v>0</v>
      </c>
      <c r="D5">
        <f>[4]p64!D5</f>
        <v>104743</v>
      </c>
      <c r="E5">
        <f>[4]p64!E5</f>
        <v>0</v>
      </c>
      <c r="F5">
        <f>[4]p64!F5</f>
        <v>0</v>
      </c>
      <c r="G5">
        <f>[4]p64!G5</f>
        <v>0</v>
      </c>
      <c r="H5">
        <f>[4]p64!H5</f>
        <v>0</v>
      </c>
      <c r="I5">
        <f>[4]p64!I5</f>
        <v>0</v>
      </c>
      <c r="J5">
        <f>[4]p64!J5</f>
        <v>0</v>
      </c>
      <c r="K5">
        <f>[4]p64!K5</f>
        <v>0</v>
      </c>
    </row>
    <row r="6" spans="1:11" x14ac:dyDescent="0.2">
      <c r="A6" t="s">
        <v>184</v>
      </c>
      <c r="B6">
        <f>[4]p64!B6</f>
        <v>342291</v>
      </c>
      <c r="C6">
        <f>[4]p64!C6</f>
        <v>155138</v>
      </c>
      <c r="D6">
        <f>[4]p64!D6</f>
        <v>0</v>
      </c>
      <c r="E6">
        <f>[4]p64!E6</f>
        <v>241422</v>
      </c>
      <c r="F6">
        <f>[4]p64!F6</f>
        <v>264401</v>
      </c>
      <c r="G6">
        <f>[4]p64!G6</f>
        <v>747378</v>
      </c>
      <c r="H6">
        <f>[4]p64!H6</f>
        <v>0</v>
      </c>
      <c r="I6">
        <f>[4]p64!I6</f>
        <v>0</v>
      </c>
      <c r="J6">
        <f>[4]p64!J6</f>
        <v>0</v>
      </c>
      <c r="K6">
        <f>[4]p64!K6</f>
        <v>0</v>
      </c>
    </row>
    <row r="7" spans="1:11" x14ac:dyDescent="0.2">
      <c r="A7" t="s">
        <v>185</v>
      </c>
      <c r="B7">
        <f>[4]p64!B7</f>
        <v>0</v>
      </c>
      <c r="C7">
        <f>[4]p64!C7</f>
        <v>0</v>
      </c>
      <c r="D7">
        <f>[4]p64!D7</f>
        <v>1750630</v>
      </c>
      <c r="E7">
        <f>[4]p64!E7</f>
        <v>0</v>
      </c>
      <c r="F7">
        <f>[4]p64!F7</f>
        <v>0</v>
      </c>
      <c r="G7">
        <f>[4]p64!G7</f>
        <v>0</v>
      </c>
      <c r="H7">
        <f>[4]p64!H7</f>
        <v>0</v>
      </c>
      <c r="I7">
        <f>[4]p64!I7</f>
        <v>0</v>
      </c>
      <c r="J7">
        <f>[4]p64!J7</f>
        <v>0</v>
      </c>
      <c r="K7">
        <f>[4]p64!K7</f>
        <v>0</v>
      </c>
    </row>
    <row r="8" spans="1:11" x14ac:dyDescent="0.2">
      <c r="A8" t="s">
        <v>186</v>
      </c>
      <c r="B8">
        <f>[4]p64!B8</f>
        <v>302933</v>
      </c>
      <c r="C8">
        <f>[4]p64!C8</f>
        <v>65551</v>
      </c>
      <c r="D8">
        <f>[4]p64!D8</f>
        <v>71817</v>
      </c>
      <c r="E8">
        <f>[4]p64!E8</f>
        <v>239641</v>
      </c>
      <c r="F8">
        <f>[4]p64!F8</f>
        <v>310504</v>
      </c>
      <c r="G8">
        <f>[4]p64!G8</f>
        <v>850356</v>
      </c>
      <c r="H8">
        <f>[4]p64!H8</f>
        <v>1840802</v>
      </c>
      <c r="I8">
        <f>[4]p64!I8</f>
        <v>0</v>
      </c>
      <c r="J8">
        <f>[4]p64!J8</f>
        <v>0</v>
      </c>
      <c r="K8">
        <f>[4]p64!K8</f>
        <v>0</v>
      </c>
    </row>
    <row r="9" spans="1:11" x14ac:dyDescent="0.2">
      <c r="A9" t="s">
        <v>187</v>
      </c>
      <c r="B9">
        <f>[4]p64!B9</f>
        <v>302933</v>
      </c>
      <c r="C9">
        <f>[4]p64!C9</f>
        <v>63528</v>
      </c>
      <c r="D9">
        <f>[4]p64!D9</f>
        <v>71817</v>
      </c>
      <c r="E9">
        <f>[4]p64!E9</f>
        <v>239641</v>
      </c>
      <c r="F9">
        <f>[4]p64!F9</f>
        <v>310504</v>
      </c>
      <c r="G9">
        <f>[4]p64!G9</f>
        <v>850356</v>
      </c>
      <c r="H9">
        <f>[4]p64!H9</f>
        <v>1838779</v>
      </c>
      <c r="I9">
        <f>[4]p64!I9</f>
        <v>0</v>
      </c>
      <c r="J9">
        <f>[4]p64!J9</f>
        <v>0</v>
      </c>
      <c r="K9">
        <f>[4]p64!K9</f>
        <v>0</v>
      </c>
    </row>
    <row r="10" spans="1:11" x14ac:dyDescent="0.2">
      <c r="A10" t="s">
        <v>188</v>
      </c>
      <c r="B10">
        <f>[4]p64!B10</f>
        <v>0</v>
      </c>
      <c r="C10">
        <f>[4]p64!C10</f>
        <v>0</v>
      </c>
      <c r="D10">
        <f>[4]p64!D10</f>
        <v>0</v>
      </c>
      <c r="E10">
        <f>[4]p64!E10</f>
        <v>0</v>
      </c>
      <c r="F10">
        <f>[4]p64!F10</f>
        <v>135164</v>
      </c>
      <c r="G10">
        <f>[4]p64!G10</f>
        <v>537544</v>
      </c>
      <c r="H10">
        <f>[4]p64!H10</f>
        <v>0</v>
      </c>
      <c r="I10">
        <f>[4]p64!I10</f>
        <v>0</v>
      </c>
      <c r="J10">
        <f>[4]p64!J10</f>
        <v>0</v>
      </c>
      <c r="K10">
        <f>[4]p64!K10</f>
        <v>0</v>
      </c>
    </row>
    <row r="11" spans="1:11" x14ac:dyDescent="0.2">
      <c r="A11" t="s">
        <v>189</v>
      </c>
      <c r="B11">
        <f>[4]p64!B11</f>
        <v>302933</v>
      </c>
      <c r="C11">
        <f>[4]p64!C11</f>
        <v>63528</v>
      </c>
      <c r="D11">
        <f>[4]p64!D11</f>
        <v>71817</v>
      </c>
      <c r="E11">
        <f>[4]p64!E11</f>
        <v>239641</v>
      </c>
      <c r="F11">
        <f>[4]p64!F11</f>
        <v>175340</v>
      </c>
      <c r="G11">
        <f>[4]p64!G11</f>
        <v>312812</v>
      </c>
      <c r="H11">
        <f>[4]p64!H11</f>
        <v>0</v>
      </c>
      <c r="I11">
        <f>[4]p64!I11</f>
        <v>0</v>
      </c>
      <c r="J11">
        <f>[4]p64!J11</f>
        <v>0</v>
      </c>
      <c r="K11">
        <f>[4]p64!K11</f>
        <v>0</v>
      </c>
    </row>
    <row r="12" spans="1:11" x14ac:dyDescent="0.2">
      <c r="A12" t="s">
        <v>190</v>
      </c>
      <c r="B12">
        <f>[4]p64!B12</f>
        <v>0</v>
      </c>
      <c r="C12">
        <f>[4]p64!C12</f>
        <v>0</v>
      </c>
      <c r="D12">
        <f>[4]p64!D12</f>
        <v>0</v>
      </c>
      <c r="E12">
        <f>[4]p64!E12</f>
        <v>0</v>
      </c>
      <c r="F12">
        <f>[4]p64!F12</f>
        <v>590906</v>
      </c>
      <c r="G12">
        <f>[4]p64!G12</f>
        <v>575165</v>
      </c>
      <c r="H12">
        <f>[4]p64!H12</f>
        <v>0</v>
      </c>
      <c r="I12">
        <f>[4]p64!I12</f>
        <v>0</v>
      </c>
      <c r="J12">
        <f>[4]p64!J12</f>
        <v>0</v>
      </c>
      <c r="K12">
        <f>[4]p64!K12</f>
        <v>0</v>
      </c>
    </row>
    <row r="13" spans="1:11" x14ac:dyDescent="0.2">
      <c r="A13" t="s">
        <v>191</v>
      </c>
      <c r="B13">
        <f>[4]p64!B13</f>
        <v>3750.0000000000005</v>
      </c>
      <c r="C13">
        <f>[4]p64!C13</f>
        <v>361</v>
      </c>
      <c r="D13">
        <f>[4]p64!D13</f>
        <v>315</v>
      </c>
      <c r="E13">
        <f>[4]p64!E13</f>
        <v>31</v>
      </c>
      <c r="F13">
        <f>[4]p64!F13</f>
        <v>47</v>
      </c>
      <c r="G13">
        <f>[4]p64!G13</f>
        <v>35</v>
      </c>
      <c r="H13">
        <f>[4]p64!H13</f>
        <v>0</v>
      </c>
      <c r="I13">
        <f>[4]p64!I13</f>
        <v>0</v>
      </c>
      <c r="J13">
        <f>[4]p64!J13</f>
        <v>0</v>
      </c>
      <c r="K13">
        <f>[4]p64!K13</f>
        <v>0</v>
      </c>
    </row>
    <row r="14" spans="1:11" x14ac:dyDescent="0.2">
      <c r="A14" t="s">
        <v>192</v>
      </c>
      <c r="B14">
        <f>[4]p64!B14</f>
        <v>3650</v>
      </c>
      <c r="C14">
        <f>[4]p64!C14</f>
        <v>345</v>
      </c>
      <c r="D14">
        <f>[4]p64!D14</f>
        <v>315</v>
      </c>
      <c r="E14">
        <f>[4]p64!E14</f>
        <v>26</v>
      </c>
      <c r="F14">
        <f>[4]p64!F14</f>
        <v>41</v>
      </c>
      <c r="G14">
        <f>[4]p64!G14</f>
        <v>37</v>
      </c>
      <c r="H14">
        <f>[4]p64!H14</f>
        <v>0</v>
      </c>
      <c r="I14">
        <f>[4]p64!I14</f>
        <v>0</v>
      </c>
      <c r="J14">
        <f>[4]p64!J14</f>
        <v>0</v>
      </c>
      <c r="K14">
        <f>[4]p64!K14</f>
        <v>0</v>
      </c>
    </row>
    <row r="15" spans="1:11" x14ac:dyDescent="0.2">
      <c r="A15" t="s">
        <v>193</v>
      </c>
      <c r="B15">
        <f>[4]p64!B15</f>
        <v>4000</v>
      </c>
      <c r="C15">
        <f>[4]p64!C15</f>
        <v>330</v>
      </c>
      <c r="D15">
        <f>[4]p64!D15</f>
        <v>300</v>
      </c>
      <c r="E15">
        <f>[4]p64!E15</f>
        <v>28</v>
      </c>
      <c r="F15">
        <f>[4]p64!F15</f>
        <v>47</v>
      </c>
      <c r="G15">
        <f>[4]p64!G15</f>
        <v>39</v>
      </c>
      <c r="H15">
        <f>[4]p64!H15</f>
        <v>0</v>
      </c>
      <c r="I15">
        <f>[4]p64!I15</f>
        <v>0</v>
      </c>
      <c r="J15">
        <f>[4]p64!J15</f>
        <v>0</v>
      </c>
      <c r="K15">
        <f>[4]p64!K15</f>
        <v>0</v>
      </c>
    </row>
    <row r="16" spans="1:11" x14ac:dyDescent="0.2">
      <c r="A16" t="s">
        <v>194</v>
      </c>
      <c r="B16">
        <f>[4]p64!B16</f>
        <v>3980</v>
      </c>
      <c r="C16">
        <f>[4]p64!C16</f>
        <v>350</v>
      </c>
      <c r="D16">
        <f>[4]p64!D16</f>
        <v>330</v>
      </c>
      <c r="E16">
        <f>[4]p64!E16</f>
        <v>29.5</v>
      </c>
      <c r="F16">
        <f>[4]p64!F16</f>
        <v>46.5</v>
      </c>
      <c r="G16">
        <f>[4]p64!G16</f>
        <v>42.5</v>
      </c>
      <c r="H16">
        <f>[4]p64!H16</f>
        <v>0</v>
      </c>
      <c r="I16">
        <f>[4]p64!I16</f>
        <v>0</v>
      </c>
      <c r="J16">
        <f>[4]p64!J16</f>
        <v>0</v>
      </c>
      <c r="K16">
        <f>[4]p64!K16</f>
        <v>0</v>
      </c>
    </row>
    <row r="17" spans="1:11" x14ac:dyDescent="0.2">
      <c r="A17" t="s">
        <v>195</v>
      </c>
      <c r="B17">
        <f>[4]p64!B17</f>
        <v>4000</v>
      </c>
      <c r="C17">
        <f>[4]p64!C17</f>
        <v>360</v>
      </c>
      <c r="D17">
        <f>[4]p64!D17</f>
        <v>340</v>
      </c>
      <c r="E17">
        <f>[4]p64!E17</f>
        <v>30</v>
      </c>
      <c r="F17">
        <f>[4]p64!F17</f>
        <v>47</v>
      </c>
      <c r="G17">
        <f>[4]p64!G17</f>
        <v>43</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5999.9999999999991</v>
      </c>
      <c r="C23">
        <f>[4]p64!C23</f>
        <v>461.00000000000006</v>
      </c>
      <c r="D23">
        <f>[4]p64!D23</f>
        <v>461</v>
      </c>
      <c r="E23">
        <f>[4]p64!E23</f>
        <v>39</v>
      </c>
      <c r="F23">
        <f>[4]p64!F23</f>
        <v>55</v>
      </c>
      <c r="G23">
        <f>[4]p64!G23</f>
        <v>45</v>
      </c>
      <c r="H23">
        <f>[4]p64!H23</f>
        <v>0</v>
      </c>
      <c r="I23">
        <f>[4]p64!I23</f>
        <v>0</v>
      </c>
      <c r="J23">
        <f>[4]p64!J23</f>
        <v>0</v>
      </c>
      <c r="K23">
        <f>[4]p64!K23</f>
        <v>0</v>
      </c>
    </row>
    <row r="24" spans="1:11" x14ac:dyDescent="0.2">
      <c r="A24" t="s">
        <v>202</v>
      </c>
      <c r="B24">
        <f>[4]p64!B24</f>
        <v>5900</v>
      </c>
      <c r="C24">
        <f>[4]p64!C24</f>
        <v>454.99999999999994</v>
      </c>
      <c r="D24">
        <f>[4]p64!D24</f>
        <v>435</v>
      </c>
      <c r="E24">
        <f>[4]p64!E24</f>
        <v>38</v>
      </c>
      <c r="F24">
        <f>[4]p64!F24</f>
        <v>51</v>
      </c>
      <c r="G24">
        <f>[4]p64!G24</f>
        <v>53</v>
      </c>
      <c r="H24">
        <f>[4]p64!H24</f>
        <v>0</v>
      </c>
      <c r="I24">
        <f>[4]p64!I24</f>
        <v>0</v>
      </c>
      <c r="J24">
        <f>[4]p64!J24</f>
        <v>0</v>
      </c>
      <c r="K24">
        <f>[4]p64!K24</f>
        <v>0</v>
      </c>
    </row>
    <row r="25" spans="1:11" x14ac:dyDescent="0.2">
      <c r="A25" t="s">
        <v>203</v>
      </c>
      <c r="B25">
        <f>[4]p64!B25</f>
        <v>5800</v>
      </c>
      <c r="C25">
        <f>[4]p64!C25</f>
        <v>440</v>
      </c>
      <c r="D25">
        <f>[4]p64!D25</f>
        <v>450</v>
      </c>
      <c r="E25">
        <f>[4]p64!E25</f>
        <v>40</v>
      </c>
      <c r="F25">
        <f>[4]p64!F25</f>
        <v>52</v>
      </c>
      <c r="G25">
        <f>[4]p64!G25</f>
        <v>53</v>
      </c>
      <c r="H25">
        <f>[4]p64!H25</f>
        <v>0</v>
      </c>
      <c r="I25">
        <f>[4]p64!I25</f>
        <v>0</v>
      </c>
      <c r="J25">
        <f>[4]p64!J25</f>
        <v>0</v>
      </c>
      <c r="K25">
        <f>[4]p64!K25</f>
        <v>0</v>
      </c>
    </row>
    <row r="26" spans="1:11" x14ac:dyDescent="0.2">
      <c r="A26" t="s">
        <v>204</v>
      </c>
      <c r="B26">
        <f>[4]p64!B26</f>
        <v>5999.9999999999991</v>
      </c>
      <c r="C26">
        <f>[4]p64!C26</f>
        <v>450</v>
      </c>
      <c r="D26">
        <f>[4]p64!D26</f>
        <v>424.99999999999994</v>
      </c>
      <c r="E26">
        <f>[4]p64!E26</f>
        <v>40</v>
      </c>
      <c r="F26">
        <f>[4]p64!F26</f>
        <v>55</v>
      </c>
      <c r="G26">
        <f>[4]p64!G26</f>
        <v>56</v>
      </c>
      <c r="H26">
        <f>[4]p64!H26</f>
        <v>0</v>
      </c>
      <c r="I26">
        <f>[4]p64!I26</f>
        <v>0</v>
      </c>
      <c r="J26">
        <f>[4]p64!J26</f>
        <v>0</v>
      </c>
      <c r="K26">
        <f>[4]p64!K26</f>
        <v>0</v>
      </c>
    </row>
    <row r="27" spans="1:11" x14ac:dyDescent="0.2">
      <c r="A27" t="s">
        <v>205</v>
      </c>
      <c r="B27">
        <f>[4]p64!B27</f>
        <v>6100</v>
      </c>
      <c r="C27">
        <f>[4]p64!C27</f>
        <v>450</v>
      </c>
      <c r="D27">
        <f>[4]p64!D27</f>
        <v>450</v>
      </c>
      <c r="E27">
        <f>[4]p64!E27</f>
        <v>40</v>
      </c>
      <c r="F27">
        <f>[4]p64!F27</f>
        <v>55</v>
      </c>
      <c r="G27">
        <f>[4]p64!G27</f>
        <v>56</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69999930</v>
      </c>
      <c r="C33">
        <f>[4]p64!C33</f>
        <v>2480002.7999999998</v>
      </c>
      <c r="D33">
        <f>[4]p64!D33</f>
        <v>3000003.3</v>
      </c>
      <c r="E33">
        <f>[4]p64!E33</f>
        <v>740000.64</v>
      </c>
      <c r="F33">
        <f>[4]p64!F33</f>
        <v>1219999.1200000001</v>
      </c>
      <c r="G33">
        <f>[4]p64!G33</f>
        <v>5330000</v>
      </c>
      <c r="H33">
        <f>[4]p64!H33</f>
        <v>9524813</v>
      </c>
      <c r="I33">
        <f>[4]p64!I33</f>
        <v>0</v>
      </c>
      <c r="J33">
        <f>[4]p64!J33</f>
        <v>0</v>
      </c>
      <c r="K33">
        <f>[4]p64!K33</f>
        <v>0</v>
      </c>
    </row>
    <row r="34" spans="1:20" x14ac:dyDescent="0.2">
      <c r="A34" t="s">
        <v>212</v>
      </c>
      <c r="B34">
        <f>[4]p64!B34</f>
        <v>85999914</v>
      </c>
      <c r="C34">
        <f>[4]p64!C34</f>
        <v>2749995.5999999996</v>
      </c>
      <c r="D34">
        <f>[4]p64!D34</f>
        <v>3249999.9</v>
      </c>
      <c r="E34">
        <f>[4]p64!E34</f>
        <v>1110000</v>
      </c>
      <c r="F34">
        <f>[4]p64!F34</f>
        <v>1640000.2</v>
      </c>
      <c r="G34">
        <f>[4]p64!G34</f>
        <v>7200000</v>
      </c>
      <c r="H34">
        <f>[4]p64!H34</f>
        <v>12761530</v>
      </c>
      <c r="I34">
        <f>[4]p64!I34</f>
        <v>0</v>
      </c>
      <c r="J34">
        <f>[4]p64!J34</f>
        <v>0</v>
      </c>
      <c r="K34">
        <f>[4]p64!K34</f>
        <v>0</v>
      </c>
    </row>
    <row r="35" spans="1:20" x14ac:dyDescent="0.2">
      <c r="A35" t="s">
        <v>213</v>
      </c>
      <c r="B35">
        <f>[4]p64!B35</f>
        <v>0</v>
      </c>
      <c r="C35">
        <f>[4]p64!C35</f>
        <v>0.09</v>
      </c>
      <c r="D35">
        <f>[4]p64!D35</f>
        <v>0.09</v>
      </c>
      <c r="E35">
        <f>[4]p64!E35</f>
        <v>0.09</v>
      </c>
      <c r="F35">
        <f>[4]p64!F35</f>
        <v>0.09</v>
      </c>
      <c r="G35">
        <f>[4]p64!G35</f>
        <v>0.09</v>
      </c>
      <c r="H35">
        <f>[4]p64!H35</f>
        <v>0</v>
      </c>
      <c r="I35">
        <f>[4]p64!I35</f>
        <v>0</v>
      </c>
      <c r="J35">
        <f>[4]p64!J35</f>
        <v>0</v>
      </c>
      <c r="K35">
        <f>[4]p64!K35</f>
        <v>0</v>
      </c>
    </row>
    <row r="36" spans="1:20" x14ac:dyDescent="0.2">
      <c r="A36" t="s">
        <v>214</v>
      </c>
      <c r="B36">
        <f>[4]p64!B36</f>
        <v>6.8999999999999992E-2</v>
      </c>
      <c r="C36">
        <f>[4]p64!C36</f>
        <v>0</v>
      </c>
      <c r="D36">
        <f>[4]p64!D36</f>
        <v>6.8999999999999992E-2</v>
      </c>
      <c r="E36">
        <f>[4]p64!E36</f>
        <v>6.8999999999999992E-2</v>
      </c>
      <c r="F36">
        <f>[4]p64!F36</f>
        <v>6.8999999999999992E-2</v>
      </c>
      <c r="G36">
        <f>[4]p64!G36</f>
        <v>0</v>
      </c>
      <c r="H36">
        <f>[4]p64!H36</f>
        <v>0</v>
      </c>
      <c r="I36">
        <f>[4]p64!I36</f>
        <v>0</v>
      </c>
      <c r="J36">
        <f>[4]p64!J36</f>
        <v>0</v>
      </c>
      <c r="K36">
        <f>[4]p64!K36</f>
        <v>0</v>
      </c>
    </row>
    <row r="37" spans="1:20" x14ac:dyDescent="0.2">
      <c r="A37" t="s">
        <v>215</v>
      </c>
      <c r="B37">
        <f>[4]p64!B37</f>
        <v>9.1999999999999998E-2</v>
      </c>
      <c r="C37">
        <f>[4]p64!C37</f>
        <v>9.1999999999999998E-2</v>
      </c>
      <c r="D37">
        <f>[4]p64!D37</f>
        <v>0</v>
      </c>
      <c r="E37">
        <f>[4]p64!E37</f>
        <v>9.1999999999999998E-2</v>
      </c>
      <c r="F37">
        <f>[4]p64!F37</f>
        <v>9.1999999999999998E-2</v>
      </c>
      <c r="G37">
        <f>[4]p64!G37</f>
        <v>9.1999999999999998E-2</v>
      </c>
      <c r="H37">
        <f>[4]p64!H37</f>
        <v>0</v>
      </c>
      <c r="I37">
        <f>[4]p64!I37</f>
        <v>0</v>
      </c>
      <c r="J37">
        <f>[4]p64!J37</f>
        <v>0</v>
      </c>
      <c r="K37">
        <f>[4]p64!K37</f>
        <v>0</v>
      </c>
    </row>
    <row r="38" spans="1:20" x14ac:dyDescent="0.2">
      <c r="A38" t="s">
        <v>216</v>
      </c>
      <c r="B38">
        <f>[4]p64!B38</f>
        <v>0.115</v>
      </c>
      <c r="C38">
        <f>[4]p64!C38</f>
        <v>0.115</v>
      </c>
      <c r="D38">
        <f>[4]p64!D38</f>
        <v>0.115</v>
      </c>
      <c r="E38">
        <f>[4]p64!E38</f>
        <v>0</v>
      </c>
      <c r="F38">
        <f>[4]p64!F38</f>
        <v>0</v>
      </c>
      <c r="G38">
        <f>[4]p64!G38</f>
        <v>0.115</v>
      </c>
      <c r="H38">
        <f>[4]p64!H38</f>
        <v>0</v>
      </c>
      <c r="I38">
        <f>[4]p64!I38</f>
        <v>0</v>
      </c>
      <c r="J38">
        <f>[4]p64!J38</f>
        <v>0</v>
      </c>
      <c r="K38">
        <f>[4]p64!K38</f>
        <v>0</v>
      </c>
    </row>
    <row r="39" spans="1:20" x14ac:dyDescent="0.2">
      <c r="A39" t="s">
        <v>217</v>
      </c>
      <c r="B39">
        <f>[4]p64!B39</f>
        <v>0.115</v>
      </c>
      <c r="C39">
        <f>[4]p64!C39</f>
        <v>0.115</v>
      </c>
      <c r="D39">
        <f>[4]p64!D39</f>
        <v>0.115</v>
      </c>
      <c r="E39">
        <f>[4]p64!E39</f>
        <v>0</v>
      </c>
      <c r="F39">
        <f>[4]p64!F39</f>
        <v>0</v>
      </c>
      <c r="G39">
        <f>[4]p64!G39</f>
        <v>0.115</v>
      </c>
      <c r="H39">
        <f>[4]p64!H39</f>
        <v>0</v>
      </c>
      <c r="I39">
        <f>[4]p64!I39</f>
        <v>0</v>
      </c>
      <c r="J39">
        <f>[4]p64!J39</f>
        <v>0</v>
      </c>
      <c r="K39">
        <f>[4]p64!K39</f>
        <v>0</v>
      </c>
    </row>
    <row r="40" spans="1:20" x14ac:dyDescent="0.2">
      <c r="A40" t="s">
        <v>218</v>
      </c>
      <c r="B40">
        <f>[4]p64!B40</f>
        <v>5.7500000000000002E-2</v>
      </c>
      <c r="C40">
        <f>[4]p64!C40</f>
        <v>0</v>
      </c>
      <c r="D40">
        <f>[4]p64!D40</f>
        <v>5.7500000000000002E-2</v>
      </c>
      <c r="E40">
        <f>[4]p64!E40</f>
        <v>5.7500000000000002E-2</v>
      </c>
      <c r="F40">
        <f>[4]p64!F40</f>
        <v>5.7500000000000002E-2</v>
      </c>
      <c r="G40">
        <f>[4]p64!G40</f>
        <v>0</v>
      </c>
      <c r="H40">
        <f>[4]p64!H40</f>
        <v>0</v>
      </c>
      <c r="I40">
        <f>[4]p64!I40</f>
        <v>0</v>
      </c>
      <c r="J40">
        <f>[4]p64!J40</f>
        <v>0</v>
      </c>
      <c r="K40">
        <f>[4]p64!K40</f>
        <v>0</v>
      </c>
    </row>
    <row r="41" spans="1:20" x14ac:dyDescent="0.2">
      <c r="A41" t="s">
        <v>219</v>
      </c>
      <c r="B41">
        <f>[4]p64!B41</f>
        <v>0.6</v>
      </c>
      <c r="C41">
        <f>[4]p64!C41</f>
        <v>1.2</v>
      </c>
      <c r="D41">
        <f>[4]p64!D41</f>
        <v>0.6</v>
      </c>
      <c r="E41">
        <f>[4]p64!E41</f>
        <v>1.5</v>
      </c>
      <c r="F41">
        <f>[4]p64!F41</f>
        <v>1.5</v>
      </c>
      <c r="G41">
        <f>[4]p64!G41</f>
        <v>1.2</v>
      </c>
      <c r="H41">
        <f>[4]p64!H41</f>
        <v>0</v>
      </c>
      <c r="I41">
        <f>[4]p64!I41</f>
        <v>0</v>
      </c>
      <c r="J41">
        <f>[4]p64!J41</f>
        <v>0</v>
      </c>
      <c r="K41">
        <f>[4]p64!K41</f>
        <v>0</v>
      </c>
    </row>
    <row r="42" spans="1:20" x14ac:dyDescent="0.2">
      <c r="A42" t="s">
        <v>220</v>
      </c>
      <c r="B42">
        <f>[4]p64!B42</f>
        <v>1.2</v>
      </c>
      <c r="C42">
        <f>[4]p64!C42</f>
        <v>0.6</v>
      </c>
      <c r="D42">
        <f>[4]p64!D42</f>
        <v>1.8</v>
      </c>
      <c r="E42">
        <f>[4]p64!E42</f>
        <v>1.2</v>
      </c>
      <c r="F42">
        <f>[4]p64!F42</f>
        <v>1.2</v>
      </c>
      <c r="G42">
        <f>[4]p64!G42</f>
        <v>0.6</v>
      </c>
      <c r="H42">
        <f>[4]p64!H42</f>
        <v>0</v>
      </c>
      <c r="I42">
        <f>[4]p64!I42</f>
        <v>0</v>
      </c>
      <c r="J42">
        <f>[4]p64!J42</f>
        <v>0</v>
      </c>
      <c r="K42">
        <f>[4]p64!K42</f>
        <v>0</v>
      </c>
    </row>
    <row r="43" spans="1:20" x14ac:dyDescent="0.2">
      <c r="A43" t="s">
        <v>221</v>
      </c>
      <c r="B43">
        <f>[4]p64!B43</f>
        <v>0.6</v>
      </c>
      <c r="C43">
        <f>[4]p64!C43</f>
        <v>1.8</v>
      </c>
      <c r="D43">
        <f>[4]p64!D43</f>
        <v>0.6</v>
      </c>
      <c r="E43">
        <f>[4]p64!E43</f>
        <v>1.2</v>
      </c>
      <c r="F43">
        <f>[4]p64!F43</f>
        <v>1.2</v>
      </c>
      <c r="G43">
        <f>[4]p64!G43</f>
        <v>1.2</v>
      </c>
      <c r="H43">
        <f>[4]p64!H43</f>
        <v>0</v>
      </c>
      <c r="I43">
        <f>[4]p64!I43</f>
        <v>0</v>
      </c>
      <c r="J43">
        <f>[4]p64!J43</f>
        <v>0</v>
      </c>
      <c r="K43">
        <f>[4]p64!K43</f>
        <v>0</v>
      </c>
    </row>
    <row r="44" spans="1:20" x14ac:dyDescent="0.2">
      <c r="A44" t="s">
        <v>222</v>
      </c>
      <c r="B44">
        <f>[4]p64!B44</f>
        <v>1.5</v>
      </c>
      <c r="C44">
        <f>[4]p64!C44</f>
        <v>1.2</v>
      </c>
      <c r="D44">
        <f>[4]p64!D44</f>
        <v>1.2</v>
      </c>
      <c r="E44">
        <f>[4]p64!E44</f>
        <v>0.6</v>
      </c>
      <c r="F44">
        <f>[4]p64!F44</f>
        <v>0.6</v>
      </c>
      <c r="G44">
        <f>[4]p64!G44</f>
        <v>0.9</v>
      </c>
      <c r="H44">
        <f>[4]p64!H44</f>
        <v>0</v>
      </c>
      <c r="I44">
        <f>[4]p64!I44</f>
        <v>0</v>
      </c>
      <c r="J44">
        <f>[4]p64!J44</f>
        <v>0</v>
      </c>
      <c r="K44">
        <f>[4]p64!K44</f>
        <v>0</v>
      </c>
    </row>
    <row r="45" spans="1:20" x14ac:dyDescent="0.2">
      <c r="A45" t="s">
        <v>223</v>
      </c>
      <c r="B45">
        <f>[4]p64!B45</f>
        <v>1.5</v>
      </c>
      <c r="C45">
        <f>[4]p64!C45</f>
        <v>1.2</v>
      </c>
      <c r="D45">
        <f>[4]p64!D45</f>
        <v>1.2</v>
      </c>
      <c r="E45">
        <f>[4]p64!E45</f>
        <v>0.6</v>
      </c>
      <c r="F45">
        <f>[4]p64!F45</f>
        <v>0.6</v>
      </c>
      <c r="G45">
        <f>[4]p64!G45</f>
        <v>0.9</v>
      </c>
      <c r="H45">
        <f>[4]p64!H45</f>
        <v>0</v>
      </c>
      <c r="I45">
        <f>[4]p64!I45</f>
        <v>0</v>
      </c>
      <c r="J45">
        <f>[4]p64!J45</f>
        <v>0</v>
      </c>
      <c r="K45">
        <f>[4]p64!K45</f>
        <v>0</v>
      </c>
    </row>
    <row r="46" spans="1:20" x14ac:dyDescent="0.2">
      <c r="A46" t="s">
        <v>224</v>
      </c>
      <c r="B46">
        <f>[4]p64!B46</f>
        <v>1.2</v>
      </c>
      <c r="C46">
        <f>[4]p64!C46</f>
        <v>0.6</v>
      </c>
      <c r="D46">
        <f>[4]p64!D46</f>
        <v>1.2</v>
      </c>
      <c r="E46">
        <f>[4]p64!E46</f>
        <v>0.9</v>
      </c>
      <c r="F46">
        <f>[4]p64!F46</f>
        <v>0.9</v>
      </c>
      <c r="G46">
        <f>[4]p64!G46</f>
        <v>0.6</v>
      </c>
      <c r="H46">
        <f>[4]p64!H46</f>
        <v>0</v>
      </c>
      <c r="I46">
        <f>[4]p64!I46</f>
        <v>0</v>
      </c>
      <c r="J46">
        <f>[4]p64!J46</f>
        <v>0</v>
      </c>
      <c r="K46">
        <f>[4]p64!K46</f>
        <v>0</v>
      </c>
      <c r="M46" s="32"/>
      <c r="N46" s="32"/>
      <c r="O46" s="32"/>
      <c r="P46" s="32"/>
      <c r="Q46" s="32"/>
      <c r="R46" s="32"/>
      <c r="S46" s="32"/>
      <c r="T46" s="32"/>
    </row>
    <row r="47" spans="1:20" x14ac:dyDescent="0.2">
      <c r="A47" t="s">
        <v>225</v>
      </c>
      <c r="B47">
        <f>[4]p64!B47</f>
        <v>91</v>
      </c>
      <c r="C47">
        <f>[4]p64!C47</f>
        <v>13</v>
      </c>
      <c r="D47">
        <f>[4]p64!D47</f>
        <v>6.4</v>
      </c>
      <c r="E47">
        <f>[4]p64!E47</f>
        <v>0.64</v>
      </c>
      <c r="F47">
        <f>[4]p64!F47</f>
        <v>0.76</v>
      </c>
      <c r="G47">
        <f>[4]p64!G47</f>
        <v>1</v>
      </c>
      <c r="H47">
        <f>[4]p64!H47</f>
        <v>0</v>
      </c>
      <c r="I47">
        <f>[4]p64!I47</f>
        <v>0</v>
      </c>
      <c r="J47">
        <f>[4]p64!J47</f>
        <v>0</v>
      </c>
      <c r="K47">
        <f>[4]p64!K47</f>
        <v>0</v>
      </c>
      <c r="M47" s="32"/>
      <c r="N47" s="32"/>
      <c r="O47" s="32"/>
      <c r="P47" s="32"/>
      <c r="Q47" s="32"/>
      <c r="R47" s="32"/>
      <c r="S47" s="32"/>
      <c r="T47" s="32"/>
    </row>
    <row r="48" spans="1:20" x14ac:dyDescent="0.2">
      <c r="A48" t="s">
        <v>226</v>
      </c>
      <c r="B48">
        <f>[4]p64!B48</f>
        <v>89</v>
      </c>
      <c r="C48">
        <f>[4]p64!C48</f>
        <v>13.4</v>
      </c>
      <c r="D48">
        <f>[4]p64!D48</f>
        <v>6.8</v>
      </c>
      <c r="E48">
        <f>[4]p64!E48</f>
        <v>0.63</v>
      </c>
      <c r="F48">
        <f>[4]p64!F48</f>
        <v>0.76</v>
      </c>
      <c r="G48">
        <f>[4]p64!G48</f>
        <v>1</v>
      </c>
      <c r="H48">
        <f>[4]p64!H48</f>
        <v>0</v>
      </c>
      <c r="I48">
        <f>[4]p64!I48</f>
        <v>0</v>
      </c>
      <c r="J48">
        <f>[4]p64!J48</f>
        <v>0</v>
      </c>
      <c r="K48">
        <f>[4]p64!K48</f>
        <v>0</v>
      </c>
      <c r="M48" s="32"/>
      <c r="N48" s="32"/>
      <c r="O48" s="32"/>
      <c r="P48" s="32"/>
      <c r="Q48" s="32"/>
      <c r="R48" s="32"/>
      <c r="S48" s="32"/>
      <c r="T48" s="32"/>
    </row>
    <row r="49" spans="1:20" x14ac:dyDescent="0.2">
      <c r="A49" t="s">
        <v>227</v>
      </c>
      <c r="B49">
        <f>[4]p64!B49</f>
        <v>91</v>
      </c>
      <c r="C49">
        <f>[4]p64!C49</f>
        <v>13.2</v>
      </c>
      <c r="D49">
        <f>[4]p64!D49</f>
        <v>6.3</v>
      </c>
      <c r="E49">
        <f>[4]p64!E49</f>
        <v>0.64</v>
      </c>
      <c r="F49">
        <f>[4]p64!F49</f>
        <v>0.76</v>
      </c>
      <c r="G49">
        <f>[4]p64!G49</f>
        <v>1</v>
      </c>
      <c r="H49">
        <f>[4]p64!H49</f>
        <v>0</v>
      </c>
      <c r="I49">
        <f>[4]p64!I49</f>
        <v>0</v>
      </c>
      <c r="J49">
        <f>[4]p64!J49</f>
        <v>0</v>
      </c>
      <c r="K49">
        <f>[4]p64!K49</f>
        <v>0</v>
      </c>
      <c r="M49" s="32"/>
      <c r="N49" s="32"/>
      <c r="O49" s="32"/>
      <c r="P49" s="32"/>
      <c r="Q49" s="32"/>
      <c r="R49" s="32"/>
      <c r="S49" s="32"/>
      <c r="T49" s="32"/>
    </row>
    <row r="50" spans="1:20" x14ac:dyDescent="0.2">
      <c r="A50" t="s">
        <v>228</v>
      </c>
      <c r="B50">
        <f>[4]p64!B50</f>
        <v>90</v>
      </c>
      <c r="C50">
        <f>[4]p64!C50</f>
        <v>13</v>
      </c>
      <c r="D50">
        <f>[4]p64!D50</f>
        <v>6.2</v>
      </c>
      <c r="E50">
        <f>[4]p64!E50</f>
        <v>0.65</v>
      </c>
      <c r="F50">
        <f>[4]p64!F50</f>
        <v>0.78</v>
      </c>
      <c r="G50">
        <f>[4]p64!G50</f>
        <v>1</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6.4175824175824348</v>
      </c>
      <c r="C51" s="325">
        <f>[4]p64!C51</f>
        <v>5.9696969696969804</v>
      </c>
      <c r="D51" s="325">
        <f>[4]p64!D51</f>
        <v>5.892063492063504</v>
      </c>
      <c r="E51" s="325">
        <f>[4]p64!E51</f>
        <v>9.2812499999999964</v>
      </c>
      <c r="F51" s="325">
        <f>[4]p64!F51</f>
        <v>10.431578947368436</v>
      </c>
      <c r="G51" s="325">
        <f>[4]p64!G51</f>
        <v>7.6</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6861400.3267323226</v>
      </c>
      <c r="C52">
        <f>[4]p64!C52</f>
        <v>14125033.771259189</v>
      </c>
      <c r="D52">
        <f>[4]p64!D52</f>
        <v>15473571.422559559</v>
      </c>
      <c r="E52">
        <f>[4]p64!E52</f>
        <v>9891889.2751934379</v>
      </c>
      <c r="F52">
        <f>[4]p64!F52</f>
        <v>2593202.0932508036</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22014138</v>
      </c>
      <c r="C53">
        <f>[4]p64!C53</f>
        <v>15566359</v>
      </c>
      <c r="D53">
        <f>[4]p64!D53</f>
        <v>12783975</v>
      </c>
      <c r="E53">
        <f>[4]p64!E53</f>
        <v>15478417</v>
      </c>
      <c r="F53">
        <f>[4]p64!F53</f>
        <v>11845184</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957361</v>
      </c>
      <c r="C54">
        <f>[4]p64!C54</f>
        <v>1821272</v>
      </c>
      <c r="D54">
        <f>[4]p64!D54</f>
        <v>1130188</v>
      </c>
      <c r="E54">
        <f>[4]p64!E54</f>
        <v>1269934</v>
      </c>
      <c r="F54">
        <f>[4]p64!F54</f>
        <v>1978007</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1272069</v>
      </c>
      <c r="C55">
        <f>[4]p64!C55</f>
        <v>1064880</v>
      </c>
      <c r="D55">
        <f>[4]p64!D55</f>
        <v>1044974</v>
      </c>
      <c r="E55">
        <f>[4]p64!E55</f>
        <v>985805</v>
      </c>
      <c r="F55">
        <f>[4]p64!F55</f>
        <v>2434729</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2229430</v>
      </c>
      <c r="C56">
        <f>[4]p64!C56</f>
        <v>2886152</v>
      </c>
      <c r="D56">
        <f>[4]p64!D56</f>
        <v>2175162</v>
      </c>
      <c r="E56">
        <f>[4]p64!E56</f>
        <v>2255739</v>
      </c>
      <c r="F56">
        <f>[4]p64!F56</f>
        <v>4412736</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2955701</v>
      </c>
      <c r="C57">
        <f>[4]p64!C57</f>
        <v>2942460</v>
      </c>
      <c r="D57">
        <f>[4]p64!D57</f>
        <v>2930849</v>
      </c>
      <c r="E57">
        <f>[4]p64!E57</f>
        <v>2951850</v>
      </c>
      <c r="F57">
        <f>[4]p64!F57</f>
        <v>2938826</v>
      </c>
      <c r="G57">
        <f>[4]p64!G57</f>
        <v>45606</v>
      </c>
      <c r="H57">
        <f>[4]p64!H57</f>
        <v>45606</v>
      </c>
      <c r="I57">
        <f>[4]p64!I57</f>
        <v>45606</v>
      </c>
      <c r="J57">
        <f>[4]p64!J57</f>
        <v>45606</v>
      </c>
      <c r="K57">
        <f>[4]p64!K57</f>
        <v>45606</v>
      </c>
      <c r="M57" s="42"/>
      <c r="N57" s="36"/>
      <c r="O57" s="36"/>
      <c r="P57" s="36"/>
      <c r="Q57" s="36"/>
      <c r="R57" s="36"/>
      <c r="S57" s="32"/>
      <c r="T57" s="44"/>
    </row>
    <row r="58" spans="1:20" x14ac:dyDescent="0.2">
      <c r="A58" t="s">
        <v>234</v>
      </c>
      <c r="B58">
        <f>[4]p64!B58</f>
        <v>7804872</v>
      </c>
      <c r="C58">
        <f>[4]p64!C58</f>
        <v>6172907</v>
      </c>
      <c r="D58">
        <f>[4]p64!D58</f>
        <v>6973446</v>
      </c>
      <c r="E58">
        <f>[4]p64!E58</f>
        <v>5882165</v>
      </c>
      <c r="F58">
        <f>[4]p64!F58</f>
        <v>5882165</v>
      </c>
      <c r="G58">
        <f>[4]p64!G58</f>
        <v>2514767</v>
      </c>
      <c r="H58">
        <f>[4]p64!H58</f>
        <v>1710040</v>
      </c>
      <c r="I58">
        <f>[4]p64!I58</f>
        <v>1609449</v>
      </c>
      <c r="J58">
        <f>[4]p64!J58</f>
        <v>2212991</v>
      </c>
      <c r="K58">
        <f>[4]p64!K58</f>
        <v>2414173</v>
      </c>
      <c r="M58" s="32"/>
      <c r="N58" s="43"/>
      <c r="O58" s="43"/>
      <c r="P58" s="43"/>
      <c r="Q58" s="43"/>
      <c r="R58" s="43"/>
      <c r="S58" s="43"/>
      <c r="T58" s="44"/>
    </row>
    <row r="59" spans="1:20" x14ac:dyDescent="0.2">
      <c r="A59" t="s">
        <v>235</v>
      </c>
      <c r="B59">
        <f>[4]p64!B59</f>
        <v>9225260</v>
      </c>
      <c r="C59">
        <f>[4]p64!C59</f>
        <v>9127352</v>
      </c>
      <c r="D59">
        <f>[4]p64!D59</f>
        <v>7743925</v>
      </c>
      <c r="E59">
        <f>[4]p64!E59</f>
        <v>8448763</v>
      </c>
      <c r="F59">
        <f>[4]p64!F59</f>
        <v>6952644</v>
      </c>
      <c r="G59">
        <f>[4]p64!G59</f>
        <v>2011813</v>
      </c>
      <c r="H59">
        <f>[4]p64!H59</f>
        <v>2414173</v>
      </c>
      <c r="I59">
        <f>[4]p64!I59</f>
        <v>2212991</v>
      </c>
      <c r="J59">
        <f>[4]p64!J59</f>
        <v>1609449</v>
      </c>
      <c r="K59">
        <f>[4]p64!K59</f>
        <v>1710040</v>
      </c>
      <c r="M59" s="32"/>
      <c r="N59" s="43"/>
      <c r="O59" s="43"/>
      <c r="P59" s="43"/>
      <c r="Q59" s="43"/>
      <c r="R59" s="43"/>
      <c r="S59" s="43"/>
      <c r="T59" s="44"/>
    </row>
    <row r="60" spans="1:20" x14ac:dyDescent="0.2">
      <c r="A60" t="s">
        <v>236</v>
      </c>
      <c r="B60">
        <f>[4]p64!B60</f>
        <v>17030132</v>
      </c>
      <c r="C60">
        <f>[4]p64!C60</f>
        <v>15300259</v>
      </c>
      <c r="D60">
        <f>[4]p64!D60</f>
        <v>14717371</v>
      </c>
      <c r="E60">
        <f>[4]p64!E60</f>
        <v>14330928</v>
      </c>
      <c r="F60">
        <f>[4]p64!F60</f>
        <v>12834809</v>
      </c>
      <c r="G60">
        <f>[4]p64!G60</f>
        <v>4526580</v>
      </c>
      <c r="H60">
        <f>[4]p64!H60</f>
        <v>4124213</v>
      </c>
      <c r="I60">
        <f>[4]p64!I60</f>
        <v>3822440</v>
      </c>
      <c r="J60">
        <f>[4]p64!J60</f>
        <v>3822440</v>
      </c>
      <c r="K60">
        <f>[4]p64!K60</f>
        <v>4124213</v>
      </c>
      <c r="M60" s="32"/>
      <c r="N60" s="32"/>
      <c r="O60" s="32"/>
      <c r="P60" s="32"/>
      <c r="Q60" s="32"/>
      <c r="R60" s="32"/>
      <c r="S60" s="32"/>
      <c r="T60" s="32"/>
    </row>
    <row r="61" spans="1:20" x14ac:dyDescent="0.2">
      <c r="A61" t="s">
        <v>237</v>
      </c>
      <c r="B61">
        <f>[4]p64!B61</f>
        <v>51090801.326732323</v>
      </c>
      <c r="C61">
        <f>[4]p64!C61</f>
        <v>50820263.771259189</v>
      </c>
      <c r="D61">
        <f>[4]p64!D61</f>
        <v>48080928.422559559</v>
      </c>
      <c r="E61">
        <f>[4]p64!E61</f>
        <v>44908823.275193438</v>
      </c>
      <c r="F61">
        <f>[4]p64!F61</f>
        <v>34624757.093250804</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8529708.2738095243</v>
      </c>
      <c r="C62">
        <f>[4]p64!C62</f>
        <v>6999999.7299498748</v>
      </c>
      <c r="D62">
        <f>[4]p64!D62</f>
        <v>8585597.0238095243</v>
      </c>
      <c r="E62">
        <f>[4]p64!E62</f>
        <v>8210534.1752819549</v>
      </c>
      <c r="F62">
        <f>[4]p64!F62</f>
        <v>6249999.9880952388</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227139</v>
      </c>
      <c r="C63">
        <f>[4]p64!C63</f>
        <v>540794</v>
      </c>
      <c r="D63">
        <f>[4]p64!D63</f>
        <v>1330741</v>
      </c>
      <c r="E63">
        <f>[4]p64!E63</f>
        <v>1312396</v>
      </c>
      <c r="F63">
        <f>[4]p64!F63</f>
        <v>649339</v>
      </c>
      <c r="G63">
        <f>[4]p64!G63</f>
        <v>-4028467</v>
      </c>
      <c r="H63">
        <f>[4]p64!H63</f>
        <v>-3556372</v>
      </c>
      <c r="I63">
        <f>[4]p64!I63</f>
        <v>-2820670</v>
      </c>
      <c r="J63">
        <f>[4]p64!J63</f>
        <v>-2666561</v>
      </c>
      <c r="K63">
        <f>[4]p64!K63</f>
        <v>-3278043</v>
      </c>
    </row>
    <row r="64" spans="1:20" x14ac:dyDescent="0.2">
      <c r="A64" t="s">
        <v>238</v>
      </c>
      <c r="B64">
        <f>[4]p64!B64</f>
        <v>23111953</v>
      </c>
      <c r="C64">
        <f>[4]p64!C64</f>
        <v>20818727</v>
      </c>
      <c r="D64">
        <f>[4]p64!D64</f>
        <v>19524109</v>
      </c>
      <c r="E64">
        <f>[4]p64!E64</f>
        <v>18762163</v>
      </c>
      <c r="F64">
        <f>[4]p64!F64</f>
        <v>13176958</v>
      </c>
      <c r="G64">
        <f>[4]p64!G64</f>
        <v>0</v>
      </c>
      <c r="H64">
        <f>[4]p64!H64</f>
        <v>0</v>
      </c>
      <c r="I64">
        <f>[4]p64!I64</f>
        <v>0</v>
      </c>
      <c r="J64">
        <f>[4]p64!J64</f>
        <v>0</v>
      </c>
      <c r="K64">
        <f>[4]p64!K64</f>
        <v>0</v>
      </c>
    </row>
    <row r="65" spans="1:13" x14ac:dyDescent="0.2">
      <c r="A65" t="s">
        <v>239</v>
      </c>
      <c r="B65">
        <f>[4]p64!B65</f>
        <v>1000000</v>
      </c>
      <c r="C65">
        <f>[4]p64!C65</f>
        <v>1000000</v>
      </c>
      <c r="D65">
        <f>[4]p64!D65</f>
        <v>1000000</v>
      </c>
      <c r="E65">
        <f>[4]p64!E65</f>
        <v>1000000</v>
      </c>
      <c r="F65">
        <f>[4]p64!F65</f>
        <v>1000000</v>
      </c>
      <c r="G65">
        <f>[4]p64!G65</f>
        <v>1000000</v>
      </c>
      <c r="H65">
        <f>[4]p64!H65</f>
        <v>1000000</v>
      </c>
      <c r="I65">
        <f>[4]p64!I65</f>
        <v>1000000</v>
      </c>
      <c r="J65">
        <f>[4]p64!J65</f>
        <v>1000000</v>
      </c>
      <c r="K65">
        <f>[4]p64!K65</f>
        <v>1000000</v>
      </c>
    </row>
    <row r="66" spans="1:13" x14ac:dyDescent="0.2">
      <c r="A66" t="s">
        <v>125</v>
      </c>
      <c r="B66">
        <f>[4]p64!B66</f>
        <v>18222001.0529228</v>
      </c>
      <c r="C66">
        <f>[4]p64!C66</f>
        <v>21460743.041309316</v>
      </c>
      <c r="D66">
        <f>[4]p64!D66</f>
        <v>17640481.398750037</v>
      </c>
      <c r="E66">
        <f>[4]p64!E66</f>
        <v>15623730.099911477</v>
      </c>
      <c r="F66">
        <f>[4]p64!F66</f>
        <v>13548460.105155565</v>
      </c>
      <c r="G66">
        <f>[4]p64!G66</f>
        <v>12701541</v>
      </c>
      <c r="H66">
        <f>[4]p64!H66</f>
        <v>13617955</v>
      </c>
      <c r="I66">
        <f>[4]p64!I66</f>
        <v>15046082</v>
      </c>
      <c r="J66">
        <f>[4]p64!J66</f>
        <v>15346249</v>
      </c>
      <c r="K66">
        <f>[4]p64!K66</f>
        <v>14158240</v>
      </c>
    </row>
    <row r="67" spans="1:13" x14ac:dyDescent="0.2">
      <c r="A67" t="s">
        <v>240</v>
      </c>
      <c r="B67">
        <f>[4]p64!B67</f>
        <v>51090801.326732323</v>
      </c>
      <c r="C67">
        <f>[4]p64!C67</f>
        <v>50820263.771259189</v>
      </c>
      <c r="D67">
        <f>[4]p64!D67</f>
        <v>48080928.422559559</v>
      </c>
      <c r="E67">
        <f>[4]p64!E67</f>
        <v>44908823.275193438</v>
      </c>
      <c r="F67">
        <f>[4]p64!F67</f>
        <v>34624757.093250804</v>
      </c>
      <c r="G67">
        <f>[4]p64!G67</f>
        <v>0</v>
      </c>
      <c r="H67">
        <f>[4]p64!H67</f>
        <v>0</v>
      </c>
      <c r="I67">
        <f>[4]p64!I67</f>
        <v>0</v>
      </c>
      <c r="J67">
        <f>[4]p64!J67</f>
        <v>0</v>
      </c>
      <c r="K67">
        <f>[4]p64!K67</f>
        <v>0</v>
      </c>
    </row>
    <row r="68" spans="1:13" x14ac:dyDescent="0.2">
      <c r="A68" t="s">
        <v>241</v>
      </c>
      <c r="B68">
        <f>[4]p64!B68</f>
        <v>2000000</v>
      </c>
      <c r="C68">
        <f>[4]p64!C68</f>
        <v>0</v>
      </c>
      <c r="D68">
        <f>[4]p64!D68</f>
        <v>10</v>
      </c>
      <c r="E68">
        <f>[4]p64!E68</f>
        <v>5000000</v>
      </c>
      <c r="F68">
        <f>[4]p64!F68</f>
        <v>1000000</v>
      </c>
      <c r="G68">
        <f>[4]p64!G68</f>
        <v>0</v>
      </c>
      <c r="H68">
        <f>[4]p64!H68</f>
        <v>0</v>
      </c>
      <c r="I68">
        <f>[4]p64!I68</f>
        <v>0</v>
      </c>
      <c r="J68">
        <f>[4]p64!J68</f>
        <v>0</v>
      </c>
      <c r="K68">
        <f>[4]p64!K68</f>
        <v>0</v>
      </c>
    </row>
    <row r="69" spans="1:13" x14ac:dyDescent="0.2">
      <c r="A69" t="s">
        <v>242</v>
      </c>
      <c r="B69">
        <f>[4]p64!B69</f>
        <v>40836669.597683012</v>
      </c>
      <c r="C69">
        <f>[4]p64!C69</f>
        <v>37754612.60580647</v>
      </c>
      <c r="D69">
        <f>[4]p64!D69</f>
        <v>39742316.251204938</v>
      </c>
      <c r="E69">
        <f>[4]p64!E69</f>
        <v>37801064.590548888</v>
      </c>
      <c r="F69">
        <f>[4]p64!F69</f>
        <v>32229530.968888566</v>
      </c>
      <c r="G69">
        <f>[4]p64!G69</f>
        <v>0</v>
      </c>
      <c r="H69">
        <f>[4]p64!H69</f>
        <v>0</v>
      </c>
      <c r="I69">
        <f>[4]p64!I69</f>
        <v>0</v>
      </c>
      <c r="J69">
        <f>[4]p64!J69</f>
        <v>0</v>
      </c>
      <c r="K69">
        <f>[4]p64!K69</f>
        <v>0</v>
      </c>
    </row>
    <row r="70" spans="1:13" x14ac:dyDescent="0.2">
      <c r="A70" t="s">
        <v>243</v>
      </c>
      <c r="B70">
        <f>[4]p64!B70</f>
        <v>440916.9932025075</v>
      </c>
      <c r="C70">
        <f>[4]p64!C70</f>
        <v>1049776.2135883421</v>
      </c>
      <c r="D70">
        <f>[4]p64!D70</f>
        <v>2583201.9410933256</v>
      </c>
      <c r="E70">
        <f>[4]p64!E70</f>
        <v>2547591.2984273732</v>
      </c>
      <c r="F70">
        <f>[4]p64!F70</f>
        <v>1260482.5994982235</v>
      </c>
      <c r="G70">
        <f>[4]p64!G70</f>
        <v>-42359</v>
      </c>
      <c r="H70">
        <f>[4]p64!H70</f>
        <v>-38998</v>
      </c>
      <c r="I70">
        <f>[4]p64!I70</f>
        <v>-36477</v>
      </c>
      <c r="J70">
        <f>[4]p64!J70</f>
        <v>-36477</v>
      </c>
      <c r="K70">
        <f>[4]p64!K70</f>
        <v>-38998</v>
      </c>
    </row>
    <row r="71" spans="1:13" x14ac:dyDescent="0.2">
      <c r="A71" t="s">
        <v>244</v>
      </c>
      <c r="B71">
        <f>[4]p64!B71</f>
        <v>0.96802779341683443</v>
      </c>
      <c r="C71">
        <f>[4]p64!C71</f>
        <v>0.98730006631858791</v>
      </c>
      <c r="D71">
        <f>[4]p64!D71</f>
        <v>0.97247524100954685</v>
      </c>
      <c r="E71">
        <f>[4]p64!E71</f>
        <v>0.98285261872587559</v>
      </c>
      <c r="F71">
        <f>[4]p64!F71</f>
        <v>1.0893442805291547</v>
      </c>
      <c r="G71">
        <f>[4]p64!G71</f>
        <v>0</v>
      </c>
      <c r="H71">
        <f>[4]p64!H71</f>
        <v>0</v>
      </c>
      <c r="I71">
        <f>[4]p64!I71</f>
        <v>0</v>
      </c>
      <c r="J71">
        <f>[4]p64!J71</f>
        <v>0</v>
      </c>
      <c r="K71">
        <f>[4]p64!K71</f>
        <v>0</v>
      </c>
    </row>
    <row r="72" spans="1:13" x14ac:dyDescent="0.2">
      <c r="A72" t="s">
        <v>245</v>
      </c>
      <c r="B72">
        <f>[4]p64!B72</f>
        <v>1.1262694294175526</v>
      </c>
      <c r="C72">
        <f>[4]p64!C72</f>
        <v>1.0075211594861315</v>
      </c>
      <c r="D72">
        <f>[4]p64!D72</f>
        <v>0.99806585900424272</v>
      </c>
      <c r="E72">
        <f>[4]p64!E72</f>
        <v>1.0691430170924496</v>
      </c>
      <c r="F72">
        <f>[4]p64!F72</f>
        <v>0.79900053499962354</v>
      </c>
      <c r="G72">
        <f>[4]p64!G72</f>
        <v>0</v>
      </c>
      <c r="H72">
        <f>[4]p64!H72</f>
        <v>0</v>
      </c>
      <c r="I72">
        <f>[4]p64!I72</f>
        <v>0</v>
      </c>
      <c r="J72">
        <f>[4]p64!J72</f>
        <v>0</v>
      </c>
      <c r="K72">
        <f>[4]p64!K72</f>
        <v>0</v>
      </c>
    </row>
    <row r="73" spans="1:13" x14ac:dyDescent="0.2">
      <c r="A73" t="s">
        <v>246</v>
      </c>
      <c r="B73">
        <f>[4]p64!B73</f>
        <v>1</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1</v>
      </c>
    </row>
    <row r="79" spans="1:13" x14ac:dyDescent="0.2">
      <c r="A79" t="s">
        <v>248</v>
      </c>
      <c r="B79">
        <f>[4]p64!B79</f>
        <v>55000</v>
      </c>
    </row>
    <row r="80" spans="1:13" x14ac:dyDescent="0.2">
      <c r="A80" t="s">
        <v>249</v>
      </c>
      <c r="B80">
        <f>[4]p64!B80</f>
        <v>55000</v>
      </c>
    </row>
    <row r="81" spans="1:2" x14ac:dyDescent="0.2">
      <c r="A81" t="s">
        <v>250</v>
      </c>
      <c r="B81">
        <f>[4]p64!B81</f>
        <v>18.5</v>
      </c>
    </row>
    <row r="82" spans="1:2" x14ac:dyDescent="0.2">
      <c r="A82" t="s">
        <v>251</v>
      </c>
      <c r="B82">
        <f>[4]p64!B82</f>
        <v>55000</v>
      </c>
    </row>
    <row r="83" spans="1:2" x14ac:dyDescent="0.2">
      <c r="A83" t="s">
        <v>252</v>
      </c>
      <c r="B83">
        <f>[4]p64!B83</f>
        <v>1155000</v>
      </c>
    </row>
    <row r="84" spans="1:2" x14ac:dyDescent="0.2">
      <c r="A84" t="s">
        <v>253</v>
      </c>
      <c r="B84">
        <f>[4]p64!B84</f>
        <v>16.687951341641003</v>
      </c>
    </row>
    <row r="85" spans="1:2" x14ac:dyDescent="0.2">
      <c r="A85" t="s">
        <v>254</v>
      </c>
      <c r="B85">
        <f>[4]p64!B85</f>
        <v>65461</v>
      </c>
    </row>
    <row r="86" spans="1:2" x14ac:dyDescent="0.2">
      <c r="A86" t="s">
        <v>255</v>
      </c>
      <c r="B86">
        <f>[4]p64!B86</f>
        <v>23557</v>
      </c>
    </row>
    <row r="87" spans="1:2" x14ac:dyDescent="0.2">
      <c r="A87" t="s">
        <v>256</v>
      </c>
      <c r="B87">
        <f>[4]p64!B87</f>
        <v>21494</v>
      </c>
    </row>
    <row r="88" spans="1:2" x14ac:dyDescent="0.2">
      <c r="A88" t="s">
        <v>257</v>
      </c>
      <c r="B88">
        <f>[4]p64!B88</f>
        <v>39405</v>
      </c>
    </row>
    <row r="89" spans="1:2" x14ac:dyDescent="0.2">
      <c r="A89" t="s">
        <v>258</v>
      </c>
      <c r="B89">
        <f>[4]p64!B89</f>
        <v>47032</v>
      </c>
    </row>
    <row r="90" spans="1:2" x14ac:dyDescent="0.2">
      <c r="A90" t="s">
        <v>259</v>
      </c>
      <c r="B90">
        <f>[4]p64!B90</f>
        <v>178245</v>
      </c>
    </row>
    <row r="91" spans="1:2" x14ac:dyDescent="0.2">
      <c r="A91" t="s">
        <v>260</v>
      </c>
      <c r="B91">
        <f>[4]p64!B91</f>
        <v>65461</v>
      </c>
    </row>
    <row r="92" spans="1:2" x14ac:dyDescent="0.2">
      <c r="A92" t="s">
        <v>261</v>
      </c>
      <c r="B92">
        <f>[4]p64!B92</f>
        <v>23557</v>
      </c>
    </row>
    <row r="93" spans="1:2" x14ac:dyDescent="0.2">
      <c r="A93" t="s">
        <v>262</v>
      </c>
      <c r="B93">
        <f>[4]p64!B93</f>
        <v>21494</v>
      </c>
    </row>
    <row r="94" spans="1:2" x14ac:dyDescent="0.2">
      <c r="A94" t="s">
        <v>263</v>
      </c>
      <c r="B94">
        <f>[4]p64!B94</f>
        <v>39405</v>
      </c>
    </row>
    <row r="95" spans="1:2" x14ac:dyDescent="0.2">
      <c r="A95" t="s">
        <v>264</v>
      </c>
      <c r="B95">
        <f>[4]p64!B95</f>
        <v>47032</v>
      </c>
    </row>
    <row r="96" spans="1:2" x14ac:dyDescent="0.2">
      <c r="A96" t="s">
        <v>265</v>
      </c>
      <c r="B96">
        <f>[4]p64!B96</f>
        <v>178245</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245478750.00000003</v>
      </c>
    </row>
    <row r="104" spans="1:2" x14ac:dyDescent="0.2">
      <c r="A104" t="s">
        <v>273</v>
      </c>
      <c r="B104">
        <f>[4]p64!B104</f>
        <v>8504077.0000000019</v>
      </c>
    </row>
    <row r="105" spans="1:2" x14ac:dyDescent="0.2">
      <c r="A105" t="s">
        <v>274</v>
      </c>
      <c r="B105">
        <f>[4]p64!B105</f>
        <v>6770610</v>
      </c>
    </row>
    <row r="106" spans="1:2" x14ac:dyDescent="0.2">
      <c r="A106" t="s">
        <v>275</v>
      </c>
      <c r="B106">
        <f>[4]p64!B106</f>
        <v>1221555</v>
      </c>
    </row>
    <row r="107" spans="1:2" x14ac:dyDescent="0.2">
      <c r="A107" t="s">
        <v>276</v>
      </c>
      <c r="B107">
        <f>[4]p64!B107</f>
        <v>2210504</v>
      </c>
    </row>
    <row r="108" spans="1:2" x14ac:dyDescent="0.2">
      <c r="A108" t="s">
        <v>277</v>
      </c>
      <c r="B108">
        <f>[4]p64!B108</f>
        <v>6238575</v>
      </c>
    </row>
    <row r="109" spans="1:2" x14ac:dyDescent="0.2">
      <c r="A109" t="s">
        <v>278</v>
      </c>
      <c r="B109">
        <f>[4]p64!B109</f>
        <v>1614.437429788398</v>
      </c>
    </row>
    <row r="110" spans="1:2" x14ac:dyDescent="0.2">
      <c r="A110" t="s">
        <v>279</v>
      </c>
      <c r="B110">
        <f>[4]p64!B110</f>
        <v>250.02213267260277</v>
      </c>
    </row>
    <row r="111" spans="1:2" x14ac:dyDescent="0.2">
      <c r="A111" t="s">
        <v>280</v>
      </c>
      <c r="B111">
        <f>[4]p64!B111</f>
        <v>111.76874513919678</v>
      </c>
    </row>
    <row r="112" spans="1:2" x14ac:dyDescent="0.2">
      <c r="A112" t="s">
        <v>281</v>
      </c>
      <c r="B112">
        <f>[4]p64!B112</f>
        <v>11.738285220489832</v>
      </c>
    </row>
    <row r="113" spans="1:2" x14ac:dyDescent="0.2">
      <c r="A113" t="s">
        <v>282</v>
      </c>
      <c r="B113">
        <f>[4]p64!B113</f>
        <v>13.939213699331674</v>
      </c>
    </row>
    <row r="114" spans="1:2" x14ac:dyDescent="0.2">
      <c r="A114" t="s">
        <v>283</v>
      </c>
      <c r="B114">
        <f>[4]p64!B114</f>
        <v>18.341070657015361</v>
      </c>
    </row>
    <row r="115" spans="1:2" x14ac:dyDescent="0.2">
      <c r="A115" t="s">
        <v>284</v>
      </c>
      <c r="B115">
        <f>[4]p64!B115</f>
        <v>13999986</v>
      </c>
    </row>
    <row r="116" spans="1:2" x14ac:dyDescent="0.2">
      <c r="A116" t="s">
        <v>285</v>
      </c>
      <c r="B116">
        <f>[4]p64!B116</f>
        <v>0</v>
      </c>
    </row>
    <row r="117" spans="1:2" x14ac:dyDescent="0.2">
      <c r="A117" t="s">
        <v>286</v>
      </c>
      <c r="B117">
        <f>[4]p64!B117</f>
        <v>599999.4</v>
      </c>
    </row>
    <row r="118" spans="1:2" x14ac:dyDescent="0.2">
      <c r="A118" t="s">
        <v>287</v>
      </c>
      <c r="B118">
        <f>[4]p64!B118</f>
        <v>150000</v>
      </c>
    </row>
    <row r="119" spans="1:2" x14ac:dyDescent="0.2">
      <c r="A119" t="s">
        <v>288</v>
      </c>
      <c r="B119">
        <f>[4]p64!B119</f>
        <v>249999.72</v>
      </c>
    </row>
    <row r="120" spans="1:2" x14ac:dyDescent="0.2">
      <c r="A120" t="s">
        <v>289</v>
      </c>
      <c r="B120">
        <f>[4]p64!B120</f>
        <v>1200000</v>
      </c>
    </row>
    <row r="121" spans="1:2" x14ac:dyDescent="0.2">
      <c r="A121" t="s">
        <v>290</v>
      </c>
      <c r="B121">
        <f>[4]p64!B121</f>
        <v>22093087.5</v>
      </c>
    </row>
    <row r="122" spans="1:2" x14ac:dyDescent="0.2">
      <c r="A122" t="s">
        <v>291</v>
      </c>
      <c r="B122">
        <f>[4]p64!B122</f>
        <v>586781.31299999997</v>
      </c>
    </row>
    <row r="123" spans="1:2" x14ac:dyDescent="0.2">
      <c r="A123" t="s">
        <v>292</v>
      </c>
      <c r="B123">
        <f>[4]p64!B123</f>
        <v>0</v>
      </c>
    </row>
    <row r="124" spans="1:2" x14ac:dyDescent="0.2">
      <c r="A124" t="s">
        <v>293</v>
      </c>
      <c r="B124">
        <f>[4]p64!B124</f>
        <v>140478.82500000001</v>
      </c>
    </row>
    <row r="125" spans="1:2" x14ac:dyDescent="0.2">
      <c r="A125" t="s">
        <v>294</v>
      </c>
      <c r="B125">
        <f>[4]p64!B125</f>
        <v>254207.96000000002</v>
      </c>
    </row>
    <row r="126" spans="1:2" x14ac:dyDescent="0.2">
      <c r="A126" t="s">
        <v>295</v>
      </c>
      <c r="B126">
        <f>[4]p64!B126</f>
        <v>358718.0625</v>
      </c>
    </row>
    <row r="127" spans="1:2" x14ac:dyDescent="0.2">
      <c r="A127" t="s">
        <v>296</v>
      </c>
      <c r="B127">
        <f>[4]p64!B127</f>
        <v>67816</v>
      </c>
    </row>
    <row r="128" spans="1:2" x14ac:dyDescent="0.2">
      <c r="A128" t="s">
        <v>297</v>
      </c>
      <c r="B128">
        <f>[4]p64!B128</f>
        <v>13444</v>
      </c>
    </row>
    <row r="129" spans="1:2" x14ac:dyDescent="0.2">
      <c r="A129" t="s">
        <v>298</v>
      </c>
      <c r="B129">
        <f>[4]p64!B129</f>
        <v>13662</v>
      </c>
    </row>
    <row r="130" spans="1:2" x14ac:dyDescent="0.2">
      <c r="A130" t="s">
        <v>299</v>
      </c>
      <c r="B130">
        <f>[4]p64!B130</f>
        <v>52715</v>
      </c>
    </row>
    <row r="131" spans="1:2" x14ac:dyDescent="0.2">
      <c r="A131" t="s">
        <v>300</v>
      </c>
      <c r="B131">
        <f>[4]p64!B131</f>
        <v>56400</v>
      </c>
    </row>
    <row r="132" spans="1:2" x14ac:dyDescent="0.2">
      <c r="A132" t="s">
        <v>301</v>
      </c>
      <c r="B132">
        <f>[4]p64!B132</f>
        <v>245455</v>
      </c>
    </row>
    <row r="133" spans="1:2" x14ac:dyDescent="0.2">
      <c r="A133" t="s">
        <v>302</v>
      </c>
      <c r="B133">
        <f>[4]p64!B133</f>
        <v>67816</v>
      </c>
    </row>
    <row r="134" spans="1:2" x14ac:dyDescent="0.2">
      <c r="A134" t="s">
        <v>303</v>
      </c>
      <c r="B134">
        <f>[4]p64!B134</f>
        <v>11421</v>
      </c>
    </row>
    <row r="135" spans="1:2" x14ac:dyDescent="0.2">
      <c r="A135" t="s">
        <v>304</v>
      </c>
      <c r="B135">
        <f>[4]p64!B135</f>
        <v>13662</v>
      </c>
    </row>
    <row r="136" spans="1:2" x14ac:dyDescent="0.2">
      <c r="A136" t="s">
        <v>305</v>
      </c>
      <c r="B136">
        <f>[4]p64!B136</f>
        <v>52715</v>
      </c>
    </row>
    <row r="137" spans="1:2" x14ac:dyDescent="0.2">
      <c r="A137" t="s">
        <v>306</v>
      </c>
      <c r="B137">
        <f>[4]p64!B137</f>
        <v>56400</v>
      </c>
    </row>
    <row r="138" spans="1:2" x14ac:dyDescent="0.2">
      <c r="A138" t="s">
        <v>307</v>
      </c>
      <c r="B138">
        <f>[4]p64!B138</f>
        <v>245455</v>
      </c>
    </row>
    <row r="139" spans="1:2" x14ac:dyDescent="0.2">
      <c r="A139" t="s">
        <v>308</v>
      </c>
      <c r="B139">
        <f>[4]p64!B139</f>
        <v>0</v>
      </c>
    </row>
    <row r="140" spans="1:2" x14ac:dyDescent="0.2">
      <c r="A140" t="s">
        <v>309</v>
      </c>
      <c r="B140">
        <f>[4]p64!B140</f>
        <v>2023</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406895999.99999994</v>
      </c>
    </row>
    <row r="146" spans="1:2" x14ac:dyDescent="0.2">
      <c r="A146" t="s">
        <v>315</v>
      </c>
      <c r="B146">
        <f>[4]p64!B146</f>
        <v>5265081</v>
      </c>
    </row>
    <row r="147" spans="1:2" x14ac:dyDescent="0.2">
      <c r="A147" t="s">
        <v>316</v>
      </c>
      <c r="B147">
        <f>[4]p64!B147</f>
        <v>6298182</v>
      </c>
    </row>
    <row r="148" spans="1:2" x14ac:dyDescent="0.2">
      <c r="A148" t="s">
        <v>317</v>
      </c>
      <c r="B148">
        <f>[4]p64!B148</f>
        <v>2055885</v>
      </c>
    </row>
    <row r="149" spans="1:2" x14ac:dyDescent="0.2">
      <c r="A149" t="s">
        <v>318</v>
      </c>
      <c r="B149">
        <f>[4]p64!B149</f>
        <v>3101999.9999999995</v>
      </c>
    </row>
    <row r="150" spans="1:2" x14ac:dyDescent="0.2">
      <c r="A150" t="s">
        <v>319</v>
      </c>
      <c r="B150">
        <f>[4]p64!B150</f>
        <v>11045475</v>
      </c>
    </row>
    <row r="151" spans="1:2" x14ac:dyDescent="0.2">
      <c r="A151" t="s">
        <v>320</v>
      </c>
      <c r="B151">
        <f>[4]p64!B151</f>
        <v>2494.3401548308689</v>
      </c>
    </row>
    <row r="152" spans="1:2" x14ac:dyDescent="0.2">
      <c r="A152" t="s">
        <v>321</v>
      </c>
      <c r="B152">
        <f>[4]p64!B152</f>
        <v>353.89637410733485</v>
      </c>
    </row>
    <row r="153" spans="1:2" x14ac:dyDescent="0.2">
      <c r="A153" t="s">
        <v>322</v>
      </c>
      <c r="B153">
        <f>[4]p64!B153</f>
        <v>172.68508764213706</v>
      </c>
    </row>
    <row r="154" spans="1:2" x14ac:dyDescent="0.2">
      <c r="A154" t="s">
        <v>323</v>
      </c>
      <c r="B154">
        <f>[4]p64!B154</f>
        <v>17.350612077931384</v>
      </c>
    </row>
    <row r="155" spans="1:2" x14ac:dyDescent="0.2">
      <c r="A155" t="s">
        <v>324</v>
      </c>
      <c r="B155">
        <f>[4]p64!B155</f>
        <v>20.60385184254352</v>
      </c>
    </row>
    <row r="156" spans="1:2" x14ac:dyDescent="0.2">
      <c r="A156" t="s">
        <v>325</v>
      </c>
      <c r="B156">
        <f>[4]p64!B156</f>
        <v>26.810331371767791</v>
      </c>
    </row>
    <row r="157" spans="1:2" x14ac:dyDescent="0.2">
      <c r="A157" t="s">
        <v>326</v>
      </c>
      <c r="B157">
        <f>[4]p64!B157</f>
        <v>16999983</v>
      </c>
    </row>
    <row r="158" spans="1:2" x14ac:dyDescent="0.2">
      <c r="A158" t="s">
        <v>327</v>
      </c>
      <c r="B158">
        <f>[4]p64!B158</f>
        <v>0</v>
      </c>
    </row>
    <row r="159" spans="1:2" x14ac:dyDescent="0.2">
      <c r="A159" t="s">
        <v>328</v>
      </c>
      <c r="B159">
        <f>[4]p64!B159</f>
        <v>0</v>
      </c>
    </row>
    <row r="160" spans="1:2" x14ac:dyDescent="0.2">
      <c r="A160" t="s">
        <v>329</v>
      </c>
      <c r="B160">
        <f>[4]p64!B160</f>
        <v>200000</v>
      </c>
    </row>
    <row r="161" spans="1:2" x14ac:dyDescent="0.2">
      <c r="A161" t="s">
        <v>330</v>
      </c>
      <c r="B161">
        <f>[4]p64!B161</f>
        <v>0</v>
      </c>
    </row>
    <row r="162" spans="1:2" x14ac:dyDescent="0.2">
      <c r="A162" t="s">
        <v>331</v>
      </c>
      <c r="B162">
        <f>[4]p64!B162</f>
        <v>1600000</v>
      </c>
    </row>
    <row r="163" spans="1:2" x14ac:dyDescent="0.2">
      <c r="A163" t="s">
        <v>332</v>
      </c>
      <c r="B163">
        <f>[4]p64!B163</f>
        <v>36620639.999999993</v>
      </c>
    </row>
    <row r="164" spans="1:2" x14ac:dyDescent="0.2">
      <c r="A164" t="s">
        <v>333</v>
      </c>
      <c r="B164">
        <f>[4]p64!B164</f>
        <v>0</v>
      </c>
    </row>
    <row r="165" spans="1:2" x14ac:dyDescent="0.2">
      <c r="A165" t="s">
        <v>334</v>
      </c>
      <c r="B165">
        <f>[4]p64!B165</f>
        <v>579432.74400000006</v>
      </c>
    </row>
    <row r="166" spans="1:2" x14ac:dyDescent="0.2">
      <c r="A166" t="s">
        <v>335</v>
      </c>
      <c r="B166">
        <f>[4]p64!B166</f>
        <v>236426.77499999999</v>
      </c>
    </row>
    <row r="167" spans="1:2" x14ac:dyDescent="0.2">
      <c r="A167" t="s">
        <v>336</v>
      </c>
      <c r="B167">
        <f>[4]p64!B167</f>
        <v>356729.99999999994</v>
      </c>
    </row>
    <row r="168" spans="1:2" x14ac:dyDescent="0.2">
      <c r="A168" t="s">
        <v>337</v>
      </c>
      <c r="B168">
        <f>[4]p64!B168</f>
        <v>0</v>
      </c>
    </row>
    <row r="169" spans="1:2" x14ac:dyDescent="0.2">
      <c r="A169" t="s">
        <v>338</v>
      </c>
      <c r="B169">
        <f>[4]p64!B169</f>
        <v>3</v>
      </c>
    </row>
    <row r="170" spans="1:2" x14ac:dyDescent="0.2">
      <c r="A170" t="s">
        <v>339</v>
      </c>
      <c r="B170">
        <f>[4]p64!B170</f>
        <v>6</v>
      </c>
    </row>
    <row r="171" spans="1:2" x14ac:dyDescent="0.2">
      <c r="A171" t="s">
        <v>340</v>
      </c>
      <c r="B171">
        <f>[4]p64!B171</f>
        <v>410041</v>
      </c>
    </row>
    <row r="172" spans="1:2" x14ac:dyDescent="0.2">
      <c r="A172" t="s">
        <v>341</v>
      </c>
      <c r="B172">
        <f>[4]p64!B172</f>
        <v>10182382.800000001</v>
      </c>
    </row>
    <row r="173" spans="1:2" x14ac:dyDescent="0.2">
      <c r="A173" t="s">
        <v>342</v>
      </c>
      <c r="B173">
        <f>[4]p64!B173</f>
        <v>32657620.650000006</v>
      </c>
    </row>
    <row r="174" spans="1:2" x14ac:dyDescent="0.2">
      <c r="A174" t="s">
        <v>343</v>
      </c>
      <c r="B174">
        <f>[4]p64!B174</f>
        <v>428839</v>
      </c>
    </row>
    <row r="175" spans="1:2" x14ac:dyDescent="0.2">
      <c r="A175" t="s">
        <v>344</v>
      </c>
      <c r="B175">
        <f>[4]p64!B175</f>
        <v>10182382.800000001</v>
      </c>
    </row>
    <row r="176" spans="1:2" x14ac:dyDescent="0.2">
      <c r="A176" t="s">
        <v>345</v>
      </c>
      <c r="B176">
        <f>[4]p64!B176</f>
        <v>34032012.450000003</v>
      </c>
    </row>
    <row r="177" spans="1:2" x14ac:dyDescent="0.2">
      <c r="A177" t="s">
        <v>346</v>
      </c>
      <c r="B177">
        <f>[4]p64!B177</f>
        <v>487805</v>
      </c>
    </row>
    <row r="178" spans="1:2" x14ac:dyDescent="0.2">
      <c r="A178" t="s">
        <v>347</v>
      </c>
      <c r="B178">
        <f>[4]p64!B178</f>
        <v>11235320.591269841</v>
      </c>
    </row>
    <row r="179" spans="1:2" x14ac:dyDescent="0.2">
      <c r="A179" t="s">
        <v>348</v>
      </c>
      <c r="B179">
        <f>[4]p64!B179</f>
        <v>37558275.150000006</v>
      </c>
    </row>
    <row r="180" spans="1:2" x14ac:dyDescent="0.2">
      <c r="A180" t="s">
        <v>349</v>
      </c>
      <c r="B180">
        <f>[4]p64!B180</f>
        <v>405506</v>
      </c>
    </row>
    <row r="181" spans="1:2" x14ac:dyDescent="0.2">
      <c r="A181" t="s">
        <v>350</v>
      </c>
      <c r="B181">
        <f>[4]p64!B181</f>
        <v>2024662</v>
      </c>
    </row>
    <row r="182" spans="1:2" x14ac:dyDescent="0.2">
      <c r="A182" t="s">
        <v>351</v>
      </c>
      <c r="B182">
        <f>[4]p64!B182</f>
        <v>8234754</v>
      </c>
    </row>
    <row r="183" spans="1:2" x14ac:dyDescent="0.2">
      <c r="A183" t="s">
        <v>352</v>
      </c>
      <c r="B183">
        <f>[4]p64!B183</f>
        <v>405506</v>
      </c>
    </row>
    <row r="184" spans="1:2" x14ac:dyDescent="0.2">
      <c r="A184" t="s">
        <v>353</v>
      </c>
      <c r="B184">
        <f>[4]p64!B184</f>
        <v>2024662</v>
      </c>
    </row>
    <row r="185" spans="1:2" x14ac:dyDescent="0.2">
      <c r="A185" t="s">
        <v>354</v>
      </c>
      <c r="B185">
        <f>[4]p64!B185</f>
        <v>8234754</v>
      </c>
    </row>
    <row r="186" spans="1:2" x14ac:dyDescent="0.2">
      <c r="A186" t="s">
        <v>355</v>
      </c>
      <c r="B186">
        <f>[4]p64!B186</f>
        <v>461263</v>
      </c>
    </row>
    <row r="187" spans="1:2" x14ac:dyDescent="0.2">
      <c r="A187" t="s">
        <v>356</v>
      </c>
      <c r="B187">
        <f>[4]p64!B187</f>
        <v>2136176</v>
      </c>
    </row>
    <row r="188" spans="1:2" x14ac:dyDescent="0.2">
      <c r="A188" t="s">
        <v>357</v>
      </c>
      <c r="B188">
        <f>[4]p64!B188</f>
        <v>9311451</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57729</v>
      </c>
    </row>
    <row r="193" spans="1:2" x14ac:dyDescent="0.2">
      <c r="A193" t="s">
        <v>362</v>
      </c>
      <c r="B193">
        <f>[4]p64!B193</f>
        <v>6031374.2999999998</v>
      </c>
    </row>
    <row r="194" spans="1:2" x14ac:dyDescent="0.2">
      <c r="A194" t="s">
        <v>363</v>
      </c>
      <c r="B194">
        <f>[4]p64!B194</f>
        <v>104.47736555612734</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44949</v>
      </c>
    </row>
    <row r="205" spans="1:2" x14ac:dyDescent="0.2">
      <c r="A205" t="s">
        <v>374</v>
      </c>
      <c r="B205">
        <f>[4]p64!B205</f>
        <v>1272069</v>
      </c>
    </row>
    <row r="206" spans="1:2" x14ac:dyDescent="0.2">
      <c r="A206" t="s">
        <v>375</v>
      </c>
      <c r="B206">
        <f>[4]p64!B206</f>
        <v>28.300281623453166</v>
      </c>
    </row>
    <row r="207" spans="1:2" x14ac:dyDescent="0.2">
      <c r="A207" t="s">
        <v>376</v>
      </c>
      <c r="B207">
        <f>[4]p64!B207</f>
        <v>155563</v>
      </c>
    </row>
    <row r="208" spans="1:2" x14ac:dyDescent="0.2">
      <c r="A208" t="s">
        <v>377</v>
      </c>
      <c r="B208">
        <f>[4]p64!B208</f>
        <v>290385</v>
      </c>
    </row>
    <row r="209" spans="1:2" x14ac:dyDescent="0.2">
      <c r="A209" t="s">
        <v>378</v>
      </c>
      <c r="B209">
        <f>[4]p64!B209</f>
        <v>0</v>
      </c>
    </row>
    <row r="210" spans="1:2" x14ac:dyDescent="0.2">
      <c r="A210" t="s">
        <v>379</v>
      </c>
      <c r="B210">
        <f>[4]p64!B210</f>
        <v>0</v>
      </c>
    </row>
    <row r="211" spans="1:2" x14ac:dyDescent="0.2">
      <c r="A211" t="s">
        <v>380</v>
      </c>
      <c r="B211">
        <f>[4]p64!B211</f>
        <v>762296.7</v>
      </c>
    </row>
    <row r="212" spans="1:2" x14ac:dyDescent="0.2">
      <c r="A212" t="s">
        <v>381</v>
      </c>
      <c r="B212">
        <f>[4]p64!B212</f>
        <v>985234</v>
      </c>
    </row>
    <row r="213" spans="1:2" x14ac:dyDescent="0.2">
      <c r="A213" t="s">
        <v>382</v>
      </c>
      <c r="B213">
        <f>[4]p64!B213</f>
        <v>40836669.597683012</v>
      </c>
    </row>
    <row r="214" spans="1:2" x14ac:dyDescent="0.2">
      <c r="A214" t="s">
        <v>137</v>
      </c>
      <c r="B214">
        <f>[4]p64!B214</f>
        <v>109620</v>
      </c>
    </row>
    <row r="215" spans="1:2" x14ac:dyDescent="0.2">
      <c r="A215" t="s">
        <v>383</v>
      </c>
      <c r="B215">
        <f>[4]p64!B215</f>
        <v>0</v>
      </c>
    </row>
    <row r="216" spans="1:2" x14ac:dyDescent="0.2">
      <c r="A216" t="s">
        <v>384</v>
      </c>
      <c r="B216">
        <f>[4]p64!B216</f>
        <v>40946289.597683012</v>
      </c>
    </row>
    <row r="217" spans="1:2" x14ac:dyDescent="0.2">
      <c r="A217" t="s">
        <v>385</v>
      </c>
      <c r="B217">
        <f>[4]p64!B217</f>
        <v>18624083</v>
      </c>
    </row>
    <row r="218" spans="1:2" x14ac:dyDescent="0.2">
      <c r="A218" t="s">
        <v>386</v>
      </c>
      <c r="B218">
        <f>[4]p64!B218</f>
        <v>1208244.7</v>
      </c>
    </row>
    <row r="219" spans="1:2" x14ac:dyDescent="0.2">
      <c r="A219" t="s">
        <v>387</v>
      </c>
      <c r="B219">
        <f>[4]p64!B219</f>
        <v>4111719</v>
      </c>
    </row>
    <row r="220" spans="1:2" x14ac:dyDescent="0.2">
      <c r="A220" t="s">
        <v>388</v>
      </c>
      <c r="B220">
        <f>[4]p64!B220</f>
        <v>202678</v>
      </c>
    </row>
    <row r="221" spans="1:2" x14ac:dyDescent="0.2">
      <c r="A221" t="s">
        <v>145</v>
      </c>
      <c r="B221">
        <f>[4]p64!B221</f>
        <v>8100000</v>
      </c>
    </row>
    <row r="222" spans="1:2" x14ac:dyDescent="0.2">
      <c r="A222" t="s">
        <v>146</v>
      </c>
      <c r="B222">
        <f>[4]p64!B222</f>
        <v>557105</v>
      </c>
    </row>
    <row r="223" spans="1:2" x14ac:dyDescent="0.2">
      <c r="A223" t="s">
        <v>389</v>
      </c>
      <c r="B223">
        <f>[4]p64!B223</f>
        <v>187144</v>
      </c>
    </row>
    <row r="224" spans="1:2" x14ac:dyDescent="0.2">
      <c r="A224" t="s">
        <v>390</v>
      </c>
      <c r="B224">
        <f>[4]p64!B224</f>
        <v>0</v>
      </c>
    </row>
    <row r="225" spans="1:2" x14ac:dyDescent="0.2">
      <c r="A225" t="s">
        <v>391</v>
      </c>
      <c r="B225">
        <f>[4]p64!B225</f>
        <v>0</v>
      </c>
    </row>
    <row r="226" spans="1:2" x14ac:dyDescent="0.2">
      <c r="A226" t="s">
        <v>392</v>
      </c>
      <c r="B226">
        <f>[4]p64!B226</f>
        <v>4250000</v>
      </c>
    </row>
    <row r="227" spans="1:2" x14ac:dyDescent="0.2">
      <c r="A227" t="s">
        <v>152</v>
      </c>
      <c r="B227">
        <f>[4]p64!B227</f>
        <v>160000</v>
      </c>
    </row>
    <row r="228" spans="1:2" x14ac:dyDescent="0.2">
      <c r="A228" t="s">
        <v>393</v>
      </c>
      <c r="B228">
        <f>[4]p64!B228</f>
        <v>124755.72723381006</v>
      </c>
    </row>
    <row r="229" spans="1:2" x14ac:dyDescent="0.2">
      <c r="A229" t="s">
        <v>394</v>
      </c>
      <c r="B229">
        <f>[4]p64!B229</f>
        <v>219373</v>
      </c>
    </row>
    <row r="230" spans="1:2" x14ac:dyDescent="0.2">
      <c r="A230" t="s">
        <v>395</v>
      </c>
      <c r="B230">
        <f>[4]p64!B230</f>
        <v>2533131.1772467005</v>
      </c>
    </row>
    <row r="231" spans="1:2" x14ac:dyDescent="0.2">
      <c r="A231" t="s">
        <v>396</v>
      </c>
      <c r="B231">
        <f>[4]p64!B231</f>
        <v>40278233.604480505</v>
      </c>
    </row>
    <row r="232" spans="1:2" x14ac:dyDescent="0.2">
      <c r="A232" t="s">
        <v>397</v>
      </c>
      <c r="B232">
        <f>[4]p64!B232</f>
        <v>668055.9932025075</v>
      </c>
    </row>
    <row r="233" spans="1:2" x14ac:dyDescent="0.2">
      <c r="A233" t="s">
        <v>398</v>
      </c>
      <c r="B233">
        <f>[4]p64!B233</f>
        <v>227139</v>
      </c>
    </row>
    <row r="234" spans="1:2" x14ac:dyDescent="0.2">
      <c r="A234" t="s">
        <v>243</v>
      </c>
      <c r="B234">
        <f>[4]p64!B234</f>
        <v>440916.9932025075</v>
      </c>
    </row>
    <row r="235" spans="1:2" x14ac:dyDescent="0.2">
      <c r="A235" t="s">
        <v>399</v>
      </c>
      <c r="B235">
        <f>[4]p64!B235</f>
        <v>6250000</v>
      </c>
    </row>
    <row r="236" spans="1:2" x14ac:dyDescent="0.2">
      <c r="A236" t="s">
        <v>400</v>
      </c>
      <c r="B236">
        <f>[4]p64!B236</f>
        <v>11666666.666666668</v>
      </c>
    </row>
    <row r="237" spans="1:2" x14ac:dyDescent="0.2">
      <c r="A237" t="s">
        <v>401</v>
      </c>
      <c r="B237">
        <f>[4]p64!B237</f>
        <v>10000000</v>
      </c>
    </row>
    <row r="238" spans="1:2" x14ac:dyDescent="0.2">
      <c r="A238" t="s">
        <v>402</v>
      </c>
      <c r="B238">
        <f>[4]p64!B238</f>
        <v>400</v>
      </c>
    </row>
    <row r="239" spans="1:2" x14ac:dyDescent="0.2">
      <c r="A239" t="s">
        <v>403</v>
      </c>
      <c r="B239">
        <f>[4]p64!B239</f>
        <v>300</v>
      </c>
    </row>
    <row r="240" spans="1:2" x14ac:dyDescent="0.2">
      <c r="A240" t="s">
        <v>404</v>
      </c>
      <c r="B240">
        <f>[4]p64!B240</f>
        <v>1000</v>
      </c>
    </row>
    <row r="241" spans="1:2" x14ac:dyDescent="0.2">
      <c r="A241" t="s">
        <v>405</v>
      </c>
      <c r="B241">
        <f>[4]p64!B241</f>
        <v>1.4</v>
      </c>
    </row>
    <row r="242" spans="1:2" x14ac:dyDescent="0.2">
      <c r="A242" t="s">
        <v>406</v>
      </c>
      <c r="B242">
        <f>[4]p64!B242</f>
        <v>2.6599999999999997</v>
      </c>
    </row>
    <row r="243" spans="1:2" x14ac:dyDescent="0.2">
      <c r="A243" t="s">
        <v>407</v>
      </c>
      <c r="B243">
        <f>[4]p64!B243</f>
        <v>38444002</v>
      </c>
    </row>
    <row r="244" spans="1:2" x14ac:dyDescent="0.2">
      <c r="A244" t="s">
        <v>408</v>
      </c>
      <c r="B244">
        <f>[4]p64!B244</f>
        <v>15332049</v>
      </c>
    </row>
    <row r="245" spans="1:2" x14ac:dyDescent="0.2">
      <c r="A245" t="s">
        <v>409</v>
      </c>
      <c r="B245">
        <f>[4]p64!B245</f>
        <v>60000</v>
      </c>
    </row>
    <row r="246" spans="1:2" x14ac:dyDescent="0.2">
      <c r="A246" t="s">
        <v>410</v>
      </c>
      <c r="B246">
        <f>[4]p64!B246</f>
        <v>2.9</v>
      </c>
    </row>
    <row r="247" spans="1:2" x14ac:dyDescent="0.2">
      <c r="A247" t="s">
        <v>411</v>
      </c>
      <c r="B247">
        <f>[4]p64!B247</f>
        <v>7.4</v>
      </c>
    </row>
    <row r="248" spans="1:2" x14ac:dyDescent="0.2">
      <c r="A248" t="s">
        <v>412</v>
      </c>
      <c r="B248">
        <f>[4]p64!B248</f>
        <v>6.8623780960177685</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5</v>
      </c>
    </row>
    <row r="260" spans="1:2" x14ac:dyDescent="0.2">
      <c r="A260" t="s">
        <v>1065</v>
      </c>
      <c r="B260">
        <f>[4]p64!B260</f>
        <v>12.418458840143357</v>
      </c>
    </row>
    <row r="261" spans="1:2" x14ac:dyDescent="0.2">
      <c r="A261" t="s">
        <v>1066</v>
      </c>
      <c r="B261">
        <f>[4]p64!B261</f>
        <v>20.186858690161579</v>
      </c>
    </row>
    <row r="262" spans="1:2" x14ac:dyDescent="0.2">
      <c r="A262" t="s">
        <v>227</v>
      </c>
      <c r="B262">
        <f>[4]p64!B262</f>
        <v>91</v>
      </c>
    </row>
    <row r="263" spans="1:2" x14ac:dyDescent="0.2">
      <c r="A263" t="s">
        <v>228</v>
      </c>
      <c r="B263">
        <f>[4]p64!B263</f>
        <v>90</v>
      </c>
    </row>
    <row r="264" spans="1:2" x14ac:dyDescent="0.2">
      <c r="A264" t="s">
        <v>346</v>
      </c>
      <c r="B264">
        <f>[4]p64!B264</f>
        <v>487805</v>
      </c>
    </row>
    <row r="265" spans="1:2" x14ac:dyDescent="0.2">
      <c r="A265" t="s">
        <v>355</v>
      </c>
      <c r="B265">
        <f>[4]p64!B265</f>
        <v>461263</v>
      </c>
    </row>
    <row r="266" spans="1:2" x14ac:dyDescent="0.2">
      <c r="A266" t="s">
        <v>338</v>
      </c>
      <c r="B266">
        <f>[4]p64!B266</f>
        <v>3</v>
      </c>
    </row>
    <row r="267" spans="1:2" x14ac:dyDescent="0.2">
      <c r="A267" t="s">
        <v>339</v>
      </c>
      <c r="B267">
        <f>[4]p64!B267</f>
        <v>6</v>
      </c>
    </row>
    <row r="268" spans="1:2" x14ac:dyDescent="0.2">
      <c r="A268" t="s">
        <v>1067</v>
      </c>
      <c r="B268">
        <f>[4]p64!B268</f>
        <v>1170732</v>
      </c>
    </row>
    <row r="269" spans="1:2" x14ac:dyDescent="0.2">
      <c r="A269" t="s">
        <v>1068</v>
      </c>
      <c r="B269">
        <f>[4]p64!B269</f>
        <v>1383789</v>
      </c>
    </row>
    <row r="270" spans="1:2" x14ac:dyDescent="0.2">
      <c r="A270" t="s">
        <v>1069</v>
      </c>
      <c r="B270">
        <f>[4]p64!B270</f>
        <v>258135.69626143749</v>
      </c>
    </row>
    <row r="271" spans="1:2" x14ac:dyDescent="0.2">
      <c r="A271" t="s">
        <v>1070</v>
      </c>
      <c r="B271">
        <f>[4]p64!B271</f>
        <v>0.57650872342682236</v>
      </c>
    </row>
    <row r="272" spans="1:2" x14ac:dyDescent="0.2">
      <c r="A272" t="s">
        <v>1071</v>
      </c>
      <c r="B272">
        <f>[4]p64!B272</f>
        <v>0.82204614020320299</v>
      </c>
    </row>
    <row r="273" spans="1:2" x14ac:dyDescent="0.2">
      <c r="A273" t="s">
        <v>1072</v>
      </c>
      <c r="B273">
        <f>[4]p64!B273</f>
        <v>0.70747162352998105</v>
      </c>
    </row>
    <row r="274" spans="1:2" x14ac:dyDescent="0.2">
      <c r="A274" t="s">
        <v>1073</v>
      </c>
      <c r="B274">
        <f>[4]p64!B274</f>
        <v>0.89974498853197282</v>
      </c>
    </row>
    <row r="275" spans="1:2" x14ac:dyDescent="0.2">
      <c r="A275" t="s">
        <v>1087</v>
      </c>
      <c r="B275">
        <f>[4]p64!B275</f>
        <v>0.76794169415009506</v>
      </c>
    </row>
    <row r="276" spans="1:2" x14ac:dyDescent="0.2">
      <c r="A276" t="s">
        <v>1088</v>
      </c>
      <c r="B276">
        <f>[4]p64!B276</f>
        <v>0.78238694654954166</v>
      </c>
    </row>
    <row r="277" spans="1:2" x14ac:dyDescent="0.2">
      <c r="A277" t="s">
        <v>1091</v>
      </c>
      <c r="B277">
        <f>[4]p64!B277</f>
        <v>1231108.9932025075</v>
      </c>
    </row>
    <row r="278" spans="1:2" x14ac:dyDescent="0.2">
      <c r="A278" t="s">
        <v>1092</v>
      </c>
      <c r="B278">
        <f>[4]p64!B278</f>
        <v>1.2023697707833447</v>
      </c>
    </row>
    <row r="279" spans="1:2" x14ac:dyDescent="0.2">
      <c r="A279" t="s">
        <v>1093</v>
      </c>
      <c r="B279">
        <f>[4]p64!B279</f>
        <v>0.54594364067923196</v>
      </c>
    </row>
    <row r="280" spans="1:2" x14ac:dyDescent="0.2">
      <c r="A280" t="s">
        <v>1094</v>
      </c>
      <c r="B280">
        <f>[4]p64!B280</f>
        <v>0.45405635932076804</v>
      </c>
    </row>
    <row r="281" spans="1:2" x14ac:dyDescent="0.2">
      <c r="A281" t="s">
        <v>1099</v>
      </c>
      <c r="B281">
        <f>[4]p64!B281</f>
        <v>7.0223999999999995E-2</v>
      </c>
    </row>
    <row r="282" spans="1:2" x14ac:dyDescent="0.2">
      <c r="A282" t="s">
        <v>1100</v>
      </c>
      <c r="B282">
        <f>[4]p64!B282</f>
        <v>0.11803554656175018</v>
      </c>
    </row>
    <row r="283" spans="1:2" x14ac:dyDescent="0.2">
      <c r="A283" t="s">
        <v>1095</v>
      </c>
      <c r="B283">
        <f>[4]p64!B283</f>
        <v>23111953</v>
      </c>
    </row>
    <row r="284" spans="1:2" x14ac:dyDescent="0.2">
      <c r="A284" t="s">
        <v>1096</v>
      </c>
      <c r="B284">
        <f>[4]p64!B284</f>
        <v>19222001.0529228</v>
      </c>
    </row>
    <row r="285" spans="1:2" x14ac:dyDescent="0.2">
      <c r="A285" t="s">
        <v>1097</v>
      </c>
      <c r="B285">
        <f>[4]p64!B285</f>
        <v>972973.29694107</v>
      </c>
    </row>
    <row r="286" spans="1:2" x14ac:dyDescent="0.2">
      <c r="A286" t="s">
        <v>1101</v>
      </c>
      <c r="B286">
        <f>[4]p64!B286</f>
        <v>2000000</v>
      </c>
    </row>
    <row r="287" spans="1:2" x14ac:dyDescent="0.2">
      <c r="A287" t="s">
        <v>1102</v>
      </c>
      <c r="B287">
        <f>[4]p64!B287</f>
        <v>0</v>
      </c>
    </row>
    <row r="288" spans="1:2" x14ac:dyDescent="0.2">
      <c r="A288" t="s">
        <v>1103</v>
      </c>
      <c r="B288">
        <f>[4]p64!B288</f>
        <v>0</v>
      </c>
    </row>
    <row r="289" spans="1:2" x14ac:dyDescent="0.2">
      <c r="A289" t="s">
        <v>1069</v>
      </c>
      <c r="B289">
        <f>[4]p64!B289</f>
        <v>258135.69626143749</v>
      </c>
    </row>
    <row r="290" spans="1:2" x14ac:dyDescent="0.2">
      <c r="A290" t="s">
        <v>508</v>
      </c>
      <c r="B290">
        <f>[4]p64!B290</f>
        <v>9.1933136765323664E-2</v>
      </c>
    </row>
    <row r="291" spans="1:2" x14ac:dyDescent="0.2">
      <c r="A291" t="s">
        <v>1104</v>
      </c>
      <c r="B291">
        <f>[4]p64!B291</f>
        <v>0.11632355358665203</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352104</v>
      </c>
      <c r="C3">
        <f>[4]p65!C3</f>
        <v>155954</v>
      </c>
      <c r="D3">
        <f>[4]p65!D3</f>
        <v>107617</v>
      </c>
      <c r="E3">
        <f>[4]p65!E3</f>
        <v>252091</v>
      </c>
      <c r="F3">
        <f>[4]p65!F3</f>
        <v>274293</v>
      </c>
      <c r="G3">
        <f>[4]p65!G3</f>
        <v>723643</v>
      </c>
      <c r="H3">
        <f>[4]p65!H3</f>
        <v>1865702</v>
      </c>
      <c r="I3">
        <f>[4]p65!I3</f>
        <v>0</v>
      </c>
      <c r="J3">
        <f>[4]p65!J3</f>
        <v>0</v>
      </c>
      <c r="K3">
        <f>[4]p65!K3</f>
        <v>0</v>
      </c>
    </row>
    <row r="4" spans="1:11" x14ac:dyDescent="0.2">
      <c r="A4" t="s">
        <v>182</v>
      </c>
      <c r="B4">
        <f>[4]p65!B4</f>
        <v>352104</v>
      </c>
      <c r="C4">
        <f>[4]p65!C4</f>
        <v>155954</v>
      </c>
      <c r="D4">
        <f>[4]p65!D4</f>
        <v>107617</v>
      </c>
      <c r="E4">
        <f>[4]p65!E4</f>
        <v>252091</v>
      </c>
      <c r="F4">
        <f>[4]p65!F4</f>
        <v>274293</v>
      </c>
      <c r="G4">
        <f>[4]p65!G4</f>
        <v>723643</v>
      </c>
      <c r="H4">
        <f>[4]p65!H4</f>
        <v>1865702</v>
      </c>
      <c r="I4">
        <f>[4]p65!I4</f>
        <v>0</v>
      </c>
      <c r="J4">
        <f>[4]p65!J4</f>
        <v>0</v>
      </c>
      <c r="K4">
        <f>[4]p65!K4</f>
        <v>0</v>
      </c>
    </row>
    <row r="5" spans="1:11" x14ac:dyDescent="0.2">
      <c r="A5" t="s">
        <v>183</v>
      </c>
      <c r="B5">
        <f>[4]p65!B5</f>
        <v>0</v>
      </c>
      <c r="C5">
        <f>[4]p65!C5</f>
        <v>0</v>
      </c>
      <c r="D5">
        <f>[4]p65!D5</f>
        <v>107617</v>
      </c>
      <c r="E5">
        <f>[4]p65!E5</f>
        <v>0</v>
      </c>
      <c r="F5">
        <f>[4]p65!F5</f>
        <v>0</v>
      </c>
      <c r="G5">
        <f>[4]p65!G5</f>
        <v>0</v>
      </c>
      <c r="H5">
        <f>[4]p65!H5</f>
        <v>0</v>
      </c>
      <c r="I5">
        <f>[4]p65!I5</f>
        <v>0</v>
      </c>
      <c r="J5">
        <f>[4]p65!J5</f>
        <v>0</v>
      </c>
      <c r="K5">
        <f>[4]p65!K5</f>
        <v>0</v>
      </c>
    </row>
    <row r="6" spans="1:11" x14ac:dyDescent="0.2">
      <c r="A6" t="s">
        <v>184</v>
      </c>
      <c r="B6">
        <f>[4]p65!B6</f>
        <v>352104</v>
      </c>
      <c r="C6">
        <f>[4]p65!C6</f>
        <v>155954</v>
      </c>
      <c r="D6">
        <f>[4]p65!D6</f>
        <v>0</v>
      </c>
      <c r="E6">
        <f>[4]p65!E6</f>
        <v>252091</v>
      </c>
      <c r="F6">
        <f>[4]p65!F6</f>
        <v>274293</v>
      </c>
      <c r="G6">
        <f>[4]p65!G6</f>
        <v>723643</v>
      </c>
      <c r="H6">
        <f>[4]p65!H6</f>
        <v>0</v>
      </c>
      <c r="I6">
        <f>[4]p65!I6</f>
        <v>0</v>
      </c>
      <c r="J6">
        <f>[4]p65!J6</f>
        <v>0</v>
      </c>
      <c r="K6">
        <f>[4]p65!K6</f>
        <v>0</v>
      </c>
    </row>
    <row r="7" spans="1:11" x14ac:dyDescent="0.2">
      <c r="A7" t="s">
        <v>185</v>
      </c>
      <c r="B7">
        <f>[4]p65!B7</f>
        <v>0</v>
      </c>
      <c r="C7">
        <f>[4]p65!C7</f>
        <v>0</v>
      </c>
      <c r="D7">
        <f>[4]p65!D7</f>
        <v>1758085</v>
      </c>
      <c r="E7">
        <f>[4]p65!E7</f>
        <v>0</v>
      </c>
      <c r="F7">
        <f>[4]p65!F7</f>
        <v>0</v>
      </c>
      <c r="G7">
        <f>[4]p65!G7</f>
        <v>0</v>
      </c>
      <c r="H7">
        <f>[4]p65!H7</f>
        <v>0</v>
      </c>
      <c r="I7">
        <f>[4]p65!I7</f>
        <v>0</v>
      </c>
      <c r="J7">
        <f>[4]p65!J7</f>
        <v>0</v>
      </c>
      <c r="K7">
        <f>[4]p65!K7</f>
        <v>0</v>
      </c>
    </row>
    <row r="8" spans="1:11" x14ac:dyDescent="0.2">
      <c r="A8" t="s">
        <v>186</v>
      </c>
      <c r="B8">
        <f>[4]p65!B8</f>
        <v>320666</v>
      </c>
      <c r="C8">
        <f>[4]p65!C8</f>
        <v>68048</v>
      </c>
      <c r="D8">
        <f>[4]p65!D8</f>
        <v>78605</v>
      </c>
      <c r="E8">
        <f>[4]p65!E8</f>
        <v>252350</v>
      </c>
      <c r="F8">
        <f>[4]p65!F8</f>
        <v>332334</v>
      </c>
      <c r="G8">
        <f>[4]p65!G8</f>
        <v>793021</v>
      </c>
      <c r="H8">
        <f>[4]p65!H8</f>
        <v>1845024</v>
      </c>
      <c r="I8">
        <f>[4]p65!I8</f>
        <v>0</v>
      </c>
      <c r="J8">
        <f>[4]p65!J8</f>
        <v>0</v>
      </c>
      <c r="K8">
        <f>[4]p65!K8</f>
        <v>0</v>
      </c>
    </row>
    <row r="9" spans="1:11" x14ac:dyDescent="0.2">
      <c r="A9" t="s">
        <v>187</v>
      </c>
      <c r="B9">
        <f>[4]p65!B9</f>
        <v>320666</v>
      </c>
      <c r="C9">
        <f>[4]p65!C9</f>
        <v>61905</v>
      </c>
      <c r="D9">
        <f>[4]p65!D9</f>
        <v>78605</v>
      </c>
      <c r="E9">
        <f>[4]p65!E9</f>
        <v>252350</v>
      </c>
      <c r="F9">
        <f>[4]p65!F9</f>
        <v>332334</v>
      </c>
      <c r="G9">
        <f>[4]p65!G9</f>
        <v>793021</v>
      </c>
      <c r="H9">
        <f>[4]p65!H9</f>
        <v>1838881</v>
      </c>
      <c r="I9">
        <f>[4]p65!I9</f>
        <v>0</v>
      </c>
      <c r="J9">
        <f>[4]p65!J9</f>
        <v>0</v>
      </c>
      <c r="K9">
        <f>[4]p65!K9</f>
        <v>0</v>
      </c>
    </row>
    <row r="10" spans="1:11" x14ac:dyDescent="0.2">
      <c r="A10" t="s">
        <v>188</v>
      </c>
      <c r="B10">
        <f>[4]p65!B10</f>
        <v>0</v>
      </c>
      <c r="C10">
        <f>[4]p65!C10</f>
        <v>0</v>
      </c>
      <c r="D10">
        <f>[4]p65!D10</f>
        <v>0</v>
      </c>
      <c r="E10">
        <f>[4]p65!E10</f>
        <v>0</v>
      </c>
      <c r="F10">
        <f>[4]p65!F10</f>
        <v>150754</v>
      </c>
      <c r="G10">
        <f>[4]p65!G10</f>
        <v>488761</v>
      </c>
      <c r="H10">
        <f>[4]p65!H10</f>
        <v>0</v>
      </c>
      <c r="I10">
        <f>[4]p65!I10</f>
        <v>0</v>
      </c>
      <c r="J10">
        <f>[4]p65!J10</f>
        <v>0</v>
      </c>
      <c r="K10">
        <f>[4]p65!K10</f>
        <v>0</v>
      </c>
    </row>
    <row r="11" spans="1:11" x14ac:dyDescent="0.2">
      <c r="A11" t="s">
        <v>189</v>
      </c>
      <c r="B11">
        <f>[4]p65!B11</f>
        <v>320666</v>
      </c>
      <c r="C11">
        <f>[4]p65!C11</f>
        <v>61905</v>
      </c>
      <c r="D11">
        <f>[4]p65!D11</f>
        <v>78605</v>
      </c>
      <c r="E11">
        <f>[4]p65!E11</f>
        <v>252350</v>
      </c>
      <c r="F11">
        <f>[4]p65!F11</f>
        <v>181580</v>
      </c>
      <c r="G11">
        <f>[4]p65!G11</f>
        <v>304260</v>
      </c>
      <c r="H11">
        <f>[4]p65!H11</f>
        <v>0</v>
      </c>
      <c r="I11">
        <f>[4]p65!I11</f>
        <v>0</v>
      </c>
      <c r="J11">
        <f>[4]p65!J11</f>
        <v>0</v>
      </c>
      <c r="K11">
        <f>[4]p65!K11</f>
        <v>0</v>
      </c>
    </row>
    <row r="12" spans="1:11" x14ac:dyDescent="0.2">
      <c r="A12" t="s">
        <v>190</v>
      </c>
      <c r="B12">
        <f>[4]p65!B12</f>
        <v>0</v>
      </c>
      <c r="C12">
        <f>[4]p65!C12</f>
        <v>0</v>
      </c>
      <c r="D12">
        <f>[4]p65!D12</f>
        <v>0</v>
      </c>
      <c r="E12">
        <f>[4]p65!E12</f>
        <v>0</v>
      </c>
      <c r="F12">
        <f>[4]p65!F12</f>
        <v>592328</v>
      </c>
      <c r="G12">
        <f>[4]p65!G12</f>
        <v>607038</v>
      </c>
      <c r="H12">
        <f>[4]p65!H12</f>
        <v>0</v>
      </c>
      <c r="I12">
        <f>[4]p65!I12</f>
        <v>0</v>
      </c>
      <c r="J12">
        <f>[4]p65!J12</f>
        <v>0</v>
      </c>
      <c r="K12">
        <f>[4]p65!K12</f>
        <v>0</v>
      </c>
    </row>
    <row r="13" spans="1:11" x14ac:dyDescent="0.2">
      <c r="A13" t="s">
        <v>191</v>
      </c>
      <c r="B13">
        <f>[4]p65!B13</f>
        <v>3800</v>
      </c>
      <c r="C13">
        <f>[4]p65!C13</f>
        <v>365</v>
      </c>
      <c r="D13">
        <f>[4]p65!D13</f>
        <v>315</v>
      </c>
      <c r="E13">
        <f>[4]p65!E13</f>
        <v>32</v>
      </c>
      <c r="F13">
        <f>[4]p65!F13</f>
        <v>48</v>
      </c>
      <c r="G13">
        <f>[4]p65!G13</f>
        <v>37</v>
      </c>
      <c r="H13">
        <f>[4]p65!H13</f>
        <v>0</v>
      </c>
      <c r="I13">
        <f>[4]p65!I13</f>
        <v>0</v>
      </c>
      <c r="J13">
        <f>[4]p65!J13</f>
        <v>0</v>
      </c>
      <c r="K13">
        <f>[4]p65!K13</f>
        <v>0</v>
      </c>
    </row>
    <row r="14" spans="1:11" x14ac:dyDescent="0.2">
      <c r="A14" t="s">
        <v>192</v>
      </c>
      <c r="B14">
        <f>[4]p65!B14</f>
        <v>3650</v>
      </c>
      <c r="C14">
        <f>[4]p65!C14</f>
        <v>350</v>
      </c>
      <c r="D14">
        <f>[4]p65!D14</f>
        <v>310</v>
      </c>
      <c r="E14">
        <f>[4]p65!E14</f>
        <v>26</v>
      </c>
      <c r="F14">
        <f>[4]p65!F14</f>
        <v>41</v>
      </c>
      <c r="G14">
        <f>[4]p65!G14</f>
        <v>37</v>
      </c>
      <c r="H14">
        <f>[4]p65!H14</f>
        <v>0</v>
      </c>
      <c r="I14">
        <f>[4]p65!I14</f>
        <v>0</v>
      </c>
      <c r="J14">
        <f>[4]p65!J14</f>
        <v>0</v>
      </c>
      <c r="K14">
        <f>[4]p65!K14</f>
        <v>0</v>
      </c>
    </row>
    <row r="15" spans="1:11" x14ac:dyDescent="0.2">
      <c r="A15" t="s">
        <v>193</v>
      </c>
      <c r="B15">
        <f>[4]p65!B15</f>
        <v>3600</v>
      </c>
      <c r="C15">
        <f>[4]p65!C15</f>
        <v>329</v>
      </c>
      <c r="D15">
        <f>[4]p65!D15</f>
        <v>300</v>
      </c>
      <c r="E15">
        <f>[4]p65!E15</f>
        <v>28</v>
      </c>
      <c r="F15">
        <f>[4]p65!F15</f>
        <v>47</v>
      </c>
      <c r="G15">
        <f>[4]p65!G15</f>
        <v>39</v>
      </c>
      <c r="H15">
        <f>[4]p65!H15</f>
        <v>0</v>
      </c>
      <c r="I15">
        <f>[4]p65!I15</f>
        <v>0</v>
      </c>
      <c r="J15">
        <f>[4]p65!J15</f>
        <v>0</v>
      </c>
      <c r="K15">
        <f>[4]p65!K15</f>
        <v>0</v>
      </c>
    </row>
    <row r="16" spans="1:11" x14ac:dyDescent="0.2">
      <c r="A16" t="s">
        <v>194</v>
      </c>
      <c r="B16">
        <f>[4]p65!B16</f>
        <v>3980</v>
      </c>
      <c r="C16">
        <f>[4]p65!C16</f>
        <v>350</v>
      </c>
      <c r="D16">
        <f>[4]p65!D16</f>
        <v>330</v>
      </c>
      <c r="E16">
        <f>[4]p65!E16</f>
        <v>29.499999999999996</v>
      </c>
      <c r="F16">
        <f>[4]p65!F16</f>
        <v>46.5</v>
      </c>
      <c r="G16">
        <f>[4]p65!G16</f>
        <v>42</v>
      </c>
      <c r="H16">
        <f>[4]p65!H16</f>
        <v>0</v>
      </c>
      <c r="I16">
        <f>[4]p65!I16</f>
        <v>0</v>
      </c>
      <c r="J16">
        <f>[4]p65!J16</f>
        <v>0</v>
      </c>
      <c r="K16">
        <f>[4]p65!K16</f>
        <v>0</v>
      </c>
    </row>
    <row r="17" spans="1:11" x14ac:dyDescent="0.2">
      <c r="A17" t="s">
        <v>195</v>
      </c>
      <c r="B17">
        <f>[4]p65!B17</f>
        <v>4000</v>
      </c>
      <c r="C17">
        <f>[4]p65!C17</f>
        <v>360</v>
      </c>
      <c r="D17">
        <f>[4]p65!D17</f>
        <v>340</v>
      </c>
      <c r="E17">
        <f>[4]p65!E17</f>
        <v>30</v>
      </c>
      <c r="F17">
        <f>[4]p65!F17</f>
        <v>47</v>
      </c>
      <c r="G17">
        <f>[4]p65!G17</f>
        <v>43</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6099.9999999999991</v>
      </c>
      <c r="C23">
        <f>[4]p65!C23</f>
        <v>465</v>
      </c>
      <c r="D23">
        <f>[4]p65!D23</f>
        <v>465</v>
      </c>
      <c r="E23">
        <f>[4]p65!E23</f>
        <v>41</v>
      </c>
      <c r="F23">
        <f>[4]p65!F23</f>
        <v>57</v>
      </c>
      <c r="G23">
        <f>[4]p65!G23</f>
        <v>52</v>
      </c>
      <c r="H23">
        <f>[4]p65!H23</f>
        <v>0</v>
      </c>
      <c r="I23">
        <f>[4]p65!I23</f>
        <v>0</v>
      </c>
      <c r="J23">
        <f>[4]p65!J23</f>
        <v>0</v>
      </c>
      <c r="K23">
        <f>[4]p65!K23</f>
        <v>0</v>
      </c>
    </row>
    <row r="24" spans="1:11" x14ac:dyDescent="0.2">
      <c r="A24" t="s">
        <v>202</v>
      </c>
      <c r="B24">
        <f>[4]p65!B24</f>
        <v>5750</v>
      </c>
      <c r="C24">
        <f>[4]p65!C24</f>
        <v>500</v>
      </c>
      <c r="D24">
        <f>[4]p65!D24</f>
        <v>435</v>
      </c>
      <c r="E24">
        <f>[4]p65!E24</f>
        <v>39</v>
      </c>
      <c r="F24">
        <f>[4]p65!F24</f>
        <v>52</v>
      </c>
      <c r="G24">
        <f>[4]p65!G24</f>
        <v>51</v>
      </c>
      <c r="H24">
        <f>[4]p65!H24</f>
        <v>0</v>
      </c>
      <c r="I24">
        <f>[4]p65!I24</f>
        <v>0</v>
      </c>
      <c r="J24">
        <f>[4]p65!J24</f>
        <v>0</v>
      </c>
      <c r="K24">
        <f>[4]p65!K24</f>
        <v>0</v>
      </c>
    </row>
    <row r="25" spans="1:11" x14ac:dyDescent="0.2">
      <c r="A25" t="s">
        <v>203</v>
      </c>
      <c r="B25">
        <f>[4]p65!B25</f>
        <v>5800</v>
      </c>
      <c r="C25">
        <f>[4]p65!C25</f>
        <v>440</v>
      </c>
      <c r="D25">
        <f>[4]p65!D25</f>
        <v>450</v>
      </c>
      <c r="E25">
        <f>[4]p65!E25</f>
        <v>40</v>
      </c>
      <c r="F25">
        <f>[4]p65!F25</f>
        <v>51</v>
      </c>
      <c r="G25">
        <f>[4]p65!G25</f>
        <v>53</v>
      </c>
      <c r="H25">
        <f>[4]p65!H25</f>
        <v>0</v>
      </c>
      <c r="I25">
        <f>[4]p65!I25</f>
        <v>0</v>
      </c>
      <c r="J25">
        <f>[4]p65!J25</f>
        <v>0</v>
      </c>
      <c r="K25">
        <f>[4]p65!K25</f>
        <v>0</v>
      </c>
    </row>
    <row r="26" spans="1:11" x14ac:dyDescent="0.2">
      <c r="A26" t="s">
        <v>204</v>
      </c>
      <c r="B26">
        <f>[4]p65!B26</f>
        <v>6099.9999999999991</v>
      </c>
      <c r="C26">
        <f>[4]p65!C26</f>
        <v>450</v>
      </c>
      <c r="D26">
        <f>[4]p65!D26</f>
        <v>445</v>
      </c>
      <c r="E26">
        <f>[4]p65!E26</f>
        <v>40.200000000000003</v>
      </c>
      <c r="F26">
        <f>[4]p65!F26</f>
        <v>55.500000000000007</v>
      </c>
      <c r="G26">
        <f>[4]p65!G26</f>
        <v>56</v>
      </c>
      <c r="H26">
        <f>[4]p65!H26</f>
        <v>0</v>
      </c>
      <c r="I26">
        <f>[4]p65!I26</f>
        <v>0</v>
      </c>
      <c r="J26">
        <f>[4]p65!J26</f>
        <v>0</v>
      </c>
      <c r="K26">
        <f>[4]p65!K26</f>
        <v>0</v>
      </c>
    </row>
    <row r="27" spans="1:11" x14ac:dyDescent="0.2">
      <c r="A27" t="s">
        <v>205</v>
      </c>
      <c r="B27">
        <f>[4]p65!B27</f>
        <v>6099.9999999999991</v>
      </c>
      <c r="C27">
        <f>[4]p65!C27</f>
        <v>450</v>
      </c>
      <c r="D27">
        <f>[4]p65!D27</f>
        <v>450</v>
      </c>
      <c r="E27">
        <f>[4]p65!E27</f>
        <v>40</v>
      </c>
      <c r="F27">
        <f>[4]p65!F27</f>
        <v>55</v>
      </c>
      <c r="G27">
        <f>[4]p65!G27</f>
        <v>56</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71000100</v>
      </c>
      <c r="C33">
        <f>[4]p65!C33</f>
        <v>2480011.1</v>
      </c>
      <c r="D33">
        <f>[4]p65!D33</f>
        <v>3040002</v>
      </c>
      <c r="E33">
        <f>[4]p65!E33</f>
        <v>760000.15</v>
      </c>
      <c r="F33">
        <f>[4]p65!F33</f>
        <v>1229998.77</v>
      </c>
      <c r="G33">
        <f>[4]p65!G33</f>
        <v>5500000</v>
      </c>
      <c r="H33">
        <f>[4]p65!H33</f>
        <v>9724529</v>
      </c>
      <c r="I33">
        <f>[4]p65!I33</f>
        <v>0</v>
      </c>
      <c r="J33">
        <f>[4]p65!J33</f>
        <v>0</v>
      </c>
      <c r="K33">
        <f>[4]p65!K33</f>
        <v>0</v>
      </c>
    </row>
    <row r="34" spans="1:20" x14ac:dyDescent="0.2">
      <c r="A34" t="s">
        <v>212</v>
      </c>
      <c r="B34">
        <f>[4]p65!B34</f>
        <v>87000030</v>
      </c>
      <c r="C34">
        <f>[4]p65!C34</f>
        <v>2679989.9000000004</v>
      </c>
      <c r="D34">
        <f>[4]p65!D34</f>
        <v>3265000.1999999997</v>
      </c>
      <c r="E34">
        <f>[4]p65!E34</f>
        <v>1159999.75</v>
      </c>
      <c r="F34">
        <f>[4]p65!F34</f>
        <v>1675000.25</v>
      </c>
      <c r="G34">
        <f>[4]p65!G34</f>
        <v>7350000</v>
      </c>
      <c r="H34">
        <f>[4]p65!H34</f>
        <v>12996364</v>
      </c>
      <c r="I34">
        <f>[4]p65!I34</f>
        <v>0</v>
      </c>
      <c r="J34">
        <f>[4]p65!J34</f>
        <v>0</v>
      </c>
      <c r="K34">
        <f>[4]p65!K34</f>
        <v>0</v>
      </c>
    </row>
    <row r="35" spans="1:20" x14ac:dyDescent="0.2">
      <c r="A35" t="s">
        <v>213</v>
      </c>
      <c r="B35">
        <f>[4]p65!B35</f>
        <v>0</v>
      </c>
      <c r="C35">
        <f>[4]p65!C35</f>
        <v>0.09</v>
      </c>
      <c r="D35">
        <f>[4]p65!D35</f>
        <v>0.09</v>
      </c>
      <c r="E35">
        <f>[4]p65!E35</f>
        <v>0.09</v>
      </c>
      <c r="F35">
        <f>[4]p65!F35</f>
        <v>0.09</v>
      </c>
      <c r="G35">
        <f>[4]p65!G35</f>
        <v>0.09</v>
      </c>
      <c r="H35">
        <f>[4]p65!H35</f>
        <v>0</v>
      </c>
      <c r="I35">
        <f>[4]p65!I35</f>
        <v>0</v>
      </c>
      <c r="J35">
        <f>[4]p65!J35</f>
        <v>0</v>
      </c>
      <c r="K35">
        <f>[4]p65!K35</f>
        <v>0</v>
      </c>
    </row>
    <row r="36" spans="1:20" x14ac:dyDescent="0.2">
      <c r="A36" t="s">
        <v>214</v>
      </c>
      <c r="B36">
        <f>[4]p65!B36</f>
        <v>6.8999999999999992E-2</v>
      </c>
      <c r="C36">
        <f>[4]p65!C36</f>
        <v>0</v>
      </c>
      <c r="D36">
        <f>[4]p65!D36</f>
        <v>6.8999999999999992E-2</v>
      </c>
      <c r="E36">
        <f>[4]p65!E36</f>
        <v>6.8999999999999992E-2</v>
      </c>
      <c r="F36">
        <f>[4]p65!F36</f>
        <v>6.8999999999999992E-2</v>
      </c>
      <c r="G36">
        <f>[4]p65!G36</f>
        <v>0</v>
      </c>
      <c r="H36">
        <f>[4]p65!H36</f>
        <v>0</v>
      </c>
      <c r="I36">
        <f>[4]p65!I36</f>
        <v>0</v>
      </c>
      <c r="J36">
        <f>[4]p65!J36</f>
        <v>0</v>
      </c>
      <c r="K36">
        <f>[4]p65!K36</f>
        <v>0</v>
      </c>
    </row>
    <row r="37" spans="1:20" x14ac:dyDescent="0.2">
      <c r="A37" t="s">
        <v>215</v>
      </c>
      <c r="B37">
        <f>[4]p65!B37</f>
        <v>9.1999999999999998E-2</v>
      </c>
      <c r="C37">
        <f>[4]p65!C37</f>
        <v>9.1999999999999998E-2</v>
      </c>
      <c r="D37">
        <f>[4]p65!D37</f>
        <v>0</v>
      </c>
      <c r="E37">
        <f>[4]p65!E37</f>
        <v>9.1999999999999998E-2</v>
      </c>
      <c r="F37">
        <f>[4]p65!F37</f>
        <v>9.1999999999999998E-2</v>
      </c>
      <c r="G37">
        <f>[4]p65!G37</f>
        <v>9.1999999999999998E-2</v>
      </c>
      <c r="H37">
        <f>[4]p65!H37</f>
        <v>0</v>
      </c>
      <c r="I37">
        <f>[4]p65!I37</f>
        <v>0</v>
      </c>
      <c r="J37">
        <f>[4]p65!J37</f>
        <v>0</v>
      </c>
      <c r="K37">
        <f>[4]p65!K37</f>
        <v>0</v>
      </c>
    </row>
    <row r="38" spans="1:20" x14ac:dyDescent="0.2">
      <c r="A38" t="s">
        <v>216</v>
      </c>
      <c r="B38">
        <f>[4]p65!B38</f>
        <v>0.115</v>
      </c>
      <c r="C38">
        <f>[4]p65!C38</f>
        <v>0.115</v>
      </c>
      <c r="D38">
        <f>[4]p65!D38</f>
        <v>0.115</v>
      </c>
      <c r="E38">
        <f>[4]p65!E38</f>
        <v>0</v>
      </c>
      <c r="F38">
        <f>[4]p65!F38</f>
        <v>0</v>
      </c>
      <c r="G38">
        <f>[4]p65!G38</f>
        <v>0.115</v>
      </c>
      <c r="H38">
        <f>[4]p65!H38</f>
        <v>0</v>
      </c>
      <c r="I38">
        <f>[4]p65!I38</f>
        <v>0</v>
      </c>
      <c r="J38">
        <f>[4]p65!J38</f>
        <v>0</v>
      </c>
      <c r="K38">
        <f>[4]p65!K38</f>
        <v>0</v>
      </c>
    </row>
    <row r="39" spans="1:20" x14ac:dyDescent="0.2">
      <c r="A39" t="s">
        <v>217</v>
      </c>
      <c r="B39">
        <f>[4]p65!B39</f>
        <v>0.115</v>
      </c>
      <c r="C39">
        <f>[4]p65!C39</f>
        <v>0.115</v>
      </c>
      <c r="D39">
        <f>[4]p65!D39</f>
        <v>0.115</v>
      </c>
      <c r="E39">
        <f>[4]p65!E39</f>
        <v>0</v>
      </c>
      <c r="F39">
        <f>[4]p65!F39</f>
        <v>0</v>
      </c>
      <c r="G39">
        <f>[4]p65!G39</f>
        <v>0.115</v>
      </c>
      <c r="H39">
        <f>[4]p65!H39</f>
        <v>0</v>
      </c>
      <c r="I39">
        <f>[4]p65!I39</f>
        <v>0</v>
      </c>
      <c r="J39">
        <f>[4]p65!J39</f>
        <v>0</v>
      </c>
      <c r="K39">
        <f>[4]p65!K39</f>
        <v>0</v>
      </c>
    </row>
    <row r="40" spans="1:20" x14ac:dyDescent="0.2">
      <c r="A40" t="s">
        <v>218</v>
      </c>
      <c r="B40">
        <f>[4]p65!B40</f>
        <v>5.7500000000000002E-2</v>
      </c>
      <c r="C40">
        <f>[4]p65!C40</f>
        <v>0</v>
      </c>
      <c r="D40">
        <f>[4]p65!D40</f>
        <v>5.7500000000000002E-2</v>
      </c>
      <c r="E40">
        <f>[4]p65!E40</f>
        <v>5.7500000000000002E-2</v>
      </c>
      <c r="F40">
        <f>[4]p65!F40</f>
        <v>5.7500000000000002E-2</v>
      </c>
      <c r="G40">
        <f>[4]p65!G40</f>
        <v>0</v>
      </c>
      <c r="H40">
        <f>[4]p65!H40</f>
        <v>0</v>
      </c>
      <c r="I40">
        <f>[4]p65!I40</f>
        <v>0</v>
      </c>
      <c r="J40">
        <f>[4]p65!J40</f>
        <v>0</v>
      </c>
      <c r="K40">
        <f>[4]p65!K40</f>
        <v>0</v>
      </c>
    </row>
    <row r="41" spans="1:20" x14ac:dyDescent="0.2">
      <c r="A41" t="s">
        <v>219</v>
      </c>
      <c r="B41">
        <f>[4]p65!B41</f>
        <v>0.6</v>
      </c>
      <c r="C41">
        <f>[4]p65!C41</f>
        <v>1.2</v>
      </c>
      <c r="D41">
        <f>[4]p65!D41</f>
        <v>0.6</v>
      </c>
      <c r="E41">
        <f>[4]p65!E41</f>
        <v>1.5</v>
      </c>
      <c r="F41">
        <f>[4]p65!F41</f>
        <v>1.5</v>
      </c>
      <c r="G41">
        <f>[4]p65!G41</f>
        <v>1.2</v>
      </c>
      <c r="H41">
        <f>[4]p65!H41</f>
        <v>0</v>
      </c>
      <c r="I41">
        <f>[4]p65!I41</f>
        <v>0</v>
      </c>
      <c r="J41">
        <f>[4]p65!J41</f>
        <v>0</v>
      </c>
      <c r="K41">
        <f>[4]p65!K41</f>
        <v>0</v>
      </c>
    </row>
    <row r="42" spans="1:20" x14ac:dyDescent="0.2">
      <c r="A42" t="s">
        <v>220</v>
      </c>
      <c r="B42">
        <f>[4]p65!B42</f>
        <v>1.2</v>
      </c>
      <c r="C42">
        <f>[4]p65!C42</f>
        <v>0.6</v>
      </c>
      <c r="D42">
        <f>[4]p65!D42</f>
        <v>1.8</v>
      </c>
      <c r="E42">
        <f>[4]p65!E42</f>
        <v>1.2</v>
      </c>
      <c r="F42">
        <f>[4]p65!F42</f>
        <v>1.2</v>
      </c>
      <c r="G42">
        <f>[4]p65!G42</f>
        <v>0.6</v>
      </c>
      <c r="H42">
        <f>[4]p65!H42</f>
        <v>0</v>
      </c>
      <c r="I42">
        <f>[4]p65!I42</f>
        <v>0</v>
      </c>
      <c r="J42">
        <f>[4]p65!J42</f>
        <v>0</v>
      </c>
      <c r="K42">
        <f>[4]p65!K42</f>
        <v>0</v>
      </c>
    </row>
    <row r="43" spans="1:20" x14ac:dyDescent="0.2">
      <c r="A43" t="s">
        <v>221</v>
      </c>
      <c r="B43">
        <f>[4]p65!B43</f>
        <v>0.6</v>
      </c>
      <c r="C43">
        <f>[4]p65!C43</f>
        <v>1.8</v>
      </c>
      <c r="D43">
        <f>[4]p65!D43</f>
        <v>0.6</v>
      </c>
      <c r="E43">
        <f>[4]p65!E43</f>
        <v>1.2</v>
      </c>
      <c r="F43">
        <f>[4]p65!F43</f>
        <v>1.2</v>
      </c>
      <c r="G43">
        <f>[4]p65!G43</f>
        <v>1.2</v>
      </c>
      <c r="H43">
        <f>[4]p65!H43</f>
        <v>0</v>
      </c>
      <c r="I43">
        <f>[4]p65!I43</f>
        <v>0</v>
      </c>
      <c r="J43">
        <f>[4]p65!J43</f>
        <v>0</v>
      </c>
      <c r="K43">
        <f>[4]p65!K43</f>
        <v>0</v>
      </c>
    </row>
    <row r="44" spans="1:20" x14ac:dyDescent="0.2">
      <c r="A44" t="s">
        <v>222</v>
      </c>
      <c r="B44">
        <f>[4]p65!B44</f>
        <v>1.5</v>
      </c>
      <c r="C44">
        <f>[4]p65!C44</f>
        <v>1.2</v>
      </c>
      <c r="D44">
        <f>[4]p65!D44</f>
        <v>1.2</v>
      </c>
      <c r="E44">
        <f>[4]p65!E44</f>
        <v>0.6</v>
      </c>
      <c r="F44">
        <f>[4]p65!F44</f>
        <v>0.6</v>
      </c>
      <c r="G44">
        <f>[4]p65!G44</f>
        <v>0.9</v>
      </c>
      <c r="H44">
        <f>[4]p65!H44</f>
        <v>0</v>
      </c>
      <c r="I44">
        <f>[4]p65!I44</f>
        <v>0</v>
      </c>
      <c r="J44">
        <f>[4]p65!J44</f>
        <v>0</v>
      </c>
      <c r="K44">
        <f>[4]p65!K44</f>
        <v>0</v>
      </c>
    </row>
    <row r="45" spans="1:20" x14ac:dyDescent="0.2">
      <c r="A45" t="s">
        <v>223</v>
      </c>
      <c r="B45">
        <f>[4]p65!B45</f>
        <v>1.5</v>
      </c>
      <c r="C45">
        <f>[4]p65!C45</f>
        <v>1.2</v>
      </c>
      <c r="D45">
        <f>[4]p65!D45</f>
        <v>1.2</v>
      </c>
      <c r="E45">
        <f>[4]p65!E45</f>
        <v>0.6</v>
      </c>
      <c r="F45">
        <f>[4]p65!F45</f>
        <v>0.6</v>
      </c>
      <c r="G45">
        <f>[4]p65!G45</f>
        <v>0.9</v>
      </c>
      <c r="H45">
        <f>[4]p65!H45</f>
        <v>0</v>
      </c>
      <c r="I45">
        <f>[4]p65!I45</f>
        <v>0</v>
      </c>
      <c r="J45">
        <f>[4]p65!J45</f>
        <v>0</v>
      </c>
      <c r="K45">
        <f>[4]p65!K45</f>
        <v>0</v>
      </c>
    </row>
    <row r="46" spans="1:20" x14ac:dyDescent="0.2">
      <c r="A46" t="s">
        <v>224</v>
      </c>
      <c r="B46">
        <f>[4]p65!B46</f>
        <v>1.2</v>
      </c>
      <c r="C46">
        <f>[4]p65!C46</f>
        <v>0.6</v>
      </c>
      <c r="D46">
        <f>[4]p65!D46</f>
        <v>1.2</v>
      </c>
      <c r="E46">
        <f>[4]p65!E46</f>
        <v>0.9</v>
      </c>
      <c r="F46">
        <f>[4]p65!F46</f>
        <v>0.9</v>
      </c>
      <c r="G46">
        <f>[4]p65!G46</f>
        <v>0.6</v>
      </c>
      <c r="H46">
        <f>[4]p65!H46</f>
        <v>0</v>
      </c>
      <c r="I46">
        <f>[4]p65!I46</f>
        <v>0</v>
      </c>
      <c r="J46">
        <f>[4]p65!J46</f>
        <v>0</v>
      </c>
      <c r="K46">
        <f>[4]p65!K46</f>
        <v>0</v>
      </c>
      <c r="M46" s="32"/>
      <c r="N46" s="32"/>
      <c r="O46" s="32"/>
      <c r="P46" s="32"/>
      <c r="Q46" s="32"/>
      <c r="R46" s="32"/>
      <c r="S46" s="32"/>
      <c r="T46" s="32"/>
    </row>
    <row r="47" spans="1:20" x14ac:dyDescent="0.2">
      <c r="A47" t="s">
        <v>225</v>
      </c>
      <c r="B47">
        <f>[4]p65!B47</f>
        <v>91</v>
      </c>
      <c r="C47">
        <f>[4]p65!C47</f>
        <v>13.2</v>
      </c>
      <c r="D47">
        <f>[4]p65!D47</f>
        <v>6.3</v>
      </c>
      <c r="E47">
        <f>[4]p65!E47</f>
        <v>0.64</v>
      </c>
      <c r="F47">
        <f>[4]p65!F47</f>
        <v>0.76</v>
      </c>
      <c r="G47">
        <f>[4]p65!G47</f>
        <v>1</v>
      </c>
      <c r="H47">
        <f>[4]p65!H47</f>
        <v>0</v>
      </c>
      <c r="I47">
        <f>[4]p65!I47</f>
        <v>0</v>
      </c>
      <c r="J47">
        <f>[4]p65!J47</f>
        <v>0</v>
      </c>
      <c r="K47">
        <f>[4]p65!K47</f>
        <v>0</v>
      </c>
      <c r="M47" s="32"/>
      <c r="N47" s="32"/>
      <c r="O47" s="32"/>
      <c r="P47" s="32"/>
      <c r="Q47" s="32"/>
      <c r="R47" s="32"/>
      <c r="S47" s="32"/>
      <c r="T47" s="32"/>
    </row>
    <row r="48" spans="1:20" x14ac:dyDescent="0.2">
      <c r="A48" t="s">
        <v>226</v>
      </c>
      <c r="B48">
        <f>[4]p65!B48</f>
        <v>90</v>
      </c>
      <c r="C48">
        <f>[4]p65!C48</f>
        <v>13</v>
      </c>
      <c r="D48">
        <f>[4]p65!D48</f>
        <v>6.2</v>
      </c>
      <c r="E48">
        <f>[4]p65!E48</f>
        <v>0.65</v>
      </c>
      <c r="F48">
        <f>[4]p65!F48</f>
        <v>0.78</v>
      </c>
      <c r="G48">
        <f>[4]p65!G48</f>
        <v>1</v>
      </c>
      <c r="H48">
        <f>[4]p65!H48</f>
        <v>0</v>
      </c>
      <c r="I48">
        <f>[4]p65!I48</f>
        <v>0</v>
      </c>
      <c r="J48">
        <f>[4]p65!J48</f>
        <v>0</v>
      </c>
      <c r="K48">
        <f>[4]p65!K48</f>
        <v>0</v>
      </c>
      <c r="M48" s="32"/>
      <c r="N48" s="32"/>
      <c r="O48" s="32"/>
      <c r="P48" s="32"/>
      <c r="Q48" s="32"/>
      <c r="R48" s="32"/>
      <c r="S48" s="32"/>
      <c r="T48" s="32"/>
    </row>
    <row r="49" spans="1:20" x14ac:dyDescent="0.2">
      <c r="A49" t="s">
        <v>227</v>
      </c>
      <c r="B49">
        <f>[4]p65!B49</f>
        <v>90</v>
      </c>
      <c r="C49">
        <f>[4]p65!C49</f>
        <v>13.3</v>
      </c>
      <c r="D49">
        <f>[4]p65!D49</f>
        <v>6.3</v>
      </c>
      <c r="E49">
        <f>[4]p65!E49</f>
        <v>0.65</v>
      </c>
      <c r="F49">
        <f>[4]p65!F49</f>
        <v>0.77</v>
      </c>
      <c r="G49">
        <f>[4]p65!G49</f>
        <v>1</v>
      </c>
      <c r="H49">
        <f>[4]p65!H49</f>
        <v>0</v>
      </c>
      <c r="I49">
        <f>[4]p65!I49</f>
        <v>0</v>
      </c>
      <c r="J49">
        <f>[4]p65!J49</f>
        <v>0</v>
      </c>
      <c r="K49">
        <f>[4]p65!K49</f>
        <v>0</v>
      </c>
      <c r="M49" s="32"/>
      <c r="N49" s="32"/>
      <c r="O49" s="32"/>
      <c r="P49" s="32"/>
      <c r="Q49" s="32"/>
      <c r="R49" s="32"/>
      <c r="S49" s="32"/>
      <c r="T49" s="32"/>
    </row>
    <row r="50" spans="1:20" x14ac:dyDescent="0.2">
      <c r="A50" t="s">
        <v>228</v>
      </c>
      <c r="B50">
        <f>[4]p65!B50</f>
        <v>90</v>
      </c>
      <c r="C50">
        <f>[4]p65!C50</f>
        <v>13.5</v>
      </c>
      <c r="D50">
        <f>[4]p65!D50</f>
        <v>6.2</v>
      </c>
      <c r="E50">
        <f>[4]p65!E50</f>
        <v>0.65</v>
      </c>
      <c r="F50">
        <f>[4]p65!F50</f>
        <v>0.78</v>
      </c>
      <c r="G50">
        <f>[4]p65!G50</f>
        <v>1</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7.6000000000000068</v>
      </c>
      <c r="C51" s="325">
        <f>[4]p65!C51</f>
        <v>9.2180451127819474</v>
      </c>
      <c r="D51" s="325">
        <f>[4]p65!D51</f>
        <v>5.892063492063504</v>
      </c>
      <c r="E51" s="325">
        <f>[4]p65!E51</f>
        <v>7.6000000000000068</v>
      </c>
      <c r="F51" s="325">
        <f>[4]p65!F51</f>
        <v>8.9974025974026262</v>
      </c>
      <c r="G51" s="325">
        <f>[4]p65!G51</f>
        <v>7.6</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8455358.3829565123</v>
      </c>
      <c r="C52">
        <f>[4]p65!C52</f>
        <v>21347282.271429732</v>
      </c>
      <c r="D52">
        <f>[4]p65!D52</f>
        <v>11792967.853145182</v>
      </c>
      <c r="E52">
        <f>[4]p65!E52</f>
        <v>4958781.5098925382</v>
      </c>
      <c r="F52">
        <f>[4]p65!F52</f>
        <v>2034206.6960787326</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22354687</v>
      </c>
      <c r="C53">
        <f>[4]p65!C53</f>
        <v>13444434</v>
      </c>
      <c r="D53">
        <f>[4]p65!D53</f>
        <v>15973606</v>
      </c>
      <c r="E53">
        <f>[4]p65!E53</f>
        <v>15348132</v>
      </c>
      <c r="F53">
        <f>[4]p65!F53</f>
        <v>11290891</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2036388</v>
      </c>
      <c r="C54">
        <f>[4]p65!C54</f>
        <v>863161</v>
      </c>
      <c r="D54">
        <f>[4]p65!D54</f>
        <v>2363575</v>
      </c>
      <c r="E54">
        <f>[4]p65!E54</f>
        <v>1737203</v>
      </c>
      <c r="F54">
        <f>[4]p65!F54</f>
        <v>1826481</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2093721</v>
      </c>
      <c r="C55">
        <f>[4]p65!C55</f>
        <v>1205097</v>
      </c>
      <c r="D55">
        <f>[4]p65!D55</f>
        <v>1234021</v>
      </c>
      <c r="E55">
        <f>[4]p65!E55</f>
        <v>1500747</v>
      </c>
      <c r="F55">
        <f>[4]p65!F55</f>
        <v>4592045</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4130109</v>
      </c>
      <c r="C56">
        <f>[4]p65!C56</f>
        <v>2068258</v>
      </c>
      <c r="D56">
        <f>[4]p65!D56</f>
        <v>3597596</v>
      </c>
      <c r="E56">
        <f>[4]p65!E56</f>
        <v>3237950</v>
      </c>
      <c r="F56">
        <f>[4]p65!F56</f>
        <v>6418526</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2836417</v>
      </c>
      <c r="C57">
        <f>[4]p65!C57</f>
        <v>2795337</v>
      </c>
      <c r="D57">
        <f>[4]p65!D57</f>
        <v>2784308</v>
      </c>
      <c r="E57">
        <f>[4]p65!E57</f>
        <v>2804258</v>
      </c>
      <c r="F57">
        <f>[4]p65!F57</f>
        <v>2791886</v>
      </c>
      <c r="G57">
        <f>[4]p65!G57</f>
        <v>43326</v>
      </c>
      <c r="H57">
        <f>[4]p65!H57</f>
        <v>43326</v>
      </c>
      <c r="I57">
        <f>[4]p65!I57</f>
        <v>43326</v>
      </c>
      <c r="J57">
        <f>[4]p65!J57</f>
        <v>43326</v>
      </c>
      <c r="K57">
        <f>[4]p65!K57</f>
        <v>43326</v>
      </c>
      <c r="M57" s="42"/>
      <c r="N57" s="36"/>
      <c r="O57" s="36"/>
      <c r="P57" s="36"/>
      <c r="Q57" s="36"/>
      <c r="R57" s="36"/>
      <c r="S57" s="32"/>
      <c r="T57" s="44"/>
    </row>
    <row r="58" spans="1:20" x14ac:dyDescent="0.2">
      <c r="A58" t="s">
        <v>234</v>
      </c>
      <c r="B58">
        <f>[4]p65!B58</f>
        <v>7707311</v>
      </c>
      <c r="C58">
        <f>[4]p65!C58</f>
        <v>6095746</v>
      </c>
      <c r="D58">
        <f>[4]p65!D58</f>
        <v>7486278</v>
      </c>
      <c r="E58">
        <f>[4]p65!E58</f>
        <v>5808638</v>
      </c>
      <c r="F58">
        <f>[4]p65!F58</f>
        <v>5808638</v>
      </c>
      <c r="G58">
        <f>[4]p65!G58</f>
        <v>2483332</v>
      </c>
      <c r="H58">
        <f>[4]p65!H58</f>
        <v>1688665</v>
      </c>
      <c r="I58">
        <f>[4]p65!I58</f>
        <v>1589331</v>
      </c>
      <c r="J58">
        <f>[4]p65!J58</f>
        <v>2185329</v>
      </c>
      <c r="K58">
        <f>[4]p65!K58</f>
        <v>2383996</v>
      </c>
      <c r="M58" s="32"/>
      <c r="N58" s="43"/>
      <c r="O58" s="43"/>
      <c r="P58" s="43"/>
      <c r="Q58" s="43"/>
      <c r="R58" s="43"/>
      <c r="S58" s="43"/>
      <c r="T58" s="44"/>
    </row>
    <row r="59" spans="1:20" x14ac:dyDescent="0.2">
      <c r="A59" t="s">
        <v>235</v>
      </c>
      <c r="B59">
        <f>[4]p65!B59</f>
        <v>9709944</v>
      </c>
      <c r="C59">
        <f>[4]p65!C59</f>
        <v>9013260</v>
      </c>
      <c r="D59">
        <f>[4]p65!D59</f>
        <v>7997126</v>
      </c>
      <c r="E59">
        <f>[4]p65!E59</f>
        <v>8343153</v>
      </c>
      <c r="F59">
        <f>[4]p65!F59</f>
        <v>6865736</v>
      </c>
      <c r="G59">
        <f>[4]p65!G59</f>
        <v>1986665</v>
      </c>
      <c r="H59">
        <f>[4]p65!H59</f>
        <v>2383996</v>
      </c>
      <c r="I59">
        <f>[4]p65!I59</f>
        <v>2185329</v>
      </c>
      <c r="J59">
        <f>[4]p65!J59</f>
        <v>1589331</v>
      </c>
      <c r="K59">
        <f>[4]p65!K59</f>
        <v>1688665</v>
      </c>
      <c r="M59" s="32"/>
      <c r="N59" s="43"/>
      <c r="O59" s="43"/>
      <c r="P59" s="43"/>
      <c r="Q59" s="43"/>
      <c r="R59" s="43"/>
      <c r="S59" s="43"/>
      <c r="T59" s="44"/>
    </row>
    <row r="60" spans="1:20" x14ac:dyDescent="0.2">
      <c r="A60" t="s">
        <v>236</v>
      </c>
      <c r="B60">
        <f>[4]p65!B60</f>
        <v>17417255</v>
      </c>
      <c r="C60">
        <f>[4]p65!C60</f>
        <v>15109006</v>
      </c>
      <c r="D60">
        <f>[4]p65!D60</f>
        <v>15483404</v>
      </c>
      <c r="E60">
        <f>[4]p65!E60</f>
        <v>14151791</v>
      </c>
      <c r="F60">
        <f>[4]p65!F60</f>
        <v>12674374</v>
      </c>
      <c r="G60">
        <f>[4]p65!G60</f>
        <v>4469997</v>
      </c>
      <c r="H60">
        <f>[4]p65!H60</f>
        <v>4072661</v>
      </c>
      <c r="I60">
        <f>[4]p65!I60</f>
        <v>3774660</v>
      </c>
      <c r="J60">
        <f>[4]p65!J60</f>
        <v>3774660</v>
      </c>
      <c r="K60">
        <f>[4]p65!K60</f>
        <v>4072661</v>
      </c>
      <c r="M60" s="32"/>
      <c r="N60" s="32"/>
      <c r="O60" s="32"/>
      <c r="P60" s="32"/>
      <c r="Q60" s="32"/>
      <c r="R60" s="32"/>
      <c r="S60" s="32"/>
      <c r="T60" s="32"/>
    </row>
    <row r="61" spans="1:20" x14ac:dyDescent="0.2">
      <c r="A61" t="s">
        <v>237</v>
      </c>
      <c r="B61">
        <f>[4]p65!B61</f>
        <v>55193826.382956512</v>
      </c>
      <c r="C61">
        <f>[4]p65!C61</f>
        <v>54764317.271429732</v>
      </c>
      <c r="D61">
        <f>[4]p65!D61</f>
        <v>49631881.853145182</v>
      </c>
      <c r="E61">
        <f>[4]p65!E61</f>
        <v>40500912.509892538</v>
      </c>
      <c r="F61">
        <f>[4]p65!F61</f>
        <v>35209883.696078733</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9589299.9007936511</v>
      </c>
      <c r="C62">
        <f>[4]p65!C62</f>
        <v>8345047.2738095243</v>
      </c>
      <c r="D62">
        <f>[4]p65!D62</f>
        <v>8956747.25</v>
      </c>
      <c r="E62">
        <f>[4]p65!E62</f>
        <v>7977604.2128427122</v>
      </c>
      <c r="F62">
        <f>[4]p65!F62</f>
        <v>7741420.8849206343</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1401926</v>
      </c>
      <c r="C63">
        <f>[4]p65!C63</f>
        <v>1589620</v>
      </c>
      <c r="D63">
        <f>[4]p65!D63</f>
        <v>1881472</v>
      </c>
      <c r="E63">
        <f>[4]p65!E63</f>
        <v>2497328</v>
      </c>
      <c r="F63">
        <f>[4]p65!F63</f>
        <v>1267335</v>
      </c>
      <c r="G63">
        <f>[4]p65!G63</f>
        <v>-4049927</v>
      </c>
      <c r="H63">
        <f>[4]p65!H63</f>
        <v>-3576121</v>
      </c>
      <c r="I63">
        <f>[4]p65!I63</f>
        <v>-2839137</v>
      </c>
      <c r="J63">
        <f>[4]p65!J63</f>
        <v>-2685028</v>
      </c>
      <c r="K63">
        <f>[4]p65!K63</f>
        <v>-3297792</v>
      </c>
    </row>
    <row r="64" spans="1:20" x14ac:dyDescent="0.2">
      <c r="A64" t="s">
        <v>238</v>
      </c>
      <c r="B64">
        <f>[4]p65!B64</f>
        <v>22700131</v>
      </c>
      <c r="C64">
        <f>[4]p65!C64</f>
        <v>21332950</v>
      </c>
      <c r="D64">
        <f>[4]p65!D64</f>
        <v>19084124</v>
      </c>
      <c r="E64">
        <f>[4]p65!E64</f>
        <v>14102088</v>
      </c>
      <c r="F64">
        <f>[4]p65!F64</f>
        <v>11453029</v>
      </c>
      <c r="G64">
        <f>[4]p65!G64</f>
        <v>0</v>
      </c>
      <c r="H64">
        <f>[4]p65!H64</f>
        <v>0</v>
      </c>
      <c r="I64">
        <f>[4]p65!I64</f>
        <v>0</v>
      </c>
      <c r="J64">
        <f>[4]p65!J64</f>
        <v>0</v>
      </c>
      <c r="K64">
        <f>[4]p65!K64</f>
        <v>0</v>
      </c>
    </row>
    <row r="65" spans="1:13" x14ac:dyDescent="0.2">
      <c r="A65" t="s">
        <v>239</v>
      </c>
      <c r="B65">
        <f>[4]p65!B65</f>
        <v>1000000</v>
      </c>
      <c r="C65">
        <f>[4]p65!C65</f>
        <v>1000000</v>
      </c>
      <c r="D65">
        <f>[4]p65!D65</f>
        <v>1000000</v>
      </c>
      <c r="E65">
        <f>[4]p65!E65</f>
        <v>1000000</v>
      </c>
      <c r="F65">
        <f>[4]p65!F65</f>
        <v>1000000</v>
      </c>
      <c r="G65">
        <f>[4]p65!G65</f>
        <v>1000000</v>
      </c>
      <c r="H65">
        <f>[4]p65!H65</f>
        <v>1000000</v>
      </c>
      <c r="I65">
        <f>[4]p65!I65</f>
        <v>1000000</v>
      </c>
      <c r="J65">
        <f>[4]p65!J65</f>
        <v>1000000</v>
      </c>
      <c r="K65">
        <f>[4]p65!K65</f>
        <v>1000000</v>
      </c>
    </row>
    <row r="66" spans="1:13" x14ac:dyDescent="0.2">
      <c r="A66" t="s">
        <v>125</v>
      </c>
      <c r="B66">
        <f>[4]p65!B66</f>
        <v>20502469.482162863</v>
      </c>
      <c r="C66">
        <f>[4]p65!C66</f>
        <v>22496699.997620214</v>
      </c>
      <c r="D66">
        <f>[4]p65!D66</f>
        <v>18709538.603145182</v>
      </c>
      <c r="E66">
        <f>[4]p65!E66</f>
        <v>14923892.297049828</v>
      </c>
      <c r="F66">
        <f>[4]p65!F66</f>
        <v>13748098.811158095</v>
      </c>
      <c r="G66">
        <f>[4]p65!G66</f>
        <v>12659881</v>
      </c>
      <c r="H66">
        <f>[4]p65!H66</f>
        <v>13579615</v>
      </c>
      <c r="I66">
        <f>[4]p65!I66</f>
        <v>15010232</v>
      </c>
      <c r="J66">
        <f>[4]p65!J66</f>
        <v>15310399</v>
      </c>
      <c r="K66">
        <f>[4]p65!K66</f>
        <v>14119900</v>
      </c>
    </row>
    <row r="67" spans="1:13" x14ac:dyDescent="0.2">
      <c r="A67" t="s">
        <v>240</v>
      </c>
      <c r="B67">
        <f>[4]p65!B67</f>
        <v>55193826.382956512</v>
      </c>
      <c r="C67">
        <f>[4]p65!C67</f>
        <v>54764317.271429732</v>
      </c>
      <c r="D67">
        <f>[4]p65!D67</f>
        <v>49631881.853145182</v>
      </c>
      <c r="E67">
        <f>[4]p65!E67</f>
        <v>40500912.509892538</v>
      </c>
      <c r="F67">
        <f>[4]p65!F67</f>
        <v>35209883.696078733</v>
      </c>
      <c r="G67">
        <f>[4]p65!G67</f>
        <v>0</v>
      </c>
      <c r="H67">
        <f>[4]p65!H67</f>
        <v>0</v>
      </c>
      <c r="I67">
        <f>[4]p65!I67</f>
        <v>0</v>
      </c>
      <c r="J67">
        <f>[4]p65!J67</f>
        <v>0</v>
      </c>
      <c r="K67">
        <f>[4]p65!K67</f>
        <v>0</v>
      </c>
    </row>
    <row r="68" spans="1:13" x14ac:dyDescent="0.2">
      <c r="A68" t="s">
        <v>241</v>
      </c>
      <c r="B68">
        <f>[4]p65!B68</f>
        <v>0</v>
      </c>
      <c r="C68">
        <f>[4]p65!C68</f>
        <v>0</v>
      </c>
      <c r="D68">
        <f>[4]p65!D68</f>
        <v>10</v>
      </c>
      <c r="E68">
        <f>[4]p65!E68</f>
        <v>3000000</v>
      </c>
      <c r="F68">
        <f>[4]p65!F68</f>
        <v>1000000</v>
      </c>
      <c r="G68">
        <f>[4]p65!G68</f>
        <v>0</v>
      </c>
      <c r="H68">
        <f>[4]p65!H68</f>
        <v>0</v>
      </c>
      <c r="I68">
        <f>[4]p65!I68</f>
        <v>0</v>
      </c>
      <c r="J68">
        <f>[4]p65!J68</f>
        <v>0</v>
      </c>
      <c r="K68">
        <f>[4]p65!K68</f>
        <v>0</v>
      </c>
    </row>
    <row r="69" spans="1:13" x14ac:dyDescent="0.2">
      <c r="A69" t="s">
        <v>242</v>
      </c>
      <c r="B69">
        <f>[4]p65!B69</f>
        <v>42855365.624959834</v>
      </c>
      <c r="C69">
        <f>[4]p65!C69</f>
        <v>40773323.183716863</v>
      </c>
      <c r="D69">
        <f>[4]p65!D69</f>
        <v>40034578.568723679</v>
      </c>
      <c r="E69">
        <f>[4]p65!E69</f>
        <v>36314221.147811256</v>
      </c>
      <c r="F69">
        <f>[4]p65!F69</f>
        <v>32279792.843670949</v>
      </c>
      <c r="G69">
        <f>[4]p65!G69</f>
        <v>0</v>
      </c>
      <c r="H69">
        <f>[4]p65!H69</f>
        <v>0</v>
      </c>
      <c r="I69">
        <f>[4]p65!I69</f>
        <v>0</v>
      </c>
      <c r="J69">
        <f>[4]p65!J69</f>
        <v>0</v>
      </c>
      <c r="K69">
        <f>[4]p65!K69</f>
        <v>0</v>
      </c>
    </row>
    <row r="70" spans="1:13" x14ac:dyDescent="0.2">
      <c r="A70" t="s">
        <v>243</v>
      </c>
      <c r="B70">
        <f>[4]p65!B70</f>
        <v>2280468.4292400628</v>
      </c>
      <c r="C70">
        <f>[4]p65!C70</f>
        <v>2035956.9563108981</v>
      </c>
      <c r="D70">
        <f>[4]p65!D70</f>
        <v>1069067.2043951452</v>
      </c>
      <c r="E70">
        <f>[4]p65!E70</f>
        <v>2300162.1971383505</v>
      </c>
      <c r="F70">
        <f>[4]p65!F70</f>
        <v>1199638.7060025297</v>
      </c>
      <c r="G70">
        <f>[4]p65!G70</f>
        <v>-41660</v>
      </c>
      <c r="H70">
        <f>[4]p65!H70</f>
        <v>-38340</v>
      </c>
      <c r="I70">
        <f>[4]p65!I70</f>
        <v>-35850</v>
      </c>
      <c r="J70">
        <f>[4]p65!J70</f>
        <v>-35850</v>
      </c>
      <c r="K70">
        <f>[4]p65!K70</f>
        <v>-38340</v>
      </c>
    </row>
    <row r="71" spans="1:13" x14ac:dyDescent="0.2">
      <c r="A71" t="s">
        <v>244</v>
      </c>
      <c r="B71">
        <f>[4]p65!B71</f>
        <v>0.97084602740014492</v>
      </c>
      <c r="C71">
        <f>[4]p65!C71</f>
        <v>0.95852225059241003</v>
      </c>
      <c r="D71">
        <f>[4]p65!D71</f>
        <v>0.98976216385752636</v>
      </c>
      <c r="E71">
        <f>[4]p65!E71</f>
        <v>0.98265323871294485</v>
      </c>
      <c r="F71">
        <f>[4]p65!F71</f>
        <v>1.0982163194369736</v>
      </c>
      <c r="G71">
        <f>[4]p65!G71</f>
        <v>0</v>
      </c>
      <c r="H71">
        <f>[4]p65!H71</f>
        <v>0</v>
      </c>
      <c r="I71">
        <f>[4]p65!I71</f>
        <v>0</v>
      </c>
      <c r="J71">
        <f>[4]p65!J71</f>
        <v>0</v>
      </c>
      <c r="K71">
        <f>[4]p65!K71</f>
        <v>0</v>
      </c>
    </row>
    <row r="72" spans="1:13" x14ac:dyDescent="0.2">
      <c r="A72" t="s">
        <v>245</v>
      </c>
      <c r="B72">
        <f>[4]p65!B72</f>
        <v>1.1396119812473853</v>
      </c>
      <c r="C72">
        <f>[4]p65!C72</f>
        <v>0.99658038193788312</v>
      </c>
      <c r="D72">
        <f>[4]p65!D72</f>
        <v>1.0220406912854818</v>
      </c>
      <c r="E72">
        <f>[4]p65!E72</f>
        <v>1.0718976469049557</v>
      </c>
      <c r="F72">
        <f>[4]p65!F72</f>
        <v>0.76986929862429354</v>
      </c>
      <c r="G72">
        <f>[4]p65!G72</f>
        <v>0</v>
      </c>
      <c r="H72">
        <f>[4]p65!H72</f>
        <v>0</v>
      </c>
      <c r="I72">
        <f>[4]p65!I72</f>
        <v>0</v>
      </c>
      <c r="J72">
        <f>[4]p65!J72</f>
        <v>0</v>
      </c>
      <c r="K72">
        <f>[4]p65!K72</f>
        <v>0</v>
      </c>
    </row>
    <row r="73" spans="1:13" x14ac:dyDescent="0.2">
      <c r="A73" t="s">
        <v>246</v>
      </c>
      <c r="B73">
        <f>[4]p65!B73</f>
        <v>0</v>
      </c>
      <c r="C73">
        <f>[4]p65!C73</f>
        <v>2</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1</v>
      </c>
    </row>
    <row r="79" spans="1:13" x14ac:dyDescent="0.2">
      <c r="A79" t="s">
        <v>248</v>
      </c>
      <c r="B79">
        <f>[4]p65!B79</f>
        <v>60000</v>
      </c>
    </row>
    <row r="80" spans="1:13" x14ac:dyDescent="0.2">
      <c r="A80" t="s">
        <v>249</v>
      </c>
      <c r="B80">
        <f>[4]p65!B80</f>
        <v>60000</v>
      </c>
    </row>
    <row r="81" spans="1:2" x14ac:dyDescent="0.2">
      <c r="A81" t="s">
        <v>250</v>
      </c>
      <c r="B81">
        <f>[4]p65!B81</f>
        <v>18</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78541</v>
      </c>
    </row>
    <row r="86" spans="1:2" x14ac:dyDescent="0.2">
      <c r="A86" t="s">
        <v>255</v>
      </c>
      <c r="B86">
        <f>[4]p65!B86</f>
        <v>21684</v>
      </c>
    </row>
    <row r="87" spans="1:2" x14ac:dyDescent="0.2">
      <c r="A87" t="s">
        <v>256</v>
      </c>
      <c r="B87">
        <f>[4]p65!B87</f>
        <v>24495</v>
      </c>
    </row>
    <row r="88" spans="1:2" x14ac:dyDescent="0.2">
      <c r="A88" t="s">
        <v>257</v>
      </c>
      <c r="B88">
        <f>[4]p65!B88</f>
        <v>48261</v>
      </c>
    </row>
    <row r="89" spans="1:2" x14ac:dyDescent="0.2">
      <c r="A89" t="s">
        <v>258</v>
      </c>
      <c r="B89">
        <f>[4]p65!B89</f>
        <v>53078</v>
      </c>
    </row>
    <row r="90" spans="1:2" x14ac:dyDescent="0.2">
      <c r="A90" t="s">
        <v>259</v>
      </c>
      <c r="B90">
        <f>[4]p65!B90</f>
        <v>190984</v>
      </c>
    </row>
    <row r="91" spans="1:2" x14ac:dyDescent="0.2">
      <c r="A91" t="s">
        <v>260</v>
      </c>
      <c r="B91">
        <f>[4]p65!B91</f>
        <v>78541</v>
      </c>
    </row>
    <row r="92" spans="1:2" x14ac:dyDescent="0.2">
      <c r="A92" t="s">
        <v>261</v>
      </c>
      <c r="B92">
        <f>[4]p65!B92</f>
        <v>21684</v>
      </c>
    </row>
    <row r="93" spans="1:2" x14ac:dyDescent="0.2">
      <c r="A93" t="s">
        <v>262</v>
      </c>
      <c r="B93">
        <f>[4]p65!B93</f>
        <v>24495</v>
      </c>
    </row>
    <row r="94" spans="1:2" x14ac:dyDescent="0.2">
      <c r="A94" t="s">
        <v>263</v>
      </c>
      <c r="B94">
        <f>[4]p65!B94</f>
        <v>48261</v>
      </c>
    </row>
    <row r="95" spans="1:2" x14ac:dyDescent="0.2">
      <c r="A95" t="s">
        <v>264</v>
      </c>
      <c r="B95">
        <f>[4]p65!B95</f>
        <v>53078</v>
      </c>
    </row>
    <row r="96" spans="1:2" x14ac:dyDescent="0.2">
      <c r="A96" t="s">
        <v>265</v>
      </c>
      <c r="B96">
        <f>[4]p65!B96</f>
        <v>190984</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298455800</v>
      </c>
    </row>
    <row r="104" spans="1:2" x14ac:dyDescent="0.2">
      <c r="A104" t="s">
        <v>273</v>
      </c>
      <c r="B104">
        <f>[4]p65!B104</f>
        <v>7914660.0000000009</v>
      </c>
    </row>
    <row r="105" spans="1:2" x14ac:dyDescent="0.2">
      <c r="A105" t="s">
        <v>274</v>
      </c>
      <c r="B105">
        <f>[4]p65!B105</f>
        <v>7715925</v>
      </c>
    </row>
    <row r="106" spans="1:2" x14ac:dyDescent="0.2">
      <c r="A106" t="s">
        <v>275</v>
      </c>
      <c r="B106">
        <f>[4]p65!B106</f>
        <v>1544351.9999999998</v>
      </c>
    </row>
    <row r="107" spans="1:2" x14ac:dyDescent="0.2">
      <c r="A107" t="s">
        <v>276</v>
      </c>
      <c r="B107">
        <f>[4]p65!B107</f>
        <v>2547744</v>
      </c>
    </row>
    <row r="108" spans="1:2" x14ac:dyDescent="0.2">
      <c r="A108" t="s">
        <v>277</v>
      </c>
      <c r="B108">
        <f>[4]p65!B108</f>
        <v>7066408</v>
      </c>
    </row>
    <row r="109" spans="1:2" x14ac:dyDescent="0.2">
      <c r="A109" t="s">
        <v>278</v>
      </c>
      <c r="B109">
        <f>[4]p65!B109</f>
        <v>1536.3087911624166</v>
      </c>
    </row>
    <row r="110" spans="1:2" x14ac:dyDescent="0.2">
      <c r="A110" t="s">
        <v>279</v>
      </c>
      <c r="B110">
        <f>[4]p65!B110</f>
        <v>242.99229913844601</v>
      </c>
    </row>
    <row r="111" spans="1:2" x14ac:dyDescent="0.2">
      <c r="A111" t="s">
        <v>280</v>
      </c>
      <c r="B111">
        <f>[4]p65!B111</f>
        <v>107.54161538136916</v>
      </c>
    </row>
    <row r="112" spans="1:2" x14ac:dyDescent="0.2">
      <c r="A112" t="s">
        <v>281</v>
      </c>
      <c r="B112">
        <f>[4]p65!B112</f>
        <v>11.485563491728563</v>
      </c>
    </row>
    <row r="113" spans="1:2" x14ac:dyDescent="0.2">
      <c r="A113" t="s">
        <v>282</v>
      </c>
      <c r="B113">
        <f>[4]p65!B113</f>
        <v>13.605975213278452</v>
      </c>
    </row>
    <row r="114" spans="1:2" x14ac:dyDescent="0.2">
      <c r="A114" t="s">
        <v>283</v>
      </c>
      <c r="B114">
        <f>[4]p65!B114</f>
        <v>17.670097679582405</v>
      </c>
    </row>
    <row r="115" spans="1:2" x14ac:dyDescent="0.2">
      <c r="A115" t="s">
        <v>284</v>
      </c>
      <c r="B115">
        <f>[4]p65!B115</f>
        <v>14000040</v>
      </c>
    </row>
    <row r="116" spans="1:2" x14ac:dyDescent="0.2">
      <c r="A116" t="s">
        <v>285</v>
      </c>
      <c r="B116">
        <f>[4]p65!B116</f>
        <v>0</v>
      </c>
    </row>
    <row r="117" spans="1:2" x14ac:dyDescent="0.2">
      <c r="A117" t="s">
        <v>286</v>
      </c>
      <c r="B117">
        <f>[4]p65!B117</f>
        <v>599999.4</v>
      </c>
    </row>
    <row r="118" spans="1:2" x14ac:dyDescent="0.2">
      <c r="A118" t="s">
        <v>287</v>
      </c>
      <c r="B118">
        <f>[4]p65!B118</f>
        <v>149999.85</v>
      </c>
    </row>
    <row r="119" spans="1:2" x14ac:dyDescent="0.2">
      <c r="A119" t="s">
        <v>288</v>
      </c>
      <c r="B119">
        <f>[4]p65!B119</f>
        <v>249999.75</v>
      </c>
    </row>
    <row r="120" spans="1:2" x14ac:dyDescent="0.2">
      <c r="A120" t="s">
        <v>289</v>
      </c>
      <c r="B120">
        <f>[4]p65!B120</f>
        <v>1200000</v>
      </c>
    </row>
    <row r="121" spans="1:2" x14ac:dyDescent="0.2">
      <c r="A121" t="s">
        <v>290</v>
      </c>
      <c r="B121">
        <f>[4]p65!B121</f>
        <v>26861022</v>
      </c>
    </row>
    <row r="122" spans="1:2" x14ac:dyDescent="0.2">
      <c r="A122" t="s">
        <v>291</v>
      </c>
      <c r="B122">
        <f>[4]p65!B122</f>
        <v>546111.53999999992</v>
      </c>
    </row>
    <row r="123" spans="1:2" x14ac:dyDescent="0.2">
      <c r="A123" t="s">
        <v>292</v>
      </c>
      <c r="B123">
        <f>[4]p65!B123</f>
        <v>0</v>
      </c>
    </row>
    <row r="124" spans="1:2" x14ac:dyDescent="0.2">
      <c r="A124" t="s">
        <v>293</v>
      </c>
      <c r="B124">
        <f>[4]p65!B124</f>
        <v>177600.47999999998</v>
      </c>
    </row>
    <row r="125" spans="1:2" x14ac:dyDescent="0.2">
      <c r="A125" t="s">
        <v>294</v>
      </c>
      <c r="B125">
        <f>[4]p65!B125</f>
        <v>292990.56000000006</v>
      </c>
    </row>
    <row r="126" spans="1:2" x14ac:dyDescent="0.2">
      <c r="A126" t="s">
        <v>295</v>
      </c>
      <c r="B126">
        <f>[4]p65!B126</f>
        <v>406318.46</v>
      </c>
    </row>
    <row r="127" spans="1:2" x14ac:dyDescent="0.2">
      <c r="A127" t="s">
        <v>296</v>
      </c>
      <c r="B127">
        <f>[4]p65!B127</f>
        <v>77955</v>
      </c>
    </row>
    <row r="128" spans="1:2" x14ac:dyDescent="0.2">
      <c r="A128" t="s">
        <v>297</v>
      </c>
      <c r="B128">
        <f>[4]p65!B128</f>
        <v>11387</v>
      </c>
    </row>
    <row r="129" spans="1:2" x14ac:dyDescent="0.2">
      <c r="A129" t="s">
        <v>298</v>
      </c>
      <c r="B129">
        <f>[4]p65!B129</f>
        <v>11900</v>
      </c>
    </row>
    <row r="130" spans="1:2" x14ac:dyDescent="0.2">
      <c r="A130" t="s">
        <v>299</v>
      </c>
      <c r="B130">
        <f>[4]p65!B130</f>
        <v>57225</v>
      </c>
    </row>
    <row r="131" spans="1:2" x14ac:dyDescent="0.2">
      <c r="A131" t="s">
        <v>300</v>
      </c>
      <c r="B131">
        <f>[4]p65!B131</f>
        <v>50066</v>
      </c>
    </row>
    <row r="132" spans="1:2" x14ac:dyDescent="0.2">
      <c r="A132" t="s">
        <v>301</v>
      </c>
      <c r="B132">
        <f>[4]p65!B132</f>
        <v>213316</v>
      </c>
    </row>
    <row r="133" spans="1:2" x14ac:dyDescent="0.2">
      <c r="A133" t="s">
        <v>302</v>
      </c>
      <c r="B133">
        <f>[4]p65!B133</f>
        <v>77955</v>
      </c>
    </row>
    <row r="134" spans="1:2" x14ac:dyDescent="0.2">
      <c r="A134" t="s">
        <v>303</v>
      </c>
      <c r="B134">
        <f>[4]p65!B134</f>
        <v>11387</v>
      </c>
    </row>
    <row r="135" spans="1:2" x14ac:dyDescent="0.2">
      <c r="A135" t="s">
        <v>304</v>
      </c>
      <c r="B135">
        <f>[4]p65!B135</f>
        <v>11900</v>
      </c>
    </row>
    <row r="136" spans="1:2" x14ac:dyDescent="0.2">
      <c r="A136" t="s">
        <v>305</v>
      </c>
      <c r="B136">
        <f>[4]p65!B136</f>
        <v>57225</v>
      </c>
    </row>
    <row r="137" spans="1:2" x14ac:dyDescent="0.2">
      <c r="A137" t="s">
        <v>306</v>
      </c>
      <c r="B137">
        <f>[4]p65!B137</f>
        <v>50066</v>
      </c>
    </row>
    <row r="138" spans="1:2" x14ac:dyDescent="0.2">
      <c r="A138" t="s">
        <v>307</v>
      </c>
      <c r="B138">
        <f>[4]p65!B138</f>
        <v>213316</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475525499.99999994</v>
      </c>
    </row>
    <row r="146" spans="1:2" x14ac:dyDescent="0.2">
      <c r="A146" t="s">
        <v>315</v>
      </c>
      <c r="B146">
        <f>[4]p65!B146</f>
        <v>5294955.0000000009</v>
      </c>
    </row>
    <row r="147" spans="1:2" x14ac:dyDescent="0.2">
      <c r="A147" t="s">
        <v>316</v>
      </c>
      <c r="B147">
        <f>[4]p65!B147</f>
        <v>5533500</v>
      </c>
    </row>
    <row r="148" spans="1:2" x14ac:dyDescent="0.2">
      <c r="A148" t="s">
        <v>317</v>
      </c>
      <c r="B148">
        <f>[4]p65!B148</f>
        <v>2346225</v>
      </c>
    </row>
    <row r="149" spans="1:2" x14ac:dyDescent="0.2">
      <c r="A149" t="s">
        <v>318</v>
      </c>
      <c r="B149">
        <f>[4]p65!B149</f>
        <v>2853762</v>
      </c>
    </row>
    <row r="150" spans="1:2" x14ac:dyDescent="0.2">
      <c r="A150" t="s">
        <v>319</v>
      </c>
      <c r="B150">
        <f>[4]p65!B150</f>
        <v>11092432</v>
      </c>
    </row>
    <row r="151" spans="1:2" x14ac:dyDescent="0.2">
      <c r="A151" t="s">
        <v>320</v>
      </c>
      <c r="B151">
        <f>[4]p65!B151</f>
        <v>2421.7996179607949</v>
      </c>
    </row>
    <row r="152" spans="1:2" x14ac:dyDescent="0.2">
      <c r="A152" t="s">
        <v>321</v>
      </c>
      <c r="B152">
        <f>[4]p65!B152</f>
        <v>349.90816576531751</v>
      </c>
    </row>
    <row r="153" spans="1:2" x14ac:dyDescent="0.2">
      <c r="A153" t="s">
        <v>322</v>
      </c>
      <c r="B153">
        <f>[4]p65!B153</f>
        <v>169.52597325725563</v>
      </c>
    </row>
    <row r="154" spans="1:2" x14ac:dyDescent="0.2">
      <c r="A154" t="s">
        <v>323</v>
      </c>
      <c r="B154">
        <f>[4]p65!B154</f>
        <v>17.295775018605742</v>
      </c>
    </row>
    <row r="155" spans="1:2" x14ac:dyDescent="0.2">
      <c r="A155" t="s">
        <v>324</v>
      </c>
      <c r="B155">
        <f>[4]p65!B155</f>
        <v>20.488841175886801</v>
      </c>
    </row>
    <row r="156" spans="1:2" x14ac:dyDescent="0.2">
      <c r="A156" t="s">
        <v>325</v>
      </c>
      <c r="B156">
        <f>[4]p65!B156</f>
        <v>26.308884644008835</v>
      </c>
    </row>
    <row r="157" spans="1:2" x14ac:dyDescent="0.2">
      <c r="A157" t="s">
        <v>326</v>
      </c>
      <c r="B157">
        <f>[4]p65!B157</f>
        <v>17000010</v>
      </c>
    </row>
    <row r="158" spans="1:2" x14ac:dyDescent="0.2">
      <c r="A158" t="s">
        <v>327</v>
      </c>
      <c r="B158">
        <f>[4]p65!B158</f>
        <v>0</v>
      </c>
    </row>
    <row r="159" spans="1:2" x14ac:dyDescent="0.2">
      <c r="A159" t="s">
        <v>328</v>
      </c>
      <c r="B159">
        <f>[4]p65!B159</f>
        <v>0</v>
      </c>
    </row>
    <row r="160" spans="1:2" x14ac:dyDescent="0.2">
      <c r="A160" t="s">
        <v>329</v>
      </c>
      <c r="B160">
        <f>[4]p65!B160</f>
        <v>199999.80000000002</v>
      </c>
    </row>
    <row r="161" spans="1:2" x14ac:dyDescent="0.2">
      <c r="A161" t="s">
        <v>330</v>
      </c>
      <c r="B161">
        <f>[4]p65!B161</f>
        <v>0</v>
      </c>
    </row>
    <row r="162" spans="1:2" x14ac:dyDescent="0.2">
      <c r="A162" t="s">
        <v>331</v>
      </c>
      <c r="B162">
        <f>[4]p65!B162</f>
        <v>1600000</v>
      </c>
    </row>
    <row r="163" spans="1:2" x14ac:dyDescent="0.2">
      <c r="A163" t="s">
        <v>332</v>
      </c>
      <c r="B163">
        <f>[4]p65!B163</f>
        <v>42797294.999999993</v>
      </c>
    </row>
    <row r="164" spans="1:2" x14ac:dyDescent="0.2">
      <c r="A164" t="s">
        <v>333</v>
      </c>
      <c r="B164">
        <f>[4]p65!B164</f>
        <v>0</v>
      </c>
    </row>
    <row r="165" spans="1:2" x14ac:dyDescent="0.2">
      <c r="A165" t="s">
        <v>334</v>
      </c>
      <c r="B165">
        <f>[4]p65!B165</f>
        <v>509082</v>
      </c>
    </row>
    <row r="166" spans="1:2" x14ac:dyDescent="0.2">
      <c r="A166" t="s">
        <v>335</v>
      </c>
      <c r="B166">
        <f>[4]p65!B166</f>
        <v>269815.87500000006</v>
      </c>
    </row>
    <row r="167" spans="1:2" x14ac:dyDescent="0.2">
      <c r="A167" t="s">
        <v>336</v>
      </c>
      <c r="B167">
        <f>[4]p65!B167</f>
        <v>328182.63</v>
      </c>
    </row>
    <row r="168" spans="1:2" x14ac:dyDescent="0.2">
      <c r="A168" t="s">
        <v>337</v>
      </c>
      <c r="B168">
        <f>[4]p65!B168</f>
        <v>0</v>
      </c>
    </row>
    <row r="169" spans="1:2" x14ac:dyDescent="0.2">
      <c r="A169" t="s">
        <v>338</v>
      </c>
      <c r="B169">
        <f>[4]p65!B169</f>
        <v>3</v>
      </c>
    </row>
    <row r="170" spans="1:2" x14ac:dyDescent="0.2">
      <c r="A170" t="s">
        <v>339</v>
      </c>
      <c r="B170">
        <f>[4]p65!B170</f>
        <v>6</v>
      </c>
    </row>
    <row r="171" spans="1:2" x14ac:dyDescent="0.2">
      <c r="A171" t="s">
        <v>340</v>
      </c>
      <c r="B171">
        <f>[4]p65!B171</f>
        <v>487805</v>
      </c>
    </row>
    <row r="172" spans="1:2" x14ac:dyDescent="0.2">
      <c r="A172" t="s">
        <v>341</v>
      </c>
      <c r="B172">
        <f>[4]p65!B172</f>
        <v>11146853.5</v>
      </c>
    </row>
    <row r="173" spans="1:2" x14ac:dyDescent="0.2">
      <c r="A173" t="s">
        <v>342</v>
      </c>
      <c r="B173">
        <f>[4]p65!B173</f>
        <v>37558275.149999999</v>
      </c>
    </row>
    <row r="174" spans="1:2" x14ac:dyDescent="0.2">
      <c r="A174" t="s">
        <v>343</v>
      </c>
      <c r="B174">
        <f>[4]p65!B174</f>
        <v>487805</v>
      </c>
    </row>
    <row r="175" spans="1:2" x14ac:dyDescent="0.2">
      <c r="A175" t="s">
        <v>344</v>
      </c>
      <c r="B175">
        <f>[4]p65!B175</f>
        <v>11146853.5</v>
      </c>
    </row>
    <row r="176" spans="1:2" x14ac:dyDescent="0.2">
      <c r="A176" t="s">
        <v>345</v>
      </c>
      <c r="B176">
        <f>[4]p65!B176</f>
        <v>37558275.149999999</v>
      </c>
    </row>
    <row r="177" spans="1:2" x14ac:dyDescent="0.2">
      <c r="A177" t="s">
        <v>346</v>
      </c>
      <c r="B177">
        <f>[4]p65!B177</f>
        <v>481707</v>
      </c>
    </row>
    <row r="178" spans="1:2" x14ac:dyDescent="0.2">
      <c r="A178" t="s">
        <v>347</v>
      </c>
      <c r="B178">
        <f>[4]p65!B178</f>
        <v>10943068.5</v>
      </c>
    </row>
    <row r="179" spans="1:2" x14ac:dyDescent="0.2">
      <c r="A179" t="s">
        <v>348</v>
      </c>
      <c r="B179">
        <f>[4]p65!B179</f>
        <v>36240453.899999999</v>
      </c>
    </row>
    <row r="180" spans="1:2" x14ac:dyDescent="0.2">
      <c r="A180" t="s">
        <v>349</v>
      </c>
      <c r="B180">
        <f>[4]p65!B180</f>
        <v>461263</v>
      </c>
    </row>
    <row r="181" spans="1:2" x14ac:dyDescent="0.2">
      <c r="A181" t="s">
        <v>350</v>
      </c>
      <c r="B181">
        <f>[4]p65!B181</f>
        <v>2136176</v>
      </c>
    </row>
    <row r="182" spans="1:2" x14ac:dyDescent="0.2">
      <c r="A182" t="s">
        <v>351</v>
      </c>
      <c r="B182">
        <f>[4]p65!B182</f>
        <v>9311451</v>
      </c>
    </row>
    <row r="183" spans="1:2" x14ac:dyDescent="0.2">
      <c r="A183" t="s">
        <v>352</v>
      </c>
      <c r="B183">
        <f>[4]p65!B183</f>
        <v>461263</v>
      </c>
    </row>
    <row r="184" spans="1:2" x14ac:dyDescent="0.2">
      <c r="A184" t="s">
        <v>353</v>
      </c>
      <c r="B184">
        <f>[4]p65!B184</f>
        <v>2136176</v>
      </c>
    </row>
    <row r="185" spans="1:2" x14ac:dyDescent="0.2">
      <c r="A185" t="s">
        <v>354</v>
      </c>
      <c r="B185">
        <f>[4]p65!B185</f>
        <v>9311451</v>
      </c>
    </row>
    <row r="186" spans="1:2" x14ac:dyDescent="0.2">
      <c r="A186" t="s">
        <v>355</v>
      </c>
      <c r="B186">
        <f>[4]p65!B186</f>
        <v>485497</v>
      </c>
    </row>
    <row r="187" spans="1:2" x14ac:dyDescent="0.2">
      <c r="A187" t="s">
        <v>356</v>
      </c>
      <c r="B187">
        <f>[4]p65!B187</f>
        <v>2184644</v>
      </c>
    </row>
    <row r="188" spans="1:2" x14ac:dyDescent="0.2">
      <c r="A188" t="s">
        <v>357</v>
      </c>
      <c r="B188">
        <f>[4]p65!B188</f>
        <v>9801726</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128491</v>
      </c>
    </row>
    <row r="193" spans="1:2" x14ac:dyDescent="0.2">
      <c r="A193" t="s">
        <v>362</v>
      </c>
      <c r="B193">
        <f>[4]p65!B193</f>
        <v>12829244.4</v>
      </c>
    </row>
    <row r="194" spans="1:2" x14ac:dyDescent="0.2">
      <c r="A194" t="s">
        <v>363</v>
      </c>
      <c r="B194">
        <f>[4]p65!B194</f>
        <v>99.845488771127805</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84363</v>
      </c>
    </row>
    <row r="202" spans="1:2" x14ac:dyDescent="0.2">
      <c r="A202" t="s">
        <v>371</v>
      </c>
      <c r="B202">
        <f>[4]p65!B202</f>
        <v>2093721</v>
      </c>
    </row>
    <row r="203" spans="1:2" x14ac:dyDescent="0.2">
      <c r="A203" t="s">
        <v>372</v>
      </c>
      <c r="B203">
        <f>[4]p65!B203</f>
        <v>24.818004045414437</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149285</v>
      </c>
    </row>
    <row r="208" spans="1:2" x14ac:dyDescent="0.2">
      <c r="A208" t="s">
        <v>377</v>
      </c>
      <c r="B208">
        <f>[4]p65!B208</f>
        <v>278666</v>
      </c>
    </row>
    <row r="209" spans="1:2" x14ac:dyDescent="0.2">
      <c r="A209" t="s">
        <v>378</v>
      </c>
      <c r="B209">
        <f>[4]p65!B209</f>
        <v>0</v>
      </c>
    </row>
    <row r="210" spans="1:2" x14ac:dyDescent="0.2">
      <c r="A210" t="s">
        <v>379</v>
      </c>
      <c r="B210">
        <f>[4]p65!B210</f>
        <v>0</v>
      </c>
    </row>
    <row r="211" spans="1:2" x14ac:dyDescent="0.2">
      <c r="A211" t="s">
        <v>380</v>
      </c>
      <c r="B211">
        <f>[4]p65!B211</f>
        <v>790850.10000000009</v>
      </c>
    </row>
    <row r="212" spans="1:2" x14ac:dyDescent="0.2">
      <c r="A212" t="s">
        <v>381</v>
      </c>
      <c r="B212">
        <f>[4]p65!B212</f>
        <v>945472</v>
      </c>
    </row>
    <row r="213" spans="1:2" x14ac:dyDescent="0.2">
      <c r="A213" t="s">
        <v>382</v>
      </c>
      <c r="B213">
        <f>[4]p65!B213</f>
        <v>42855365.624959834</v>
      </c>
    </row>
    <row r="214" spans="1:2" x14ac:dyDescent="0.2">
      <c r="A214" t="s">
        <v>137</v>
      </c>
      <c r="B214">
        <f>[4]p65!B214</f>
        <v>39060</v>
      </c>
    </row>
    <row r="215" spans="1:2" x14ac:dyDescent="0.2">
      <c r="A215" t="s">
        <v>383</v>
      </c>
      <c r="B215">
        <f>[4]p65!B215</f>
        <v>0</v>
      </c>
    </row>
    <row r="216" spans="1:2" x14ac:dyDescent="0.2">
      <c r="A216" t="s">
        <v>384</v>
      </c>
      <c r="B216">
        <f>[4]p65!B216</f>
        <v>42894425.624959834</v>
      </c>
    </row>
    <row r="217" spans="1:2" x14ac:dyDescent="0.2">
      <c r="A217" t="s">
        <v>385</v>
      </c>
      <c r="B217">
        <f>[4]p65!B217</f>
        <v>17277920</v>
      </c>
    </row>
    <row r="218" spans="1:2" x14ac:dyDescent="0.2">
      <c r="A218" t="s">
        <v>386</v>
      </c>
      <c r="B218">
        <f>[4]p65!B218</f>
        <v>1218801.1000000001</v>
      </c>
    </row>
    <row r="219" spans="1:2" x14ac:dyDescent="0.2">
      <c r="A219" t="s">
        <v>387</v>
      </c>
      <c r="B219">
        <f>[4]p65!B219</f>
        <v>4102819</v>
      </c>
    </row>
    <row r="220" spans="1:2" x14ac:dyDescent="0.2">
      <c r="A220" t="s">
        <v>388</v>
      </c>
      <c r="B220">
        <f>[4]p65!B220</f>
        <v>441345</v>
      </c>
    </row>
    <row r="221" spans="1:2" x14ac:dyDescent="0.2">
      <c r="A221" t="s">
        <v>145</v>
      </c>
      <c r="B221">
        <f>[4]p65!B221</f>
        <v>8100000</v>
      </c>
    </row>
    <row r="222" spans="1:2" x14ac:dyDescent="0.2">
      <c r="A222" t="s">
        <v>146</v>
      </c>
      <c r="B222">
        <f>[4]p65!B222</f>
        <v>588178</v>
      </c>
    </row>
    <row r="223" spans="1:2" x14ac:dyDescent="0.2">
      <c r="A223" t="s">
        <v>389</v>
      </c>
      <c r="B223">
        <f>[4]p65!B223</f>
        <v>212877</v>
      </c>
    </row>
    <row r="224" spans="1:2" x14ac:dyDescent="0.2">
      <c r="A224" t="s">
        <v>390</v>
      </c>
      <c r="B224">
        <f>[4]p65!B224</f>
        <v>0</v>
      </c>
    </row>
    <row r="225" spans="1:2" x14ac:dyDescent="0.2">
      <c r="A225" t="s">
        <v>391</v>
      </c>
      <c r="B225">
        <f>[4]p65!B225</f>
        <v>0</v>
      </c>
    </row>
    <row r="226" spans="1:2" x14ac:dyDescent="0.2">
      <c r="A226" t="s">
        <v>392</v>
      </c>
      <c r="B226">
        <f>[4]p65!B226</f>
        <v>4250000</v>
      </c>
    </row>
    <row r="227" spans="1:2" x14ac:dyDescent="0.2">
      <c r="A227" t="s">
        <v>152</v>
      </c>
      <c r="B227">
        <f>[4]p65!B227</f>
        <v>160000</v>
      </c>
    </row>
    <row r="228" spans="1:2" x14ac:dyDescent="0.2">
      <c r="A228" t="s">
        <v>393</v>
      </c>
      <c r="B228">
        <f>[4]p65!B228</f>
        <v>58619.368590408427</v>
      </c>
    </row>
    <row r="229" spans="1:2" x14ac:dyDescent="0.2">
      <c r="A229" t="s">
        <v>394</v>
      </c>
      <c r="B229">
        <f>[4]p65!B229</f>
        <v>231392</v>
      </c>
    </row>
    <row r="230" spans="1:2" x14ac:dyDescent="0.2">
      <c r="A230" t="s">
        <v>395</v>
      </c>
      <c r="B230">
        <f>[4]p65!B230</f>
        <v>2797218.7271293616</v>
      </c>
    </row>
    <row r="231" spans="1:2" x14ac:dyDescent="0.2">
      <c r="A231" t="s">
        <v>396</v>
      </c>
      <c r="B231">
        <f>[4]p65!B231</f>
        <v>39439170.195719771</v>
      </c>
    </row>
    <row r="232" spans="1:2" x14ac:dyDescent="0.2">
      <c r="A232" t="s">
        <v>397</v>
      </c>
      <c r="B232">
        <f>[4]p65!B232</f>
        <v>3455255.4292400628</v>
      </c>
    </row>
    <row r="233" spans="1:2" x14ac:dyDescent="0.2">
      <c r="A233" t="s">
        <v>398</v>
      </c>
      <c r="B233">
        <f>[4]p65!B233</f>
        <v>1174787</v>
      </c>
    </row>
    <row r="234" spans="1:2" x14ac:dyDescent="0.2">
      <c r="A234" t="s">
        <v>243</v>
      </c>
      <c r="B234">
        <f>[4]p65!B234</f>
        <v>2280468.4292400628</v>
      </c>
    </row>
    <row r="235" spans="1:2" x14ac:dyDescent="0.2">
      <c r="A235" t="s">
        <v>399</v>
      </c>
      <c r="B235">
        <f>[4]p65!B235</f>
        <v>6250000</v>
      </c>
    </row>
    <row r="236" spans="1:2" x14ac:dyDescent="0.2">
      <c r="A236" t="s">
        <v>400</v>
      </c>
      <c r="B236">
        <f>[4]p65!B236</f>
        <v>11666666.666666668</v>
      </c>
    </row>
    <row r="237" spans="1:2" x14ac:dyDescent="0.2">
      <c r="A237" t="s">
        <v>401</v>
      </c>
      <c r="B237">
        <f>[4]p65!B237</f>
        <v>10000000</v>
      </c>
    </row>
    <row r="238" spans="1:2" x14ac:dyDescent="0.2">
      <c r="A238" t="s">
        <v>402</v>
      </c>
      <c r="B238">
        <f>[4]p65!B238</f>
        <v>400</v>
      </c>
    </row>
    <row r="239" spans="1:2" x14ac:dyDescent="0.2">
      <c r="A239" t="s">
        <v>403</v>
      </c>
      <c r="B239">
        <f>[4]p65!B239</f>
        <v>300</v>
      </c>
    </row>
    <row r="240" spans="1:2" x14ac:dyDescent="0.2">
      <c r="A240" t="s">
        <v>404</v>
      </c>
      <c r="B240">
        <f>[4]p65!B240</f>
        <v>1000</v>
      </c>
    </row>
    <row r="241" spans="1:2" x14ac:dyDescent="0.2">
      <c r="A241" t="s">
        <v>405</v>
      </c>
      <c r="B241">
        <f>[4]p65!B241</f>
        <v>1.4</v>
      </c>
    </row>
    <row r="242" spans="1:2" x14ac:dyDescent="0.2">
      <c r="A242" t="s">
        <v>406</v>
      </c>
      <c r="B242">
        <f>[4]p65!B242</f>
        <v>2.4699999999999998</v>
      </c>
    </row>
    <row r="243" spans="1:2" x14ac:dyDescent="0.2">
      <c r="A243" t="s">
        <v>407</v>
      </c>
      <c r="B243">
        <f>[4]p65!B243</f>
        <v>43004938</v>
      </c>
    </row>
    <row r="244" spans="1:2" x14ac:dyDescent="0.2">
      <c r="A244" t="s">
        <v>408</v>
      </c>
      <c r="B244">
        <f>[4]p65!B244</f>
        <v>20304807</v>
      </c>
    </row>
    <row r="245" spans="1:2" x14ac:dyDescent="0.2">
      <c r="A245" t="s">
        <v>409</v>
      </c>
      <c r="B245">
        <f>[4]p65!B245</f>
        <v>60000</v>
      </c>
    </row>
    <row r="246" spans="1:2" x14ac:dyDescent="0.2">
      <c r="A246" t="s">
        <v>410</v>
      </c>
      <c r="B246">
        <f>[4]p65!B246</f>
        <v>1.9</v>
      </c>
    </row>
    <row r="247" spans="1:2" x14ac:dyDescent="0.2">
      <c r="A247" t="s">
        <v>411</v>
      </c>
      <c r="B247">
        <f>[4]p65!B247</f>
        <v>7.5</v>
      </c>
    </row>
    <row r="248" spans="1:2" x14ac:dyDescent="0.2">
      <c r="A248" t="s">
        <v>412</v>
      </c>
      <c r="B248">
        <f>[4]p65!B248</f>
        <v>7.5</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5</v>
      </c>
    </row>
    <row r="260" spans="1:2" x14ac:dyDescent="0.2">
      <c r="A260" t="s">
        <v>1065</v>
      </c>
      <c r="B260">
        <f>[4]p65!B260</f>
        <v>12.134418847971899</v>
      </c>
    </row>
    <row r="261" spans="1:2" x14ac:dyDescent="0.2">
      <c r="A261" t="s">
        <v>1066</v>
      </c>
      <c r="B261">
        <f>[4]p65!B261</f>
        <v>20.189055751116896</v>
      </c>
    </row>
    <row r="262" spans="1:2" x14ac:dyDescent="0.2">
      <c r="A262" t="s">
        <v>227</v>
      </c>
      <c r="B262">
        <f>[4]p65!B262</f>
        <v>90</v>
      </c>
    </row>
    <row r="263" spans="1:2" x14ac:dyDescent="0.2">
      <c r="A263" t="s">
        <v>228</v>
      </c>
      <c r="B263">
        <f>[4]p65!B263</f>
        <v>90</v>
      </c>
    </row>
    <row r="264" spans="1:2" x14ac:dyDescent="0.2">
      <c r="A264" t="s">
        <v>346</v>
      </c>
      <c r="B264">
        <f>[4]p65!B264</f>
        <v>481707</v>
      </c>
    </row>
    <row r="265" spans="1:2" x14ac:dyDescent="0.2">
      <c r="A265" t="s">
        <v>355</v>
      </c>
      <c r="B265">
        <f>[4]p65!B265</f>
        <v>485497</v>
      </c>
    </row>
    <row r="266" spans="1:2" x14ac:dyDescent="0.2">
      <c r="A266" t="s">
        <v>338</v>
      </c>
      <c r="B266">
        <f>[4]p65!B266</f>
        <v>3</v>
      </c>
    </row>
    <row r="267" spans="1:2" x14ac:dyDescent="0.2">
      <c r="A267" t="s">
        <v>339</v>
      </c>
      <c r="B267">
        <f>[4]p65!B267</f>
        <v>6</v>
      </c>
    </row>
    <row r="268" spans="1:2" x14ac:dyDescent="0.2">
      <c r="A268" t="s">
        <v>1067</v>
      </c>
      <c r="B268">
        <f>[4]p65!B268</f>
        <v>1156096.8</v>
      </c>
    </row>
    <row r="269" spans="1:2" x14ac:dyDescent="0.2">
      <c r="A269" t="s">
        <v>1068</v>
      </c>
      <c r="B269">
        <f>[4]p65!B269</f>
        <v>1456491</v>
      </c>
    </row>
    <row r="270" spans="1:2" x14ac:dyDescent="0.2">
      <c r="A270" t="s">
        <v>1069</v>
      </c>
      <c r="B270">
        <f>[4]p65!B270</f>
        <v>2199003.6653739912</v>
      </c>
    </row>
    <row r="271" spans="1:2" x14ac:dyDescent="0.2">
      <c r="A271" t="s">
        <v>1070</v>
      </c>
      <c r="B271">
        <f>[4]p65!B271</f>
        <v>0.57161937672087293</v>
      </c>
    </row>
    <row r="272" spans="1:2" x14ac:dyDescent="0.2">
      <c r="A272" t="s">
        <v>1071</v>
      </c>
      <c r="B272">
        <f>[4]p65!B272</f>
        <v>0.84052309612894571</v>
      </c>
    </row>
    <row r="273" spans="1:2" x14ac:dyDescent="0.2">
      <c r="A273" t="s">
        <v>1072</v>
      </c>
      <c r="B273">
        <f>[4]p65!B273</f>
        <v>0.78065214550592854</v>
      </c>
    </row>
    <row r="274" spans="1:2" x14ac:dyDescent="0.2">
      <c r="A274" t="s">
        <v>1073</v>
      </c>
      <c r="B274">
        <f>[4]p65!B274</f>
        <v>0.94453803781223944</v>
      </c>
    </row>
    <row r="275" spans="1:2" x14ac:dyDescent="0.2">
      <c r="A275" t="s">
        <v>1087</v>
      </c>
      <c r="B275">
        <f>[4]p65!B275</f>
        <v>0.79072086774031192</v>
      </c>
    </row>
    <row r="276" spans="1:2" x14ac:dyDescent="0.2">
      <c r="A276" t="s">
        <v>1088</v>
      </c>
      <c r="B276">
        <f>[4]p65!B276</f>
        <v>0.82685815667868101</v>
      </c>
    </row>
    <row r="277" spans="1:2" x14ac:dyDescent="0.2">
      <c r="A277" t="s">
        <v>1091</v>
      </c>
      <c r="B277">
        <f>[4]p65!B277</f>
        <v>3191748.4292400628</v>
      </c>
    </row>
    <row r="278" spans="1:2" x14ac:dyDescent="0.2">
      <c r="A278" t="s">
        <v>1092</v>
      </c>
      <c r="B278">
        <f>[4]p65!B278</f>
        <v>1.0556987893335064</v>
      </c>
    </row>
    <row r="279" spans="1:2" x14ac:dyDescent="0.2">
      <c r="A279" t="s">
        <v>1093</v>
      </c>
      <c r="B279">
        <f>[4]p65!B279</f>
        <v>0.51354741016108807</v>
      </c>
    </row>
    <row r="280" spans="1:2" x14ac:dyDescent="0.2">
      <c r="A280" t="s">
        <v>1094</v>
      </c>
      <c r="B280">
        <f>[4]p65!B280</f>
        <v>0.48645258983891193</v>
      </c>
    </row>
    <row r="281" spans="1:2" x14ac:dyDescent="0.2">
      <c r="A281" t="s">
        <v>1099</v>
      </c>
      <c r="B281">
        <f>[4]p65!B281</f>
        <v>6.5207999999999988E-2</v>
      </c>
    </row>
    <row r="282" spans="1:2" x14ac:dyDescent="0.2">
      <c r="A282" t="s">
        <v>1100</v>
      </c>
      <c r="B282">
        <f>[4]p65!B282</f>
        <v>0.1158354818400026</v>
      </c>
    </row>
    <row r="283" spans="1:2" x14ac:dyDescent="0.2">
      <c r="A283" t="s">
        <v>1095</v>
      </c>
      <c r="B283">
        <f>[4]p65!B283</f>
        <v>22700131</v>
      </c>
    </row>
    <row r="284" spans="1:2" x14ac:dyDescent="0.2">
      <c r="A284" t="s">
        <v>1096</v>
      </c>
      <c r="B284">
        <f>[4]p65!B284</f>
        <v>21502469.482162863</v>
      </c>
    </row>
    <row r="285" spans="1:2" x14ac:dyDescent="0.2">
      <c r="A285" t="s">
        <v>1097</v>
      </c>
      <c r="B285">
        <f>[4]p65!B285</f>
        <v>992744.76386607159</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2199003.6653739912</v>
      </c>
    </row>
    <row r="290" spans="1:2" x14ac:dyDescent="0.2">
      <c r="A290" t="s">
        <v>508</v>
      </c>
      <c r="B290">
        <f>[4]p65!B290</f>
        <v>8.9835869658091747E-2</v>
      </c>
    </row>
    <row r="291" spans="1:2" x14ac:dyDescent="0.2">
      <c r="A291" t="s">
        <v>1104</v>
      </c>
      <c r="B291">
        <f>[4]p65!B291</f>
        <v>0.28882901860292437</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365625</v>
      </c>
      <c r="C3">
        <f>[4]p66!C3</f>
        <v>153054</v>
      </c>
      <c r="D3">
        <f>[4]p66!D3</f>
        <v>109043</v>
      </c>
      <c r="E3">
        <f>[4]p66!E3</f>
        <v>233093</v>
      </c>
      <c r="F3">
        <f>[4]p66!F3</f>
        <v>258409</v>
      </c>
      <c r="G3">
        <f>[4]p66!G3</f>
        <v>742290</v>
      </c>
      <c r="H3">
        <f>[4]p66!H3</f>
        <v>1861514</v>
      </c>
      <c r="I3">
        <f>[4]p66!I3</f>
        <v>0</v>
      </c>
      <c r="J3">
        <f>[4]p66!J3</f>
        <v>0</v>
      </c>
      <c r="K3">
        <f>[4]p66!K3</f>
        <v>0</v>
      </c>
    </row>
    <row r="4" spans="1:11" x14ac:dyDescent="0.2">
      <c r="A4" t="s">
        <v>182</v>
      </c>
      <c r="B4">
        <f>[4]p66!B4</f>
        <v>365625</v>
      </c>
      <c r="C4">
        <f>[4]p66!C4</f>
        <v>153054</v>
      </c>
      <c r="D4">
        <f>[4]p66!D4</f>
        <v>109043</v>
      </c>
      <c r="E4">
        <f>[4]p66!E4</f>
        <v>233093</v>
      </c>
      <c r="F4">
        <f>[4]p66!F4</f>
        <v>258409</v>
      </c>
      <c r="G4">
        <f>[4]p66!G4</f>
        <v>742290</v>
      </c>
      <c r="H4">
        <f>[4]p66!H4</f>
        <v>1861514</v>
      </c>
      <c r="I4">
        <f>[4]p66!I4</f>
        <v>0</v>
      </c>
      <c r="J4">
        <f>[4]p66!J4</f>
        <v>0</v>
      </c>
      <c r="K4">
        <f>[4]p66!K4</f>
        <v>0</v>
      </c>
    </row>
    <row r="5" spans="1:11" x14ac:dyDescent="0.2">
      <c r="A5" t="s">
        <v>183</v>
      </c>
      <c r="B5">
        <f>[4]p66!B5</f>
        <v>0</v>
      </c>
      <c r="C5">
        <f>[4]p66!C5</f>
        <v>0</v>
      </c>
      <c r="D5">
        <f>[4]p66!D5</f>
        <v>109043</v>
      </c>
      <c r="E5">
        <f>[4]p66!E5</f>
        <v>0</v>
      </c>
      <c r="F5">
        <f>[4]p66!F5</f>
        <v>0</v>
      </c>
      <c r="G5">
        <f>[4]p66!G5</f>
        <v>0</v>
      </c>
      <c r="H5">
        <f>[4]p66!H5</f>
        <v>0</v>
      </c>
      <c r="I5">
        <f>[4]p66!I5</f>
        <v>0</v>
      </c>
      <c r="J5">
        <f>[4]p66!J5</f>
        <v>0</v>
      </c>
      <c r="K5">
        <f>[4]p66!K5</f>
        <v>0</v>
      </c>
    </row>
    <row r="6" spans="1:11" x14ac:dyDescent="0.2">
      <c r="A6" t="s">
        <v>184</v>
      </c>
      <c r="B6">
        <f>[4]p66!B6</f>
        <v>365625</v>
      </c>
      <c r="C6">
        <f>[4]p66!C6</f>
        <v>153054</v>
      </c>
      <c r="D6">
        <f>[4]p66!D6</f>
        <v>0</v>
      </c>
      <c r="E6">
        <f>[4]p66!E6</f>
        <v>233093</v>
      </c>
      <c r="F6">
        <f>[4]p66!F6</f>
        <v>258409</v>
      </c>
      <c r="G6">
        <f>[4]p66!G6</f>
        <v>742290</v>
      </c>
      <c r="H6">
        <f>[4]p66!H6</f>
        <v>0</v>
      </c>
      <c r="I6">
        <f>[4]p66!I6</f>
        <v>0</v>
      </c>
      <c r="J6">
        <f>[4]p66!J6</f>
        <v>0</v>
      </c>
      <c r="K6">
        <f>[4]p66!K6</f>
        <v>0</v>
      </c>
    </row>
    <row r="7" spans="1:11" x14ac:dyDescent="0.2">
      <c r="A7" t="s">
        <v>185</v>
      </c>
      <c r="B7">
        <f>[4]p66!B7</f>
        <v>0</v>
      </c>
      <c r="C7">
        <f>[4]p66!C7</f>
        <v>0</v>
      </c>
      <c r="D7">
        <f>[4]p66!D7</f>
        <v>1752471</v>
      </c>
      <c r="E7">
        <f>[4]p66!E7</f>
        <v>0</v>
      </c>
      <c r="F7">
        <f>[4]p66!F7</f>
        <v>0</v>
      </c>
      <c r="G7">
        <f>[4]p66!G7</f>
        <v>0</v>
      </c>
      <c r="H7">
        <f>[4]p66!H7</f>
        <v>0</v>
      </c>
      <c r="I7">
        <f>[4]p66!I7</f>
        <v>0</v>
      </c>
      <c r="J7">
        <f>[4]p66!J7</f>
        <v>0</v>
      </c>
      <c r="K7">
        <f>[4]p66!K7</f>
        <v>0</v>
      </c>
    </row>
    <row r="8" spans="1:11" x14ac:dyDescent="0.2">
      <c r="A8" t="s">
        <v>186</v>
      </c>
      <c r="B8">
        <f>[4]p66!B8</f>
        <v>329976</v>
      </c>
      <c r="C8">
        <f>[4]p66!C8</f>
        <v>60090</v>
      </c>
      <c r="D8">
        <f>[4]p66!D8</f>
        <v>74902</v>
      </c>
      <c r="E8">
        <f>[4]p66!E8</f>
        <v>245491</v>
      </c>
      <c r="F8">
        <f>[4]p66!F8</f>
        <v>319231</v>
      </c>
      <c r="G8">
        <f>[4]p66!G8</f>
        <v>783212</v>
      </c>
      <c r="H8">
        <f>[4]p66!H8</f>
        <v>1812902</v>
      </c>
      <c r="I8">
        <f>[4]p66!I8</f>
        <v>0</v>
      </c>
      <c r="J8">
        <f>[4]p66!J8</f>
        <v>0</v>
      </c>
      <c r="K8">
        <f>[4]p66!K8</f>
        <v>0</v>
      </c>
    </row>
    <row r="9" spans="1:11" x14ac:dyDescent="0.2">
      <c r="A9" t="s">
        <v>187</v>
      </c>
      <c r="B9">
        <f>[4]p66!B9</f>
        <v>329976</v>
      </c>
      <c r="C9">
        <f>[4]p66!C9</f>
        <v>60090</v>
      </c>
      <c r="D9">
        <f>[4]p66!D9</f>
        <v>74902</v>
      </c>
      <c r="E9">
        <f>[4]p66!E9</f>
        <v>245491</v>
      </c>
      <c r="F9">
        <f>[4]p66!F9</f>
        <v>319231</v>
      </c>
      <c r="G9">
        <f>[4]p66!G9</f>
        <v>783212</v>
      </c>
      <c r="H9">
        <f>[4]p66!H9</f>
        <v>1812902</v>
      </c>
      <c r="I9">
        <f>[4]p66!I9</f>
        <v>0</v>
      </c>
      <c r="J9">
        <f>[4]p66!J9</f>
        <v>0</v>
      </c>
      <c r="K9">
        <f>[4]p66!K9</f>
        <v>0</v>
      </c>
    </row>
    <row r="10" spans="1:11" x14ac:dyDescent="0.2">
      <c r="A10" t="s">
        <v>188</v>
      </c>
      <c r="B10">
        <f>[4]p66!B10</f>
        <v>0</v>
      </c>
      <c r="C10">
        <f>[4]p66!C10</f>
        <v>0</v>
      </c>
      <c r="D10">
        <f>[4]p66!D10</f>
        <v>0</v>
      </c>
      <c r="E10">
        <f>[4]p66!E10</f>
        <v>0</v>
      </c>
      <c r="F10">
        <f>[4]p66!F10</f>
        <v>144614</v>
      </c>
      <c r="G10">
        <f>[4]p66!G10</f>
        <v>498422</v>
      </c>
      <c r="H10">
        <f>[4]p66!H10</f>
        <v>0</v>
      </c>
      <c r="I10">
        <f>[4]p66!I10</f>
        <v>0</v>
      </c>
      <c r="J10">
        <f>[4]p66!J10</f>
        <v>0</v>
      </c>
      <c r="K10">
        <f>[4]p66!K10</f>
        <v>0</v>
      </c>
    </row>
    <row r="11" spans="1:11" x14ac:dyDescent="0.2">
      <c r="A11" t="s">
        <v>189</v>
      </c>
      <c r="B11">
        <f>[4]p66!B11</f>
        <v>329976</v>
      </c>
      <c r="C11">
        <f>[4]p66!C11</f>
        <v>60090</v>
      </c>
      <c r="D11">
        <f>[4]p66!D11</f>
        <v>74902</v>
      </c>
      <c r="E11">
        <f>[4]p66!E11</f>
        <v>245491</v>
      </c>
      <c r="F11">
        <f>[4]p66!F11</f>
        <v>174617</v>
      </c>
      <c r="G11">
        <f>[4]p66!G11</f>
        <v>284790</v>
      </c>
      <c r="H11">
        <f>[4]p66!H11</f>
        <v>0</v>
      </c>
      <c r="I11">
        <f>[4]p66!I11</f>
        <v>0</v>
      </c>
      <c r="J11">
        <f>[4]p66!J11</f>
        <v>0</v>
      </c>
      <c r="K11">
        <f>[4]p66!K11</f>
        <v>0</v>
      </c>
    </row>
    <row r="12" spans="1:11" x14ac:dyDescent="0.2">
      <c r="A12" t="s">
        <v>190</v>
      </c>
      <c r="B12">
        <f>[4]p66!B12</f>
        <v>0</v>
      </c>
      <c r="C12">
        <f>[4]p66!C12</f>
        <v>0</v>
      </c>
      <c r="D12">
        <f>[4]p66!D12</f>
        <v>0</v>
      </c>
      <c r="E12">
        <f>[4]p66!E12</f>
        <v>0</v>
      </c>
      <c r="F12">
        <f>[4]p66!F12</f>
        <v>562107</v>
      </c>
      <c r="G12">
        <f>[4]p66!G12</f>
        <v>607759</v>
      </c>
      <c r="H12">
        <f>[4]p66!H12</f>
        <v>0</v>
      </c>
      <c r="I12">
        <f>[4]p66!I12</f>
        <v>0</v>
      </c>
      <c r="J12">
        <f>[4]p66!J12</f>
        <v>0</v>
      </c>
      <c r="K12">
        <f>[4]p66!K12</f>
        <v>0</v>
      </c>
    </row>
    <row r="13" spans="1:11" x14ac:dyDescent="0.2">
      <c r="A13" t="s">
        <v>191</v>
      </c>
      <c r="B13">
        <f>[4]p66!B13</f>
        <v>3800</v>
      </c>
      <c r="C13">
        <f>[4]p66!C13</f>
        <v>375</v>
      </c>
      <c r="D13">
        <f>[4]p66!D13</f>
        <v>315</v>
      </c>
      <c r="E13">
        <f>[4]p66!E13</f>
        <v>32</v>
      </c>
      <c r="F13">
        <f>[4]p66!F13</f>
        <v>48</v>
      </c>
      <c r="G13">
        <f>[4]p66!G13</f>
        <v>37</v>
      </c>
      <c r="H13">
        <f>[4]p66!H13</f>
        <v>0</v>
      </c>
      <c r="I13">
        <f>[4]p66!I13</f>
        <v>0</v>
      </c>
      <c r="J13">
        <f>[4]p66!J13</f>
        <v>0</v>
      </c>
      <c r="K13">
        <f>[4]p66!K13</f>
        <v>0</v>
      </c>
    </row>
    <row r="14" spans="1:11" x14ac:dyDescent="0.2">
      <c r="A14" t="s">
        <v>192</v>
      </c>
      <c r="B14">
        <f>[4]p66!B14</f>
        <v>3700</v>
      </c>
      <c r="C14">
        <f>[4]p66!C14</f>
        <v>360</v>
      </c>
      <c r="D14">
        <f>[4]p66!D14</f>
        <v>310</v>
      </c>
      <c r="E14">
        <f>[4]p66!E14</f>
        <v>28</v>
      </c>
      <c r="F14">
        <f>[4]p66!F14</f>
        <v>43.5</v>
      </c>
      <c r="G14">
        <f>[4]p66!G14</f>
        <v>38.5</v>
      </c>
      <c r="H14">
        <f>[4]p66!H14</f>
        <v>0</v>
      </c>
      <c r="I14">
        <f>[4]p66!I14</f>
        <v>0</v>
      </c>
      <c r="J14">
        <f>[4]p66!J14</f>
        <v>0</v>
      </c>
      <c r="K14">
        <f>[4]p66!K14</f>
        <v>0</v>
      </c>
    </row>
    <row r="15" spans="1:11" x14ac:dyDescent="0.2">
      <c r="A15" t="s">
        <v>193</v>
      </c>
      <c r="B15">
        <f>[4]p66!B15</f>
        <v>3600</v>
      </c>
      <c r="C15">
        <f>[4]p66!C15</f>
        <v>329</v>
      </c>
      <c r="D15">
        <f>[4]p66!D15</f>
        <v>300</v>
      </c>
      <c r="E15">
        <f>[4]p66!E15</f>
        <v>28</v>
      </c>
      <c r="F15">
        <f>[4]p66!F15</f>
        <v>45</v>
      </c>
      <c r="G15">
        <f>[4]p66!G15</f>
        <v>37</v>
      </c>
      <c r="H15">
        <f>[4]p66!H15</f>
        <v>0</v>
      </c>
      <c r="I15">
        <f>[4]p66!I15</f>
        <v>0</v>
      </c>
      <c r="J15">
        <f>[4]p66!J15</f>
        <v>0</v>
      </c>
      <c r="K15">
        <f>[4]p66!K15</f>
        <v>0</v>
      </c>
    </row>
    <row r="16" spans="1:11" x14ac:dyDescent="0.2">
      <c r="A16" t="s">
        <v>194</v>
      </c>
      <c r="B16">
        <f>[4]p66!B16</f>
        <v>3950</v>
      </c>
      <c r="C16">
        <f>[4]p66!C16</f>
        <v>350</v>
      </c>
      <c r="D16">
        <f>[4]p66!D16</f>
        <v>330</v>
      </c>
      <c r="E16">
        <f>[4]p66!E16</f>
        <v>29.5</v>
      </c>
      <c r="F16">
        <f>[4]p66!F16</f>
        <v>46.5</v>
      </c>
      <c r="G16">
        <f>[4]p66!G16</f>
        <v>40.200000000000003</v>
      </c>
      <c r="H16">
        <f>[4]p66!H16</f>
        <v>0</v>
      </c>
      <c r="I16">
        <f>[4]p66!I16</f>
        <v>0</v>
      </c>
      <c r="J16">
        <f>[4]p66!J16</f>
        <v>0</v>
      </c>
      <c r="K16">
        <f>[4]p66!K16</f>
        <v>0</v>
      </c>
    </row>
    <row r="17" spans="1:11" x14ac:dyDescent="0.2">
      <c r="A17" t="s">
        <v>195</v>
      </c>
      <c r="B17">
        <f>[4]p66!B17</f>
        <v>4000</v>
      </c>
      <c r="C17">
        <f>[4]p66!C17</f>
        <v>360</v>
      </c>
      <c r="D17">
        <f>[4]p66!D17</f>
        <v>340</v>
      </c>
      <c r="E17">
        <f>[4]p66!E17</f>
        <v>30</v>
      </c>
      <c r="F17">
        <f>[4]p66!F17</f>
        <v>47</v>
      </c>
      <c r="G17">
        <f>[4]p66!G17</f>
        <v>43</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6200</v>
      </c>
      <c r="C23">
        <f>[4]p66!C23</f>
        <v>485</v>
      </c>
      <c r="D23">
        <f>[4]p66!D23</f>
        <v>485</v>
      </c>
      <c r="E23">
        <f>[4]p66!E23</f>
        <v>42</v>
      </c>
      <c r="F23">
        <f>[4]p66!F23</f>
        <v>58</v>
      </c>
      <c r="G23">
        <f>[4]p66!G23</f>
        <v>54</v>
      </c>
      <c r="H23">
        <f>[4]p66!H23</f>
        <v>0</v>
      </c>
      <c r="I23">
        <f>[4]p66!I23</f>
        <v>0</v>
      </c>
      <c r="J23">
        <f>[4]p66!J23</f>
        <v>0</v>
      </c>
      <c r="K23">
        <f>[4]p66!K23</f>
        <v>0</v>
      </c>
    </row>
    <row r="24" spans="1:11" x14ac:dyDescent="0.2">
      <c r="A24" t="s">
        <v>202</v>
      </c>
      <c r="B24">
        <f>[4]p66!B24</f>
        <v>5850.0000000000009</v>
      </c>
      <c r="C24">
        <f>[4]p66!C24</f>
        <v>500</v>
      </c>
      <c r="D24">
        <f>[4]p66!D24</f>
        <v>444.99999999999994</v>
      </c>
      <c r="E24">
        <f>[4]p66!E24</f>
        <v>40.500000000000007</v>
      </c>
      <c r="F24">
        <f>[4]p66!F24</f>
        <v>53</v>
      </c>
      <c r="G24">
        <f>[4]p66!G24</f>
        <v>53</v>
      </c>
      <c r="H24">
        <f>[4]p66!H24</f>
        <v>0</v>
      </c>
      <c r="I24">
        <f>[4]p66!I24</f>
        <v>0</v>
      </c>
      <c r="J24">
        <f>[4]p66!J24</f>
        <v>0</v>
      </c>
      <c r="K24">
        <f>[4]p66!K24</f>
        <v>0</v>
      </c>
    </row>
    <row r="25" spans="1:11" x14ac:dyDescent="0.2">
      <c r="A25" t="s">
        <v>203</v>
      </c>
      <c r="B25">
        <f>[4]p66!B25</f>
        <v>5800</v>
      </c>
      <c r="C25">
        <f>[4]p66!C25</f>
        <v>460</v>
      </c>
      <c r="D25">
        <f>[4]p66!D25</f>
        <v>450</v>
      </c>
      <c r="E25">
        <f>[4]p66!E25</f>
        <v>40</v>
      </c>
      <c r="F25">
        <f>[4]p66!F25</f>
        <v>53</v>
      </c>
      <c r="G25">
        <f>[4]p66!G25</f>
        <v>54</v>
      </c>
      <c r="H25">
        <f>[4]p66!H25</f>
        <v>0</v>
      </c>
      <c r="I25">
        <f>[4]p66!I25</f>
        <v>0</v>
      </c>
      <c r="J25">
        <f>[4]p66!J25</f>
        <v>0</v>
      </c>
      <c r="K25">
        <f>[4]p66!K25</f>
        <v>0</v>
      </c>
    </row>
    <row r="26" spans="1:11" x14ac:dyDescent="0.2">
      <c r="A26" t="s">
        <v>204</v>
      </c>
      <c r="B26">
        <f>[4]p66!B26</f>
        <v>6100</v>
      </c>
      <c r="C26">
        <f>[4]p66!C26</f>
        <v>460</v>
      </c>
      <c r="D26">
        <f>[4]p66!D26</f>
        <v>450</v>
      </c>
      <c r="E26">
        <f>[4]p66!E26</f>
        <v>40.200000000000003</v>
      </c>
      <c r="F26">
        <f>[4]p66!F26</f>
        <v>55.5</v>
      </c>
      <c r="G26">
        <f>[4]p66!G26</f>
        <v>55</v>
      </c>
      <c r="H26">
        <f>[4]p66!H26</f>
        <v>0</v>
      </c>
      <c r="I26">
        <f>[4]p66!I26</f>
        <v>0</v>
      </c>
      <c r="J26">
        <f>[4]p66!J26</f>
        <v>0</v>
      </c>
      <c r="K26">
        <f>[4]p66!K26</f>
        <v>0</v>
      </c>
    </row>
    <row r="27" spans="1:11" x14ac:dyDescent="0.2">
      <c r="A27" t="s">
        <v>205</v>
      </c>
      <c r="B27">
        <f>[4]p66!B27</f>
        <v>6100</v>
      </c>
      <c r="C27">
        <f>[4]p66!C27</f>
        <v>450</v>
      </c>
      <c r="D27">
        <f>[4]p66!D27</f>
        <v>450</v>
      </c>
      <c r="E27">
        <f>[4]p66!E27</f>
        <v>40</v>
      </c>
      <c r="F27">
        <f>[4]p66!F27</f>
        <v>55</v>
      </c>
      <c r="G27">
        <f>[4]p66!G27</f>
        <v>56</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69999930</v>
      </c>
      <c r="C33">
        <f>[4]p66!C33</f>
        <v>2489994</v>
      </c>
      <c r="D33">
        <f>[4]p66!D33</f>
        <v>2879999.2</v>
      </c>
      <c r="E33">
        <f>[4]p66!E33</f>
        <v>714999.6</v>
      </c>
      <c r="F33">
        <f>[4]p66!F33</f>
        <v>1209999.75</v>
      </c>
      <c r="G33">
        <f>[4]p66!G33</f>
        <v>5640000</v>
      </c>
      <c r="H33">
        <f>[4]p66!H33</f>
        <v>9813537</v>
      </c>
      <c r="I33">
        <f>[4]p66!I33</f>
        <v>0</v>
      </c>
      <c r="J33">
        <f>[4]p66!J33</f>
        <v>0</v>
      </c>
      <c r="K33">
        <f>[4]p66!K33</f>
        <v>0</v>
      </c>
    </row>
    <row r="34" spans="1:20" x14ac:dyDescent="0.2">
      <c r="A34" t="s">
        <v>212</v>
      </c>
      <c r="B34">
        <f>[4]p66!B34</f>
        <v>85999914</v>
      </c>
      <c r="C34">
        <f>[4]p66!C34</f>
        <v>2649998</v>
      </c>
      <c r="D34">
        <f>[4]p66!D34</f>
        <v>3175001.4</v>
      </c>
      <c r="E34">
        <f>[4]p66!E34</f>
        <v>1159999.47</v>
      </c>
      <c r="F34">
        <f>[4]p66!F34</f>
        <v>1670001</v>
      </c>
      <c r="G34">
        <f>[4]p66!G34</f>
        <v>7400000</v>
      </c>
      <c r="H34">
        <f>[4]p66!H34</f>
        <v>13128934</v>
      </c>
      <c r="I34">
        <f>[4]p66!I34</f>
        <v>0</v>
      </c>
      <c r="J34">
        <f>[4]p66!J34</f>
        <v>0</v>
      </c>
      <c r="K34">
        <f>[4]p66!K34</f>
        <v>0</v>
      </c>
    </row>
    <row r="35" spans="1:20" x14ac:dyDescent="0.2">
      <c r="A35" t="s">
        <v>213</v>
      </c>
      <c r="B35">
        <f>[4]p66!B35</f>
        <v>0</v>
      </c>
      <c r="C35">
        <f>[4]p66!C35</f>
        <v>0.09</v>
      </c>
      <c r="D35">
        <f>[4]p66!D35</f>
        <v>0.09</v>
      </c>
      <c r="E35">
        <f>[4]p66!E35</f>
        <v>0.09</v>
      </c>
      <c r="F35">
        <f>[4]p66!F35</f>
        <v>0.09</v>
      </c>
      <c r="G35">
        <f>[4]p66!G35</f>
        <v>0.09</v>
      </c>
      <c r="H35">
        <f>[4]p66!H35</f>
        <v>0</v>
      </c>
      <c r="I35">
        <f>[4]p66!I35</f>
        <v>0</v>
      </c>
      <c r="J35">
        <f>[4]p66!J35</f>
        <v>0</v>
      </c>
      <c r="K35">
        <f>[4]p66!K35</f>
        <v>0</v>
      </c>
    </row>
    <row r="36" spans="1:20" x14ac:dyDescent="0.2">
      <c r="A36" t="s">
        <v>214</v>
      </c>
      <c r="B36">
        <f>[4]p66!B36</f>
        <v>6.8999999999999992E-2</v>
      </c>
      <c r="C36">
        <f>[4]p66!C36</f>
        <v>0</v>
      </c>
      <c r="D36">
        <f>[4]p66!D36</f>
        <v>6.8999999999999992E-2</v>
      </c>
      <c r="E36">
        <f>[4]p66!E36</f>
        <v>6.8999999999999992E-2</v>
      </c>
      <c r="F36">
        <f>[4]p66!F36</f>
        <v>6.8999999999999992E-2</v>
      </c>
      <c r="G36">
        <f>[4]p66!G36</f>
        <v>0</v>
      </c>
      <c r="H36">
        <f>[4]p66!H36</f>
        <v>0</v>
      </c>
      <c r="I36">
        <f>[4]p66!I36</f>
        <v>0</v>
      </c>
      <c r="J36">
        <f>[4]p66!J36</f>
        <v>0</v>
      </c>
      <c r="K36">
        <f>[4]p66!K36</f>
        <v>0</v>
      </c>
    </row>
    <row r="37" spans="1:20" x14ac:dyDescent="0.2">
      <c r="A37" t="s">
        <v>215</v>
      </c>
      <c r="B37">
        <f>[4]p66!B37</f>
        <v>9.1999999999999998E-2</v>
      </c>
      <c r="C37">
        <f>[4]p66!C37</f>
        <v>9.1999999999999998E-2</v>
      </c>
      <c r="D37">
        <f>[4]p66!D37</f>
        <v>0</v>
      </c>
      <c r="E37">
        <f>[4]p66!E37</f>
        <v>9.1999999999999998E-2</v>
      </c>
      <c r="F37">
        <f>[4]p66!F37</f>
        <v>9.1999999999999998E-2</v>
      </c>
      <c r="G37">
        <f>[4]p66!G37</f>
        <v>9.1999999999999998E-2</v>
      </c>
      <c r="H37">
        <f>[4]p66!H37</f>
        <v>0</v>
      </c>
      <c r="I37">
        <f>[4]p66!I37</f>
        <v>0</v>
      </c>
      <c r="J37">
        <f>[4]p66!J37</f>
        <v>0</v>
      </c>
      <c r="K37">
        <f>[4]p66!K37</f>
        <v>0</v>
      </c>
    </row>
    <row r="38" spans="1:20" x14ac:dyDescent="0.2">
      <c r="A38" t="s">
        <v>216</v>
      </c>
      <c r="B38">
        <f>[4]p66!B38</f>
        <v>0.115</v>
      </c>
      <c r="C38">
        <f>[4]p66!C38</f>
        <v>0.115</v>
      </c>
      <c r="D38">
        <f>[4]p66!D38</f>
        <v>0.115</v>
      </c>
      <c r="E38">
        <f>[4]p66!E38</f>
        <v>0</v>
      </c>
      <c r="F38">
        <f>[4]p66!F38</f>
        <v>0</v>
      </c>
      <c r="G38">
        <f>[4]p66!G38</f>
        <v>0.115</v>
      </c>
      <c r="H38">
        <f>[4]p66!H38</f>
        <v>0</v>
      </c>
      <c r="I38">
        <f>[4]p66!I38</f>
        <v>0</v>
      </c>
      <c r="J38">
        <f>[4]p66!J38</f>
        <v>0</v>
      </c>
      <c r="K38">
        <f>[4]p66!K38</f>
        <v>0</v>
      </c>
    </row>
    <row r="39" spans="1:20" x14ac:dyDescent="0.2">
      <c r="A39" t="s">
        <v>217</v>
      </c>
      <c r="B39">
        <f>[4]p66!B39</f>
        <v>0.115</v>
      </c>
      <c r="C39">
        <f>[4]p66!C39</f>
        <v>0.115</v>
      </c>
      <c r="D39">
        <f>[4]p66!D39</f>
        <v>0.115</v>
      </c>
      <c r="E39">
        <f>[4]p66!E39</f>
        <v>0</v>
      </c>
      <c r="F39">
        <f>[4]p66!F39</f>
        <v>0</v>
      </c>
      <c r="G39">
        <f>[4]p66!G39</f>
        <v>0.115</v>
      </c>
      <c r="H39">
        <f>[4]p66!H39</f>
        <v>0</v>
      </c>
      <c r="I39">
        <f>[4]p66!I39</f>
        <v>0</v>
      </c>
      <c r="J39">
        <f>[4]p66!J39</f>
        <v>0</v>
      </c>
      <c r="K39">
        <f>[4]p66!K39</f>
        <v>0</v>
      </c>
    </row>
    <row r="40" spans="1:20" x14ac:dyDescent="0.2">
      <c r="A40" t="s">
        <v>218</v>
      </c>
      <c r="B40">
        <f>[4]p66!B40</f>
        <v>5.7500000000000002E-2</v>
      </c>
      <c r="C40">
        <f>[4]p66!C40</f>
        <v>0</v>
      </c>
      <c r="D40">
        <f>[4]p66!D40</f>
        <v>5.7500000000000002E-2</v>
      </c>
      <c r="E40">
        <f>[4]p66!E40</f>
        <v>5.7500000000000002E-2</v>
      </c>
      <c r="F40">
        <f>[4]p66!F40</f>
        <v>5.7500000000000002E-2</v>
      </c>
      <c r="G40">
        <f>[4]p66!G40</f>
        <v>0</v>
      </c>
      <c r="H40">
        <f>[4]p66!H40</f>
        <v>0</v>
      </c>
      <c r="I40">
        <f>[4]p66!I40</f>
        <v>0</v>
      </c>
      <c r="J40">
        <f>[4]p66!J40</f>
        <v>0</v>
      </c>
      <c r="K40">
        <f>[4]p66!K40</f>
        <v>0</v>
      </c>
    </row>
    <row r="41" spans="1:20" x14ac:dyDescent="0.2">
      <c r="A41" t="s">
        <v>219</v>
      </c>
      <c r="B41">
        <f>[4]p66!B41</f>
        <v>0.6</v>
      </c>
      <c r="C41">
        <f>[4]p66!C41</f>
        <v>1.2</v>
      </c>
      <c r="D41">
        <f>[4]p66!D41</f>
        <v>0.6</v>
      </c>
      <c r="E41">
        <f>[4]p66!E41</f>
        <v>1.5</v>
      </c>
      <c r="F41">
        <f>[4]p66!F41</f>
        <v>1.5</v>
      </c>
      <c r="G41">
        <f>[4]p66!G41</f>
        <v>1.2</v>
      </c>
      <c r="H41">
        <f>[4]p66!H41</f>
        <v>0</v>
      </c>
      <c r="I41">
        <f>[4]p66!I41</f>
        <v>0</v>
      </c>
      <c r="J41">
        <f>[4]p66!J41</f>
        <v>0</v>
      </c>
      <c r="K41">
        <f>[4]p66!K41</f>
        <v>0</v>
      </c>
    </row>
    <row r="42" spans="1:20" x14ac:dyDescent="0.2">
      <c r="A42" t="s">
        <v>220</v>
      </c>
      <c r="B42">
        <f>[4]p66!B42</f>
        <v>1.2</v>
      </c>
      <c r="C42">
        <f>[4]p66!C42</f>
        <v>0.6</v>
      </c>
      <c r="D42">
        <f>[4]p66!D42</f>
        <v>1.8</v>
      </c>
      <c r="E42">
        <f>[4]p66!E42</f>
        <v>1.2</v>
      </c>
      <c r="F42">
        <f>[4]p66!F42</f>
        <v>1.2</v>
      </c>
      <c r="G42">
        <f>[4]p66!G42</f>
        <v>0.6</v>
      </c>
      <c r="H42">
        <f>[4]p66!H42</f>
        <v>0</v>
      </c>
      <c r="I42">
        <f>[4]p66!I42</f>
        <v>0</v>
      </c>
      <c r="J42">
        <f>[4]p66!J42</f>
        <v>0</v>
      </c>
      <c r="K42">
        <f>[4]p66!K42</f>
        <v>0</v>
      </c>
    </row>
    <row r="43" spans="1:20" x14ac:dyDescent="0.2">
      <c r="A43" t="s">
        <v>221</v>
      </c>
      <c r="B43">
        <f>[4]p66!B43</f>
        <v>0.6</v>
      </c>
      <c r="C43">
        <f>[4]p66!C43</f>
        <v>1.8</v>
      </c>
      <c r="D43">
        <f>[4]p66!D43</f>
        <v>0.6</v>
      </c>
      <c r="E43">
        <f>[4]p66!E43</f>
        <v>1.2</v>
      </c>
      <c r="F43">
        <f>[4]p66!F43</f>
        <v>1.2</v>
      </c>
      <c r="G43">
        <f>[4]p66!G43</f>
        <v>1.2</v>
      </c>
      <c r="H43">
        <f>[4]p66!H43</f>
        <v>0</v>
      </c>
      <c r="I43">
        <f>[4]p66!I43</f>
        <v>0</v>
      </c>
      <c r="J43">
        <f>[4]p66!J43</f>
        <v>0</v>
      </c>
      <c r="K43">
        <f>[4]p66!K43</f>
        <v>0</v>
      </c>
    </row>
    <row r="44" spans="1:20" x14ac:dyDescent="0.2">
      <c r="A44" t="s">
        <v>222</v>
      </c>
      <c r="B44">
        <f>[4]p66!B44</f>
        <v>1.5</v>
      </c>
      <c r="C44">
        <f>[4]p66!C44</f>
        <v>1.2</v>
      </c>
      <c r="D44">
        <f>[4]p66!D44</f>
        <v>1.2</v>
      </c>
      <c r="E44">
        <f>[4]p66!E44</f>
        <v>0.6</v>
      </c>
      <c r="F44">
        <f>[4]p66!F44</f>
        <v>0.6</v>
      </c>
      <c r="G44">
        <f>[4]p66!G44</f>
        <v>0.9</v>
      </c>
      <c r="H44">
        <f>[4]p66!H44</f>
        <v>0</v>
      </c>
      <c r="I44">
        <f>[4]p66!I44</f>
        <v>0</v>
      </c>
      <c r="J44">
        <f>[4]p66!J44</f>
        <v>0</v>
      </c>
      <c r="K44">
        <f>[4]p66!K44</f>
        <v>0</v>
      </c>
    </row>
    <row r="45" spans="1:20" x14ac:dyDescent="0.2">
      <c r="A45" t="s">
        <v>223</v>
      </c>
      <c r="B45">
        <f>[4]p66!B45</f>
        <v>1.5</v>
      </c>
      <c r="C45">
        <f>[4]p66!C45</f>
        <v>1.2</v>
      </c>
      <c r="D45">
        <f>[4]p66!D45</f>
        <v>1.2</v>
      </c>
      <c r="E45">
        <f>[4]p66!E45</f>
        <v>0.6</v>
      </c>
      <c r="F45">
        <f>[4]p66!F45</f>
        <v>0.6</v>
      </c>
      <c r="G45">
        <f>[4]p66!G45</f>
        <v>0.9</v>
      </c>
      <c r="H45">
        <f>[4]p66!H45</f>
        <v>0</v>
      </c>
      <c r="I45">
        <f>[4]p66!I45</f>
        <v>0</v>
      </c>
      <c r="J45">
        <f>[4]p66!J45</f>
        <v>0</v>
      </c>
      <c r="K45">
        <f>[4]p66!K45</f>
        <v>0</v>
      </c>
    </row>
    <row r="46" spans="1:20" x14ac:dyDescent="0.2">
      <c r="A46" t="s">
        <v>224</v>
      </c>
      <c r="B46">
        <f>[4]p66!B46</f>
        <v>1.2</v>
      </c>
      <c r="C46">
        <f>[4]p66!C46</f>
        <v>0.6</v>
      </c>
      <c r="D46">
        <f>[4]p66!D46</f>
        <v>1.2</v>
      </c>
      <c r="E46">
        <f>[4]p66!E46</f>
        <v>0.9</v>
      </c>
      <c r="F46">
        <f>[4]p66!F46</f>
        <v>0.9</v>
      </c>
      <c r="G46">
        <f>[4]p66!G46</f>
        <v>0.6</v>
      </c>
      <c r="H46">
        <f>[4]p66!H46</f>
        <v>0</v>
      </c>
      <c r="I46">
        <f>[4]p66!I46</f>
        <v>0</v>
      </c>
      <c r="J46">
        <f>[4]p66!J46</f>
        <v>0</v>
      </c>
      <c r="K46">
        <f>[4]p66!K46</f>
        <v>0</v>
      </c>
      <c r="M46" s="32"/>
      <c r="N46" s="32"/>
      <c r="O46" s="32"/>
      <c r="P46" s="32"/>
      <c r="Q46" s="32"/>
      <c r="R46" s="32"/>
      <c r="S46" s="32"/>
      <c r="T46" s="32"/>
    </row>
    <row r="47" spans="1:20" x14ac:dyDescent="0.2">
      <c r="A47" t="s">
        <v>225</v>
      </c>
      <c r="B47">
        <f>[4]p66!B47</f>
        <v>90</v>
      </c>
      <c r="C47">
        <f>[4]p66!C47</f>
        <v>13.3</v>
      </c>
      <c r="D47">
        <f>[4]p66!D47</f>
        <v>6.3</v>
      </c>
      <c r="E47">
        <f>[4]p66!E47</f>
        <v>0.65</v>
      </c>
      <c r="F47">
        <f>[4]p66!F47</f>
        <v>0.77</v>
      </c>
      <c r="G47">
        <f>[4]p66!G47</f>
        <v>1</v>
      </c>
      <c r="H47">
        <f>[4]p66!H47</f>
        <v>0</v>
      </c>
      <c r="I47">
        <f>[4]p66!I47</f>
        <v>0</v>
      </c>
      <c r="J47">
        <f>[4]p66!J47</f>
        <v>0</v>
      </c>
      <c r="K47">
        <f>[4]p66!K47</f>
        <v>0</v>
      </c>
      <c r="M47" s="32"/>
      <c r="N47" s="32"/>
      <c r="O47" s="32"/>
      <c r="P47" s="32"/>
      <c r="Q47" s="32"/>
      <c r="R47" s="32"/>
      <c r="S47" s="32"/>
      <c r="T47" s="32"/>
    </row>
    <row r="48" spans="1:20" x14ac:dyDescent="0.2">
      <c r="A48" t="s">
        <v>226</v>
      </c>
      <c r="B48">
        <f>[4]p66!B48</f>
        <v>90</v>
      </c>
      <c r="C48">
        <f>[4]p66!C48</f>
        <v>13.5</v>
      </c>
      <c r="D48">
        <f>[4]p66!D48</f>
        <v>6.2</v>
      </c>
      <c r="E48">
        <f>[4]p66!E48</f>
        <v>0.65</v>
      </c>
      <c r="F48">
        <f>[4]p66!F48</f>
        <v>0.78</v>
      </c>
      <c r="G48">
        <f>[4]p66!G48</f>
        <v>1</v>
      </c>
      <c r="H48">
        <f>[4]p66!H48</f>
        <v>0</v>
      </c>
      <c r="I48">
        <f>[4]p66!I48</f>
        <v>0</v>
      </c>
      <c r="J48">
        <f>[4]p66!J48</f>
        <v>0</v>
      </c>
      <c r="K48">
        <f>[4]p66!K48</f>
        <v>0</v>
      </c>
      <c r="M48" s="32"/>
      <c r="N48" s="32"/>
      <c r="O48" s="32"/>
      <c r="P48" s="32"/>
      <c r="Q48" s="32"/>
      <c r="R48" s="32"/>
      <c r="S48" s="32"/>
      <c r="T48" s="32"/>
    </row>
    <row r="49" spans="1:20" x14ac:dyDescent="0.2">
      <c r="A49" t="s">
        <v>227</v>
      </c>
      <c r="B49">
        <f>[4]p66!B49</f>
        <v>91</v>
      </c>
      <c r="C49">
        <f>[4]p66!C49</f>
        <v>13</v>
      </c>
      <c r="D49">
        <f>[4]p66!D49</f>
        <v>6.2</v>
      </c>
      <c r="E49">
        <f>[4]p66!E49</f>
        <v>0.63</v>
      </c>
      <c r="F49">
        <f>[4]p66!F49</f>
        <v>0.75</v>
      </c>
      <c r="G49">
        <f>[4]p66!G49</f>
        <v>1</v>
      </c>
      <c r="H49">
        <f>[4]p66!H49</f>
        <v>0</v>
      </c>
      <c r="I49">
        <f>[4]p66!I49</f>
        <v>0</v>
      </c>
      <c r="J49">
        <f>[4]p66!J49</f>
        <v>0</v>
      </c>
      <c r="K49">
        <f>[4]p66!K49</f>
        <v>0</v>
      </c>
      <c r="M49" s="32"/>
      <c r="N49" s="32"/>
      <c r="O49" s="32"/>
      <c r="P49" s="32"/>
      <c r="Q49" s="32"/>
      <c r="R49" s="32"/>
      <c r="S49" s="32"/>
      <c r="T49" s="32"/>
    </row>
    <row r="50" spans="1:20" x14ac:dyDescent="0.2">
      <c r="A50" t="s">
        <v>228</v>
      </c>
      <c r="B50">
        <f>[4]p66!B50</f>
        <v>90</v>
      </c>
      <c r="C50">
        <f>[4]p66!C50</f>
        <v>13</v>
      </c>
      <c r="D50">
        <f>[4]p66!D50</f>
        <v>6.2</v>
      </c>
      <c r="E50">
        <f>[4]p66!E50</f>
        <v>0.63</v>
      </c>
      <c r="F50">
        <f>[4]p66!F50</f>
        <v>0.76</v>
      </c>
      <c r="G50">
        <f>[4]p66!G50</f>
        <v>1</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6.4175824175824348</v>
      </c>
      <c r="C51" s="325">
        <f>[4]p66!C51</f>
        <v>7.6000000000000068</v>
      </c>
      <c r="D51" s="325">
        <f>[4]p66!D51</f>
        <v>7.6000000000000068</v>
      </c>
      <c r="E51" s="325">
        <f>[4]p66!E51</f>
        <v>7.6000000000000068</v>
      </c>
      <c r="F51" s="325">
        <f>[4]p66!F51</f>
        <v>9.0346666666666806</v>
      </c>
      <c r="G51" s="325">
        <f>[4]p66!G51</f>
        <v>7.6</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17155788.511436544</v>
      </c>
      <c r="C52">
        <f>[4]p66!C52</f>
        <v>12562447.445754603</v>
      </c>
      <c r="D52">
        <f>[4]p66!D52</f>
        <v>14034424.815951288</v>
      </c>
      <c r="E52">
        <f>[4]p66!E52</f>
        <v>2191235.8096342534</v>
      </c>
      <c r="F52">
        <f>[4]p66!F52</f>
        <v>1036896.2157082558</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17257620</v>
      </c>
      <c r="C53">
        <f>[4]p66!C53</f>
        <v>13714757</v>
      </c>
      <c r="D53">
        <f>[4]p66!D53</f>
        <v>16139617</v>
      </c>
      <c r="E53">
        <f>[4]p66!E53</f>
        <v>14890144</v>
      </c>
      <c r="F53">
        <f>[4]p66!F53</f>
        <v>11726376</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1443832</v>
      </c>
      <c r="C54">
        <f>[4]p66!C54</f>
        <v>840186</v>
      </c>
      <c r="D54">
        <f>[4]p66!D54</f>
        <v>1514970</v>
      </c>
      <c r="E54">
        <f>[4]p66!E54</f>
        <v>2106102</v>
      </c>
      <c r="F54">
        <f>[4]p66!F54</f>
        <v>786566</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1188534</v>
      </c>
      <c r="C55">
        <f>[4]p66!C55</f>
        <v>1061459</v>
      </c>
      <c r="D55">
        <f>[4]p66!D55</f>
        <v>1067659</v>
      </c>
      <c r="E55">
        <f>[4]p66!E55</f>
        <v>2155139</v>
      </c>
      <c r="F55">
        <f>[4]p66!F55</f>
        <v>4464306</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2632366</v>
      </c>
      <c r="C56">
        <f>[4]p66!C56</f>
        <v>1901645</v>
      </c>
      <c r="D56">
        <f>[4]p66!D56</f>
        <v>2582629</v>
      </c>
      <c r="E56">
        <f>[4]p66!E56</f>
        <v>4261241</v>
      </c>
      <c r="F56">
        <f>[4]p66!F56</f>
        <v>5250872</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2694595</v>
      </c>
      <c r="C57">
        <f>[4]p66!C57</f>
        <v>2655570</v>
      </c>
      <c r="D57">
        <f>[4]p66!D57</f>
        <v>2645094</v>
      </c>
      <c r="E57">
        <f>[4]p66!E57</f>
        <v>2664046</v>
      </c>
      <c r="F57">
        <f>[4]p66!F57</f>
        <v>2652293</v>
      </c>
      <c r="G57">
        <f>[4]p66!G57</f>
        <v>41160</v>
      </c>
      <c r="H57">
        <f>[4]p66!H57</f>
        <v>41160</v>
      </c>
      <c r="I57">
        <f>[4]p66!I57</f>
        <v>41160</v>
      </c>
      <c r="J57">
        <f>[4]p66!J57</f>
        <v>41160</v>
      </c>
      <c r="K57">
        <f>[4]p66!K57</f>
        <v>41160</v>
      </c>
      <c r="M57" s="42"/>
      <c r="N57" s="36"/>
      <c r="O57" s="36"/>
      <c r="P57" s="36"/>
      <c r="Q57" s="36"/>
      <c r="R57" s="36"/>
      <c r="S57" s="32"/>
      <c r="T57" s="44"/>
    </row>
    <row r="58" spans="1:20" x14ac:dyDescent="0.2">
      <c r="A58" t="s">
        <v>234</v>
      </c>
      <c r="B58">
        <f>[4]p66!B58</f>
        <v>7610970</v>
      </c>
      <c r="C58">
        <f>[4]p66!C58</f>
        <v>6419549</v>
      </c>
      <c r="D58">
        <f>[4]p66!D58</f>
        <v>7392700</v>
      </c>
      <c r="E58">
        <f>[4]p66!E58</f>
        <v>5736030</v>
      </c>
      <c r="F58">
        <f>[4]p66!F58</f>
        <v>5736030</v>
      </c>
      <c r="G58">
        <f>[4]p66!G58</f>
        <v>2452290</v>
      </c>
      <c r="H58">
        <f>[4]p66!H58</f>
        <v>1667557</v>
      </c>
      <c r="I58">
        <f>[4]p66!I58</f>
        <v>1569464</v>
      </c>
      <c r="J58">
        <f>[4]p66!J58</f>
        <v>2158012</v>
      </c>
      <c r="K58">
        <f>[4]p66!K58</f>
        <v>2354196</v>
      </c>
      <c r="M58" s="32"/>
      <c r="N58" s="43"/>
      <c r="O58" s="43"/>
      <c r="P58" s="43"/>
      <c r="Q58" s="43"/>
      <c r="R58" s="43"/>
      <c r="S58" s="43"/>
      <c r="T58" s="44"/>
    </row>
    <row r="59" spans="1:20" x14ac:dyDescent="0.2">
      <c r="A59" t="s">
        <v>235</v>
      </c>
      <c r="B59">
        <f>[4]p66!B59</f>
        <v>9588570</v>
      </c>
      <c r="C59">
        <f>[4]p66!C59</f>
        <v>9500594</v>
      </c>
      <c r="D59">
        <f>[4]p66!D59</f>
        <v>8367162</v>
      </c>
      <c r="E59">
        <f>[4]p66!E59</f>
        <v>8238864</v>
      </c>
      <c r="F59">
        <f>[4]p66!F59</f>
        <v>6779914</v>
      </c>
      <c r="G59">
        <f>[4]p66!G59</f>
        <v>1961832</v>
      </c>
      <c r="H59">
        <f>[4]p66!H59</f>
        <v>2354196</v>
      </c>
      <c r="I59">
        <f>[4]p66!I59</f>
        <v>2158012</v>
      </c>
      <c r="J59">
        <f>[4]p66!J59</f>
        <v>1569464</v>
      </c>
      <c r="K59">
        <f>[4]p66!K59</f>
        <v>1667557</v>
      </c>
      <c r="M59" s="32"/>
      <c r="N59" s="43"/>
      <c r="O59" s="43"/>
      <c r="P59" s="43"/>
      <c r="Q59" s="43"/>
      <c r="R59" s="43"/>
      <c r="S59" s="43"/>
      <c r="T59" s="44"/>
    </row>
    <row r="60" spans="1:20" x14ac:dyDescent="0.2">
      <c r="A60" t="s">
        <v>236</v>
      </c>
      <c r="B60">
        <f>[4]p66!B60</f>
        <v>17199540</v>
      </c>
      <c r="C60">
        <f>[4]p66!C60</f>
        <v>15920143</v>
      </c>
      <c r="D60">
        <f>[4]p66!D60</f>
        <v>15759862</v>
      </c>
      <c r="E60">
        <f>[4]p66!E60</f>
        <v>13974894</v>
      </c>
      <c r="F60">
        <f>[4]p66!F60</f>
        <v>12515944</v>
      </c>
      <c r="G60">
        <f>[4]p66!G60</f>
        <v>4414122</v>
      </c>
      <c r="H60">
        <f>[4]p66!H60</f>
        <v>4021753</v>
      </c>
      <c r="I60">
        <f>[4]p66!I60</f>
        <v>3727476</v>
      </c>
      <c r="J60">
        <f>[4]p66!J60</f>
        <v>3727476</v>
      </c>
      <c r="K60">
        <f>[4]p66!K60</f>
        <v>4021753</v>
      </c>
      <c r="M60" s="32"/>
      <c r="N60" s="32"/>
      <c r="O60" s="32"/>
      <c r="P60" s="32"/>
      <c r="Q60" s="32"/>
      <c r="R60" s="32"/>
      <c r="S60" s="32"/>
      <c r="T60" s="32"/>
    </row>
    <row r="61" spans="1:20" x14ac:dyDescent="0.2">
      <c r="A61" t="s">
        <v>237</v>
      </c>
      <c r="B61">
        <f>[4]p66!B61</f>
        <v>56939909.511436544</v>
      </c>
      <c r="C61">
        <f>[4]p66!C61</f>
        <v>46754562.445754603</v>
      </c>
      <c r="D61">
        <f>[4]p66!D61</f>
        <v>51161626.815951288</v>
      </c>
      <c r="E61">
        <f>[4]p66!E61</f>
        <v>37981560.809634253</v>
      </c>
      <c r="F61">
        <f>[4]p66!F61</f>
        <v>33182381.215708256</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7950000.3064516131</v>
      </c>
      <c r="C62">
        <f>[4]p66!C62</f>
        <v>8213027.9516129028</v>
      </c>
      <c r="D62">
        <f>[4]p66!D62</f>
        <v>9436408.5887096785</v>
      </c>
      <c r="E62">
        <f>[4]p66!E62</f>
        <v>7988650.3587096771</v>
      </c>
      <c r="F62">
        <f>[4]p66!F62</f>
        <v>6500000.0483870972</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1750608</v>
      </c>
      <c r="C63">
        <f>[4]p66!C63</f>
        <v>1294877</v>
      </c>
      <c r="D63">
        <f>[4]p66!D63</f>
        <v>871304</v>
      </c>
      <c r="E63">
        <f>[4]p66!E63</f>
        <v>907123</v>
      </c>
      <c r="F63">
        <f>[4]p66!F63</f>
        <v>1110346</v>
      </c>
      <c r="G63">
        <f>[4]p66!G63</f>
        <v>-4071035</v>
      </c>
      <c r="H63">
        <f>[4]p66!H63</f>
        <v>-3595540</v>
      </c>
      <c r="I63">
        <f>[4]p66!I63</f>
        <v>-2857290</v>
      </c>
      <c r="J63">
        <f>[4]p66!J63</f>
        <v>-2703181</v>
      </c>
      <c r="K63">
        <f>[4]p66!K63</f>
        <v>-3317211</v>
      </c>
    </row>
    <row r="64" spans="1:20" x14ac:dyDescent="0.2">
      <c r="A64" t="s">
        <v>238</v>
      </c>
      <c r="B64">
        <f>[4]p66!B64</f>
        <v>22338594</v>
      </c>
      <c r="C64">
        <f>[4]p66!C64</f>
        <v>16736374</v>
      </c>
      <c r="D64">
        <f>[4]p66!D64</f>
        <v>19453032</v>
      </c>
      <c r="E64">
        <f>[4]p66!E64</f>
        <v>12401010</v>
      </c>
      <c r="F64">
        <f>[4]p66!F64</f>
        <v>9668558</v>
      </c>
      <c r="G64">
        <f>[4]p66!G64</f>
        <v>0</v>
      </c>
      <c r="H64">
        <f>[4]p66!H64</f>
        <v>0</v>
      </c>
      <c r="I64">
        <f>[4]p66!I64</f>
        <v>0</v>
      </c>
      <c r="J64">
        <f>[4]p66!J64</f>
        <v>0</v>
      </c>
      <c r="K64">
        <f>[4]p66!K64</f>
        <v>0</v>
      </c>
    </row>
    <row r="65" spans="1:13" x14ac:dyDescent="0.2">
      <c r="A65" t="s">
        <v>239</v>
      </c>
      <c r="B65">
        <f>[4]p66!B65</f>
        <v>1000000</v>
      </c>
      <c r="C65">
        <f>[4]p66!C65</f>
        <v>1000000</v>
      </c>
      <c r="D65">
        <f>[4]p66!D65</f>
        <v>1000000</v>
      </c>
      <c r="E65">
        <f>[4]p66!E65</f>
        <v>1000000</v>
      </c>
      <c r="F65">
        <f>[4]p66!F65</f>
        <v>1000000</v>
      </c>
      <c r="G65">
        <f>[4]p66!G65</f>
        <v>1000000</v>
      </c>
      <c r="H65">
        <f>[4]p66!H65</f>
        <v>1000000</v>
      </c>
      <c r="I65">
        <f>[4]p66!I65</f>
        <v>1000000</v>
      </c>
      <c r="J65">
        <f>[4]p66!J65</f>
        <v>1000000</v>
      </c>
      <c r="K65">
        <f>[4]p66!K65</f>
        <v>1000000</v>
      </c>
    </row>
    <row r="66" spans="1:13" x14ac:dyDescent="0.2">
      <c r="A66" t="s">
        <v>125</v>
      </c>
      <c r="B66">
        <f>[4]p66!B66</f>
        <v>23900707.204984933</v>
      </c>
      <c r="C66">
        <f>[4]p66!C66</f>
        <v>19510283.494141702</v>
      </c>
      <c r="D66">
        <f>[4]p66!D66</f>
        <v>20400882.227241613</v>
      </c>
      <c r="E66">
        <f>[4]p66!E66</f>
        <v>15684777.450924575</v>
      </c>
      <c r="F66">
        <f>[4]p66!F66</f>
        <v>14903477.16732116</v>
      </c>
      <c r="G66">
        <f>[4]p66!G66</f>
        <v>12618904</v>
      </c>
      <c r="H66">
        <f>[4]p66!H66</f>
        <v>13541916</v>
      </c>
      <c r="I66">
        <f>[4]p66!I66</f>
        <v>14974991</v>
      </c>
      <c r="J66">
        <f>[4]p66!J66</f>
        <v>15275158</v>
      </c>
      <c r="K66">
        <f>[4]p66!K66</f>
        <v>14082201</v>
      </c>
    </row>
    <row r="67" spans="1:13" x14ac:dyDescent="0.2">
      <c r="A67" t="s">
        <v>240</v>
      </c>
      <c r="B67">
        <f>[4]p66!B67</f>
        <v>56939909.511436544</v>
      </c>
      <c r="C67">
        <f>[4]p66!C67</f>
        <v>46754562.445754603</v>
      </c>
      <c r="D67">
        <f>[4]p66!D67</f>
        <v>51161626.815951288</v>
      </c>
      <c r="E67">
        <f>[4]p66!E67</f>
        <v>37981560.809634253</v>
      </c>
      <c r="F67">
        <f>[4]p66!F67</f>
        <v>33182381.215708256</v>
      </c>
      <c r="G67">
        <f>[4]p66!G67</f>
        <v>0</v>
      </c>
      <c r="H67">
        <f>[4]p66!H67</f>
        <v>0</v>
      </c>
      <c r="I67">
        <f>[4]p66!I67</f>
        <v>0</v>
      </c>
      <c r="J67">
        <f>[4]p66!J67</f>
        <v>0</v>
      </c>
      <c r="K67">
        <f>[4]p66!K67</f>
        <v>0</v>
      </c>
    </row>
    <row r="68" spans="1:13" x14ac:dyDescent="0.2">
      <c r="A68" t="s">
        <v>241</v>
      </c>
      <c r="B68">
        <f>[4]p66!B68</f>
        <v>0</v>
      </c>
      <c r="C68">
        <f>[4]p66!C68</f>
        <v>0</v>
      </c>
      <c r="D68">
        <f>[4]p66!D68</f>
        <v>10</v>
      </c>
      <c r="E68">
        <f>[4]p66!E68</f>
        <v>1000000</v>
      </c>
      <c r="F68">
        <f>[4]p66!F68</f>
        <v>1000000</v>
      </c>
      <c r="G68">
        <f>[4]p66!G68</f>
        <v>0</v>
      </c>
      <c r="H68">
        <f>[4]p66!H68</f>
        <v>0</v>
      </c>
      <c r="I68">
        <f>[4]p66!I68</f>
        <v>0</v>
      </c>
      <c r="J68">
        <f>[4]p66!J68</f>
        <v>0</v>
      </c>
      <c r="K68">
        <f>[4]p66!K68</f>
        <v>0</v>
      </c>
    </row>
    <row r="69" spans="1:13" x14ac:dyDescent="0.2">
      <c r="A69" t="s">
        <v>242</v>
      </c>
      <c r="B69">
        <f>[4]p66!B69</f>
        <v>43108959.559573039</v>
      </c>
      <c r="C69">
        <f>[4]p66!C69</f>
        <v>40565754.300779864</v>
      </c>
      <c r="D69">
        <f>[4]p66!D69</f>
        <v>43159340.379258737</v>
      </c>
      <c r="E69">
        <f>[4]p66!E69</f>
        <v>35421977.116554417</v>
      </c>
      <c r="F69">
        <f>[4]p66!F69</f>
        <v>34320023.174721338</v>
      </c>
      <c r="G69">
        <f>[4]p66!G69</f>
        <v>0</v>
      </c>
      <c r="H69">
        <f>[4]p66!H69</f>
        <v>0</v>
      </c>
      <c r="I69">
        <f>[4]p66!I69</f>
        <v>0</v>
      </c>
      <c r="J69">
        <f>[4]p66!J69</f>
        <v>0</v>
      </c>
      <c r="K69">
        <f>[4]p66!K69</f>
        <v>0</v>
      </c>
    </row>
    <row r="70" spans="1:13" x14ac:dyDescent="0.2">
      <c r="A70" t="s">
        <v>243</v>
      </c>
      <c r="B70">
        <f>[4]p66!B70</f>
        <v>3398237.7228220701</v>
      </c>
      <c r="C70">
        <f>[4]p66!C70</f>
        <v>2513583.4965214878</v>
      </c>
      <c r="D70">
        <f>[4]p66!D70</f>
        <v>1691353.6240964308</v>
      </c>
      <c r="E70">
        <f>[4]p66!E70</f>
        <v>1760885.1538747475</v>
      </c>
      <c r="F70">
        <f>[4]p66!F70</f>
        <v>2155378.3561630659</v>
      </c>
      <c r="G70">
        <f>[4]p66!G70</f>
        <v>-40977</v>
      </c>
      <c r="H70">
        <f>[4]p66!H70</f>
        <v>-37699</v>
      </c>
      <c r="I70">
        <f>[4]p66!I70</f>
        <v>-35241</v>
      </c>
      <c r="J70">
        <f>[4]p66!J70</f>
        <v>-35241</v>
      </c>
      <c r="K70">
        <f>[4]p66!K70</f>
        <v>-37699</v>
      </c>
    </row>
    <row r="71" spans="1:13" x14ac:dyDescent="0.2">
      <c r="A71" t="s">
        <v>244</v>
      </c>
      <c r="B71">
        <f>[4]p66!B71</f>
        <v>0.96892647315289249</v>
      </c>
      <c r="C71">
        <f>[4]p66!C71</f>
        <v>0.94083933980307699</v>
      </c>
      <c r="D71">
        <f>[4]p66!D71</f>
        <v>1.0144496927601883</v>
      </c>
      <c r="E71">
        <f>[4]p66!E71</f>
        <v>0.97524778661970013</v>
      </c>
      <c r="F71">
        <f>[4]p66!F71</f>
        <v>1.1005367076641417</v>
      </c>
      <c r="G71">
        <f>[4]p66!G71</f>
        <v>0</v>
      </c>
      <c r="H71">
        <f>[4]p66!H71</f>
        <v>0</v>
      </c>
      <c r="I71">
        <f>[4]p66!I71</f>
        <v>0</v>
      </c>
      <c r="J71">
        <f>[4]p66!J71</f>
        <v>0</v>
      </c>
      <c r="K71">
        <f>[4]p66!K71</f>
        <v>0</v>
      </c>
    </row>
    <row r="72" spans="1:13" x14ac:dyDescent="0.2">
      <c r="A72" t="s">
        <v>245</v>
      </c>
      <c r="B72">
        <f>[4]p66!B72</f>
        <v>1.1443133277039426</v>
      </c>
      <c r="C72">
        <f>[4]p66!C72</f>
        <v>1.0007115500779595</v>
      </c>
      <c r="D72">
        <f>[4]p66!D72</f>
        <v>1.0358682254923601</v>
      </c>
      <c r="E72">
        <f>[4]p66!E72</f>
        <v>1.0720292902169883</v>
      </c>
      <c r="F72">
        <f>[4]p66!F72</f>
        <v>0.74707760650875066</v>
      </c>
      <c r="G72">
        <f>[4]p66!G72</f>
        <v>0</v>
      </c>
      <c r="H72">
        <f>[4]p66!H72</f>
        <v>0</v>
      </c>
      <c r="I72">
        <f>[4]p66!I72</f>
        <v>0</v>
      </c>
      <c r="J72">
        <f>[4]p66!J72</f>
        <v>0</v>
      </c>
      <c r="K72">
        <f>[4]p66!K72</f>
        <v>0</v>
      </c>
    </row>
    <row r="73" spans="1:13" x14ac:dyDescent="0.2">
      <c r="A73" t="s">
        <v>246</v>
      </c>
      <c r="B73">
        <f>[4]p66!B73</f>
        <v>1</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1</v>
      </c>
    </row>
    <row r="79" spans="1:13" x14ac:dyDescent="0.2">
      <c r="A79" t="s">
        <v>248</v>
      </c>
      <c r="B79">
        <f>[4]p66!B79</f>
        <v>60000</v>
      </c>
    </row>
    <row r="80" spans="1:13" x14ac:dyDescent="0.2">
      <c r="A80" t="s">
        <v>249</v>
      </c>
      <c r="B80">
        <f>[4]p66!B80</f>
        <v>60000</v>
      </c>
    </row>
    <row r="81" spans="1:2" x14ac:dyDescent="0.2">
      <c r="A81" t="s">
        <v>250</v>
      </c>
      <c r="B81">
        <f>[4]p66!B81</f>
        <v>17.900000000000002</v>
      </c>
    </row>
    <row r="82" spans="1:2" x14ac:dyDescent="0.2">
      <c r="A82" t="s">
        <v>251</v>
      </c>
      <c r="B82">
        <f>[4]p66!B82</f>
        <v>60000</v>
      </c>
    </row>
    <row r="83" spans="1:2" x14ac:dyDescent="0.2">
      <c r="A83" t="s">
        <v>252</v>
      </c>
      <c r="B83">
        <f>[4]p66!B83</f>
        <v>1188000</v>
      </c>
    </row>
    <row r="84" spans="1:2" x14ac:dyDescent="0.2">
      <c r="A84" t="s">
        <v>253</v>
      </c>
      <c r="B84">
        <f>[4]p66!B84</f>
        <v>15.848490281131397</v>
      </c>
    </row>
    <row r="85" spans="1:2" x14ac:dyDescent="0.2">
      <c r="A85" t="s">
        <v>254</v>
      </c>
      <c r="B85">
        <f>[4]p66!B85</f>
        <v>74794</v>
      </c>
    </row>
    <row r="86" spans="1:2" x14ac:dyDescent="0.2">
      <c r="A86" t="s">
        <v>255</v>
      </c>
      <c r="B86">
        <f>[4]p66!B86</f>
        <v>13910</v>
      </c>
    </row>
    <row r="87" spans="1:2" x14ac:dyDescent="0.2">
      <c r="A87" t="s">
        <v>256</v>
      </c>
      <c r="B87">
        <f>[4]p66!B87</f>
        <v>20783</v>
      </c>
    </row>
    <row r="88" spans="1:2" x14ac:dyDescent="0.2">
      <c r="A88" t="s">
        <v>257</v>
      </c>
      <c r="B88">
        <f>[4]p66!B88</f>
        <v>39976</v>
      </c>
    </row>
    <row r="89" spans="1:2" x14ac:dyDescent="0.2">
      <c r="A89" t="s">
        <v>258</v>
      </c>
      <c r="B89">
        <f>[4]p66!B89</f>
        <v>43507</v>
      </c>
    </row>
    <row r="90" spans="1:2" x14ac:dyDescent="0.2">
      <c r="A90" t="s">
        <v>259</v>
      </c>
      <c r="B90">
        <f>[4]p66!B90</f>
        <v>178944</v>
      </c>
    </row>
    <row r="91" spans="1:2" x14ac:dyDescent="0.2">
      <c r="A91" t="s">
        <v>260</v>
      </c>
      <c r="B91">
        <f>[4]p66!B91</f>
        <v>74794</v>
      </c>
    </row>
    <row r="92" spans="1:2" x14ac:dyDescent="0.2">
      <c r="A92" t="s">
        <v>261</v>
      </c>
      <c r="B92">
        <f>[4]p66!B92</f>
        <v>13910</v>
      </c>
    </row>
    <row r="93" spans="1:2" x14ac:dyDescent="0.2">
      <c r="A93" t="s">
        <v>262</v>
      </c>
      <c r="B93">
        <f>[4]p66!B93</f>
        <v>20783</v>
      </c>
    </row>
    <row r="94" spans="1:2" x14ac:dyDescent="0.2">
      <c r="A94" t="s">
        <v>263</v>
      </c>
      <c r="B94">
        <f>[4]p66!B94</f>
        <v>39976</v>
      </c>
    </row>
    <row r="95" spans="1:2" x14ac:dyDescent="0.2">
      <c r="A95" t="s">
        <v>264</v>
      </c>
      <c r="B95">
        <f>[4]p66!B95</f>
        <v>43507</v>
      </c>
    </row>
    <row r="96" spans="1:2" x14ac:dyDescent="0.2">
      <c r="A96" t="s">
        <v>265</v>
      </c>
      <c r="B96">
        <f>[4]p66!B96</f>
        <v>178944</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284217200</v>
      </c>
    </row>
    <row r="104" spans="1:2" x14ac:dyDescent="0.2">
      <c r="A104" t="s">
        <v>273</v>
      </c>
      <c r="B104">
        <f>[4]p66!B104</f>
        <v>5216250</v>
      </c>
    </row>
    <row r="105" spans="1:2" x14ac:dyDescent="0.2">
      <c r="A105" t="s">
        <v>274</v>
      </c>
      <c r="B105">
        <f>[4]p66!B105</f>
        <v>6546645</v>
      </c>
    </row>
    <row r="106" spans="1:2" x14ac:dyDescent="0.2">
      <c r="A106" t="s">
        <v>275</v>
      </c>
      <c r="B106">
        <f>[4]p66!B106</f>
        <v>1279231.9999999998</v>
      </c>
    </row>
    <row r="107" spans="1:2" x14ac:dyDescent="0.2">
      <c r="A107" t="s">
        <v>276</v>
      </c>
      <c r="B107">
        <f>[4]p66!B107</f>
        <v>2088336</v>
      </c>
    </row>
    <row r="108" spans="1:2" x14ac:dyDescent="0.2">
      <c r="A108" t="s">
        <v>277</v>
      </c>
      <c r="B108">
        <f>[4]p66!B108</f>
        <v>6620928</v>
      </c>
    </row>
    <row r="109" spans="1:2" x14ac:dyDescent="0.2">
      <c r="A109" t="s">
        <v>278</v>
      </c>
      <c r="B109">
        <f>[4]p66!B109</f>
        <v>1604.7967325321674</v>
      </c>
    </row>
    <row r="110" spans="1:2" x14ac:dyDescent="0.2">
      <c r="A110" t="s">
        <v>279</v>
      </c>
      <c r="B110">
        <f>[4]p66!B110</f>
        <v>244.85667607602392</v>
      </c>
    </row>
    <row r="111" spans="1:2" x14ac:dyDescent="0.2">
      <c r="A111" t="s">
        <v>280</v>
      </c>
      <c r="B111">
        <f>[4]p66!B111</f>
        <v>109.3377993593345</v>
      </c>
    </row>
    <row r="112" spans="1:2" x14ac:dyDescent="0.2">
      <c r="A112" t="s">
        <v>281</v>
      </c>
      <c r="B112">
        <f>[4]p66!B112</f>
        <v>11.488131225222697</v>
      </c>
    </row>
    <row r="113" spans="1:2" x14ac:dyDescent="0.2">
      <c r="A113" t="s">
        <v>282</v>
      </c>
      <c r="B113">
        <f>[4]p66!B113</f>
        <v>13.676346696693686</v>
      </c>
    </row>
    <row r="114" spans="1:2" x14ac:dyDescent="0.2">
      <c r="A114" t="s">
        <v>283</v>
      </c>
      <c r="B114">
        <f>[4]p66!B114</f>
        <v>18.235128928924915</v>
      </c>
    </row>
    <row r="115" spans="1:2" x14ac:dyDescent="0.2">
      <c r="A115" t="s">
        <v>284</v>
      </c>
      <c r="B115">
        <f>[4]p66!B115</f>
        <v>11999988</v>
      </c>
    </row>
    <row r="116" spans="1:2" x14ac:dyDescent="0.2">
      <c r="A116" t="s">
        <v>285</v>
      </c>
      <c r="B116">
        <f>[4]p66!B116</f>
        <v>0</v>
      </c>
    </row>
    <row r="117" spans="1:2" x14ac:dyDescent="0.2">
      <c r="A117" t="s">
        <v>286</v>
      </c>
      <c r="B117">
        <f>[4]p66!B117</f>
        <v>399999.2</v>
      </c>
    </row>
    <row r="118" spans="1:2" x14ac:dyDescent="0.2">
      <c r="A118" t="s">
        <v>287</v>
      </c>
      <c r="B118">
        <f>[4]p66!B118</f>
        <v>99999.9</v>
      </c>
    </row>
    <row r="119" spans="1:2" x14ac:dyDescent="0.2">
      <c r="A119" t="s">
        <v>288</v>
      </c>
      <c r="B119">
        <f>[4]p66!B119</f>
        <v>200000.25</v>
      </c>
    </row>
    <row r="120" spans="1:2" x14ac:dyDescent="0.2">
      <c r="A120" t="s">
        <v>289</v>
      </c>
      <c r="B120">
        <f>[4]p66!B120</f>
        <v>1200000</v>
      </c>
    </row>
    <row r="121" spans="1:2" x14ac:dyDescent="0.2">
      <c r="A121" t="s">
        <v>290</v>
      </c>
      <c r="B121">
        <f>[4]p66!B121</f>
        <v>25579548.000000004</v>
      </c>
    </row>
    <row r="122" spans="1:2" x14ac:dyDescent="0.2">
      <c r="A122" t="s">
        <v>291</v>
      </c>
      <c r="B122">
        <f>[4]p66!B122</f>
        <v>359921.24999999994</v>
      </c>
    </row>
    <row r="123" spans="1:2" x14ac:dyDescent="0.2">
      <c r="A123" t="s">
        <v>292</v>
      </c>
      <c r="B123">
        <f>[4]p66!B123</f>
        <v>0</v>
      </c>
    </row>
    <row r="124" spans="1:2" x14ac:dyDescent="0.2">
      <c r="A124" t="s">
        <v>293</v>
      </c>
      <c r="B124">
        <f>[4]p66!B124</f>
        <v>147111.67999999999</v>
      </c>
    </row>
    <row r="125" spans="1:2" x14ac:dyDescent="0.2">
      <c r="A125" t="s">
        <v>294</v>
      </c>
      <c r="B125">
        <f>[4]p66!B125</f>
        <v>240158.64</v>
      </c>
    </row>
    <row r="126" spans="1:2" x14ac:dyDescent="0.2">
      <c r="A126" t="s">
        <v>295</v>
      </c>
      <c r="B126">
        <f>[4]p66!B126</f>
        <v>380703.36000000004</v>
      </c>
    </row>
    <row r="127" spans="1:2" x14ac:dyDescent="0.2">
      <c r="A127" t="s">
        <v>296</v>
      </c>
      <c r="B127">
        <f>[4]p66!B127</f>
        <v>85219</v>
      </c>
    </row>
    <row r="128" spans="1:2" x14ac:dyDescent="0.2">
      <c r="A128" t="s">
        <v>297</v>
      </c>
      <c r="B128">
        <f>[4]p66!B128</f>
        <v>7092</v>
      </c>
    </row>
    <row r="129" spans="1:2" x14ac:dyDescent="0.2">
      <c r="A129" t="s">
        <v>298</v>
      </c>
      <c r="B129">
        <f>[4]p66!B129</f>
        <v>8339</v>
      </c>
    </row>
    <row r="130" spans="1:2" x14ac:dyDescent="0.2">
      <c r="A130" t="s">
        <v>299</v>
      </c>
      <c r="B130">
        <f>[4]p66!B130</f>
        <v>58180</v>
      </c>
    </row>
    <row r="131" spans="1:2" x14ac:dyDescent="0.2">
      <c r="A131" t="s">
        <v>300</v>
      </c>
      <c r="B131">
        <f>[4]p66!B131</f>
        <v>42938</v>
      </c>
    </row>
    <row r="132" spans="1:2" x14ac:dyDescent="0.2">
      <c r="A132" t="s">
        <v>301</v>
      </c>
      <c r="B132">
        <f>[4]p66!B132</f>
        <v>221896</v>
      </c>
    </row>
    <row r="133" spans="1:2" x14ac:dyDescent="0.2">
      <c r="A133" t="s">
        <v>302</v>
      </c>
      <c r="B133">
        <f>[4]p66!B133</f>
        <v>85219</v>
      </c>
    </row>
    <row r="134" spans="1:2" x14ac:dyDescent="0.2">
      <c r="A134" t="s">
        <v>303</v>
      </c>
      <c r="B134">
        <f>[4]p66!B134</f>
        <v>7092</v>
      </c>
    </row>
    <row r="135" spans="1:2" x14ac:dyDescent="0.2">
      <c r="A135" t="s">
        <v>304</v>
      </c>
      <c r="B135">
        <f>[4]p66!B135</f>
        <v>8339</v>
      </c>
    </row>
    <row r="136" spans="1:2" x14ac:dyDescent="0.2">
      <c r="A136" t="s">
        <v>305</v>
      </c>
      <c r="B136">
        <f>[4]p66!B136</f>
        <v>58180</v>
      </c>
    </row>
    <row r="137" spans="1:2" x14ac:dyDescent="0.2">
      <c r="A137" t="s">
        <v>306</v>
      </c>
      <c r="B137">
        <f>[4]p66!B137</f>
        <v>42938</v>
      </c>
    </row>
    <row r="138" spans="1:2" x14ac:dyDescent="0.2">
      <c r="A138" t="s">
        <v>307</v>
      </c>
      <c r="B138">
        <f>[4]p66!B138</f>
        <v>221896</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528357800</v>
      </c>
    </row>
    <row r="146" spans="1:2" x14ac:dyDescent="0.2">
      <c r="A146" t="s">
        <v>315</v>
      </c>
      <c r="B146">
        <f>[4]p66!B146</f>
        <v>3439619.9999999995</v>
      </c>
    </row>
    <row r="147" spans="1:2" x14ac:dyDescent="0.2">
      <c r="A147" t="s">
        <v>316</v>
      </c>
      <c r="B147">
        <f>[4]p66!B147</f>
        <v>4044415</v>
      </c>
    </row>
    <row r="148" spans="1:2" x14ac:dyDescent="0.2">
      <c r="A148" t="s">
        <v>317</v>
      </c>
      <c r="B148">
        <f>[4]p66!B148</f>
        <v>2443560</v>
      </c>
    </row>
    <row r="149" spans="1:2" x14ac:dyDescent="0.2">
      <c r="A149" t="s">
        <v>318</v>
      </c>
      <c r="B149">
        <f>[4]p66!B149</f>
        <v>2490404</v>
      </c>
    </row>
    <row r="150" spans="1:2" x14ac:dyDescent="0.2">
      <c r="A150" t="s">
        <v>319</v>
      </c>
      <c r="B150">
        <f>[4]p66!B150</f>
        <v>11982384</v>
      </c>
    </row>
    <row r="151" spans="1:2" x14ac:dyDescent="0.2">
      <c r="A151" t="s">
        <v>320</v>
      </c>
      <c r="B151">
        <f>[4]p66!B151</f>
        <v>2524.4624865851847</v>
      </c>
    </row>
    <row r="152" spans="1:2" x14ac:dyDescent="0.2">
      <c r="A152" t="s">
        <v>321</v>
      </c>
      <c r="B152">
        <f>[4]p66!B152</f>
        <v>352.83749808359789</v>
      </c>
    </row>
    <row r="153" spans="1:2" x14ac:dyDescent="0.2">
      <c r="A153" t="s">
        <v>322</v>
      </c>
      <c r="B153">
        <f>[4]p66!B153</f>
        <v>171.99634523986975</v>
      </c>
    </row>
    <row r="154" spans="1:2" x14ac:dyDescent="0.2">
      <c r="A154" t="s">
        <v>323</v>
      </c>
      <c r="B154">
        <f>[4]p66!B154</f>
        <v>17.288047984051278</v>
      </c>
    </row>
    <row r="155" spans="1:2" x14ac:dyDescent="0.2">
      <c r="A155" t="s">
        <v>324</v>
      </c>
      <c r="B155">
        <f>[4]p66!B155</f>
        <v>20.581009504822951</v>
      </c>
    </row>
    <row r="156" spans="1:2" x14ac:dyDescent="0.2">
      <c r="A156" t="s">
        <v>325</v>
      </c>
      <c r="B156">
        <f>[4]p66!B156</f>
        <v>27.141346006430606</v>
      </c>
    </row>
    <row r="157" spans="1:2" x14ac:dyDescent="0.2">
      <c r="A157" t="s">
        <v>326</v>
      </c>
      <c r="B157">
        <f>[4]p66!B157</f>
        <v>14999985</v>
      </c>
    </row>
    <row r="158" spans="1:2" x14ac:dyDescent="0.2">
      <c r="A158" t="s">
        <v>327</v>
      </c>
      <c r="B158">
        <f>[4]p66!B158</f>
        <v>0</v>
      </c>
    </row>
    <row r="159" spans="1:2" x14ac:dyDescent="0.2">
      <c r="A159" t="s">
        <v>328</v>
      </c>
      <c r="B159">
        <f>[4]p66!B159</f>
        <v>0</v>
      </c>
    </row>
    <row r="160" spans="1:2" x14ac:dyDescent="0.2">
      <c r="A160" t="s">
        <v>329</v>
      </c>
      <c r="B160">
        <f>[4]p66!B160</f>
        <v>179999.82</v>
      </c>
    </row>
    <row r="161" spans="1:2" x14ac:dyDescent="0.2">
      <c r="A161" t="s">
        <v>330</v>
      </c>
      <c r="B161">
        <f>[4]p66!B161</f>
        <v>0</v>
      </c>
    </row>
    <row r="162" spans="1:2" x14ac:dyDescent="0.2">
      <c r="A162" t="s">
        <v>331</v>
      </c>
      <c r="B162">
        <f>[4]p66!B162</f>
        <v>1500000</v>
      </c>
    </row>
    <row r="163" spans="1:2" x14ac:dyDescent="0.2">
      <c r="A163" t="s">
        <v>332</v>
      </c>
      <c r="B163">
        <f>[4]p66!B163</f>
        <v>47552202</v>
      </c>
    </row>
    <row r="164" spans="1:2" x14ac:dyDescent="0.2">
      <c r="A164" t="s">
        <v>333</v>
      </c>
      <c r="B164">
        <f>[4]p66!B164</f>
        <v>0</v>
      </c>
    </row>
    <row r="165" spans="1:2" x14ac:dyDescent="0.2">
      <c r="A165" t="s">
        <v>334</v>
      </c>
      <c r="B165">
        <f>[4]p66!B165</f>
        <v>372086.18</v>
      </c>
    </row>
    <row r="166" spans="1:2" x14ac:dyDescent="0.2">
      <c r="A166" t="s">
        <v>335</v>
      </c>
      <c r="B166">
        <f>[4]p66!B166</f>
        <v>281009.40000000002</v>
      </c>
    </row>
    <row r="167" spans="1:2" x14ac:dyDescent="0.2">
      <c r="A167" t="s">
        <v>336</v>
      </c>
      <c r="B167">
        <f>[4]p66!B167</f>
        <v>286396.45999999996</v>
      </c>
    </row>
    <row r="168" spans="1:2" x14ac:dyDescent="0.2">
      <c r="A168" t="s">
        <v>337</v>
      </c>
      <c r="B168">
        <f>[4]p66!B168</f>
        <v>0</v>
      </c>
    </row>
    <row r="169" spans="1:2" x14ac:dyDescent="0.2">
      <c r="A169" t="s">
        <v>338</v>
      </c>
      <c r="B169">
        <f>[4]p66!B169</f>
        <v>3</v>
      </c>
    </row>
    <row r="170" spans="1:2" x14ac:dyDescent="0.2">
      <c r="A170" t="s">
        <v>339</v>
      </c>
      <c r="B170">
        <f>[4]p66!B170</f>
        <v>6</v>
      </c>
    </row>
    <row r="171" spans="1:2" x14ac:dyDescent="0.2">
      <c r="A171" t="s">
        <v>340</v>
      </c>
      <c r="B171">
        <f>[4]p66!B171</f>
        <v>390068</v>
      </c>
    </row>
    <row r="172" spans="1:2" x14ac:dyDescent="0.2">
      <c r="A172" t="s">
        <v>341</v>
      </c>
      <c r="B172">
        <f>[4]p66!B172</f>
        <v>10943068.5</v>
      </c>
    </row>
    <row r="173" spans="1:2" x14ac:dyDescent="0.2">
      <c r="A173" t="s">
        <v>342</v>
      </c>
      <c r="B173">
        <f>[4]p66!B173</f>
        <v>29356935.300000001</v>
      </c>
    </row>
    <row r="174" spans="1:2" x14ac:dyDescent="0.2">
      <c r="A174" t="s">
        <v>343</v>
      </c>
      <c r="B174">
        <f>[4]p66!B174</f>
        <v>481707</v>
      </c>
    </row>
    <row r="175" spans="1:2" x14ac:dyDescent="0.2">
      <c r="A175" t="s">
        <v>344</v>
      </c>
      <c r="B175">
        <f>[4]p66!B175</f>
        <v>10943068.5</v>
      </c>
    </row>
    <row r="176" spans="1:2" x14ac:dyDescent="0.2">
      <c r="A176" t="s">
        <v>345</v>
      </c>
      <c r="B176">
        <f>[4]p66!B176</f>
        <v>36156418.199999996</v>
      </c>
    </row>
    <row r="177" spans="1:2" x14ac:dyDescent="0.2">
      <c r="A177" t="s">
        <v>346</v>
      </c>
      <c r="B177">
        <f>[4]p66!B177</f>
        <v>475686</v>
      </c>
    </row>
    <row r="178" spans="1:2" x14ac:dyDescent="0.2">
      <c r="A178" t="s">
        <v>347</v>
      </c>
      <c r="B178">
        <f>[4]p66!B178</f>
        <v>10829347.278225806</v>
      </c>
    </row>
    <row r="179" spans="1:2" x14ac:dyDescent="0.2">
      <c r="A179" t="s">
        <v>348</v>
      </c>
      <c r="B179">
        <f>[4]p66!B179</f>
        <v>35673300</v>
      </c>
    </row>
    <row r="180" spans="1:2" x14ac:dyDescent="0.2">
      <c r="A180" t="s">
        <v>349</v>
      </c>
      <c r="B180">
        <f>[4]p66!B180</f>
        <v>357161</v>
      </c>
    </row>
    <row r="181" spans="1:2" x14ac:dyDescent="0.2">
      <c r="A181" t="s">
        <v>350</v>
      </c>
      <c r="B181">
        <f>[4]p66!B181</f>
        <v>2184644</v>
      </c>
    </row>
    <row r="182" spans="1:2" x14ac:dyDescent="0.2">
      <c r="A182" t="s">
        <v>351</v>
      </c>
      <c r="B182">
        <f>[4]p66!B182</f>
        <v>7215356</v>
      </c>
    </row>
    <row r="183" spans="1:2" x14ac:dyDescent="0.2">
      <c r="A183" t="s">
        <v>352</v>
      </c>
      <c r="B183">
        <f>[4]p66!B183</f>
        <v>485497</v>
      </c>
    </row>
    <row r="184" spans="1:2" x14ac:dyDescent="0.2">
      <c r="A184" t="s">
        <v>353</v>
      </c>
      <c r="B184">
        <f>[4]p66!B184</f>
        <v>2184644</v>
      </c>
    </row>
    <row r="185" spans="1:2" x14ac:dyDescent="0.2">
      <c r="A185" t="s">
        <v>354</v>
      </c>
      <c r="B185">
        <f>[4]p66!B185</f>
        <v>9801726</v>
      </c>
    </row>
    <row r="186" spans="1:2" x14ac:dyDescent="0.2">
      <c r="A186" t="s">
        <v>355</v>
      </c>
      <c r="B186">
        <f>[4]p66!B186</f>
        <v>479429</v>
      </c>
    </row>
    <row r="187" spans="1:2" x14ac:dyDescent="0.2">
      <c r="A187" t="s">
        <v>356</v>
      </c>
      <c r="B187">
        <f>[4]p66!B187</f>
        <v>2172508</v>
      </c>
    </row>
    <row r="188" spans="1:2" x14ac:dyDescent="0.2">
      <c r="A188" t="s">
        <v>357</v>
      </c>
      <c r="B188">
        <f>[4]p66!B188</f>
        <v>9653277</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86645</v>
      </c>
    </row>
    <row r="193" spans="1:2" x14ac:dyDescent="0.2">
      <c r="A193" t="s">
        <v>362</v>
      </c>
      <c r="B193">
        <f>[4]p66!B193</f>
        <v>8951758.4000000004</v>
      </c>
    </row>
    <row r="194" spans="1:2" x14ac:dyDescent="0.2">
      <c r="A194" t="s">
        <v>363</v>
      </c>
      <c r="B194">
        <f>[4]p66!B194</f>
        <v>103.3153291221018</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17860</v>
      </c>
    </row>
    <row r="202" spans="1:2" x14ac:dyDescent="0.2">
      <c r="A202" t="s">
        <v>371</v>
      </c>
      <c r="B202">
        <f>[4]p66!B202</f>
        <v>470051</v>
      </c>
    </row>
    <row r="203" spans="1:2" x14ac:dyDescent="0.2">
      <c r="A203" t="s">
        <v>372</v>
      </c>
      <c r="B203">
        <f>[4]p66!B203</f>
        <v>26.318663011918993</v>
      </c>
    </row>
    <row r="204" spans="1:2" x14ac:dyDescent="0.2">
      <c r="A204" t="s">
        <v>373</v>
      </c>
      <c r="B204">
        <f>[4]p66!B204</f>
        <v>24506</v>
      </c>
    </row>
    <row r="205" spans="1:2" x14ac:dyDescent="0.2">
      <c r="A205" t="s">
        <v>374</v>
      </c>
      <c r="B205">
        <f>[4]p66!B205</f>
        <v>718483</v>
      </c>
    </row>
    <row r="206" spans="1:2" x14ac:dyDescent="0.2">
      <c r="A206" t="s">
        <v>375</v>
      </c>
      <c r="B206">
        <f>[4]p66!B206</f>
        <v>29.318663011918993</v>
      </c>
    </row>
    <row r="207" spans="1:2" x14ac:dyDescent="0.2">
      <c r="A207" t="s">
        <v>376</v>
      </c>
      <c r="B207">
        <f>[4]p66!B207</f>
        <v>141821</v>
      </c>
    </row>
    <row r="208" spans="1:2" x14ac:dyDescent="0.2">
      <c r="A208" t="s">
        <v>377</v>
      </c>
      <c r="B208">
        <f>[4]p66!B208</f>
        <v>264732</v>
      </c>
    </row>
    <row r="209" spans="1:2" x14ac:dyDescent="0.2">
      <c r="A209" t="s">
        <v>378</v>
      </c>
      <c r="B209">
        <f>[4]p66!B209</f>
        <v>0</v>
      </c>
    </row>
    <row r="210" spans="1:2" x14ac:dyDescent="0.2">
      <c r="A210" t="s">
        <v>379</v>
      </c>
      <c r="B210">
        <f>[4]p66!B210</f>
        <v>0</v>
      </c>
    </row>
    <row r="211" spans="1:2" x14ac:dyDescent="0.2">
      <c r="A211" t="s">
        <v>380</v>
      </c>
      <c r="B211">
        <f>[4]p66!B211</f>
        <v>737965.2</v>
      </c>
    </row>
    <row r="212" spans="1:2" x14ac:dyDescent="0.2">
      <c r="A212" t="s">
        <v>381</v>
      </c>
      <c r="B212">
        <f>[4]p66!B212</f>
        <v>898198</v>
      </c>
    </row>
    <row r="213" spans="1:2" x14ac:dyDescent="0.2">
      <c r="A213" t="s">
        <v>382</v>
      </c>
      <c r="B213">
        <f>[4]p66!B213</f>
        <v>43108959.559573039</v>
      </c>
    </row>
    <row r="214" spans="1:2" x14ac:dyDescent="0.2">
      <c r="A214" t="s">
        <v>137</v>
      </c>
      <c r="B214">
        <f>[4]p66!B214</f>
        <v>141260</v>
      </c>
    </row>
    <row r="215" spans="1:2" x14ac:dyDescent="0.2">
      <c r="A215" t="s">
        <v>383</v>
      </c>
      <c r="B215">
        <f>[4]p66!B215</f>
        <v>0</v>
      </c>
    </row>
    <row r="216" spans="1:2" x14ac:dyDescent="0.2">
      <c r="A216" t="s">
        <v>384</v>
      </c>
      <c r="B216">
        <f>[4]p66!B216</f>
        <v>43250219.559573039</v>
      </c>
    </row>
    <row r="217" spans="1:2" x14ac:dyDescent="0.2">
      <c r="A217" t="s">
        <v>385</v>
      </c>
      <c r="B217">
        <f>[4]p66!B217</f>
        <v>18116227</v>
      </c>
    </row>
    <row r="218" spans="1:2" x14ac:dyDescent="0.2">
      <c r="A218" t="s">
        <v>386</v>
      </c>
      <c r="B218">
        <f>[4]p66!B218</f>
        <v>1144518.2</v>
      </c>
    </row>
    <row r="219" spans="1:2" x14ac:dyDescent="0.2">
      <c r="A219" t="s">
        <v>387</v>
      </c>
      <c r="B219">
        <f>[4]p66!B219</f>
        <v>3772330</v>
      </c>
    </row>
    <row r="220" spans="1:2" x14ac:dyDescent="0.2">
      <c r="A220" t="s">
        <v>388</v>
      </c>
      <c r="B220">
        <f>[4]p66!B220</f>
        <v>229011</v>
      </c>
    </row>
    <row r="221" spans="1:2" x14ac:dyDescent="0.2">
      <c r="A221" t="s">
        <v>145</v>
      </c>
      <c r="B221">
        <f>[4]p66!B221</f>
        <v>7300000</v>
      </c>
    </row>
    <row r="222" spans="1:2" x14ac:dyDescent="0.2">
      <c r="A222" t="s">
        <v>146</v>
      </c>
      <c r="B222">
        <f>[4]p66!B222</f>
        <v>538463</v>
      </c>
    </row>
    <row r="223" spans="1:2" x14ac:dyDescent="0.2">
      <c r="A223" t="s">
        <v>389</v>
      </c>
      <c r="B223">
        <f>[4]p66!B223</f>
        <v>217715</v>
      </c>
    </row>
    <row r="224" spans="1:2" x14ac:dyDescent="0.2">
      <c r="A224" t="s">
        <v>390</v>
      </c>
      <c r="B224">
        <f>[4]p66!B224</f>
        <v>0</v>
      </c>
    </row>
    <row r="225" spans="1:2" x14ac:dyDescent="0.2">
      <c r="A225" t="s">
        <v>391</v>
      </c>
      <c r="B225">
        <f>[4]p66!B225</f>
        <v>0</v>
      </c>
    </row>
    <row r="226" spans="1:2" x14ac:dyDescent="0.2">
      <c r="A226" t="s">
        <v>392</v>
      </c>
      <c r="B226">
        <f>[4]p66!B226</f>
        <v>3700000</v>
      </c>
    </row>
    <row r="227" spans="1:2" x14ac:dyDescent="0.2">
      <c r="A227" t="s">
        <v>152</v>
      </c>
      <c r="B227">
        <f>[4]p66!B227</f>
        <v>160000</v>
      </c>
    </row>
    <row r="228" spans="1:2" x14ac:dyDescent="0.2">
      <c r="A228" t="s">
        <v>393</v>
      </c>
      <c r="B228">
        <f>[4]p66!B228</f>
        <v>87658.785847430001</v>
      </c>
    </row>
    <row r="229" spans="1:2" x14ac:dyDescent="0.2">
      <c r="A229" t="s">
        <v>394</v>
      </c>
      <c r="B229">
        <f>[4]p66!B229</f>
        <v>181771</v>
      </c>
    </row>
    <row r="230" spans="1:2" x14ac:dyDescent="0.2">
      <c r="A230" t="s">
        <v>395</v>
      </c>
      <c r="B230">
        <f>[4]p66!B230</f>
        <v>2653679.8509035413</v>
      </c>
    </row>
    <row r="231" spans="1:2" x14ac:dyDescent="0.2">
      <c r="A231" t="s">
        <v>396</v>
      </c>
      <c r="B231">
        <f>[4]p66!B231</f>
        <v>38101373.836750969</v>
      </c>
    </row>
    <row r="232" spans="1:2" x14ac:dyDescent="0.2">
      <c r="A232" t="s">
        <v>397</v>
      </c>
      <c r="B232">
        <f>[4]p66!B232</f>
        <v>5148845.7228220701</v>
      </c>
    </row>
    <row r="233" spans="1:2" x14ac:dyDescent="0.2">
      <c r="A233" t="s">
        <v>398</v>
      </c>
      <c r="B233">
        <f>[4]p66!B233</f>
        <v>1750608</v>
      </c>
    </row>
    <row r="234" spans="1:2" x14ac:dyDescent="0.2">
      <c r="A234" t="s">
        <v>243</v>
      </c>
      <c r="B234">
        <f>[4]p66!B234</f>
        <v>3398237.7228220701</v>
      </c>
    </row>
    <row r="235" spans="1:2" x14ac:dyDescent="0.2">
      <c r="A235" t="s">
        <v>399</v>
      </c>
      <c r="B235">
        <f>[4]p66!B235</f>
        <v>6250000</v>
      </c>
    </row>
    <row r="236" spans="1:2" x14ac:dyDescent="0.2">
      <c r="A236" t="s">
        <v>400</v>
      </c>
      <c r="B236">
        <f>[4]p66!B236</f>
        <v>11666666.666666668</v>
      </c>
    </row>
    <row r="237" spans="1:2" x14ac:dyDescent="0.2">
      <c r="A237" t="s">
        <v>401</v>
      </c>
      <c r="B237">
        <f>[4]p66!B237</f>
        <v>10000000</v>
      </c>
    </row>
    <row r="238" spans="1:2" x14ac:dyDescent="0.2">
      <c r="A238" t="s">
        <v>402</v>
      </c>
      <c r="B238">
        <f>[4]p66!B238</f>
        <v>400</v>
      </c>
    </row>
    <row r="239" spans="1:2" x14ac:dyDescent="0.2">
      <c r="A239" t="s">
        <v>403</v>
      </c>
      <c r="B239">
        <f>[4]p66!B239</f>
        <v>300</v>
      </c>
    </row>
    <row r="240" spans="1:2" x14ac:dyDescent="0.2">
      <c r="A240" t="s">
        <v>404</v>
      </c>
      <c r="B240">
        <f>[4]p66!B240</f>
        <v>1000</v>
      </c>
    </row>
    <row r="241" spans="1:2" x14ac:dyDescent="0.2">
      <c r="A241" t="s">
        <v>405</v>
      </c>
      <c r="B241">
        <f>[4]p66!B241</f>
        <v>1.4</v>
      </c>
    </row>
    <row r="242" spans="1:2" x14ac:dyDescent="0.2">
      <c r="A242" t="s">
        <v>406</v>
      </c>
      <c r="B242">
        <f>[4]p66!B242</f>
        <v>2.4699999999999998</v>
      </c>
    </row>
    <row r="243" spans="1:2" x14ac:dyDescent="0.2">
      <c r="A243" t="s">
        <v>407</v>
      </c>
      <c r="B243">
        <f>[4]p66!B243</f>
        <v>49801414</v>
      </c>
    </row>
    <row r="244" spans="1:2" x14ac:dyDescent="0.2">
      <c r="A244" t="s">
        <v>408</v>
      </c>
      <c r="B244">
        <f>[4]p66!B244</f>
        <v>27462820</v>
      </c>
    </row>
    <row r="245" spans="1:2" x14ac:dyDescent="0.2">
      <c r="A245" t="s">
        <v>409</v>
      </c>
      <c r="B245">
        <f>[4]p66!B245</f>
        <v>75000</v>
      </c>
    </row>
    <row r="246" spans="1:2" x14ac:dyDescent="0.2">
      <c r="A246" t="s">
        <v>410</v>
      </c>
      <c r="B246">
        <f>[4]p66!B246</f>
        <v>2.426315789473684</v>
      </c>
    </row>
    <row r="247" spans="1:2" x14ac:dyDescent="0.2">
      <c r="A247" t="s">
        <v>411</v>
      </c>
      <c r="B247">
        <f>[4]p66!B247</f>
        <v>7.6</v>
      </c>
    </row>
    <row r="248" spans="1:2" x14ac:dyDescent="0.2">
      <c r="A248" t="s">
        <v>412</v>
      </c>
      <c r="B248">
        <f>[4]p66!B248</f>
        <v>7.6</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5</v>
      </c>
    </row>
    <row r="260" spans="1:2" x14ac:dyDescent="0.2">
      <c r="A260" t="s">
        <v>1065</v>
      </c>
      <c r="B260">
        <f>[4]p66!B260</f>
        <v>12.095706126554342</v>
      </c>
    </row>
    <row r="261" spans="1:2" x14ac:dyDescent="0.2">
      <c r="A261" t="s">
        <v>1066</v>
      </c>
      <c r="B261">
        <f>[4]p66!B261</f>
        <v>20.134945946115067</v>
      </c>
    </row>
    <row r="262" spans="1:2" x14ac:dyDescent="0.2">
      <c r="A262" t="s">
        <v>227</v>
      </c>
      <c r="B262">
        <f>[4]p66!B262</f>
        <v>91</v>
      </c>
    </row>
    <row r="263" spans="1:2" x14ac:dyDescent="0.2">
      <c r="A263" t="s">
        <v>228</v>
      </c>
      <c r="B263">
        <f>[4]p66!B263</f>
        <v>90</v>
      </c>
    </row>
    <row r="264" spans="1:2" x14ac:dyDescent="0.2">
      <c r="A264" t="s">
        <v>346</v>
      </c>
      <c r="B264">
        <f>[4]p66!B264</f>
        <v>475686</v>
      </c>
    </row>
    <row r="265" spans="1:2" x14ac:dyDescent="0.2">
      <c r="A265" t="s">
        <v>355</v>
      </c>
      <c r="B265">
        <f>[4]p66!B265</f>
        <v>479429</v>
      </c>
    </row>
    <row r="266" spans="1:2" x14ac:dyDescent="0.2">
      <c r="A266" t="s">
        <v>338</v>
      </c>
      <c r="B266">
        <f>[4]p66!B266</f>
        <v>3</v>
      </c>
    </row>
    <row r="267" spans="1:2" x14ac:dyDescent="0.2">
      <c r="A267" t="s">
        <v>339</v>
      </c>
      <c r="B267">
        <f>[4]p66!B267</f>
        <v>6</v>
      </c>
    </row>
    <row r="268" spans="1:2" x14ac:dyDescent="0.2">
      <c r="A268" t="s">
        <v>1067</v>
      </c>
      <c r="B268">
        <f>[4]p66!B268</f>
        <v>1141646.3999999999</v>
      </c>
    </row>
    <row r="269" spans="1:2" x14ac:dyDescent="0.2">
      <c r="A269" t="s">
        <v>1068</v>
      </c>
      <c r="B269">
        <f>[4]p66!B269</f>
        <v>1438286.9999999998</v>
      </c>
    </row>
    <row r="270" spans="1:2" x14ac:dyDescent="0.2">
      <c r="A270" t="s">
        <v>1069</v>
      </c>
      <c r="B270">
        <f>[4]p66!B270</f>
        <v>3084525.5558094466</v>
      </c>
    </row>
    <row r="271" spans="1:2" x14ac:dyDescent="0.2">
      <c r="A271" t="s">
        <v>1070</v>
      </c>
      <c r="B271">
        <f>[4]p66!B271</f>
        <v>0.56591633994442725</v>
      </c>
    </row>
    <row r="272" spans="1:2" x14ac:dyDescent="0.2">
      <c r="A272" t="s">
        <v>1071</v>
      </c>
      <c r="B272">
        <f>[4]p66!B272</f>
        <v>0.84859438217548933</v>
      </c>
    </row>
    <row r="273" spans="1:2" x14ac:dyDescent="0.2">
      <c r="A273" t="s">
        <v>1072</v>
      </c>
      <c r="B273">
        <f>[4]p66!B273</f>
        <v>0.7694804421611029</v>
      </c>
    </row>
    <row r="274" spans="1:2" x14ac:dyDescent="0.2">
      <c r="A274" t="s">
        <v>1073</v>
      </c>
      <c r="B274">
        <f>[4]p66!B274</f>
        <v>0.77369518446381158</v>
      </c>
    </row>
    <row r="275" spans="1:2" x14ac:dyDescent="0.2">
      <c r="A275" t="s">
        <v>1087</v>
      </c>
      <c r="B275">
        <f>[4]p66!B275</f>
        <v>0.7951793753545332</v>
      </c>
    </row>
    <row r="276" spans="1:2" x14ac:dyDescent="0.2">
      <c r="A276" t="s">
        <v>1088</v>
      </c>
      <c r="B276">
        <f>[4]p66!B276</f>
        <v>0.80510225712504757</v>
      </c>
    </row>
    <row r="277" spans="1:2" x14ac:dyDescent="0.2">
      <c r="A277" t="s">
        <v>1091</v>
      </c>
      <c r="B277">
        <f>[4]p66!B277</f>
        <v>4154976.7228220701</v>
      </c>
    </row>
    <row r="278" spans="1:2" x14ac:dyDescent="0.2">
      <c r="A278" t="s">
        <v>1092</v>
      </c>
      <c r="B278">
        <f>[4]p66!B278</f>
        <v>0.89710680970249645</v>
      </c>
    </row>
    <row r="279" spans="1:2" x14ac:dyDescent="0.2">
      <c r="A279" t="s">
        <v>1093</v>
      </c>
      <c r="B279">
        <f>[4]p66!B279</f>
        <v>0.47288155053493292</v>
      </c>
    </row>
    <row r="280" spans="1:2" x14ac:dyDescent="0.2">
      <c r="A280" t="s">
        <v>1094</v>
      </c>
      <c r="B280">
        <f>[4]p66!B280</f>
        <v>0.52711844946506714</v>
      </c>
    </row>
    <row r="281" spans="1:2" x14ac:dyDescent="0.2">
      <c r="A281" t="s">
        <v>1099</v>
      </c>
      <c r="B281">
        <f>[4]p66!B281</f>
        <v>6.5207999999999988E-2</v>
      </c>
    </row>
    <row r="282" spans="1:2" x14ac:dyDescent="0.2">
      <c r="A282" t="s">
        <v>1100</v>
      </c>
      <c r="B282">
        <f>[4]p66!B282</f>
        <v>0.11345660214553745</v>
      </c>
    </row>
    <row r="283" spans="1:2" x14ac:dyDescent="0.2">
      <c r="A283" t="s">
        <v>1095</v>
      </c>
      <c r="B283">
        <f>[4]p66!B283</f>
        <v>22338594</v>
      </c>
    </row>
    <row r="284" spans="1:2" x14ac:dyDescent="0.2">
      <c r="A284" t="s">
        <v>1096</v>
      </c>
      <c r="B284">
        <f>[4]p66!B284</f>
        <v>24900707.204984933</v>
      </c>
    </row>
    <row r="285" spans="1:2" x14ac:dyDescent="0.2">
      <c r="A285" t="s">
        <v>1097</v>
      </c>
      <c r="B285">
        <f>[4]p66!B285</f>
        <v>1070451.1670126233</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3084525.5558094466</v>
      </c>
    </row>
    <row r="290" spans="1:2" x14ac:dyDescent="0.2">
      <c r="A290" t="s">
        <v>508</v>
      </c>
      <c r="B290">
        <f>[4]p66!B290</f>
        <v>9.0640728351812611E-2</v>
      </c>
    </row>
    <row r="291" spans="1:2" x14ac:dyDescent="0.2">
      <c r="A291" t="s">
        <v>1104</v>
      </c>
      <c r="B291">
        <f>[4]p66!B291</f>
        <v>0.35182372446979515</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368803</v>
      </c>
      <c r="C3">
        <f>[4]p67!C3</f>
        <v>145060</v>
      </c>
      <c r="D3">
        <f>[4]p67!D3</f>
        <v>109936</v>
      </c>
      <c r="E3">
        <f>[4]p67!E3</f>
        <v>251549</v>
      </c>
      <c r="F3">
        <f>[4]p67!F3</f>
        <v>267590</v>
      </c>
      <c r="G3">
        <f>[4]p67!G3</f>
        <v>769804</v>
      </c>
      <c r="H3">
        <f>[4]p67!H3</f>
        <v>1912742</v>
      </c>
      <c r="I3">
        <f>[4]p67!I3</f>
        <v>0</v>
      </c>
      <c r="J3">
        <f>[4]p67!J3</f>
        <v>0</v>
      </c>
      <c r="K3">
        <f>[4]p67!K3</f>
        <v>0</v>
      </c>
    </row>
    <row r="4" spans="1:11" x14ac:dyDescent="0.2">
      <c r="A4" t="s">
        <v>182</v>
      </c>
      <c r="B4">
        <f>[4]p67!B4</f>
        <v>368803</v>
      </c>
      <c r="C4">
        <f>[4]p67!C4</f>
        <v>145060</v>
      </c>
      <c r="D4">
        <f>[4]p67!D4</f>
        <v>109936</v>
      </c>
      <c r="E4">
        <f>[4]p67!E4</f>
        <v>251549</v>
      </c>
      <c r="F4">
        <f>[4]p67!F4</f>
        <v>267590</v>
      </c>
      <c r="G4">
        <f>[4]p67!G4</f>
        <v>769804</v>
      </c>
      <c r="H4">
        <f>[4]p67!H4</f>
        <v>1912742</v>
      </c>
      <c r="I4">
        <f>[4]p67!I4</f>
        <v>0</v>
      </c>
      <c r="J4">
        <f>[4]p67!J4</f>
        <v>0</v>
      </c>
      <c r="K4">
        <f>[4]p67!K4</f>
        <v>0</v>
      </c>
    </row>
    <row r="5" spans="1:11" x14ac:dyDescent="0.2">
      <c r="A5" t="s">
        <v>183</v>
      </c>
      <c r="B5">
        <f>[4]p67!B5</f>
        <v>0</v>
      </c>
      <c r="C5">
        <f>[4]p67!C5</f>
        <v>0</v>
      </c>
      <c r="D5">
        <f>[4]p67!D5</f>
        <v>109936</v>
      </c>
      <c r="E5">
        <f>[4]p67!E5</f>
        <v>0</v>
      </c>
      <c r="F5">
        <f>[4]p67!F5</f>
        <v>0</v>
      </c>
      <c r="G5">
        <f>[4]p67!G5</f>
        <v>0</v>
      </c>
      <c r="H5">
        <f>[4]p67!H5</f>
        <v>0</v>
      </c>
      <c r="I5">
        <f>[4]p67!I5</f>
        <v>0</v>
      </c>
      <c r="J5">
        <f>[4]p67!J5</f>
        <v>0</v>
      </c>
      <c r="K5">
        <f>[4]p67!K5</f>
        <v>0</v>
      </c>
    </row>
    <row r="6" spans="1:11" x14ac:dyDescent="0.2">
      <c r="A6" t="s">
        <v>184</v>
      </c>
      <c r="B6">
        <f>[4]p67!B6</f>
        <v>368803</v>
      </c>
      <c r="C6">
        <f>[4]p67!C6</f>
        <v>145060</v>
      </c>
      <c r="D6">
        <f>[4]p67!D6</f>
        <v>0</v>
      </c>
      <c r="E6">
        <f>[4]p67!E6</f>
        <v>251549</v>
      </c>
      <c r="F6">
        <f>[4]p67!F6</f>
        <v>267590</v>
      </c>
      <c r="G6">
        <f>[4]p67!G6</f>
        <v>769804</v>
      </c>
      <c r="H6">
        <f>[4]p67!H6</f>
        <v>0</v>
      </c>
      <c r="I6">
        <f>[4]p67!I6</f>
        <v>0</v>
      </c>
      <c r="J6">
        <f>[4]p67!J6</f>
        <v>0</v>
      </c>
      <c r="K6">
        <f>[4]p67!K6</f>
        <v>0</v>
      </c>
    </row>
    <row r="7" spans="1:11" x14ac:dyDescent="0.2">
      <c r="A7" t="s">
        <v>185</v>
      </c>
      <c r="B7">
        <f>[4]p67!B7</f>
        <v>0</v>
      </c>
      <c r="C7">
        <f>[4]p67!C7</f>
        <v>0</v>
      </c>
      <c r="D7">
        <f>[4]p67!D7</f>
        <v>1802806</v>
      </c>
      <c r="E7">
        <f>[4]p67!E7</f>
        <v>0</v>
      </c>
      <c r="F7">
        <f>[4]p67!F7</f>
        <v>0</v>
      </c>
      <c r="G7">
        <f>[4]p67!G7</f>
        <v>0</v>
      </c>
      <c r="H7">
        <f>[4]p67!H7</f>
        <v>0</v>
      </c>
      <c r="I7">
        <f>[4]p67!I7</f>
        <v>0</v>
      </c>
      <c r="J7">
        <f>[4]p67!J7</f>
        <v>0</v>
      </c>
      <c r="K7">
        <f>[4]p67!K7</f>
        <v>0</v>
      </c>
    </row>
    <row r="8" spans="1:11" x14ac:dyDescent="0.2">
      <c r="A8" t="s">
        <v>186</v>
      </c>
      <c r="B8">
        <f>[4]p67!B8</f>
        <v>337129</v>
      </c>
      <c r="C8">
        <f>[4]p67!C8</f>
        <v>56474</v>
      </c>
      <c r="D8">
        <f>[4]p67!D8</f>
        <v>71813</v>
      </c>
      <c r="E8">
        <f>[4]p67!E8</f>
        <v>259326</v>
      </c>
      <c r="F8">
        <f>[4]p67!F8</f>
        <v>335204</v>
      </c>
      <c r="G8">
        <f>[4]p67!G8</f>
        <v>801194</v>
      </c>
      <c r="H8">
        <f>[4]p67!H8</f>
        <v>1861140</v>
      </c>
      <c r="I8">
        <f>[4]p67!I8</f>
        <v>0</v>
      </c>
      <c r="J8">
        <f>[4]p67!J8</f>
        <v>0</v>
      </c>
      <c r="K8">
        <f>[4]p67!K8</f>
        <v>0</v>
      </c>
    </row>
    <row r="9" spans="1:11" x14ac:dyDescent="0.2">
      <c r="A9" t="s">
        <v>187</v>
      </c>
      <c r="B9">
        <f>[4]p67!B9</f>
        <v>337129</v>
      </c>
      <c r="C9">
        <f>[4]p67!C9</f>
        <v>56474</v>
      </c>
      <c r="D9">
        <f>[4]p67!D9</f>
        <v>71813</v>
      </c>
      <c r="E9">
        <f>[4]p67!E9</f>
        <v>259326</v>
      </c>
      <c r="F9">
        <f>[4]p67!F9</f>
        <v>335204</v>
      </c>
      <c r="G9">
        <f>[4]p67!G9</f>
        <v>801194</v>
      </c>
      <c r="H9">
        <f>[4]p67!H9</f>
        <v>1861140</v>
      </c>
      <c r="I9">
        <f>[4]p67!I9</f>
        <v>0</v>
      </c>
      <c r="J9">
        <f>[4]p67!J9</f>
        <v>0</v>
      </c>
      <c r="K9">
        <f>[4]p67!K9</f>
        <v>0</v>
      </c>
    </row>
    <row r="10" spans="1:11" x14ac:dyDescent="0.2">
      <c r="A10" t="s">
        <v>188</v>
      </c>
      <c r="B10">
        <f>[4]p67!B10</f>
        <v>0</v>
      </c>
      <c r="C10">
        <f>[4]p67!C10</f>
        <v>0</v>
      </c>
      <c r="D10">
        <f>[4]p67!D10</f>
        <v>0</v>
      </c>
      <c r="E10">
        <f>[4]p67!E10</f>
        <v>0</v>
      </c>
      <c r="F10">
        <f>[4]p67!F10</f>
        <v>164503</v>
      </c>
      <c r="G10">
        <f>[4]p67!G10</f>
        <v>478774</v>
      </c>
      <c r="H10">
        <f>[4]p67!H10</f>
        <v>0</v>
      </c>
      <c r="I10">
        <f>[4]p67!I10</f>
        <v>0</v>
      </c>
      <c r="J10">
        <f>[4]p67!J10</f>
        <v>0</v>
      </c>
      <c r="K10">
        <f>[4]p67!K10</f>
        <v>0</v>
      </c>
    </row>
    <row r="11" spans="1:11" x14ac:dyDescent="0.2">
      <c r="A11" t="s">
        <v>189</v>
      </c>
      <c r="B11">
        <f>[4]p67!B11</f>
        <v>337129</v>
      </c>
      <c r="C11">
        <f>[4]p67!C11</f>
        <v>56474</v>
      </c>
      <c r="D11">
        <f>[4]p67!D11</f>
        <v>71813</v>
      </c>
      <c r="E11">
        <f>[4]p67!E11</f>
        <v>259326</v>
      </c>
      <c r="F11">
        <f>[4]p67!F11</f>
        <v>170701</v>
      </c>
      <c r="G11">
        <f>[4]p67!G11</f>
        <v>322420</v>
      </c>
      <c r="H11">
        <f>[4]p67!H11</f>
        <v>0</v>
      </c>
      <c r="I11">
        <f>[4]p67!I11</f>
        <v>0</v>
      </c>
      <c r="J11">
        <f>[4]p67!J11</f>
        <v>0</v>
      </c>
      <c r="K11">
        <f>[4]p67!K11</f>
        <v>0</v>
      </c>
    </row>
    <row r="12" spans="1:11" x14ac:dyDescent="0.2">
      <c r="A12" t="s">
        <v>190</v>
      </c>
      <c r="B12">
        <f>[4]p67!B12</f>
        <v>0</v>
      </c>
      <c r="C12">
        <f>[4]p67!C12</f>
        <v>0</v>
      </c>
      <c r="D12">
        <f>[4]p67!D12</f>
        <v>0</v>
      </c>
      <c r="E12">
        <f>[4]p67!E12</f>
        <v>0</v>
      </c>
      <c r="F12">
        <f>[4]p67!F12</f>
        <v>637836</v>
      </c>
      <c r="G12">
        <f>[4]p67!G12</f>
        <v>580027</v>
      </c>
      <c r="H12">
        <f>[4]p67!H12</f>
        <v>0</v>
      </c>
      <c r="I12">
        <f>[4]p67!I12</f>
        <v>0</v>
      </c>
      <c r="J12">
        <f>[4]p67!J12</f>
        <v>0</v>
      </c>
      <c r="K12">
        <f>[4]p67!K12</f>
        <v>0</v>
      </c>
    </row>
    <row r="13" spans="1:11" x14ac:dyDescent="0.2">
      <c r="A13" t="s">
        <v>191</v>
      </c>
      <c r="B13">
        <f>[4]p67!B13</f>
        <v>3800</v>
      </c>
      <c r="C13">
        <f>[4]p67!C13</f>
        <v>375</v>
      </c>
      <c r="D13">
        <f>[4]p67!D13</f>
        <v>315</v>
      </c>
      <c r="E13">
        <f>[4]p67!E13</f>
        <v>32</v>
      </c>
      <c r="F13">
        <f>[4]p67!F13</f>
        <v>48</v>
      </c>
      <c r="G13">
        <f>[4]p67!G13</f>
        <v>37.5</v>
      </c>
      <c r="H13">
        <f>[4]p67!H13</f>
        <v>0</v>
      </c>
      <c r="I13">
        <f>[4]p67!I13</f>
        <v>0</v>
      </c>
      <c r="J13">
        <f>[4]p67!J13</f>
        <v>0</v>
      </c>
      <c r="K13">
        <f>[4]p67!K13</f>
        <v>0</v>
      </c>
    </row>
    <row r="14" spans="1:11" x14ac:dyDescent="0.2">
      <c r="A14" t="s">
        <v>192</v>
      </c>
      <c r="B14">
        <f>[4]p67!B14</f>
        <v>3700</v>
      </c>
      <c r="C14">
        <f>[4]p67!C14</f>
        <v>365</v>
      </c>
      <c r="D14">
        <f>[4]p67!D14</f>
        <v>310</v>
      </c>
      <c r="E14">
        <f>[4]p67!E14</f>
        <v>28</v>
      </c>
      <c r="F14">
        <f>[4]p67!F14</f>
        <v>43.5</v>
      </c>
      <c r="G14">
        <f>[4]p67!G14</f>
        <v>38.5</v>
      </c>
      <c r="H14">
        <f>[4]p67!H14</f>
        <v>0</v>
      </c>
      <c r="I14">
        <f>[4]p67!I14</f>
        <v>0</v>
      </c>
      <c r="J14">
        <f>[4]p67!J14</f>
        <v>0</v>
      </c>
      <c r="K14">
        <f>[4]p67!K14</f>
        <v>0</v>
      </c>
    </row>
    <row r="15" spans="1:11" x14ac:dyDescent="0.2">
      <c r="A15" t="s">
        <v>193</v>
      </c>
      <c r="B15">
        <f>[4]p67!B15</f>
        <v>3600</v>
      </c>
      <c r="C15">
        <f>[4]p67!C15</f>
        <v>350</v>
      </c>
      <c r="D15">
        <f>[4]p67!D15</f>
        <v>300</v>
      </c>
      <c r="E15">
        <f>[4]p67!E15</f>
        <v>27.000000000000004</v>
      </c>
      <c r="F15">
        <f>[4]p67!F15</f>
        <v>44</v>
      </c>
      <c r="G15">
        <f>[4]p67!G15</f>
        <v>36</v>
      </c>
      <c r="H15">
        <f>[4]p67!H15</f>
        <v>0</v>
      </c>
      <c r="I15">
        <f>[4]p67!I15</f>
        <v>0</v>
      </c>
      <c r="J15">
        <f>[4]p67!J15</f>
        <v>0</v>
      </c>
      <c r="K15">
        <f>[4]p67!K15</f>
        <v>0</v>
      </c>
    </row>
    <row r="16" spans="1:11" x14ac:dyDescent="0.2">
      <c r="A16" t="s">
        <v>194</v>
      </c>
      <c r="B16">
        <f>[4]p67!B16</f>
        <v>3950</v>
      </c>
      <c r="C16">
        <f>[4]p67!C16</f>
        <v>355</v>
      </c>
      <c r="D16">
        <f>[4]p67!D16</f>
        <v>330</v>
      </c>
      <c r="E16">
        <f>[4]p67!E16</f>
        <v>29.499999999999996</v>
      </c>
      <c r="F16">
        <f>[4]p67!F16</f>
        <v>46.5</v>
      </c>
      <c r="G16">
        <f>[4]p67!G16</f>
        <v>39.5</v>
      </c>
      <c r="H16">
        <f>[4]p67!H16</f>
        <v>0</v>
      </c>
      <c r="I16">
        <f>[4]p67!I16</f>
        <v>0</v>
      </c>
      <c r="J16">
        <f>[4]p67!J16</f>
        <v>0</v>
      </c>
      <c r="K16">
        <f>[4]p67!K16</f>
        <v>0</v>
      </c>
    </row>
    <row r="17" spans="1:11" x14ac:dyDescent="0.2">
      <c r="A17" t="s">
        <v>195</v>
      </c>
      <c r="B17">
        <f>[4]p67!B17</f>
        <v>4000</v>
      </c>
      <c r="C17">
        <f>[4]p67!C17</f>
        <v>360</v>
      </c>
      <c r="D17">
        <f>[4]p67!D17</f>
        <v>340</v>
      </c>
      <c r="E17">
        <f>[4]p67!E17</f>
        <v>30</v>
      </c>
      <c r="F17">
        <f>[4]p67!F17</f>
        <v>47</v>
      </c>
      <c r="G17">
        <f>[4]p67!G17</f>
        <v>43</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6400.0000000000009</v>
      </c>
      <c r="C23">
        <f>[4]p67!C23</f>
        <v>550</v>
      </c>
      <c r="D23">
        <f>[4]p67!D23</f>
        <v>550</v>
      </c>
      <c r="E23">
        <f>[4]p67!E23</f>
        <v>45</v>
      </c>
      <c r="F23">
        <f>[4]p67!F23</f>
        <v>58.999999999999993</v>
      </c>
      <c r="G23">
        <f>[4]p67!G23</f>
        <v>54.5</v>
      </c>
      <c r="H23">
        <f>[4]p67!H23</f>
        <v>0</v>
      </c>
      <c r="I23">
        <f>[4]p67!I23</f>
        <v>0</v>
      </c>
      <c r="J23">
        <f>[4]p67!J23</f>
        <v>0</v>
      </c>
      <c r="K23">
        <f>[4]p67!K23</f>
        <v>0</v>
      </c>
    </row>
    <row r="24" spans="1:11" x14ac:dyDescent="0.2">
      <c r="A24" t="s">
        <v>202</v>
      </c>
      <c r="B24">
        <f>[4]p67!B24</f>
        <v>5850.0000000000009</v>
      </c>
      <c r="C24">
        <f>[4]p67!C24</f>
        <v>510.00000000000006</v>
      </c>
      <c r="D24">
        <f>[4]p67!D24</f>
        <v>444.99999999999994</v>
      </c>
      <c r="E24">
        <f>[4]p67!E24</f>
        <v>40.5</v>
      </c>
      <c r="F24">
        <f>[4]p67!F24</f>
        <v>52.999999999999993</v>
      </c>
      <c r="G24">
        <f>[4]p67!G24</f>
        <v>53</v>
      </c>
      <c r="H24">
        <f>[4]p67!H24</f>
        <v>0</v>
      </c>
      <c r="I24">
        <f>[4]p67!I24</f>
        <v>0</v>
      </c>
      <c r="J24">
        <f>[4]p67!J24</f>
        <v>0</v>
      </c>
      <c r="K24">
        <f>[4]p67!K24</f>
        <v>0</v>
      </c>
    </row>
    <row r="25" spans="1:11" x14ac:dyDescent="0.2">
      <c r="A25" t="s">
        <v>203</v>
      </c>
      <c r="B25">
        <f>[4]p67!B25</f>
        <v>5800</v>
      </c>
      <c r="C25">
        <f>[4]p67!C25</f>
        <v>479.99999999999994</v>
      </c>
      <c r="D25">
        <f>[4]p67!D25</f>
        <v>460</v>
      </c>
      <c r="E25">
        <f>[4]p67!E25</f>
        <v>41</v>
      </c>
      <c r="F25">
        <f>[4]p67!F25</f>
        <v>54</v>
      </c>
      <c r="G25">
        <f>[4]p67!G25</f>
        <v>55</v>
      </c>
      <c r="H25">
        <f>[4]p67!H25</f>
        <v>0</v>
      </c>
      <c r="I25">
        <f>[4]p67!I25</f>
        <v>0</v>
      </c>
      <c r="J25">
        <f>[4]p67!J25</f>
        <v>0</v>
      </c>
      <c r="K25">
        <f>[4]p67!K25</f>
        <v>0</v>
      </c>
    </row>
    <row r="26" spans="1:11" x14ac:dyDescent="0.2">
      <c r="A26" t="s">
        <v>204</v>
      </c>
      <c r="B26">
        <f>[4]p67!B26</f>
        <v>6100</v>
      </c>
      <c r="C26">
        <f>[4]p67!C26</f>
        <v>470</v>
      </c>
      <c r="D26">
        <f>[4]p67!D26</f>
        <v>455.00000000000006</v>
      </c>
      <c r="E26">
        <f>[4]p67!E26</f>
        <v>40.5</v>
      </c>
      <c r="F26">
        <f>[4]p67!F26</f>
        <v>55.500000000000007</v>
      </c>
      <c r="G26">
        <f>[4]p67!G26</f>
        <v>54.8</v>
      </c>
      <c r="H26">
        <f>[4]p67!H26</f>
        <v>0</v>
      </c>
      <c r="I26">
        <f>[4]p67!I26</f>
        <v>0</v>
      </c>
      <c r="J26">
        <f>[4]p67!J26</f>
        <v>0</v>
      </c>
      <c r="K26">
        <f>[4]p67!K26</f>
        <v>0</v>
      </c>
    </row>
    <row r="27" spans="1:11" x14ac:dyDescent="0.2">
      <c r="A27" t="s">
        <v>205</v>
      </c>
      <c r="B27">
        <f>[4]p67!B27</f>
        <v>6100</v>
      </c>
      <c r="C27">
        <f>[4]p67!C27</f>
        <v>450</v>
      </c>
      <c r="D27">
        <f>[4]p67!D27</f>
        <v>450</v>
      </c>
      <c r="E27">
        <f>[4]p67!E27</f>
        <v>40</v>
      </c>
      <c r="F27">
        <f>[4]p67!F27</f>
        <v>55</v>
      </c>
      <c r="G27">
        <f>[4]p67!G27</f>
        <v>56</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69999930</v>
      </c>
      <c r="C33">
        <f>[4]p67!C33</f>
        <v>2470000</v>
      </c>
      <c r="D33">
        <f>[4]p67!D33</f>
        <v>2869998.6</v>
      </c>
      <c r="E33">
        <f>[4]p67!E33</f>
        <v>709999.55</v>
      </c>
      <c r="F33">
        <f>[4]p67!F33</f>
        <v>1206998.8700000001</v>
      </c>
      <c r="G33">
        <f>[4]p67!G33</f>
        <v>5700000</v>
      </c>
      <c r="H33">
        <f>[4]p67!H33</f>
        <v>9781971</v>
      </c>
      <c r="I33">
        <f>[4]p67!I33</f>
        <v>0</v>
      </c>
      <c r="J33">
        <f>[4]p67!J33</f>
        <v>0</v>
      </c>
      <c r="K33">
        <f>[4]p67!K33</f>
        <v>0</v>
      </c>
    </row>
    <row r="34" spans="1:20" x14ac:dyDescent="0.2">
      <c r="A34" t="s">
        <v>212</v>
      </c>
      <c r="B34">
        <f>[4]p67!B34</f>
        <v>85999914</v>
      </c>
      <c r="C34">
        <f>[4]p67!C34</f>
        <v>2629991</v>
      </c>
      <c r="D34">
        <f>[4]p67!D34</f>
        <v>3155000.2</v>
      </c>
      <c r="E34">
        <f>[4]p67!E34</f>
        <v>1162999.5</v>
      </c>
      <c r="F34">
        <f>[4]p67!F34</f>
        <v>1658000.19</v>
      </c>
      <c r="G34">
        <f>[4]p67!G34</f>
        <v>7420000</v>
      </c>
      <c r="H34">
        <f>[4]p67!H34</f>
        <v>13018709</v>
      </c>
      <c r="I34">
        <f>[4]p67!I34</f>
        <v>0</v>
      </c>
      <c r="J34">
        <f>[4]p67!J34</f>
        <v>0</v>
      </c>
      <c r="K34">
        <f>[4]p67!K34</f>
        <v>0</v>
      </c>
    </row>
    <row r="35" spans="1:20" x14ac:dyDescent="0.2">
      <c r="A35" t="s">
        <v>213</v>
      </c>
      <c r="B35">
        <f>[4]p67!B35</f>
        <v>0</v>
      </c>
      <c r="C35">
        <f>[4]p67!C35</f>
        <v>0.09</v>
      </c>
      <c r="D35">
        <f>[4]p67!D35</f>
        <v>0.09</v>
      </c>
      <c r="E35">
        <f>[4]p67!E35</f>
        <v>0.09</v>
      </c>
      <c r="F35">
        <f>[4]p67!F35</f>
        <v>0.09</v>
      </c>
      <c r="G35">
        <f>[4]p67!G35</f>
        <v>0.09</v>
      </c>
      <c r="H35">
        <f>[4]p67!H35</f>
        <v>0</v>
      </c>
      <c r="I35">
        <f>[4]p67!I35</f>
        <v>0</v>
      </c>
      <c r="J35">
        <f>[4]p67!J35</f>
        <v>0</v>
      </c>
      <c r="K35">
        <f>[4]p67!K35</f>
        <v>0</v>
      </c>
    </row>
    <row r="36" spans="1:20" x14ac:dyDescent="0.2">
      <c r="A36" t="s">
        <v>214</v>
      </c>
      <c r="B36">
        <f>[4]p67!B36</f>
        <v>6.8999999999999992E-2</v>
      </c>
      <c r="C36">
        <f>[4]p67!C36</f>
        <v>0</v>
      </c>
      <c r="D36">
        <f>[4]p67!D36</f>
        <v>6.8999999999999992E-2</v>
      </c>
      <c r="E36">
        <f>[4]p67!E36</f>
        <v>6.8999999999999992E-2</v>
      </c>
      <c r="F36">
        <f>[4]p67!F36</f>
        <v>6.8999999999999992E-2</v>
      </c>
      <c r="G36">
        <f>[4]p67!G36</f>
        <v>0</v>
      </c>
      <c r="H36">
        <f>[4]p67!H36</f>
        <v>0</v>
      </c>
      <c r="I36">
        <f>[4]p67!I36</f>
        <v>0</v>
      </c>
      <c r="J36">
        <f>[4]p67!J36</f>
        <v>0</v>
      </c>
      <c r="K36">
        <f>[4]p67!K36</f>
        <v>0</v>
      </c>
    </row>
    <row r="37" spans="1:20" x14ac:dyDescent="0.2">
      <c r="A37" t="s">
        <v>215</v>
      </c>
      <c r="B37">
        <f>[4]p67!B37</f>
        <v>9.1999999999999998E-2</v>
      </c>
      <c r="C37">
        <f>[4]p67!C37</f>
        <v>9.1999999999999998E-2</v>
      </c>
      <c r="D37">
        <f>[4]p67!D37</f>
        <v>0</v>
      </c>
      <c r="E37">
        <f>[4]p67!E37</f>
        <v>9.1999999999999998E-2</v>
      </c>
      <c r="F37">
        <f>[4]p67!F37</f>
        <v>9.1999999999999998E-2</v>
      </c>
      <c r="G37">
        <f>[4]p67!G37</f>
        <v>9.1999999999999998E-2</v>
      </c>
      <c r="H37">
        <f>[4]p67!H37</f>
        <v>0</v>
      </c>
      <c r="I37">
        <f>[4]p67!I37</f>
        <v>0</v>
      </c>
      <c r="J37">
        <f>[4]p67!J37</f>
        <v>0</v>
      </c>
      <c r="K37">
        <f>[4]p67!K37</f>
        <v>0</v>
      </c>
    </row>
    <row r="38" spans="1:20" x14ac:dyDescent="0.2">
      <c r="A38" t="s">
        <v>216</v>
      </c>
      <c r="B38">
        <f>[4]p67!B38</f>
        <v>0.115</v>
      </c>
      <c r="C38">
        <f>[4]p67!C38</f>
        <v>0.115</v>
      </c>
      <c r="D38">
        <f>[4]p67!D38</f>
        <v>0.115</v>
      </c>
      <c r="E38">
        <f>[4]p67!E38</f>
        <v>0</v>
      </c>
      <c r="F38">
        <f>[4]p67!F38</f>
        <v>0</v>
      </c>
      <c r="G38">
        <f>[4]p67!G38</f>
        <v>0.115</v>
      </c>
      <c r="H38">
        <f>[4]p67!H38</f>
        <v>0</v>
      </c>
      <c r="I38">
        <f>[4]p67!I38</f>
        <v>0</v>
      </c>
      <c r="J38">
        <f>[4]p67!J38</f>
        <v>0</v>
      </c>
      <c r="K38">
        <f>[4]p67!K38</f>
        <v>0</v>
      </c>
    </row>
    <row r="39" spans="1:20" x14ac:dyDescent="0.2">
      <c r="A39" t="s">
        <v>217</v>
      </c>
      <c r="B39">
        <f>[4]p67!B39</f>
        <v>0.115</v>
      </c>
      <c r="C39">
        <f>[4]p67!C39</f>
        <v>0.115</v>
      </c>
      <c r="D39">
        <f>[4]p67!D39</f>
        <v>0.115</v>
      </c>
      <c r="E39">
        <f>[4]p67!E39</f>
        <v>0</v>
      </c>
      <c r="F39">
        <f>[4]p67!F39</f>
        <v>0</v>
      </c>
      <c r="G39">
        <f>[4]p67!G39</f>
        <v>0.115</v>
      </c>
      <c r="H39">
        <f>[4]p67!H39</f>
        <v>0</v>
      </c>
      <c r="I39">
        <f>[4]p67!I39</f>
        <v>0</v>
      </c>
      <c r="J39">
        <f>[4]p67!J39</f>
        <v>0</v>
      </c>
      <c r="K39">
        <f>[4]p67!K39</f>
        <v>0</v>
      </c>
    </row>
    <row r="40" spans="1:20" x14ac:dyDescent="0.2">
      <c r="A40" t="s">
        <v>218</v>
      </c>
      <c r="B40">
        <f>[4]p67!B40</f>
        <v>5.7500000000000002E-2</v>
      </c>
      <c r="C40">
        <f>[4]p67!C40</f>
        <v>0</v>
      </c>
      <c r="D40">
        <f>[4]p67!D40</f>
        <v>5.7500000000000002E-2</v>
      </c>
      <c r="E40">
        <f>[4]p67!E40</f>
        <v>5.7500000000000002E-2</v>
      </c>
      <c r="F40">
        <f>[4]p67!F40</f>
        <v>5.7500000000000002E-2</v>
      </c>
      <c r="G40">
        <f>[4]p67!G40</f>
        <v>0</v>
      </c>
      <c r="H40">
        <f>[4]p67!H40</f>
        <v>0</v>
      </c>
      <c r="I40">
        <f>[4]p67!I40</f>
        <v>0</v>
      </c>
      <c r="J40">
        <f>[4]p67!J40</f>
        <v>0</v>
      </c>
      <c r="K40">
        <f>[4]p67!K40</f>
        <v>0</v>
      </c>
    </row>
    <row r="41" spans="1:20" x14ac:dyDescent="0.2">
      <c r="A41" t="s">
        <v>219</v>
      </c>
      <c r="B41">
        <f>[4]p67!B41</f>
        <v>0.6</v>
      </c>
      <c r="C41">
        <f>[4]p67!C41</f>
        <v>1.2</v>
      </c>
      <c r="D41">
        <f>[4]p67!D41</f>
        <v>0.6</v>
      </c>
      <c r="E41">
        <f>[4]p67!E41</f>
        <v>1.5</v>
      </c>
      <c r="F41">
        <f>[4]p67!F41</f>
        <v>1.5</v>
      </c>
      <c r="G41">
        <f>[4]p67!G41</f>
        <v>1.2</v>
      </c>
      <c r="H41">
        <f>[4]p67!H41</f>
        <v>0</v>
      </c>
      <c r="I41">
        <f>[4]p67!I41</f>
        <v>0</v>
      </c>
      <c r="J41">
        <f>[4]p67!J41</f>
        <v>0</v>
      </c>
      <c r="K41">
        <f>[4]p67!K41</f>
        <v>0</v>
      </c>
    </row>
    <row r="42" spans="1:20" x14ac:dyDescent="0.2">
      <c r="A42" t="s">
        <v>220</v>
      </c>
      <c r="B42">
        <f>[4]p67!B42</f>
        <v>1.2</v>
      </c>
      <c r="C42">
        <f>[4]p67!C42</f>
        <v>0.6</v>
      </c>
      <c r="D42">
        <f>[4]p67!D42</f>
        <v>1.8</v>
      </c>
      <c r="E42">
        <f>[4]p67!E42</f>
        <v>1.2</v>
      </c>
      <c r="F42">
        <f>[4]p67!F42</f>
        <v>1.2</v>
      </c>
      <c r="G42">
        <f>[4]p67!G42</f>
        <v>0.6</v>
      </c>
      <c r="H42">
        <f>[4]p67!H42</f>
        <v>0</v>
      </c>
      <c r="I42">
        <f>[4]p67!I42</f>
        <v>0</v>
      </c>
      <c r="J42">
        <f>[4]p67!J42</f>
        <v>0</v>
      </c>
      <c r="K42">
        <f>[4]p67!K42</f>
        <v>0</v>
      </c>
    </row>
    <row r="43" spans="1:20" x14ac:dyDescent="0.2">
      <c r="A43" t="s">
        <v>221</v>
      </c>
      <c r="B43">
        <f>[4]p67!B43</f>
        <v>0.6</v>
      </c>
      <c r="C43">
        <f>[4]p67!C43</f>
        <v>1.8</v>
      </c>
      <c r="D43">
        <f>[4]p67!D43</f>
        <v>0.6</v>
      </c>
      <c r="E43">
        <f>[4]p67!E43</f>
        <v>1.2</v>
      </c>
      <c r="F43">
        <f>[4]p67!F43</f>
        <v>1.2</v>
      </c>
      <c r="G43">
        <f>[4]p67!G43</f>
        <v>1.2</v>
      </c>
      <c r="H43">
        <f>[4]p67!H43</f>
        <v>0</v>
      </c>
      <c r="I43">
        <f>[4]p67!I43</f>
        <v>0</v>
      </c>
      <c r="J43">
        <f>[4]p67!J43</f>
        <v>0</v>
      </c>
      <c r="K43">
        <f>[4]p67!K43</f>
        <v>0</v>
      </c>
    </row>
    <row r="44" spans="1:20" x14ac:dyDescent="0.2">
      <c r="A44" t="s">
        <v>222</v>
      </c>
      <c r="B44">
        <f>[4]p67!B44</f>
        <v>1.5</v>
      </c>
      <c r="C44">
        <f>[4]p67!C44</f>
        <v>1.2</v>
      </c>
      <c r="D44">
        <f>[4]p67!D44</f>
        <v>1.2</v>
      </c>
      <c r="E44">
        <f>[4]p67!E44</f>
        <v>0.6</v>
      </c>
      <c r="F44">
        <f>[4]p67!F44</f>
        <v>0.6</v>
      </c>
      <c r="G44">
        <f>[4]p67!G44</f>
        <v>0.9</v>
      </c>
      <c r="H44">
        <f>[4]p67!H44</f>
        <v>0</v>
      </c>
      <c r="I44">
        <f>[4]p67!I44</f>
        <v>0</v>
      </c>
      <c r="J44">
        <f>[4]p67!J44</f>
        <v>0</v>
      </c>
      <c r="K44">
        <f>[4]p67!K44</f>
        <v>0</v>
      </c>
    </row>
    <row r="45" spans="1:20" x14ac:dyDescent="0.2">
      <c r="A45" t="s">
        <v>223</v>
      </c>
      <c r="B45">
        <f>[4]p67!B45</f>
        <v>1.5</v>
      </c>
      <c r="C45">
        <f>[4]p67!C45</f>
        <v>1.2</v>
      </c>
      <c r="D45">
        <f>[4]p67!D45</f>
        <v>1.2</v>
      </c>
      <c r="E45">
        <f>[4]p67!E45</f>
        <v>0.6</v>
      </c>
      <c r="F45">
        <f>[4]p67!F45</f>
        <v>0.6</v>
      </c>
      <c r="G45">
        <f>[4]p67!G45</f>
        <v>0.9</v>
      </c>
      <c r="H45">
        <f>[4]p67!H45</f>
        <v>0</v>
      </c>
      <c r="I45">
        <f>[4]p67!I45</f>
        <v>0</v>
      </c>
      <c r="J45">
        <f>[4]p67!J45</f>
        <v>0</v>
      </c>
      <c r="K45">
        <f>[4]p67!K45</f>
        <v>0</v>
      </c>
    </row>
    <row r="46" spans="1:20" x14ac:dyDescent="0.2">
      <c r="A46" t="s">
        <v>224</v>
      </c>
      <c r="B46">
        <f>[4]p67!B46</f>
        <v>1.2</v>
      </c>
      <c r="C46">
        <f>[4]p67!C46</f>
        <v>0.6</v>
      </c>
      <c r="D46">
        <f>[4]p67!D46</f>
        <v>1.2</v>
      </c>
      <c r="E46">
        <f>[4]p67!E46</f>
        <v>0.9</v>
      </c>
      <c r="F46">
        <f>[4]p67!F46</f>
        <v>0.9</v>
      </c>
      <c r="G46">
        <f>[4]p67!G46</f>
        <v>0.6</v>
      </c>
      <c r="H46">
        <f>[4]p67!H46</f>
        <v>0</v>
      </c>
      <c r="I46">
        <f>[4]p67!I46</f>
        <v>0</v>
      </c>
      <c r="J46">
        <f>[4]p67!J46</f>
        <v>0</v>
      </c>
      <c r="K46">
        <f>[4]p67!K46</f>
        <v>0</v>
      </c>
      <c r="M46" s="32"/>
      <c r="N46" s="32"/>
      <c r="O46" s="32"/>
      <c r="P46" s="32"/>
      <c r="Q46" s="32"/>
      <c r="R46" s="32"/>
      <c r="S46" s="32"/>
      <c r="T46" s="32"/>
    </row>
    <row r="47" spans="1:20" x14ac:dyDescent="0.2">
      <c r="A47" t="s">
        <v>225</v>
      </c>
      <c r="B47">
        <f>[4]p67!B47</f>
        <v>91</v>
      </c>
      <c r="C47">
        <f>[4]p67!C47</f>
        <v>13</v>
      </c>
      <c r="D47">
        <f>[4]p67!D47</f>
        <v>6.2</v>
      </c>
      <c r="E47">
        <f>[4]p67!E47</f>
        <v>0.63</v>
      </c>
      <c r="F47">
        <f>[4]p67!F47</f>
        <v>0.75</v>
      </c>
      <c r="G47">
        <f>[4]p67!G47</f>
        <v>1</v>
      </c>
      <c r="H47">
        <f>[4]p67!H47</f>
        <v>0</v>
      </c>
      <c r="I47">
        <f>[4]p67!I47</f>
        <v>0</v>
      </c>
      <c r="J47">
        <f>[4]p67!J47</f>
        <v>0</v>
      </c>
      <c r="K47">
        <f>[4]p67!K47</f>
        <v>0</v>
      </c>
      <c r="M47" s="32"/>
      <c r="N47" s="32"/>
      <c r="O47" s="32"/>
      <c r="P47" s="32"/>
      <c r="Q47" s="32"/>
      <c r="R47" s="32"/>
      <c r="S47" s="32"/>
      <c r="T47" s="32"/>
    </row>
    <row r="48" spans="1:20" x14ac:dyDescent="0.2">
      <c r="A48" t="s">
        <v>226</v>
      </c>
      <c r="B48">
        <f>[4]p67!B48</f>
        <v>90</v>
      </c>
      <c r="C48">
        <f>[4]p67!C48</f>
        <v>13</v>
      </c>
      <c r="D48">
        <f>[4]p67!D48</f>
        <v>6.2</v>
      </c>
      <c r="E48">
        <f>[4]p67!E48</f>
        <v>0.63</v>
      </c>
      <c r="F48">
        <f>[4]p67!F48</f>
        <v>0.76</v>
      </c>
      <c r="G48">
        <f>[4]p67!G48</f>
        <v>1</v>
      </c>
      <c r="H48">
        <f>[4]p67!H48</f>
        <v>0</v>
      </c>
      <c r="I48">
        <f>[4]p67!I48</f>
        <v>0</v>
      </c>
      <c r="J48">
        <f>[4]p67!J48</f>
        <v>0</v>
      </c>
      <c r="K48">
        <f>[4]p67!K48</f>
        <v>0</v>
      </c>
      <c r="M48" s="32"/>
      <c r="N48" s="32"/>
      <c r="O48" s="32"/>
      <c r="P48" s="32"/>
      <c r="Q48" s="32"/>
      <c r="R48" s="32"/>
      <c r="S48" s="32"/>
      <c r="T48" s="32"/>
    </row>
    <row r="49" spans="1:20" x14ac:dyDescent="0.2">
      <c r="A49" t="s">
        <v>227</v>
      </c>
      <c r="B49">
        <f>[4]p67!B49</f>
        <v>91</v>
      </c>
      <c r="C49">
        <f>[4]p67!C49</f>
        <v>13</v>
      </c>
      <c r="D49">
        <f>[4]p67!D49</f>
        <v>6.2</v>
      </c>
      <c r="E49">
        <f>[4]p67!E49</f>
        <v>0.65</v>
      </c>
      <c r="F49">
        <f>[4]p67!F49</f>
        <v>0.77</v>
      </c>
      <c r="G49">
        <f>[4]p67!G49</f>
        <v>1</v>
      </c>
      <c r="H49">
        <f>[4]p67!H49</f>
        <v>0</v>
      </c>
      <c r="I49">
        <f>[4]p67!I49</f>
        <v>0</v>
      </c>
      <c r="J49">
        <f>[4]p67!J49</f>
        <v>0</v>
      </c>
      <c r="K49">
        <f>[4]p67!K49</f>
        <v>0</v>
      </c>
      <c r="M49" s="32"/>
      <c r="N49" s="32"/>
      <c r="O49" s="32"/>
      <c r="P49" s="32"/>
      <c r="Q49" s="32"/>
      <c r="R49" s="32"/>
      <c r="S49" s="32"/>
      <c r="T49" s="32"/>
    </row>
    <row r="50" spans="1:20" x14ac:dyDescent="0.2">
      <c r="A50" t="s">
        <v>228</v>
      </c>
      <c r="B50">
        <f>[4]p67!B50</f>
        <v>92</v>
      </c>
      <c r="C50">
        <f>[4]p67!C50</f>
        <v>13</v>
      </c>
      <c r="D50">
        <f>[4]p67!D50</f>
        <v>6.6</v>
      </c>
      <c r="E50">
        <f>[4]p67!E50</f>
        <v>0.66</v>
      </c>
      <c r="F50">
        <f>[4]p67!F50</f>
        <v>0.79</v>
      </c>
      <c r="G50">
        <f>[4]p67!G50</f>
        <v>1</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8.7824175824175796</v>
      </c>
      <c r="C51" s="325">
        <f>[4]p67!C51</f>
        <v>7.6000000000000068</v>
      </c>
      <c r="D51" s="325">
        <f>[4]p67!D51</f>
        <v>14.541935483870972</v>
      </c>
      <c r="E51" s="325">
        <f>[4]p67!E51</f>
        <v>9.2553846153846209</v>
      </c>
      <c r="F51" s="325">
        <f>[4]p67!F51</f>
        <v>10.394805194805201</v>
      </c>
      <c r="G51" s="325">
        <f>[4]p67!G51</f>
        <v>7.6</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18499644.054506451</v>
      </c>
      <c r="C52">
        <f>[4]p67!C52</f>
        <v>6959889.1433439925</v>
      </c>
      <c r="D52">
        <f>[4]p67!D52</f>
        <v>18786611.679419383</v>
      </c>
      <c r="E52">
        <f>[4]p67!E52</f>
        <v>6514087.5125156492</v>
      </c>
      <c r="F52">
        <f>[4]p67!F52</f>
        <v>1719583.0594862476</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17000834</v>
      </c>
      <c r="C53">
        <f>[4]p67!C53</f>
        <v>14448454</v>
      </c>
      <c r="D53">
        <f>[4]p67!D53</f>
        <v>16727152</v>
      </c>
      <c r="E53">
        <f>[4]p67!E53</f>
        <v>15754682</v>
      </c>
      <c r="F53">
        <f>[4]p67!F53</f>
        <v>11229357</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1159187</v>
      </c>
      <c r="C54">
        <f>[4]p67!C54</f>
        <v>728687</v>
      </c>
      <c r="D54">
        <f>[4]p67!D54</f>
        <v>782977</v>
      </c>
      <c r="E54">
        <f>[4]p67!E54</f>
        <v>2071314</v>
      </c>
      <c r="F54">
        <f>[4]p67!F54</f>
        <v>1010071</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2290870</v>
      </c>
      <c r="C55">
        <f>[4]p67!C55</f>
        <v>1181071</v>
      </c>
      <c r="D55">
        <f>[4]p67!D55</f>
        <v>1143177</v>
      </c>
      <c r="E55">
        <f>[4]p67!E55</f>
        <v>1227421</v>
      </c>
      <c r="F55">
        <f>[4]p67!F55</f>
        <v>5165914</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3450057</v>
      </c>
      <c r="C56">
        <f>[4]p67!C56</f>
        <v>1909758</v>
      </c>
      <c r="D56">
        <f>[4]p67!D56</f>
        <v>1926154</v>
      </c>
      <c r="E56">
        <f>[4]p67!E56</f>
        <v>3298735</v>
      </c>
      <c r="F56">
        <f>[4]p67!F56</f>
        <v>6175985</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2559864</v>
      </c>
      <c r="C57">
        <f>[4]p67!C57</f>
        <v>2522792</v>
      </c>
      <c r="D57">
        <f>[4]p67!D57</f>
        <v>2512839</v>
      </c>
      <c r="E57">
        <f>[4]p67!E57</f>
        <v>2530843</v>
      </c>
      <c r="F57">
        <f>[4]p67!F57</f>
        <v>2519679</v>
      </c>
      <c r="G57">
        <f>[4]p67!G57</f>
        <v>39102</v>
      </c>
      <c r="H57">
        <f>[4]p67!H57</f>
        <v>39102</v>
      </c>
      <c r="I57">
        <f>[4]p67!I57</f>
        <v>39102</v>
      </c>
      <c r="J57">
        <f>[4]p67!J57</f>
        <v>39102</v>
      </c>
      <c r="K57">
        <f>[4]p67!K57</f>
        <v>39102</v>
      </c>
      <c r="M57" s="42"/>
      <c r="N57" s="36"/>
      <c r="O57" s="36"/>
      <c r="P57" s="36"/>
      <c r="Q57" s="36"/>
      <c r="R57" s="36"/>
      <c r="S57" s="32"/>
      <c r="T57" s="44"/>
    </row>
    <row r="58" spans="1:20" x14ac:dyDescent="0.2">
      <c r="A58" t="s">
        <v>234</v>
      </c>
      <c r="B58">
        <f>[4]p67!B58</f>
        <v>7515833</v>
      </c>
      <c r="C58">
        <f>[4]p67!C58</f>
        <v>6739305</v>
      </c>
      <c r="D58">
        <f>[4]p67!D58</f>
        <v>7300291</v>
      </c>
      <c r="E58">
        <f>[4]p67!E58</f>
        <v>5664330</v>
      </c>
      <c r="F58">
        <f>[4]p67!F58</f>
        <v>5664330</v>
      </c>
      <c r="G58">
        <f>[4]p67!G58</f>
        <v>2421636</v>
      </c>
      <c r="H58">
        <f>[4]p67!H58</f>
        <v>1646713</v>
      </c>
      <c r="I58">
        <f>[4]p67!I58</f>
        <v>1549846</v>
      </c>
      <c r="J58">
        <f>[4]p67!J58</f>
        <v>2131037</v>
      </c>
      <c r="K58">
        <f>[4]p67!K58</f>
        <v>2324769</v>
      </c>
      <c r="M58" s="32"/>
      <c r="N58" s="43"/>
      <c r="O58" s="43"/>
      <c r="P58" s="43"/>
      <c r="Q58" s="43"/>
      <c r="R58" s="43"/>
      <c r="S58" s="43"/>
      <c r="T58" s="44"/>
    </row>
    <row r="59" spans="1:20" x14ac:dyDescent="0.2">
      <c r="A59" t="s">
        <v>235</v>
      </c>
      <c r="B59">
        <f>[4]p67!B59</f>
        <v>9468713</v>
      </c>
      <c r="C59">
        <f>[4]p67!C59</f>
        <v>9681837</v>
      </c>
      <c r="D59">
        <f>[4]p67!D59</f>
        <v>8262572</v>
      </c>
      <c r="E59">
        <f>[4]p67!E59</f>
        <v>8135878</v>
      </c>
      <c r="F59">
        <f>[4]p67!F59</f>
        <v>6695165</v>
      </c>
      <c r="G59">
        <f>[4]p67!G59</f>
        <v>1937309</v>
      </c>
      <c r="H59">
        <f>[4]p67!H59</f>
        <v>2324769</v>
      </c>
      <c r="I59">
        <f>[4]p67!I59</f>
        <v>2131037</v>
      </c>
      <c r="J59">
        <f>[4]p67!J59</f>
        <v>1549846</v>
      </c>
      <c r="K59">
        <f>[4]p67!K59</f>
        <v>1646713</v>
      </c>
      <c r="M59" s="32"/>
      <c r="N59" s="43"/>
      <c r="O59" s="43"/>
      <c r="P59" s="43"/>
      <c r="Q59" s="43"/>
      <c r="R59" s="43"/>
      <c r="S59" s="43"/>
      <c r="T59" s="44"/>
    </row>
    <row r="60" spans="1:20" x14ac:dyDescent="0.2">
      <c r="A60" t="s">
        <v>236</v>
      </c>
      <c r="B60">
        <f>[4]p67!B60</f>
        <v>16984546</v>
      </c>
      <c r="C60">
        <f>[4]p67!C60</f>
        <v>16421142</v>
      </c>
      <c r="D60">
        <f>[4]p67!D60</f>
        <v>15562863</v>
      </c>
      <c r="E60">
        <f>[4]p67!E60</f>
        <v>13800208</v>
      </c>
      <c r="F60">
        <f>[4]p67!F60</f>
        <v>12359495</v>
      </c>
      <c r="G60">
        <f>[4]p67!G60</f>
        <v>4358945</v>
      </c>
      <c r="H60">
        <f>[4]p67!H60</f>
        <v>3971482</v>
      </c>
      <c r="I60">
        <f>[4]p67!I60</f>
        <v>3680883</v>
      </c>
      <c r="J60">
        <f>[4]p67!J60</f>
        <v>3680883</v>
      </c>
      <c r="K60">
        <f>[4]p67!K60</f>
        <v>3971482</v>
      </c>
      <c r="M60" s="32"/>
      <c r="N60" s="32"/>
      <c r="O60" s="32"/>
      <c r="P60" s="32"/>
      <c r="Q60" s="32"/>
      <c r="R60" s="32"/>
      <c r="S60" s="32"/>
      <c r="T60" s="32"/>
    </row>
    <row r="61" spans="1:20" x14ac:dyDescent="0.2">
      <c r="A61" t="s">
        <v>237</v>
      </c>
      <c r="B61">
        <f>[4]p67!B61</f>
        <v>58494945.054506451</v>
      </c>
      <c r="C61">
        <f>[4]p67!C61</f>
        <v>42262035.143343993</v>
      </c>
      <c r="D61">
        <f>[4]p67!D61</f>
        <v>55515619.679419383</v>
      </c>
      <c r="E61">
        <f>[4]p67!E61</f>
        <v>41898555.512515649</v>
      </c>
      <c r="F61">
        <f>[4]p67!F61</f>
        <v>34004099.059486248</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8500000</v>
      </c>
      <c r="C62">
        <f>[4]p67!C62</f>
        <v>8629511.6397674903</v>
      </c>
      <c r="D62">
        <f>[4]p67!D62</f>
        <v>9343640.6411290318</v>
      </c>
      <c r="E62">
        <f>[4]p67!E62</f>
        <v>7813336.3851591954</v>
      </c>
      <c r="F62">
        <f>[4]p67!F62</f>
        <v>6844099.7983870972</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3629915</v>
      </c>
      <c r="C63">
        <f>[4]p67!C63</f>
        <v>3097251</v>
      </c>
      <c r="D63">
        <f>[4]p67!D63</f>
        <v>2219839</v>
      </c>
      <c r="E63">
        <f>[4]p67!E63</f>
        <v>2550127</v>
      </c>
      <c r="F63">
        <f>[4]p67!F63</f>
        <v>1499026</v>
      </c>
      <c r="G63">
        <f>[4]p67!G63</f>
        <v>-4091800</v>
      </c>
      <c r="H63">
        <f>[4]p67!H63</f>
        <v>-3614637</v>
      </c>
      <c r="I63">
        <f>[4]p67!I63</f>
        <v>-2875137</v>
      </c>
      <c r="J63">
        <f>[4]p67!J63</f>
        <v>-2721028</v>
      </c>
      <c r="K63">
        <f>[4]p67!K63</f>
        <v>-3336308</v>
      </c>
    </row>
    <row r="64" spans="1:20" x14ac:dyDescent="0.2">
      <c r="A64" t="s">
        <v>238</v>
      </c>
      <c r="B64">
        <f>[4]p67!B64</f>
        <v>19816257</v>
      </c>
      <c r="C64">
        <f>[4]p67!C64</f>
        <v>12026262</v>
      </c>
      <c r="D64">
        <f>[4]p67!D64</f>
        <v>19933522</v>
      </c>
      <c r="E64">
        <f>[4]p67!E64</f>
        <v>11660953</v>
      </c>
      <c r="F64">
        <f>[4]p67!F64</f>
        <v>15003001</v>
      </c>
      <c r="G64">
        <f>[4]p67!G64</f>
        <v>0</v>
      </c>
      <c r="H64">
        <f>[4]p67!H64</f>
        <v>0</v>
      </c>
      <c r="I64">
        <f>[4]p67!I64</f>
        <v>0</v>
      </c>
      <c r="J64">
        <f>[4]p67!J64</f>
        <v>0</v>
      </c>
      <c r="K64">
        <f>[4]p67!K64</f>
        <v>0</v>
      </c>
    </row>
    <row r="65" spans="1:13" x14ac:dyDescent="0.2">
      <c r="A65" t="s">
        <v>239</v>
      </c>
      <c r="B65">
        <f>[4]p67!B65</f>
        <v>1000000</v>
      </c>
      <c r="C65">
        <f>[4]p67!C65</f>
        <v>1000000</v>
      </c>
      <c r="D65">
        <f>[4]p67!D65</f>
        <v>1000000</v>
      </c>
      <c r="E65">
        <f>[4]p67!E65</f>
        <v>1000000</v>
      </c>
      <c r="F65">
        <f>[4]p67!F65</f>
        <v>1000000</v>
      </c>
      <c r="G65">
        <f>[4]p67!G65</f>
        <v>1000000</v>
      </c>
      <c r="H65">
        <f>[4]p67!H65</f>
        <v>1000000</v>
      </c>
      <c r="I65">
        <f>[4]p67!I65</f>
        <v>1000000</v>
      </c>
      <c r="J65">
        <f>[4]p67!J65</f>
        <v>1000000</v>
      </c>
      <c r="K65">
        <f>[4]p67!K65</f>
        <v>1000000</v>
      </c>
    </row>
    <row r="66" spans="1:13" x14ac:dyDescent="0.2">
      <c r="A66" t="s">
        <v>125</v>
      </c>
      <c r="B66">
        <f>[4]p67!B66</f>
        <v>25548773.054506451</v>
      </c>
      <c r="C66">
        <f>[4]p67!C66</f>
        <v>17509010.503576506</v>
      </c>
      <c r="D66">
        <f>[4]p67!D66</f>
        <v>23018618.038290352</v>
      </c>
      <c r="E66">
        <f>[4]p67!E66</f>
        <v>18874139.127356455</v>
      </c>
      <c r="F66">
        <f>[4]p67!F66</f>
        <v>9657972.2610991485</v>
      </c>
      <c r="G66">
        <f>[4]p67!G66</f>
        <v>12578592</v>
      </c>
      <c r="H66">
        <f>[4]p67!H66</f>
        <v>13504842</v>
      </c>
      <c r="I66">
        <f>[4]p67!I66</f>
        <v>14940345</v>
      </c>
      <c r="J66">
        <f>[4]p67!J66</f>
        <v>15240512</v>
      </c>
      <c r="K66">
        <f>[4]p67!K66</f>
        <v>14045127</v>
      </c>
    </row>
    <row r="67" spans="1:13" x14ac:dyDescent="0.2">
      <c r="A67" t="s">
        <v>240</v>
      </c>
      <c r="B67">
        <f>[4]p67!B67</f>
        <v>58494945.054506451</v>
      </c>
      <c r="C67">
        <f>[4]p67!C67</f>
        <v>42262035.143343993</v>
      </c>
      <c r="D67">
        <f>[4]p67!D67</f>
        <v>55515619.679419383</v>
      </c>
      <c r="E67">
        <f>[4]p67!E67</f>
        <v>41898555.512515649</v>
      </c>
      <c r="F67">
        <f>[4]p67!F67</f>
        <v>34004099.059486248</v>
      </c>
      <c r="G67">
        <f>[4]p67!G67</f>
        <v>0</v>
      </c>
      <c r="H67">
        <f>[4]p67!H67</f>
        <v>0</v>
      </c>
      <c r="I67">
        <f>[4]p67!I67</f>
        <v>0</v>
      </c>
      <c r="J67">
        <f>[4]p67!J67</f>
        <v>0</v>
      </c>
      <c r="K67">
        <f>[4]p67!K67</f>
        <v>0</v>
      </c>
    </row>
    <row r="68" spans="1:13" x14ac:dyDescent="0.2">
      <c r="A68" t="s">
        <v>241</v>
      </c>
      <c r="B68">
        <f>[4]p67!B68</f>
        <v>2000000</v>
      </c>
      <c r="C68">
        <f>[4]p67!C68</f>
        <v>0</v>
      </c>
      <c r="D68">
        <f>[4]p67!D68</f>
        <v>10</v>
      </c>
      <c r="E68">
        <f>[4]p67!E68</f>
        <v>0</v>
      </c>
      <c r="F68">
        <f>[4]p67!F68</f>
        <v>6000000</v>
      </c>
      <c r="G68">
        <f>[4]p67!G68</f>
        <v>0</v>
      </c>
      <c r="H68">
        <f>[4]p67!H68</f>
        <v>0</v>
      </c>
      <c r="I68">
        <f>[4]p67!I68</f>
        <v>0</v>
      </c>
      <c r="J68">
        <f>[4]p67!J68</f>
        <v>0</v>
      </c>
      <c r="K68">
        <f>[4]p67!K68</f>
        <v>0</v>
      </c>
    </row>
    <row r="69" spans="1:13" x14ac:dyDescent="0.2">
      <c r="A69" t="s">
        <v>242</v>
      </c>
      <c r="B69">
        <f>[4]p67!B69</f>
        <v>41471071.058554351</v>
      </c>
      <c r="C69">
        <f>[4]p67!C69</f>
        <v>42530524.779720277</v>
      </c>
      <c r="D69">
        <f>[4]p67!D69</f>
        <v>44910099.098321036</v>
      </c>
      <c r="E69">
        <f>[4]p67!E69</f>
        <v>38955731.238819242</v>
      </c>
      <c r="F69">
        <f>[4]p67!F69</f>
        <v>30593110.109954562</v>
      </c>
      <c r="G69">
        <f>[4]p67!G69</f>
        <v>0</v>
      </c>
      <c r="H69">
        <f>[4]p67!H69</f>
        <v>0</v>
      </c>
      <c r="I69">
        <f>[4]p67!I69</f>
        <v>0</v>
      </c>
      <c r="J69">
        <f>[4]p67!J69</f>
        <v>0</v>
      </c>
      <c r="K69">
        <f>[4]p67!K69</f>
        <v>0</v>
      </c>
    </row>
    <row r="70" spans="1:13" x14ac:dyDescent="0.2">
      <c r="A70" t="s">
        <v>243</v>
      </c>
      <c r="B70">
        <f>[4]p67!B70</f>
        <v>3648065.8495215178</v>
      </c>
      <c r="C70">
        <f>[4]p67!C70</f>
        <v>3498727.0094348043</v>
      </c>
      <c r="D70">
        <f>[4]p67!D70</f>
        <v>2617745.8110487387</v>
      </c>
      <c r="E70">
        <f>[4]p67!E70</f>
        <v>3189361.6764318794</v>
      </c>
      <c r="F70">
        <f>[4]p67!F70</f>
        <v>754495.09377798811</v>
      </c>
      <c r="G70">
        <f>[4]p67!G70</f>
        <v>-40312</v>
      </c>
      <c r="H70">
        <f>[4]p67!H70</f>
        <v>-37074</v>
      </c>
      <c r="I70">
        <f>[4]p67!I70</f>
        <v>-34646</v>
      </c>
      <c r="J70">
        <f>[4]p67!J70</f>
        <v>-34646</v>
      </c>
      <c r="K70">
        <f>[4]p67!K70</f>
        <v>-37074</v>
      </c>
    </row>
    <row r="71" spans="1:13" x14ac:dyDescent="0.2">
      <c r="A71" t="s">
        <v>244</v>
      </c>
      <c r="B71">
        <f>[4]p67!B71</f>
        <v>1.0285137608057737</v>
      </c>
      <c r="C71">
        <f>[4]p67!C71</f>
        <v>0.92727608149919194</v>
      </c>
      <c r="D71">
        <f>[4]p67!D71</f>
        <v>1.0144447924214111</v>
      </c>
      <c r="E71">
        <f>[4]p67!E71</f>
        <v>0.94816725251479761</v>
      </c>
      <c r="F71">
        <f>[4]p67!F71</f>
        <v>1.0815981127588254</v>
      </c>
      <c r="G71">
        <f>[4]p67!G71</f>
        <v>0</v>
      </c>
      <c r="H71">
        <f>[4]p67!H71</f>
        <v>0</v>
      </c>
      <c r="I71">
        <f>[4]p67!I71</f>
        <v>0</v>
      </c>
      <c r="J71">
        <f>[4]p67!J71</f>
        <v>0</v>
      </c>
      <c r="K71">
        <f>[4]p67!K71</f>
        <v>0</v>
      </c>
    </row>
    <row r="72" spans="1:13" x14ac:dyDescent="0.2">
      <c r="A72" t="s">
        <v>245</v>
      </c>
      <c r="B72">
        <f>[4]p67!B72</f>
        <v>1.1284697133707076</v>
      </c>
      <c r="C72">
        <f>[4]p67!C72</f>
        <v>0.99840931348561157</v>
      </c>
      <c r="D72">
        <f>[4]p67!D72</f>
        <v>1.0260417187887696</v>
      </c>
      <c r="E72">
        <f>[4]p67!E72</f>
        <v>1.0494549880899087</v>
      </c>
      <c r="F72">
        <f>[4]p67!F72</f>
        <v>0.79762426626500271</v>
      </c>
      <c r="G72">
        <f>[4]p67!G72</f>
        <v>0</v>
      </c>
      <c r="H72">
        <f>[4]p67!H72</f>
        <v>0</v>
      </c>
      <c r="I72">
        <f>[4]p67!I72</f>
        <v>0</v>
      </c>
      <c r="J72">
        <f>[4]p67!J72</f>
        <v>0</v>
      </c>
      <c r="K72">
        <f>[4]p67!K72</f>
        <v>0</v>
      </c>
    </row>
    <row r="73" spans="1:13" x14ac:dyDescent="0.2">
      <c r="A73" t="s">
        <v>246</v>
      </c>
      <c r="B73">
        <f>[4]p67!B73</f>
        <v>0</v>
      </c>
      <c r="C73">
        <f>[4]p67!C73</f>
        <v>0</v>
      </c>
      <c r="D73">
        <f>[4]p67!D73</f>
        <v>3</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1</v>
      </c>
    </row>
    <row r="79" spans="1:13" x14ac:dyDescent="0.2">
      <c r="A79" t="s">
        <v>248</v>
      </c>
      <c r="B79">
        <f>[4]p67!B79</f>
        <v>75000</v>
      </c>
    </row>
    <row r="80" spans="1:13" x14ac:dyDescent="0.2">
      <c r="A80" t="s">
        <v>249</v>
      </c>
      <c r="B80">
        <f>[4]p67!B80</f>
        <v>75000</v>
      </c>
    </row>
    <row r="81" spans="1:2" x14ac:dyDescent="0.2">
      <c r="A81" t="s">
        <v>250</v>
      </c>
      <c r="B81">
        <f>[4]p67!B81</f>
        <v>17.440000000000001</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83786</v>
      </c>
    </row>
    <row r="86" spans="1:2" x14ac:dyDescent="0.2">
      <c r="A86" t="s">
        <v>255</v>
      </c>
      <c r="B86">
        <f>[4]p67!B86</f>
        <v>15111</v>
      </c>
    </row>
    <row r="87" spans="1:2" x14ac:dyDescent="0.2">
      <c r="A87" t="s">
        <v>256</v>
      </c>
      <c r="B87">
        <f>[4]p67!B87</f>
        <v>22013</v>
      </c>
    </row>
    <row r="88" spans="1:2" x14ac:dyDescent="0.2">
      <c r="A88" t="s">
        <v>257</v>
      </c>
      <c r="B88">
        <f>[4]p67!B88</f>
        <v>45554</v>
      </c>
    </row>
    <row r="89" spans="1:2" x14ac:dyDescent="0.2">
      <c r="A89" t="s">
        <v>258</v>
      </c>
      <c r="B89">
        <f>[4]p67!B89</f>
        <v>48559</v>
      </c>
    </row>
    <row r="90" spans="1:2" x14ac:dyDescent="0.2">
      <c r="A90" t="s">
        <v>259</v>
      </c>
      <c r="B90">
        <f>[4]p67!B90</f>
        <v>197299</v>
      </c>
    </row>
    <row r="91" spans="1:2" x14ac:dyDescent="0.2">
      <c r="A91" t="s">
        <v>260</v>
      </c>
      <c r="B91">
        <f>[4]p67!B91</f>
        <v>83786</v>
      </c>
    </row>
    <row r="92" spans="1:2" x14ac:dyDescent="0.2">
      <c r="A92" t="s">
        <v>261</v>
      </c>
      <c r="B92">
        <f>[4]p67!B92</f>
        <v>15111</v>
      </c>
    </row>
    <row r="93" spans="1:2" x14ac:dyDescent="0.2">
      <c r="A93" t="s">
        <v>262</v>
      </c>
      <c r="B93">
        <f>[4]p67!B93</f>
        <v>22013</v>
      </c>
    </row>
    <row r="94" spans="1:2" x14ac:dyDescent="0.2">
      <c r="A94" t="s">
        <v>263</v>
      </c>
      <c r="B94">
        <f>[4]p67!B94</f>
        <v>45554</v>
      </c>
    </row>
    <row r="95" spans="1:2" x14ac:dyDescent="0.2">
      <c r="A95" t="s">
        <v>264</v>
      </c>
      <c r="B95">
        <f>[4]p67!B95</f>
        <v>48559</v>
      </c>
    </row>
    <row r="96" spans="1:2" x14ac:dyDescent="0.2">
      <c r="A96" t="s">
        <v>265</v>
      </c>
      <c r="B96">
        <f>[4]p67!B96</f>
        <v>197299</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318386800</v>
      </c>
    </row>
    <row r="104" spans="1:2" x14ac:dyDescent="0.2">
      <c r="A104" t="s">
        <v>273</v>
      </c>
      <c r="B104">
        <f>[4]p67!B104</f>
        <v>5666625</v>
      </c>
    </row>
    <row r="105" spans="1:2" x14ac:dyDescent="0.2">
      <c r="A105" t="s">
        <v>274</v>
      </c>
      <c r="B105">
        <f>[4]p67!B105</f>
        <v>6934095.0000000009</v>
      </c>
    </row>
    <row r="106" spans="1:2" x14ac:dyDescent="0.2">
      <c r="A106" t="s">
        <v>275</v>
      </c>
      <c r="B106">
        <f>[4]p67!B106</f>
        <v>1457728</v>
      </c>
    </row>
    <row r="107" spans="1:2" x14ac:dyDescent="0.2">
      <c r="A107" t="s">
        <v>276</v>
      </c>
      <c r="B107">
        <f>[4]p67!B107</f>
        <v>2330832</v>
      </c>
    </row>
    <row r="108" spans="1:2" x14ac:dyDescent="0.2">
      <c r="A108" t="s">
        <v>277</v>
      </c>
      <c r="B108">
        <f>[4]p67!B108</f>
        <v>7398712.5</v>
      </c>
    </row>
    <row r="109" spans="1:2" x14ac:dyDescent="0.2">
      <c r="A109" t="s">
        <v>278</v>
      </c>
      <c r="B109">
        <f>[4]p67!B109</f>
        <v>1597.1762446861044</v>
      </c>
    </row>
    <row r="110" spans="1:2" x14ac:dyDescent="0.2">
      <c r="A110" t="s">
        <v>279</v>
      </c>
      <c r="B110">
        <f>[4]p67!B110</f>
        <v>243.76803495515776</v>
      </c>
    </row>
    <row r="111" spans="1:2" x14ac:dyDescent="0.2">
      <c r="A111" t="s">
        <v>280</v>
      </c>
      <c r="B111">
        <f>[4]p67!B111</f>
        <v>108.81860128630601</v>
      </c>
    </row>
    <row r="112" spans="1:2" x14ac:dyDescent="0.2">
      <c r="A112" t="s">
        <v>281</v>
      </c>
      <c r="B112">
        <f>[4]p67!B112</f>
        <v>11.798401747757888</v>
      </c>
    </row>
    <row r="113" spans="1:2" x14ac:dyDescent="0.2">
      <c r="A113" t="s">
        <v>282</v>
      </c>
      <c r="B113">
        <f>[4]p67!B113</f>
        <v>13.976568224267035</v>
      </c>
    </row>
    <row r="114" spans="1:2" x14ac:dyDescent="0.2">
      <c r="A114" t="s">
        <v>283</v>
      </c>
      <c r="B114">
        <f>[4]p67!B114</f>
        <v>18.151387304242903</v>
      </c>
    </row>
    <row r="115" spans="1:2" x14ac:dyDescent="0.2">
      <c r="A115" t="s">
        <v>284</v>
      </c>
      <c r="B115">
        <f>[4]p67!B115</f>
        <v>11999988</v>
      </c>
    </row>
    <row r="116" spans="1:2" x14ac:dyDescent="0.2">
      <c r="A116" t="s">
        <v>285</v>
      </c>
      <c r="B116">
        <f>[4]p67!B116</f>
        <v>0</v>
      </c>
    </row>
    <row r="117" spans="1:2" x14ac:dyDescent="0.2">
      <c r="A117" t="s">
        <v>286</v>
      </c>
      <c r="B117">
        <f>[4]p67!B117</f>
        <v>399999.2</v>
      </c>
    </row>
    <row r="118" spans="1:2" x14ac:dyDescent="0.2">
      <c r="A118" t="s">
        <v>287</v>
      </c>
      <c r="B118">
        <f>[4]p67!B118</f>
        <v>99999.900000000009</v>
      </c>
    </row>
    <row r="119" spans="1:2" x14ac:dyDescent="0.2">
      <c r="A119" t="s">
        <v>288</v>
      </c>
      <c r="B119">
        <f>[4]p67!B119</f>
        <v>199999.80000000002</v>
      </c>
    </row>
    <row r="120" spans="1:2" x14ac:dyDescent="0.2">
      <c r="A120" t="s">
        <v>289</v>
      </c>
      <c r="B120">
        <f>[4]p67!B120</f>
        <v>1200000</v>
      </c>
    </row>
    <row r="121" spans="1:2" x14ac:dyDescent="0.2">
      <c r="A121" t="s">
        <v>290</v>
      </c>
      <c r="B121">
        <f>[4]p67!B121</f>
        <v>28654812</v>
      </c>
    </row>
    <row r="122" spans="1:2" x14ac:dyDescent="0.2">
      <c r="A122" t="s">
        <v>291</v>
      </c>
      <c r="B122">
        <f>[4]p67!B122</f>
        <v>390997.12499999994</v>
      </c>
    </row>
    <row r="123" spans="1:2" x14ac:dyDescent="0.2">
      <c r="A123" t="s">
        <v>292</v>
      </c>
      <c r="B123">
        <f>[4]p67!B123</f>
        <v>0</v>
      </c>
    </row>
    <row r="124" spans="1:2" x14ac:dyDescent="0.2">
      <c r="A124" t="s">
        <v>293</v>
      </c>
      <c r="B124">
        <f>[4]p67!B124</f>
        <v>167638.72</v>
      </c>
    </row>
    <row r="125" spans="1:2" x14ac:dyDescent="0.2">
      <c r="A125" t="s">
        <v>294</v>
      </c>
      <c r="B125">
        <f>[4]p67!B125</f>
        <v>268045.68000000005</v>
      </c>
    </row>
    <row r="126" spans="1:2" x14ac:dyDescent="0.2">
      <c r="A126" t="s">
        <v>295</v>
      </c>
      <c r="B126">
        <f>[4]p67!B126</f>
        <v>425425.96875</v>
      </c>
    </row>
    <row r="127" spans="1:2" x14ac:dyDescent="0.2">
      <c r="A127" t="s">
        <v>296</v>
      </c>
      <c r="B127">
        <f>[4]p67!B127</f>
        <v>76776</v>
      </c>
    </row>
    <row r="128" spans="1:2" x14ac:dyDescent="0.2">
      <c r="A128" t="s">
        <v>297</v>
      </c>
      <c r="B128">
        <f>[4]p67!B128</f>
        <v>5090</v>
      </c>
    </row>
    <row r="129" spans="1:2" x14ac:dyDescent="0.2">
      <c r="A129" t="s">
        <v>298</v>
      </c>
      <c r="B129">
        <f>[4]p67!B129</f>
        <v>5949</v>
      </c>
    </row>
    <row r="130" spans="1:2" x14ac:dyDescent="0.2">
      <c r="A130" t="s">
        <v>299</v>
      </c>
      <c r="B130">
        <f>[4]p67!B130</f>
        <v>50486</v>
      </c>
    </row>
    <row r="131" spans="1:2" x14ac:dyDescent="0.2">
      <c r="A131" t="s">
        <v>300</v>
      </c>
      <c r="B131">
        <f>[4]p67!B131</f>
        <v>39071</v>
      </c>
    </row>
    <row r="132" spans="1:2" x14ac:dyDescent="0.2">
      <c r="A132" t="s">
        <v>301</v>
      </c>
      <c r="B132">
        <f>[4]p67!B132</f>
        <v>203999</v>
      </c>
    </row>
    <row r="133" spans="1:2" x14ac:dyDescent="0.2">
      <c r="A133" t="s">
        <v>302</v>
      </c>
      <c r="B133">
        <f>[4]p67!B133</f>
        <v>76776</v>
      </c>
    </row>
    <row r="134" spans="1:2" x14ac:dyDescent="0.2">
      <c r="A134" t="s">
        <v>303</v>
      </c>
      <c r="B134">
        <f>[4]p67!B134</f>
        <v>5090</v>
      </c>
    </row>
    <row r="135" spans="1:2" x14ac:dyDescent="0.2">
      <c r="A135" t="s">
        <v>304</v>
      </c>
      <c r="B135">
        <f>[4]p67!B135</f>
        <v>5949</v>
      </c>
    </row>
    <row r="136" spans="1:2" x14ac:dyDescent="0.2">
      <c r="A136" t="s">
        <v>305</v>
      </c>
      <c r="B136">
        <f>[4]p67!B136</f>
        <v>50486</v>
      </c>
    </row>
    <row r="137" spans="1:2" x14ac:dyDescent="0.2">
      <c r="A137" t="s">
        <v>306</v>
      </c>
      <c r="B137">
        <f>[4]p67!B137</f>
        <v>39071</v>
      </c>
    </row>
    <row r="138" spans="1:2" x14ac:dyDescent="0.2">
      <c r="A138" t="s">
        <v>307</v>
      </c>
      <c r="B138">
        <f>[4]p67!B138</f>
        <v>203999</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491366400.00000006</v>
      </c>
    </row>
    <row r="146" spans="1:2" x14ac:dyDescent="0.2">
      <c r="A146" t="s">
        <v>315</v>
      </c>
      <c r="B146">
        <f>[4]p67!B146</f>
        <v>2799500</v>
      </c>
    </row>
    <row r="147" spans="1:2" x14ac:dyDescent="0.2">
      <c r="A147" t="s">
        <v>316</v>
      </c>
      <c r="B147">
        <f>[4]p67!B147</f>
        <v>3271950</v>
      </c>
    </row>
    <row r="148" spans="1:2" x14ac:dyDescent="0.2">
      <c r="A148" t="s">
        <v>317</v>
      </c>
      <c r="B148">
        <f>[4]p67!B148</f>
        <v>2271870</v>
      </c>
    </row>
    <row r="149" spans="1:2" x14ac:dyDescent="0.2">
      <c r="A149" t="s">
        <v>318</v>
      </c>
      <c r="B149">
        <f>[4]p67!B149</f>
        <v>2305188.9999999995</v>
      </c>
    </row>
    <row r="150" spans="1:2" x14ac:dyDescent="0.2">
      <c r="A150" t="s">
        <v>319</v>
      </c>
      <c r="B150">
        <f>[4]p67!B150</f>
        <v>11117945.5</v>
      </c>
    </row>
    <row r="151" spans="1:2" x14ac:dyDescent="0.2">
      <c r="A151" t="s">
        <v>320</v>
      </c>
      <c r="B151">
        <f>[4]p67!B151</f>
        <v>2396.799384740495</v>
      </c>
    </row>
    <row r="152" spans="1:2" x14ac:dyDescent="0.2">
      <c r="A152" t="s">
        <v>321</v>
      </c>
      <c r="B152">
        <f>[4]p67!B152</f>
        <v>334.59991210578505</v>
      </c>
    </row>
    <row r="153" spans="1:2" x14ac:dyDescent="0.2">
      <c r="A153" t="s">
        <v>322</v>
      </c>
      <c r="B153">
        <f>[4]p67!B153</f>
        <v>163.29841961968208</v>
      </c>
    </row>
    <row r="154" spans="1:2" x14ac:dyDescent="0.2">
      <c r="A154" t="s">
        <v>323</v>
      </c>
      <c r="B154">
        <f>[4]p67!B154</f>
        <v>16.924995605289251</v>
      </c>
    </row>
    <row r="155" spans="1:2" x14ac:dyDescent="0.2">
      <c r="A155" t="s">
        <v>324</v>
      </c>
      <c r="B155">
        <f>[4]p67!B155</f>
        <v>20.04961017857342</v>
      </c>
    </row>
    <row r="156" spans="1:2" x14ac:dyDescent="0.2">
      <c r="A156" t="s">
        <v>325</v>
      </c>
      <c r="B156">
        <f>[4]p67!B156</f>
        <v>25.73845477736808</v>
      </c>
    </row>
    <row r="157" spans="1:2" x14ac:dyDescent="0.2">
      <c r="A157" t="s">
        <v>326</v>
      </c>
      <c r="B157">
        <f>[4]p67!B157</f>
        <v>14999985</v>
      </c>
    </row>
    <row r="158" spans="1:2" x14ac:dyDescent="0.2">
      <c r="A158" t="s">
        <v>327</v>
      </c>
      <c r="B158">
        <f>[4]p67!B158</f>
        <v>0</v>
      </c>
    </row>
    <row r="159" spans="1:2" x14ac:dyDescent="0.2">
      <c r="A159" t="s">
        <v>328</v>
      </c>
      <c r="B159">
        <f>[4]p67!B159</f>
        <v>0</v>
      </c>
    </row>
    <row r="160" spans="1:2" x14ac:dyDescent="0.2">
      <c r="A160" t="s">
        <v>329</v>
      </c>
      <c r="B160">
        <f>[4]p67!B160</f>
        <v>179999.95</v>
      </c>
    </row>
    <row r="161" spans="1:2" x14ac:dyDescent="0.2">
      <c r="A161" t="s">
        <v>330</v>
      </c>
      <c r="B161">
        <f>[4]p67!B161</f>
        <v>0</v>
      </c>
    </row>
    <row r="162" spans="1:2" x14ac:dyDescent="0.2">
      <c r="A162" t="s">
        <v>331</v>
      </c>
      <c r="B162">
        <f>[4]p67!B162</f>
        <v>1500000</v>
      </c>
    </row>
    <row r="163" spans="1:2" x14ac:dyDescent="0.2">
      <c r="A163" t="s">
        <v>332</v>
      </c>
      <c r="B163">
        <f>[4]p67!B163</f>
        <v>44222976</v>
      </c>
    </row>
    <row r="164" spans="1:2" x14ac:dyDescent="0.2">
      <c r="A164" t="s">
        <v>333</v>
      </c>
      <c r="B164">
        <f>[4]p67!B164</f>
        <v>0</v>
      </c>
    </row>
    <row r="165" spans="1:2" x14ac:dyDescent="0.2">
      <c r="A165" t="s">
        <v>334</v>
      </c>
      <c r="B165">
        <f>[4]p67!B165</f>
        <v>301019.40000000002</v>
      </c>
    </row>
    <row r="166" spans="1:2" x14ac:dyDescent="0.2">
      <c r="A166" t="s">
        <v>335</v>
      </c>
      <c r="B166">
        <f>[4]p67!B166</f>
        <v>261265.05</v>
      </c>
    </row>
    <row r="167" spans="1:2" x14ac:dyDescent="0.2">
      <c r="A167" t="s">
        <v>336</v>
      </c>
      <c r="B167">
        <f>[4]p67!B167</f>
        <v>265096.73499999999</v>
      </c>
    </row>
    <row r="168" spans="1:2" x14ac:dyDescent="0.2">
      <c r="A168" t="s">
        <v>337</v>
      </c>
      <c r="B168">
        <f>[4]p67!B168</f>
        <v>0</v>
      </c>
    </row>
    <row r="169" spans="1:2" x14ac:dyDescent="0.2">
      <c r="A169" t="s">
        <v>338</v>
      </c>
      <c r="B169">
        <f>[4]p67!B169</f>
        <v>3</v>
      </c>
    </row>
    <row r="170" spans="1:2" x14ac:dyDescent="0.2">
      <c r="A170" t="s">
        <v>339</v>
      </c>
      <c r="B170">
        <f>[4]p67!B170</f>
        <v>6</v>
      </c>
    </row>
    <row r="171" spans="1:2" x14ac:dyDescent="0.2">
      <c r="A171" t="s">
        <v>340</v>
      </c>
      <c r="B171">
        <f>[4]p67!B171</f>
        <v>396363</v>
      </c>
    </row>
    <row r="172" spans="1:2" x14ac:dyDescent="0.2">
      <c r="A172" t="s">
        <v>341</v>
      </c>
      <c r="B172">
        <f>[4]p67!B172</f>
        <v>10731775</v>
      </c>
    </row>
    <row r="173" spans="1:2" x14ac:dyDescent="0.2">
      <c r="A173" t="s">
        <v>342</v>
      </c>
      <c r="B173">
        <f>[4]p67!B173</f>
        <v>29568225.000000004</v>
      </c>
    </row>
    <row r="174" spans="1:2" x14ac:dyDescent="0.2">
      <c r="A174" t="s">
        <v>343</v>
      </c>
      <c r="B174">
        <f>[4]p67!B174</f>
        <v>475686</v>
      </c>
    </row>
    <row r="175" spans="1:2" x14ac:dyDescent="0.2">
      <c r="A175" t="s">
        <v>344</v>
      </c>
      <c r="B175">
        <f>[4]p67!B175</f>
        <v>10731775</v>
      </c>
    </row>
    <row r="176" spans="1:2" x14ac:dyDescent="0.2">
      <c r="A176" t="s">
        <v>345</v>
      </c>
      <c r="B176">
        <f>[4]p67!B176</f>
        <v>35433381.25</v>
      </c>
    </row>
    <row r="177" spans="1:2" x14ac:dyDescent="0.2">
      <c r="A177" t="s">
        <v>346</v>
      </c>
      <c r="B177">
        <f>[4]p67!B177</f>
        <v>469740</v>
      </c>
    </row>
    <row r="178" spans="1:2" x14ac:dyDescent="0.2">
      <c r="A178" t="s">
        <v>347</v>
      </c>
      <c r="B178">
        <f>[4]p67!B178</f>
        <v>10537011.6</v>
      </c>
    </row>
    <row r="179" spans="1:2" x14ac:dyDescent="0.2">
      <c r="A179" t="s">
        <v>348</v>
      </c>
      <c r="B179">
        <f>[4]p67!B179</f>
        <v>35153454.399999999</v>
      </c>
    </row>
    <row r="180" spans="1:2" x14ac:dyDescent="0.2">
      <c r="A180" t="s">
        <v>349</v>
      </c>
      <c r="B180">
        <f>[4]p67!B180</f>
        <v>433609</v>
      </c>
    </row>
    <row r="181" spans="1:2" x14ac:dyDescent="0.2">
      <c r="A181" t="s">
        <v>350</v>
      </c>
      <c r="B181">
        <f>[4]p67!B181</f>
        <v>2172508</v>
      </c>
    </row>
    <row r="182" spans="1:2" x14ac:dyDescent="0.2">
      <c r="A182" t="s">
        <v>351</v>
      </c>
      <c r="B182">
        <f>[4]p67!B182</f>
        <v>8327492</v>
      </c>
    </row>
    <row r="183" spans="1:2" x14ac:dyDescent="0.2">
      <c r="A183" t="s">
        <v>352</v>
      </c>
      <c r="B183">
        <f>[4]p67!B183</f>
        <v>479429</v>
      </c>
    </row>
    <row r="184" spans="1:2" x14ac:dyDescent="0.2">
      <c r="A184" t="s">
        <v>353</v>
      </c>
      <c r="B184">
        <f>[4]p67!B184</f>
        <v>2172508</v>
      </c>
    </row>
    <row r="185" spans="1:2" x14ac:dyDescent="0.2">
      <c r="A185" t="s">
        <v>354</v>
      </c>
      <c r="B185">
        <f>[4]p67!B185</f>
        <v>9205714</v>
      </c>
    </row>
    <row r="186" spans="1:2" x14ac:dyDescent="0.2">
      <c r="A186" t="s">
        <v>355</v>
      </c>
      <c r="B186">
        <f>[4]p67!B186</f>
        <v>473436</v>
      </c>
    </row>
    <row r="187" spans="1:2" x14ac:dyDescent="0.2">
      <c r="A187" t="s">
        <v>356</v>
      </c>
      <c r="B187">
        <f>[4]p67!B187</f>
        <v>2160522</v>
      </c>
    </row>
    <row r="188" spans="1:2" x14ac:dyDescent="0.2">
      <c r="A188" t="s">
        <v>357</v>
      </c>
      <c r="B188">
        <f>[4]p67!B188</f>
        <v>9016802</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70686</v>
      </c>
    </row>
    <row r="193" spans="1:2" x14ac:dyDescent="0.2">
      <c r="A193" t="s">
        <v>362</v>
      </c>
      <c r="B193">
        <f>[4]p67!B193</f>
        <v>7186959.4000000004</v>
      </c>
    </row>
    <row r="194" spans="1:2" x14ac:dyDescent="0.2">
      <c r="A194" t="s">
        <v>363</v>
      </c>
      <c r="B194">
        <f>[4]p67!B194</f>
        <v>101.67447516544178</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94604</v>
      </c>
    </row>
    <row r="202" spans="1:2" x14ac:dyDescent="0.2">
      <c r="A202" t="s">
        <v>371</v>
      </c>
      <c r="B202">
        <f>[4]p67!B202</f>
        <v>2290870</v>
      </c>
    </row>
    <row r="203" spans="1:2" x14ac:dyDescent="0.2">
      <c r="A203" t="s">
        <v>372</v>
      </c>
      <c r="B203">
        <f>[4]p67!B203</f>
        <v>24.215364533485236</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134730</v>
      </c>
    </row>
    <row r="208" spans="1:2" x14ac:dyDescent="0.2">
      <c r="A208" t="s">
        <v>377</v>
      </c>
      <c r="B208">
        <f>[4]p67!B208</f>
        <v>251495</v>
      </c>
    </row>
    <row r="209" spans="1:2" x14ac:dyDescent="0.2">
      <c r="A209" t="s">
        <v>378</v>
      </c>
      <c r="B209">
        <f>[4]p67!B209</f>
        <v>0</v>
      </c>
    </row>
    <row r="210" spans="1:2" x14ac:dyDescent="0.2">
      <c r="A210" t="s">
        <v>379</v>
      </c>
      <c r="B210">
        <f>[4]p67!B210</f>
        <v>0</v>
      </c>
    </row>
    <row r="211" spans="1:2" x14ac:dyDescent="0.2">
      <c r="A211" t="s">
        <v>380</v>
      </c>
      <c r="B211">
        <f>[4]p67!B211</f>
        <v>745698.29999999993</v>
      </c>
    </row>
    <row r="212" spans="1:2" x14ac:dyDescent="0.2">
      <c r="A212" t="s">
        <v>381</v>
      </c>
      <c r="B212">
        <f>[4]p67!B212</f>
        <v>853288</v>
      </c>
    </row>
    <row r="213" spans="1:2" x14ac:dyDescent="0.2">
      <c r="A213" t="s">
        <v>382</v>
      </c>
      <c r="B213">
        <f>[4]p67!B213</f>
        <v>41471071.058554351</v>
      </c>
    </row>
    <row r="214" spans="1:2" x14ac:dyDescent="0.2">
      <c r="A214" t="s">
        <v>137</v>
      </c>
      <c r="B214">
        <f>[4]p67!B214</f>
        <v>241780</v>
      </c>
    </row>
    <row r="215" spans="1:2" x14ac:dyDescent="0.2">
      <c r="A215" t="s">
        <v>383</v>
      </c>
      <c r="B215">
        <f>[4]p67!B215</f>
        <v>0</v>
      </c>
    </row>
    <row r="216" spans="1:2" x14ac:dyDescent="0.2">
      <c r="A216" t="s">
        <v>384</v>
      </c>
      <c r="B216">
        <f>[4]p67!B216</f>
        <v>41712851.058554351</v>
      </c>
    </row>
    <row r="217" spans="1:2" x14ac:dyDescent="0.2">
      <c r="A217" t="s">
        <v>385</v>
      </c>
      <c r="B217">
        <f>[4]p67!B217</f>
        <v>16182308</v>
      </c>
    </row>
    <row r="218" spans="1:2" x14ac:dyDescent="0.2">
      <c r="A218" t="s">
        <v>386</v>
      </c>
      <c r="B218">
        <f>[4]p67!B218</f>
        <v>1131923.2999999998</v>
      </c>
    </row>
    <row r="219" spans="1:2" x14ac:dyDescent="0.2">
      <c r="A219" t="s">
        <v>387</v>
      </c>
      <c r="B219">
        <f>[4]p67!B219</f>
        <v>3751728</v>
      </c>
    </row>
    <row r="220" spans="1:2" x14ac:dyDescent="0.2">
      <c r="A220" t="s">
        <v>388</v>
      </c>
      <c r="B220">
        <f>[4]p67!B220</f>
        <v>265290</v>
      </c>
    </row>
    <row r="221" spans="1:2" x14ac:dyDescent="0.2">
      <c r="A221" t="s">
        <v>145</v>
      </c>
      <c r="B221">
        <f>[4]p67!B221</f>
        <v>7300000</v>
      </c>
    </row>
    <row r="222" spans="1:2" x14ac:dyDescent="0.2">
      <c r="A222" t="s">
        <v>146</v>
      </c>
      <c r="B222">
        <f>[4]p67!B222</f>
        <v>477663</v>
      </c>
    </row>
    <row r="223" spans="1:2" x14ac:dyDescent="0.2">
      <c r="A223" t="s">
        <v>389</v>
      </c>
      <c r="B223">
        <f>[4]p67!B223</f>
        <v>214994</v>
      </c>
    </row>
    <row r="224" spans="1:2" x14ac:dyDescent="0.2">
      <c r="A224" t="s">
        <v>390</v>
      </c>
      <c r="B224">
        <f>[4]p67!B224</f>
        <v>0</v>
      </c>
    </row>
    <row r="225" spans="1:2" x14ac:dyDescent="0.2">
      <c r="A225" t="s">
        <v>391</v>
      </c>
      <c r="B225">
        <f>[4]p67!B225</f>
        <v>0</v>
      </c>
    </row>
    <row r="226" spans="1:2" x14ac:dyDescent="0.2">
      <c r="A226" t="s">
        <v>392</v>
      </c>
      <c r="B226">
        <f>[4]p67!B226</f>
        <v>3700000</v>
      </c>
    </row>
    <row r="227" spans="1:2" x14ac:dyDescent="0.2">
      <c r="A227" t="s">
        <v>152</v>
      </c>
      <c r="B227">
        <f>[4]p67!B227</f>
        <v>160000</v>
      </c>
    </row>
    <row r="228" spans="1:2" x14ac:dyDescent="0.2">
      <c r="A228" t="s">
        <v>393</v>
      </c>
      <c r="B228">
        <f>[4]p67!B228</f>
        <v>104430.20844450709</v>
      </c>
    </row>
    <row r="229" spans="1:2" x14ac:dyDescent="0.2">
      <c r="A229" t="s">
        <v>394</v>
      </c>
      <c r="B229">
        <f>[4]p67!B229</f>
        <v>239988</v>
      </c>
    </row>
    <row r="230" spans="1:2" x14ac:dyDescent="0.2">
      <c r="A230" t="s">
        <v>395</v>
      </c>
      <c r="B230">
        <f>[4]p67!B230</f>
        <v>2657153.7005883232</v>
      </c>
    </row>
    <row r="231" spans="1:2" x14ac:dyDescent="0.2">
      <c r="A231" t="s">
        <v>396</v>
      </c>
      <c r="B231">
        <f>[4]p67!B231</f>
        <v>36185478.209032834</v>
      </c>
    </row>
    <row r="232" spans="1:2" x14ac:dyDescent="0.2">
      <c r="A232" t="s">
        <v>397</v>
      </c>
      <c r="B232">
        <f>[4]p67!B232</f>
        <v>5527372.8495215178</v>
      </c>
    </row>
    <row r="233" spans="1:2" x14ac:dyDescent="0.2">
      <c r="A233" t="s">
        <v>398</v>
      </c>
      <c r="B233">
        <f>[4]p67!B233</f>
        <v>1879307</v>
      </c>
    </row>
    <row r="234" spans="1:2" x14ac:dyDescent="0.2">
      <c r="A234" t="s">
        <v>243</v>
      </c>
      <c r="B234">
        <f>[4]p67!B234</f>
        <v>3648065.8495215178</v>
      </c>
    </row>
    <row r="235" spans="1:2" x14ac:dyDescent="0.2">
      <c r="A235" t="s">
        <v>399</v>
      </c>
      <c r="B235">
        <f>[4]p67!B235</f>
        <v>6250000</v>
      </c>
    </row>
    <row r="236" spans="1:2" x14ac:dyDescent="0.2">
      <c r="A236" t="s">
        <v>400</v>
      </c>
      <c r="B236">
        <f>[4]p67!B236</f>
        <v>11666666.666666668</v>
      </c>
    </row>
    <row r="237" spans="1:2" x14ac:dyDescent="0.2">
      <c r="A237" t="s">
        <v>401</v>
      </c>
      <c r="B237">
        <f>[4]p67!B237</f>
        <v>10000000</v>
      </c>
    </row>
    <row r="238" spans="1:2" x14ac:dyDescent="0.2">
      <c r="A238" t="s">
        <v>402</v>
      </c>
      <c r="B238">
        <f>[4]p67!B238</f>
        <v>400</v>
      </c>
    </row>
    <row r="239" spans="1:2" x14ac:dyDescent="0.2">
      <c r="A239" t="s">
        <v>403</v>
      </c>
      <c r="B239">
        <f>[4]p67!B239</f>
        <v>300</v>
      </c>
    </row>
    <row r="240" spans="1:2" x14ac:dyDescent="0.2">
      <c r="A240" t="s">
        <v>404</v>
      </c>
      <c r="B240">
        <f>[4]p67!B240</f>
        <v>1000</v>
      </c>
    </row>
    <row r="241" spans="1:2" x14ac:dyDescent="0.2">
      <c r="A241" t="s">
        <v>405</v>
      </c>
      <c r="B241">
        <f>[4]p67!B241</f>
        <v>1.4</v>
      </c>
    </row>
    <row r="242" spans="1:2" x14ac:dyDescent="0.2">
      <c r="A242" t="s">
        <v>406</v>
      </c>
      <c r="B242">
        <f>[4]p67!B242</f>
        <v>2.2799999999999998</v>
      </c>
    </row>
    <row r="243" spans="1:2" x14ac:dyDescent="0.2">
      <c r="A243" t="s">
        <v>407</v>
      </c>
      <c r="B243">
        <f>[4]p67!B243</f>
        <v>53097546</v>
      </c>
    </row>
    <row r="244" spans="1:2" x14ac:dyDescent="0.2">
      <c r="A244" t="s">
        <v>408</v>
      </c>
      <c r="B244">
        <f>[4]p67!B244</f>
        <v>33281289</v>
      </c>
    </row>
    <row r="245" spans="1:2" x14ac:dyDescent="0.2">
      <c r="A245" t="s">
        <v>409</v>
      </c>
      <c r="B245">
        <f>[4]p67!B245</f>
        <v>60000</v>
      </c>
    </row>
    <row r="246" spans="1:2" x14ac:dyDescent="0.2">
      <c r="A246" t="s">
        <v>410</v>
      </c>
      <c r="B246">
        <f>[4]p67!B246</f>
        <v>1.426315789473684</v>
      </c>
    </row>
    <row r="247" spans="1:2" x14ac:dyDescent="0.2">
      <c r="A247" t="s">
        <v>411</v>
      </c>
      <c r="B247">
        <f>[4]p67!B247</f>
        <v>7.7</v>
      </c>
    </row>
    <row r="248" spans="1:2" x14ac:dyDescent="0.2">
      <c r="A248" t="s">
        <v>412</v>
      </c>
      <c r="B248">
        <f>[4]p67!B248</f>
        <v>7.7</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5</v>
      </c>
    </row>
    <row r="260" spans="1:2" x14ac:dyDescent="0.2">
      <c r="A260" t="s">
        <v>1065</v>
      </c>
      <c r="B260">
        <f>[4]p67!B260</f>
        <v>11.338785220966853</v>
      </c>
    </row>
    <row r="261" spans="1:2" x14ac:dyDescent="0.2">
      <c r="A261" t="s">
        <v>1066</v>
      </c>
      <c r="B261">
        <f>[4]p67!B261</f>
        <v>19.045450705058339</v>
      </c>
    </row>
    <row r="262" spans="1:2" x14ac:dyDescent="0.2">
      <c r="A262" t="s">
        <v>227</v>
      </c>
      <c r="B262">
        <f>[4]p67!B262</f>
        <v>91</v>
      </c>
    </row>
    <row r="263" spans="1:2" x14ac:dyDescent="0.2">
      <c r="A263" t="s">
        <v>228</v>
      </c>
      <c r="B263">
        <f>[4]p67!B263</f>
        <v>92</v>
      </c>
    </row>
    <row r="264" spans="1:2" x14ac:dyDescent="0.2">
      <c r="A264" t="s">
        <v>346</v>
      </c>
      <c r="B264">
        <f>[4]p67!B264</f>
        <v>469740</v>
      </c>
    </row>
    <row r="265" spans="1:2" x14ac:dyDescent="0.2">
      <c r="A265" t="s">
        <v>355</v>
      </c>
      <c r="B265">
        <f>[4]p67!B265</f>
        <v>473436</v>
      </c>
    </row>
    <row r="266" spans="1:2" x14ac:dyDescent="0.2">
      <c r="A266" t="s">
        <v>338</v>
      </c>
      <c r="B266">
        <f>[4]p67!B266</f>
        <v>3</v>
      </c>
    </row>
    <row r="267" spans="1:2" x14ac:dyDescent="0.2">
      <c r="A267" t="s">
        <v>339</v>
      </c>
      <c r="B267">
        <f>[4]p67!B267</f>
        <v>6</v>
      </c>
    </row>
    <row r="268" spans="1:2" x14ac:dyDescent="0.2">
      <c r="A268" t="s">
        <v>1067</v>
      </c>
      <c r="B268">
        <f>[4]p67!B268</f>
        <v>1127376</v>
      </c>
    </row>
    <row r="269" spans="1:2" x14ac:dyDescent="0.2">
      <c r="A269" t="s">
        <v>1068</v>
      </c>
      <c r="B269">
        <f>[4]p67!B269</f>
        <v>1420308</v>
      </c>
    </row>
    <row r="270" spans="1:2" x14ac:dyDescent="0.2">
      <c r="A270" t="s">
        <v>1069</v>
      </c>
      <c r="B270">
        <f>[4]p67!B270</f>
        <v>3197447.5240728566</v>
      </c>
    </row>
    <row r="271" spans="1:2" x14ac:dyDescent="0.2">
      <c r="A271" t="s">
        <v>1070</v>
      </c>
      <c r="B271">
        <f>[4]p67!B271</f>
        <v>0.60637034739599671</v>
      </c>
    </row>
    <row r="272" spans="1:2" x14ac:dyDescent="0.2">
      <c r="A272" t="s">
        <v>1071</v>
      </c>
      <c r="B272">
        <f>[4]p67!B272</f>
        <v>0.8542762582337895</v>
      </c>
    </row>
    <row r="273" spans="1:2" x14ac:dyDescent="0.2">
      <c r="A273" t="s">
        <v>1072</v>
      </c>
      <c r="B273">
        <f>[4]p67!B273</f>
        <v>0.75941004238426435</v>
      </c>
    </row>
    <row r="274" spans="1:2" x14ac:dyDescent="0.2">
      <c r="A274" t="s">
        <v>1073</v>
      </c>
      <c r="B274">
        <f>[4]p67!B274</f>
        <v>0.68564603328237661</v>
      </c>
    </row>
    <row r="275" spans="1:2" x14ac:dyDescent="0.2">
      <c r="A275" t="s">
        <v>1087</v>
      </c>
      <c r="B275">
        <f>[4]p67!B275</f>
        <v>0.7842425664304199</v>
      </c>
    </row>
    <row r="276" spans="1:2" x14ac:dyDescent="0.2">
      <c r="A276" t="s">
        <v>1088</v>
      </c>
      <c r="B276">
        <f>[4]p67!B276</f>
        <v>0.76689690111316133</v>
      </c>
    </row>
    <row r="277" spans="1:2" x14ac:dyDescent="0.2">
      <c r="A277" t="s">
        <v>1091</v>
      </c>
      <c r="B277">
        <f>[4]p67!B277</f>
        <v>4233672.8495215178</v>
      </c>
    </row>
    <row r="278" spans="1:2" x14ac:dyDescent="0.2">
      <c r="A278" t="s">
        <v>1092</v>
      </c>
      <c r="B278">
        <f>[4]p67!B278</f>
        <v>0.74640952180034337</v>
      </c>
    </row>
    <row r="279" spans="1:2" x14ac:dyDescent="0.2">
      <c r="A279" t="s">
        <v>1093</v>
      </c>
      <c r="B279">
        <f>[4]p67!B279</f>
        <v>0.42739661716392996</v>
      </c>
    </row>
    <row r="280" spans="1:2" x14ac:dyDescent="0.2">
      <c r="A280" t="s">
        <v>1094</v>
      </c>
      <c r="B280">
        <f>[4]p67!B280</f>
        <v>0.57260338283607004</v>
      </c>
    </row>
    <row r="281" spans="1:2" x14ac:dyDescent="0.2">
      <c r="A281" t="s">
        <v>1099</v>
      </c>
      <c r="B281">
        <f>[4]p67!B281</f>
        <v>6.0191999999999996E-2</v>
      </c>
    </row>
    <row r="282" spans="1:2" x14ac:dyDescent="0.2">
      <c r="A282" t="s">
        <v>1100</v>
      </c>
      <c r="B282">
        <f>[4]p67!B282</f>
        <v>0.11119614282700516</v>
      </c>
    </row>
    <row r="283" spans="1:2" x14ac:dyDescent="0.2">
      <c r="A283" t="s">
        <v>1095</v>
      </c>
      <c r="B283">
        <f>[4]p67!B283</f>
        <v>19816257</v>
      </c>
    </row>
    <row r="284" spans="1:2" x14ac:dyDescent="0.2">
      <c r="A284" t="s">
        <v>1096</v>
      </c>
      <c r="B284">
        <f>[4]p67!B284</f>
        <v>26548773.054506451</v>
      </c>
    </row>
    <row r="285" spans="1:2" x14ac:dyDescent="0.2">
      <c r="A285" t="s">
        <v>1097</v>
      </c>
      <c r="B285">
        <f>[4]p67!B285</f>
        <v>1036225.3254486613</v>
      </c>
    </row>
    <row r="286" spans="1:2" x14ac:dyDescent="0.2">
      <c r="A286" t="s">
        <v>1101</v>
      </c>
      <c r="B286">
        <f>[4]p67!B286</f>
        <v>2000000</v>
      </c>
    </row>
    <row r="287" spans="1:2" x14ac:dyDescent="0.2">
      <c r="A287" t="s">
        <v>1102</v>
      </c>
      <c r="B287">
        <f>[4]p67!B287</f>
        <v>0</v>
      </c>
    </row>
    <row r="288" spans="1:2" x14ac:dyDescent="0.2">
      <c r="A288" t="s">
        <v>1103</v>
      </c>
      <c r="B288">
        <f>[4]p67!B288</f>
        <v>0</v>
      </c>
    </row>
    <row r="289" spans="1:2" x14ac:dyDescent="0.2">
      <c r="A289" t="s">
        <v>1069</v>
      </c>
      <c r="B289">
        <f>[4]p67!B289</f>
        <v>3197447.5240728566</v>
      </c>
    </row>
    <row r="290" spans="1:2" x14ac:dyDescent="0.2">
      <c r="A290" t="s">
        <v>508</v>
      </c>
      <c r="B290">
        <f>[4]p67!B290</f>
        <v>8.9397144721397231E-2</v>
      </c>
    </row>
    <row r="291" spans="1:2" x14ac:dyDescent="0.2">
      <c r="A291" t="s">
        <v>1104</v>
      </c>
      <c r="B291">
        <f>[4]p67!B291</f>
        <v>0.36524707043601073</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0</v>
      </c>
      <c r="C3">
        <f>[4]p68!C3</f>
        <v>0</v>
      </c>
      <c r="D3">
        <f>[4]p68!D3</f>
        <v>0</v>
      </c>
      <c r="E3">
        <f>[4]p68!E3</f>
        <v>0</v>
      </c>
      <c r="F3">
        <f>[4]p68!F3</f>
        <v>0</v>
      </c>
      <c r="G3">
        <f>[4]p68!G3</f>
        <v>0</v>
      </c>
      <c r="H3">
        <f>[4]p68!H3</f>
        <v>0</v>
      </c>
      <c r="I3">
        <f>[4]p68!I3</f>
        <v>0</v>
      </c>
      <c r="J3">
        <f>[4]p68!J3</f>
        <v>0</v>
      </c>
      <c r="K3">
        <f>[4]p68!K3</f>
        <v>0</v>
      </c>
    </row>
    <row r="4" spans="1:11" x14ac:dyDescent="0.2">
      <c r="A4" t="s">
        <v>182</v>
      </c>
      <c r="B4">
        <f>[4]p68!B4</f>
        <v>0</v>
      </c>
      <c r="C4">
        <f>[4]p68!C4</f>
        <v>0</v>
      </c>
      <c r="D4">
        <f>[4]p68!D4</f>
        <v>0</v>
      </c>
      <c r="E4">
        <f>[4]p68!E4</f>
        <v>0</v>
      </c>
      <c r="F4">
        <f>[4]p68!F4</f>
        <v>0</v>
      </c>
      <c r="G4">
        <f>[4]p68!G4</f>
        <v>0</v>
      </c>
      <c r="H4">
        <f>[4]p68!H4</f>
        <v>0</v>
      </c>
      <c r="I4">
        <f>[4]p68!I4</f>
        <v>0</v>
      </c>
      <c r="J4">
        <f>[4]p68!J4</f>
        <v>0</v>
      </c>
      <c r="K4">
        <f>[4]p68!K4</f>
        <v>0</v>
      </c>
    </row>
    <row r="5" spans="1:11" x14ac:dyDescent="0.2">
      <c r="A5" t="s">
        <v>183</v>
      </c>
      <c r="B5">
        <f>[4]p68!B5</f>
        <v>0</v>
      </c>
      <c r="C5">
        <f>[4]p68!C5</f>
        <v>0</v>
      </c>
      <c r="D5">
        <f>[4]p68!D5</f>
        <v>0</v>
      </c>
      <c r="E5">
        <f>[4]p68!E5</f>
        <v>0</v>
      </c>
      <c r="F5">
        <f>[4]p68!F5</f>
        <v>0</v>
      </c>
      <c r="G5">
        <f>[4]p68!G5</f>
        <v>0</v>
      </c>
      <c r="H5">
        <f>[4]p68!H5</f>
        <v>0</v>
      </c>
      <c r="I5">
        <f>[4]p68!I5</f>
        <v>0</v>
      </c>
      <c r="J5">
        <f>[4]p68!J5</f>
        <v>0</v>
      </c>
      <c r="K5">
        <f>[4]p68!K5</f>
        <v>0</v>
      </c>
    </row>
    <row r="6" spans="1:11" x14ac:dyDescent="0.2">
      <c r="A6" t="s">
        <v>184</v>
      </c>
      <c r="B6">
        <f>[4]p68!B6</f>
        <v>0</v>
      </c>
      <c r="C6">
        <f>[4]p68!C6</f>
        <v>0</v>
      </c>
      <c r="D6">
        <f>[4]p68!D6</f>
        <v>0</v>
      </c>
      <c r="E6">
        <f>[4]p68!E6</f>
        <v>0</v>
      </c>
      <c r="F6">
        <f>[4]p68!F6</f>
        <v>0</v>
      </c>
      <c r="G6">
        <f>[4]p68!G6</f>
        <v>0</v>
      </c>
      <c r="H6">
        <f>[4]p68!H6</f>
        <v>0</v>
      </c>
      <c r="I6">
        <f>[4]p68!I6</f>
        <v>0</v>
      </c>
      <c r="J6">
        <f>[4]p68!J6</f>
        <v>0</v>
      </c>
      <c r="K6">
        <f>[4]p68!K6</f>
        <v>0</v>
      </c>
    </row>
    <row r="7" spans="1:11" x14ac:dyDescent="0.2">
      <c r="A7" t="s">
        <v>185</v>
      </c>
      <c r="B7">
        <f>[4]p68!B7</f>
        <v>0</v>
      </c>
      <c r="C7">
        <f>[4]p68!C7</f>
        <v>0</v>
      </c>
      <c r="D7">
        <f>[4]p68!D7</f>
        <v>0</v>
      </c>
      <c r="E7">
        <f>[4]p68!E7</f>
        <v>0</v>
      </c>
      <c r="F7">
        <f>[4]p68!F7</f>
        <v>0</v>
      </c>
      <c r="G7">
        <f>[4]p68!G7</f>
        <v>0</v>
      </c>
      <c r="H7">
        <f>[4]p68!H7</f>
        <v>0</v>
      </c>
      <c r="I7">
        <f>[4]p68!I7</f>
        <v>0</v>
      </c>
      <c r="J7">
        <f>[4]p68!J7</f>
        <v>0</v>
      </c>
      <c r="K7">
        <f>[4]p68!K7</f>
        <v>0</v>
      </c>
    </row>
    <row r="8" spans="1:11" x14ac:dyDescent="0.2">
      <c r="A8" t="s">
        <v>186</v>
      </c>
      <c r="B8">
        <f>[4]p68!B8</f>
        <v>0</v>
      </c>
      <c r="C8">
        <f>[4]p68!C8</f>
        <v>0</v>
      </c>
      <c r="D8">
        <f>[4]p68!D8</f>
        <v>0</v>
      </c>
      <c r="E8">
        <f>[4]p68!E8</f>
        <v>0</v>
      </c>
      <c r="F8">
        <f>[4]p68!F8</f>
        <v>0</v>
      </c>
      <c r="G8">
        <f>[4]p68!G8</f>
        <v>0</v>
      </c>
      <c r="H8">
        <f>[4]p68!H8</f>
        <v>0</v>
      </c>
      <c r="I8">
        <f>[4]p68!I8</f>
        <v>0</v>
      </c>
      <c r="J8">
        <f>[4]p68!J8</f>
        <v>0</v>
      </c>
      <c r="K8">
        <f>[4]p68!K8</f>
        <v>0</v>
      </c>
    </row>
    <row r="9" spans="1:11" x14ac:dyDescent="0.2">
      <c r="A9" t="s">
        <v>187</v>
      </c>
      <c r="B9">
        <f>[4]p68!B9</f>
        <v>0</v>
      </c>
      <c r="C9">
        <f>[4]p68!C9</f>
        <v>0</v>
      </c>
      <c r="D9">
        <f>[4]p68!D9</f>
        <v>0</v>
      </c>
      <c r="E9">
        <f>[4]p68!E9</f>
        <v>0</v>
      </c>
      <c r="F9">
        <f>[4]p68!F9</f>
        <v>0</v>
      </c>
      <c r="G9">
        <f>[4]p68!G9</f>
        <v>0</v>
      </c>
      <c r="H9">
        <f>[4]p68!H9</f>
        <v>0</v>
      </c>
      <c r="I9">
        <f>[4]p68!I9</f>
        <v>0</v>
      </c>
      <c r="J9">
        <f>[4]p68!J9</f>
        <v>0</v>
      </c>
      <c r="K9">
        <f>[4]p68!K9</f>
        <v>0</v>
      </c>
    </row>
    <row r="10" spans="1:11" x14ac:dyDescent="0.2">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2">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2">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2">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2">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2">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2">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2">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2">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2">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2">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2">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2">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2">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2">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2">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2">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2">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x14ac:dyDescent="0.2">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x14ac:dyDescent="0.2">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2">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2">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0</v>
      </c>
    </row>
    <row r="79" spans="1:13" x14ac:dyDescent="0.2">
      <c r="A79" t="s">
        <v>248</v>
      </c>
      <c r="B79">
        <f>[4]p68!B79</f>
        <v>0</v>
      </c>
    </row>
    <row r="80" spans="1:13" x14ac:dyDescent="0.2">
      <c r="A80" t="s">
        <v>249</v>
      </c>
      <c r="B80">
        <f>[4]p68!B80</f>
        <v>0</v>
      </c>
    </row>
    <row r="81" spans="1:2" x14ac:dyDescent="0.2">
      <c r="A81" t="s">
        <v>250</v>
      </c>
      <c r="B81">
        <f>[4]p68!B81</f>
        <v>0</v>
      </c>
    </row>
    <row r="82" spans="1:2" x14ac:dyDescent="0.2">
      <c r="A82" t="s">
        <v>251</v>
      </c>
      <c r="B82">
        <f>[4]p68!B82</f>
        <v>0</v>
      </c>
    </row>
    <row r="83" spans="1:2" x14ac:dyDescent="0.2">
      <c r="A83" t="s">
        <v>252</v>
      </c>
      <c r="B83">
        <f>[4]p68!B83</f>
        <v>0</v>
      </c>
    </row>
    <row r="84" spans="1:2" x14ac:dyDescent="0.2">
      <c r="A84" t="s">
        <v>253</v>
      </c>
      <c r="B84">
        <f>[4]p68!B84</f>
        <v>0</v>
      </c>
    </row>
    <row r="85" spans="1:2" x14ac:dyDescent="0.2">
      <c r="A85" t="s">
        <v>254</v>
      </c>
      <c r="B85">
        <f>[4]p68!B85</f>
        <v>0</v>
      </c>
    </row>
    <row r="86" spans="1:2" x14ac:dyDescent="0.2">
      <c r="A86" t="s">
        <v>255</v>
      </c>
      <c r="B86">
        <f>[4]p68!B86</f>
        <v>0</v>
      </c>
    </row>
    <row r="87" spans="1:2" x14ac:dyDescent="0.2">
      <c r="A87" t="s">
        <v>256</v>
      </c>
      <c r="B87">
        <f>[4]p68!B87</f>
        <v>0</v>
      </c>
    </row>
    <row r="88" spans="1:2" x14ac:dyDescent="0.2">
      <c r="A88" t="s">
        <v>257</v>
      </c>
      <c r="B88">
        <f>[4]p68!B88</f>
        <v>0</v>
      </c>
    </row>
    <row r="89" spans="1:2" x14ac:dyDescent="0.2">
      <c r="A89" t="s">
        <v>258</v>
      </c>
      <c r="B89">
        <f>[4]p68!B89</f>
        <v>0</v>
      </c>
    </row>
    <row r="90" spans="1:2" x14ac:dyDescent="0.2">
      <c r="A90" t="s">
        <v>259</v>
      </c>
      <c r="B90">
        <f>[4]p68!B90</f>
        <v>0</v>
      </c>
    </row>
    <row r="91" spans="1:2" x14ac:dyDescent="0.2">
      <c r="A91" t="s">
        <v>260</v>
      </c>
      <c r="B91">
        <f>[4]p68!B91</f>
        <v>0</v>
      </c>
    </row>
    <row r="92" spans="1:2" x14ac:dyDescent="0.2">
      <c r="A92" t="s">
        <v>261</v>
      </c>
      <c r="B92">
        <f>[4]p68!B92</f>
        <v>0</v>
      </c>
    </row>
    <row r="93" spans="1:2" x14ac:dyDescent="0.2">
      <c r="A93" t="s">
        <v>262</v>
      </c>
      <c r="B93">
        <f>[4]p68!B93</f>
        <v>0</v>
      </c>
    </row>
    <row r="94" spans="1:2" x14ac:dyDescent="0.2">
      <c r="A94" t="s">
        <v>263</v>
      </c>
      <c r="B94">
        <f>[4]p68!B94</f>
        <v>0</v>
      </c>
    </row>
    <row r="95" spans="1:2" x14ac:dyDescent="0.2">
      <c r="A95" t="s">
        <v>264</v>
      </c>
      <c r="B95">
        <f>[4]p68!B95</f>
        <v>0</v>
      </c>
    </row>
    <row r="96" spans="1:2" x14ac:dyDescent="0.2">
      <c r="A96" t="s">
        <v>265</v>
      </c>
      <c r="B96">
        <f>[4]p68!B96</f>
        <v>0</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0</v>
      </c>
    </row>
    <row r="103" spans="1:2" x14ac:dyDescent="0.2">
      <c r="A103" t="s">
        <v>272</v>
      </c>
      <c r="B103">
        <f>[4]p68!B103</f>
        <v>0</v>
      </c>
    </row>
    <row r="104" spans="1:2" x14ac:dyDescent="0.2">
      <c r="A104" t="s">
        <v>273</v>
      </c>
      <c r="B104">
        <f>[4]p68!B104</f>
        <v>0</v>
      </c>
    </row>
    <row r="105" spans="1:2" x14ac:dyDescent="0.2">
      <c r="A105" t="s">
        <v>274</v>
      </c>
      <c r="B105">
        <f>[4]p68!B105</f>
        <v>0</v>
      </c>
    </row>
    <row r="106" spans="1:2" x14ac:dyDescent="0.2">
      <c r="A106" t="s">
        <v>275</v>
      </c>
      <c r="B106">
        <f>[4]p68!B106</f>
        <v>0</v>
      </c>
    </row>
    <row r="107" spans="1:2" x14ac:dyDescent="0.2">
      <c r="A107" t="s">
        <v>276</v>
      </c>
      <c r="B107">
        <f>[4]p68!B107</f>
        <v>0</v>
      </c>
    </row>
    <row r="108" spans="1:2" x14ac:dyDescent="0.2">
      <c r="A108" t="s">
        <v>277</v>
      </c>
      <c r="B108">
        <f>[4]p68!B108</f>
        <v>0</v>
      </c>
    </row>
    <row r="109" spans="1:2" x14ac:dyDescent="0.2">
      <c r="A109" t="s">
        <v>278</v>
      </c>
      <c r="B109">
        <f>[4]p68!B109</f>
        <v>0</v>
      </c>
    </row>
    <row r="110" spans="1:2" x14ac:dyDescent="0.2">
      <c r="A110" t="s">
        <v>279</v>
      </c>
      <c r="B110">
        <f>[4]p68!B110</f>
        <v>0</v>
      </c>
    </row>
    <row r="111" spans="1:2" x14ac:dyDescent="0.2">
      <c r="A111" t="s">
        <v>280</v>
      </c>
      <c r="B111">
        <f>[4]p68!B111</f>
        <v>0</v>
      </c>
    </row>
    <row r="112" spans="1:2" x14ac:dyDescent="0.2">
      <c r="A112" t="s">
        <v>281</v>
      </c>
      <c r="B112">
        <f>[4]p68!B112</f>
        <v>0</v>
      </c>
    </row>
    <row r="113" spans="1:2" x14ac:dyDescent="0.2">
      <c r="A113" t="s">
        <v>282</v>
      </c>
      <c r="B113">
        <f>[4]p68!B113</f>
        <v>0</v>
      </c>
    </row>
    <row r="114" spans="1:2" x14ac:dyDescent="0.2">
      <c r="A114" t="s">
        <v>283</v>
      </c>
      <c r="B114">
        <f>[4]p68!B114</f>
        <v>0</v>
      </c>
    </row>
    <row r="115" spans="1:2" x14ac:dyDescent="0.2">
      <c r="A115" t="s">
        <v>284</v>
      </c>
      <c r="B115">
        <f>[4]p68!B115</f>
        <v>0</v>
      </c>
    </row>
    <row r="116" spans="1:2" x14ac:dyDescent="0.2">
      <c r="A116" t="s">
        <v>285</v>
      </c>
      <c r="B116">
        <f>[4]p68!B116</f>
        <v>0</v>
      </c>
    </row>
    <row r="117" spans="1:2" x14ac:dyDescent="0.2">
      <c r="A117" t="s">
        <v>286</v>
      </c>
      <c r="B117">
        <f>[4]p68!B117</f>
        <v>0</v>
      </c>
    </row>
    <row r="118" spans="1:2" x14ac:dyDescent="0.2">
      <c r="A118" t="s">
        <v>287</v>
      </c>
      <c r="B118">
        <f>[4]p68!B118</f>
        <v>0</v>
      </c>
    </row>
    <row r="119" spans="1:2" x14ac:dyDescent="0.2">
      <c r="A119" t="s">
        <v>288</v>
      </c>
      <c r="B119">
        <f>[4]p68!B119</f>
        <v>0</v>
      </c>
    </row>
    <row r="120" spans="1:2" x14ac:dyDescent="0.2">
      <c r="A120" t="s">
        <v>289</v>
      </c>
      <c r="B120">
        <f>[4]p68!B120</f>
        <v>0</v>
      </c>
    </row>
    <row r="121" spans="1:2" x14ac:dyDescent="0.2">
      <c r="A121" t="s">
        <v>290</v>
      </c>
      <c r="B121">
        <f>[4]p68!B121</f>
        <v>0</v>
      </c>
    </row>
    <row r="122" spans="1:2" x14ac:dyDescent="0.2">
      <c r="A122" t="s">
        <v>291</v>
      </c>
      <c r="B122">
        <f>[4]p68!B122</f>
        <v>0</v>
      </c>
    </row>
    <row r="123" spans="1:2" x14ac:dyDescent="0.2">
      <c r="A123" t="s">
        <v>292</v>
      </c>
      <c r="B123">
        <f>[4]p68!B123</f>
        <v>0</v>
      </c>
    </row>
    <row r="124" spans="1:2" x14ac:dyDescent="0.2">
      <c r="A124" t="s">
        <v>293</v>
      </c>
      <c r="B124">
        <f>[4]p68!B124</f>
        <v>0</v>
      </c>
    </row>
    <row r="125" spans="1:2" x14ac:dyDescent="0.2">
      <c r="A125" t="s">
        <v>294</v>
      </c>
      <c r="B125">
        <f>[4]p68!B125</f>
        <v>0</v>
      </c>
    </row>
    <row r="126" spans="1:2" x14ac:dyDescent="0.2">
      <c r="A126" t="s">
        <v>295</v>
      </c>
      <c r="B126">
        <f>[4]p68!B126</f>
        <v>0</v>
      </c>
    </row>
    <row r="127" spans="1:2" x14ac:dyDescent="0.2">
      <c r="A127" t="s">
        <v>296</v>
      </c>
      <c r="B127">
        <f>[4]p68!B127</f>
        <v>0</v>
      </c>
    </row>
    <row r="128" spans="1:2" x14ac:dyDescent="0.2">
      <c r="A128" t="s">
        <v>297</v>
      </c>
      <c r="B128">
        <f>[4]p68!B128</f>
        <v>0</v>
      </c>
    </row>
    <row r="129" spans="1:2" x14ac:dyDescent="0.2">
      <c r="A129" t="s">
        <v>298</v>
      </c>
      <c r="B129">
        <f>[4]p68!B129</f>
        <v>0</v>
      </c>
    </row>
    <row r="130" spans="1:2" x14ac:dyDescent="0.2">
      <c r="A130" t="s">
        <v>299</v>
      </c>
      <c r="B130">
        <f>[4]p68!B130</f>
        <v>0</v>
      </c>
    </row>
    <row r="131" spans="1:2" x14ac:dyDescent="0.2">
      <c r="A131" t="s">
        <v>300</v>
      </c>
      <c r="B131">
        <f>[4]p68!B131</f>
        <v>0</v>
      </c>
    </row>
    <row r="132" spans="1:2" x14ac:dyDescent="0.2">
      <c r="A132" t="s">
        <v>301</v>
      </c>
      <c r="B132">
        <f>[4]p68!B132</f>
        <v>0</v>
      </c>
    </row>
    <row r="133" spans="1:2" x14ac:dyDescent="0.2">
      <c r="A133" t="s">
        <v>302</v>
      </c>
      <c r="B133">
        <f>[4]p68!B133</f>
        <v>0</v>
      </c>
    </row>
    <row r="134" spans="1:2" x14ac:dyDescent="0.2">
      <c r="A134" t="s">
        <v>303</v>
      </c>
      <c r="B134">
        <f>[4]p68!B134</f>
        <v>0</v>
      </c>
    </row>
    <row r="135" spans="1:2" x14ac:dyDescent="0.2">
      <c r="A135" t="s">
        <v>304</v>
      </c>
      <c r="B135">
        <f>[4]p68!B135</f>
        <v>0</v>
      </c>
    </row>
    <row r="136" spans="1:2" x14ac:dyDescent="0.2">
      <c r="A136" t="s">
        <v>305</v>
      </c>
      <c r="B136">
        <f>[4]p68!B136</f>
        <v>0</v>
      </c>
    </row>
    <row r="137" spans="1:2" x14ac:dyDescent="0.2">
      <c r="A137" t="s">
        <v>306</v>
      </c>
      <c r="B137">
        <f>[4]p68!B137</f>
        <v>0</v>
      </c>
    </row>
    <row r="138" spans="1:2" x14ac:dyDescent="0.2">
      <c r="A138" t="s">
        <v>307</v>
      </c>
      <c r="B138">
        <f>[4]p68!B138</f>
        <v>0</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0</v>
      </c>
    </row>
    <row r="146" spans="1:2" x14ac:dyDescent="0.2">
      <c r="A146" t="s">
        <v>315</v>
      </c>
      <c r="B146">
        <f>[4]p68!B146</f>
        <v>0</v>
      </c>
    </row>
    <row r="147" spans="1:2" x14ac:dyDescent="0.2">
      <c r="A147" t="s">
        <v>316</v>
      </c>
      <c r="B147">
        <f>[4]p68!B147</f>
        <v>0</v>
      </c>
    </row>
    <row r="148" spans="1:2" x14ac:dyDescent="0.2">
      <c r="A148" t="s">
        <v>317</v>
      </c>
      <c r="B148">
        <f>[4]p68!B148</f>
        <v>0</v>
      </c>
    </row>
    <row r="149" spans="1:2" x14ac:dyDescent="0.2">
      <c r="A149" t="s">
        <v>318</v>
      </c>
      <c r="B149">
        <f>[4]p68!B149</f>
        <v>0</v>
      </c>
    </row>
    <row r="150" spans="1:2" x14ac:dyDescent="0.2">
      <c r="A150" t="s">
        <v>319</v>
      </c>
      <c r="B150">
        <f>[4]p68!B150</f>
        <v>0</v>
      </c>
    </row>
    <row r="151" spans="1:2" x14ac:dyDescent="0.2">
      <c r="A151" t="s">
        <v>320</v>
      </c>
      <c r="B151">
        <f>[4]p68!B151</f>
        <v>0</v>
      </c>
    </row>
    <row r="152" spans="1:2" x14ac:dyDescent="0.2">
      <c r="A152" t="s">
        <v>321</v>
      </c>
      <c r="B152">
        <f>[4]p68!B152</f>
        <v>0</v>
      </c>
    </row>
    <row r="153" spans="1:2" x14ac:dyDescent="0.2">
      <c r="A153" t="s">
        <v>322</v>
      </c>
      <c r="B153">
        <f>[4]p68!B153</f>
        <v>0</v>
      </c>
    </row>
    <row r="154" spans="1:2" x14ac:dyDescent="0.2">
      <c r="A154" t="s">
        <v>323</v>
      </c>
      <c r="B154">
        <f>[4]p68!B154</f>
        <v>0</v>
      </c>
    </row>
    <row r="155" spans="1:2" x14ac:dyDescent="0.2">
      <c r="A155" t="s">
        <v>324</v>
      </c>
      <c r="B155">
        <f>[4]p68!B155</f>
        <v>0</v>
      </c>
    </row>
    <row r="156" spans="1:2" x14ac:dyDescent="0.2">
      <c r="A156" t="s">
        <v>325</v>
      </c>
      <c r="B156">
        <f>[4]p68!B156</f>
        <v>0</v>
      </c>
    </row>
    <row r="157" spans="1:2" x14ac:dyDescent="0.2">
      <c r="A157" t="s">
        <v>326</v>
      </c>
      <c r="B157">
        <f>[4]p68!B157</f>
        <v>0</v>
      </c>
    </row>
    <row r="158" spans="1:2" x14ac:dyDescent="0.2">
      <c r="A158" t="s">
        <v>327</v>
      </c>
      <c r="B158">
        <f>[4]p68!B158</f>
        <v>0</v>
      </c>
    </row>
    <row r="159" spans="1:2" x14ac:dyDescent="0.2">
      <c r="A159" t="s">
        <v>328</v>
      </c>
      <c r="B159">
        <f>[4]p68!B159</f>
        <v>0</v>
      </c>
    </row>
    <row r="160" spans="1:2" x14ac:dyDescent="0.2">
      <c r="A160" t="s">
        <v>329</v>
      </c>
      <c r="B160">
        <f>[4]p68!B160</f>
        <v>0</v>
      </c>
    </row>
    <row r="161" spans="1:2" x14ac:dyDescent="0.2">
      <c r="A161" t="s">
        <v>330</v>
      </c>
      <c r="B161">
        <f>[4]p68!B161</f>
        <v>0</v>
      </c>
    </row>
    <row r="162" spans="1:2" x14ac:dyDescent="0.2">
      <c r="A162" t="s">
        <v>331</v>
      </c>
      <c r="B162">
        <f>[4]p68!B162</f>
        <v>0</v>
      </c>
    </row>
    <row r="163" spans="1:2" x14ac:dyDescent="0.2">
      <c r="A163" t="s">
        <v>332</v>
      </c>
      <c r="B163">
        <f>[4]p68!B163</f>
        <v>0</v>
      </c>
    </row>
    <row r="164" spans="1:2" x14ac:dyDescent="0.2">
      <c r="A164" t="s">
        <v>333</v>
      </c>
      <c r="B164">
        <f>[4]p68!B164</f>
        <v>0</v>
      </c>
    </row>
    <row r="165" spans="1:2" x14ac:dyDescent="0.2">
      <c r="A165" t="s">
        <v>334</v>
      </c>
      <c r="B165">
        <f>[4]p68!B165</f>
        <v>0</v>
      </c>
    </row>
    <row r="166" spans="1:2" x14ac:dyDescent="0.2">
      <c r="A166" t="s">
        <v>335</v>
      </c>
      <c r="B166">
        <f>[4]p68!B166</f>
        <v>0</v>
      </c>
    </row>
    <row r="167" spans="1:2" x14ac:dyDescent="0.2">
      <c r="A167" t="s">
        <v>336</v>
      </c>
      <c r="B167">
        <f>[4]p68!B167</f>
        <v>0</v>
      </c>
    </row>
    <row r="168" spans="1:2" x14ac:dyDescent="0.2">
      <c r="A168" t="s">
        <v>337</v>
      </c>
      <c r="B168">
        <f>[4]p68!B168</f>
        <v>0</v>
      </c>
    </row>
    <row r="169" spans="1:2" x14ac:dyDescent="0.2">
      <c r="A169" t="s">
        <v>338</v>
      </c>
      <c r="B169">
        <f>[4]p68!B169</f>
        <v>0</v>
      </c>
    </row>
    <row r="170" spans="1:2" x14ac:dyDescent="0.2">
      <c r="A170" t="s">
        <v>339</v>
      </c>
      <c r="B170">
        <f>[4]p68!B170</f>
        <v>0</v>
      </c>
    </row>
    <row r="171" spans="1:2" x14ac:dyDescent="0.2">
      <c r="A171" t="s">
        <v>340</v>
      </c>
      <c r="B171">
        <f>[4]p68!B171</f>
        <v>0</v>
      </c>
    </row>
    <row r="172" spans="1:2" x14ac:dyDescent="0.2">
      <c r="A172" t="s">
        <v>341</v>
      </c>
      <c r="B172">
        <f>[4]p68!B172</f>
        <v>0</v>
      </c>
    </row>
    <row r="173" spans="1:2" x14ac:dyDescent="0.2">
      <c r="A173" t="s">
        <v>342</v>
      </c>
      <c r="B173">
        <f>[4]p68!B173</f>
        <v>0</v>
      </c>
    </row>
    <row r="174" spans="1:2" x14ac:dyDescent="0.2">
      <c r="A174" t="s">
        <v>343</v>
      </c>
      <c r="B174">
        <f>[4]p68!B174</f>
        <v>0</v>
      </c>
    </row>
    <row r="175" spans="1:2" x14ac:dyDescent="0.2">
      <c r="A175" t="s">
        <v>344</v>
      </c>
      <c r="B175">
        <f>[4]p68!B175</f>
        <v>0</v>
      </c>
    </row>
    <row r="176" spans="1:2" x14ac:dyDescent="0.2">
      <c r="A176" t="s">
        <v>345</v>
      </c>
      <c r="B176">
        <f>[4]p68!B176</f>
        <v>0</v>
      </c>
    </row>
    <row r="177" spans="1:2" x14ac:dyDescent="0.2">
      <c r="A177" t="s">
        <v>346</v>
      </c>
      <c r="B177">
        <f>[4]p68!B177</f>
        <v>0</v>
      </c>
    </row>
    <row r="178" spans="1:2" x14ac:dyDescent="0.2">
      <c r="A178" t="s">
        <v>347</v>
      </c>
      <c r="B178">
        <f>[4]p68!B178</f>
        <v>0</v>
      </c>
    </row>
    <row r="179" spans="1:2" x14ac:dyDescent="0.2">
      <c r="A179" t="s">
        <v>348</v>
      </c>
      <c r="B179">
        <f>[4]p68!B179</f>
        <v>0</v>
      </c>
    </row>
    <row r="180" spans="1:2" x14ac:dyDescent="0.2">
      <c r="A180" t="s">
        <v>349</v>
      </c>
      <c r="B180">
        <f>[4]p68!B180</f>
        <v>0</v>
      </c>
    </row>
    <row r="181" spans="1:2" x14ac:dyDescent="0.2">
      <c r="A181" t="s">
        <v>350</v>
      </c>
      <c r="B181">
        <f>[4]p68!B181</f>
        <v>0</v>
      </c>
    </row>
    <row r="182" spans="1:2" x14ac:dyDescent="0.2">
      <c r="A182" t="s">
        <v>351</v>
      </c>
      <c r="B182">
        <f>[4]p68!B182</f>
        <v>0</v>
      </c>
    </row>
    <row r="183" spans="1:2" x14ac:dyDescent="0.2">
      <c r="A183" t="s">
        <v>352</v>
      </c>
      <c r="B183">
        <f>[4]p68!B183</f>
        <v>0</v>
      </c>
    </row>
    <row r="184" spans="1:2" x14ac:dyDescent="0.2">
      <c r="A184" t="s">
        <v>353</v>
      </c>
      <c r="B184">
        <f>[4]p68!B184</f>
        <v>0</v>
      </c>
    </row>
    <row r="185" spans="1:2" x14ac:dyDescent="0.2">
      <c r="A185" t="s">
        <v>354</v>
      </c>
      <c r="B185">
        <f>[4]p68!B185</f>
        <v>0</v>
      </c>
    </row>
    <row r="186" spans="1:2" x14ac:dyDescent="0.2">
      <c r="A186" t="s">
        <v>355</v>
      </c>
      <c r="B186">
        <f>[4]p68!B186</f>
        <v>0</v>
      </c>
    </row>
    <row r="187" spans="1:2" x14ac:dyDescent="0.2">
      <c r="A187" t="s">
        <v>356</v>
      </c>
      <c r="B187">
        <f>[4]p68!B187</f>
        <v>0</v>
      </c>
    </row>
    <row r="188" spans="1:2" x14ac:dyDescent="0.2">
      <c r="A188" t="s">
        <v>357</v>
      </c>
      <c r="B188">
        <f>[4]p68!B188</f>
        <v>0</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0</v>
      </c>
    </row>
    <row r="193" spans="1:2" x14ac:dyDescent="0.2">
      <c r="A193" t="s">
        <v>362</v>
      </c>
      <c r="B193">
        <f>[4]p68!B193</f>
        <v>0</v>
      </c>
    </row>
    <row r="194" spans="1:2" x14ac:dyDescent="0.2">
      <c r="A194" t="s">
        <v>363</v>
      </c>
      <c r="B194">
        <f>[4]p68!B194</f>
        <v>0</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0</v>
      </c>
    </row>
    <row r="202" spans="1:2" x14ac:dyDescent="0.2">
      <c r="A202" t="s">
        <v>371</v>
      </c>
      <c r="B202">
        <f>[4]p68!B202</f>
        <v>0</v>
      </c>
    </row>
    <row r="203" spans="1:2" x14ac:dyDescent="0.2">
      <c r="A203" t="s">
        <v>372</v>
      </c>
      <c r="B203">
        <f>[4]p68!B203</f>
        <v>0</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0</v>
      </c>
    </row>
    <row r="208" spans="1:2" x14ac:dyDescent="0.2">
      <c r="A208" t="s">
        <v>377</v>
      </c>
      <c r="B208">
        <f>[4]p68!B208</f>
        <v>0</v>
      </c>
    </row>
    <row r="209" spans="1:2" x14ac:dyDescent="0.2">
      <c r="A209" t="s">
        <v>378</v>
      </c>
      <c r="B209">
        <f>[4]p68!B209</f>
        <v>0</v>
      </c>
    </row>
    <row r="210" spans="1:2" x14ac:dyDescent="0.2">
      <c r="A210" t="s">
        <v>379</v>
      </c>
      <c r="B210">
        <f>[4]p68!B210</f>
        <v>0</v>
      </c>
    </row>
    <row r="211" spans="1:2" x14ac:dyDescent="0.2">
      <c r="A211" t="s">
        <v>380</v>
      </c>
      <c r="B211">
        <f>[4]p68!B211</f>
        <v>0</v>
      </c>
    </row>
    <row r="212" spans="1:2" x14ac:dyDescent="0.2">
      <c r="A212" t="s">
        <v>381</v>
      </c>
      <c r="B212">
        <f>[4]p68!B212</f>
        <v>0</v>
      </c>
    </row>
    <row r="213" spans="1:2" x14ac:dyDescent="0.2">
      <c r="A213" t="s">
        <v>382</v>
      </c>
      <c r="B213">
        <f>[4]p68!B213</f>
        <v>0</v>
      </c>
    </row>
    <row r="214" spans="1:2" x14ac:dyDescent="0.2">
      <c r="A214" t="s">
        <v>137</v>
      </c>
      <c r="B214">
        <f>[4]p68!B214</f>
        <v>0</v>
      </c>
    </row>
    <row r="215" spans="1:2" x14ac:dyDescent="0.2">
      <c r="A215" t="s">
        <v>383</v>
      </c>
      <c r="B215">
        <f>[4]p68!B215</f>
        <v>0</v>
      </c>
    </row>
    <row r="216" spans="1:2" x14ac:dyDescent="0.2">
      <c r="A216" t="s">
        <v>384</v>
      </c>
      <c r="B216">
        <f>[4]p68!B216</f>
        <v>0</v>
      </c>
    </row>
    <row r="217" spans="1:2" x14ac:dyDescent="0.2">
      <c r="A217" t="s">
        <v>385</v>
      </c>
      <c r="B217">
        <f>[4]p68!B217</f>
        <v>0</v>
      </c>
    </row>
    <row r="218" spans="1:2" x14ac:dyDescent="0.2">
      <c r="A218" t="s">
        <v>386</v>
      </c>
      <c r="B218">
        <f>[4]p68!B218</f>
        <v>0</v>
      </c>
    </row>
    <row r="219" spans="1:2" x14ac:dyDescent="0.2">
      <c r="A219" t="s">
        <v>387</v>
      </c>
      <c r="B219">
        <f>[4]p68!B219</f>
        <v>0</v>
      </c>
    </row>
    <row r="220" spans="1:2" x14ac:dyDescent="0.2">
      <c r="A220" t="s">
        <v>388</v>
      </c>
      <c r="B220">
        <f>[4]p68!B220</f>
        <v>0</v>
      </c>
    </row>
    <row r="221" spans="1:2" x14ac:dyDescent="0.2">
      <c r="A221" t="s">
        <v>145</v>
      </c>
      <c r="B221">
        <f>[4]p68!B221</f>
        <v>0</v>
      </c>
    </row>
    <row r="222" spans="1:2" x14ac:dyDescent="0.2">
      <c r="A222" t="s">
        <v>146</v>
      </c>
      <c r="B222">
        <f>[4]p68!B222</f>
        <v>0</v>
      </c>
    </row>
    <row r="223" spans="1:2" x14ac:dyDescent="0.2">
      <c r="A223" t="s">
        <v>389</v>
      </c>
      <c r="B223">
        <f>[4]p68!B223</f>
        <v>0</v>
      </c>
    </row>
    <row r="224" spans="1:2" x14ac:dyDescent="0.2">
      <c r="A224" t="s">
        <v>390</v>
      </c>
      <c r="B224">
        <f>[4]p68!B224</f>
        <v>0</v>
      </c>
    </row>
    <row r="225" spans="1:2" x14ac:dyDescent="0.2">
      <c r="A225" t="s">
        <v>391</v>
      </c>
      <c r="B225">
        <f>[4]p68!B225</f>
        <v>0</v>
      </c>
    </row>
    <row r="226" spans="1:2" x14ac:dyDescent="0.2">
      <c r="A226" t="s">
        <v>392</v>
      </c>
      <c r="B226">
        <f>[4]p68!B226</f>
        <v>0</v>
      </c>
    </row>
    <row r="227" spans="1:2" x14ac:dyDescent="0.2">
      <c r="A227" t="s">
        <v>152</v>
      </c>
      <c r="B227">
        <f>[4]p68!B227</f>
        <v>0</v>
      </c>
    </row>
    <row r="228" spans="1:2" x14ac:dyDescent="0.2">
      <c r="A228" t="s">
        <v>393</v>
      </c>
      <c r="B228">
        <f>[4]p68!B228</f>
        <v>0</v>
      </c>
    </row>
    <row r="229" spans="1:2" x14ac:dyDescent="0.2">
      <c r="A229" t="s">
        <v>394</v>
      </c>
      <c r="B229">
        <f>[4]p68!B229</f>
        <v>0</v>
      </c>
    </row>
    <row r="230" spans="1:2" x14ac:dyDescent="0.2">
      <c r="A230" t="s">
        <v>395</v>
      </c>
      <c r="B230">
        <f>[4]p68!B230</f>
        <v>0</v>
      </c>
    </row>
    <row r="231" spans="1:2" x14ac:dyDescent="0.2">
      <c r="A231" t="s">
        <v>396</v>
      </c>
      <c r="B231">
        <f>[4]p68!B231</f>
        <v>0</v>
      </c>
    </row>
    <row r="232" spans="1:2" x14ac:dyDescent="0.2">
      <c r="A232" t="s">
        <v>397</v>
      </c>
      <c r="B232">
        <f>[4]p68!B232</f>
        <v>0</v>
      </c>
    </row>
    <row r="233" spans="1:2" x14ac:dyDescent="0.2">
      <c r="A233" t="s">
        <v>398</v>
      </c>
      <c r="B233">
        <f>[4]p68!B233</f>
        <v>0</v>
      </c>
    </row>
    <row r="234" spans="1:2" x14ac:dyDescent="0.2">
      <c r="A234" t="s">
        <v>243</v>
      </c>
      <c r="B234">
        <f>[4]p68!B234</f>
        <v>0</v>
      </c>
    </row>
    <row r="235" spans="1:2" x14ac:dyDescent="0.2">
      <c r="A235" t="s">
        <v>399</v>
      </c>
      <c r="B235">
        <f>[4]p68!B235</f>
        <v>0</v>
      </c>
    </row>
    <row r="236" spans="1:2" x14ac:dyDescent="0.2">
      <c r="A236" t="s">
        <v>400</v>
      </c>
      <c r="B236">
        <f>[4]p68!B236</f>
        <v>0</v>
      </c>
    </row>
    <row r="237" spans="1:2" x14ac:dyDescent="0.2">
      <c r="A237" t="s">
        <v>401</v>
      </c>
      <c r="B237">
        <f>[4]p68!B237</f>
        <v>0</v>
      </c>
    </row>
    <row r="238" spans="1:2" x14ac:dyDescent="0.2">
      <c r="A238" t="s">
        <v>402</v>
      </c>
      <c r="B238">
        <f>[4]p68!B238</f>
        <v>0</v>
      </c>
    </row>
    <row r="239" spans="1:2" x14ac:dyDescent="0.2">
      <c r="A239" t="s">
        <v>403</v>
      </c>
      <c r="B239">
        <f>[4]p68!B239</f>
        <v>0</v>
      </c>
    </row>
    <row r="240" spans="1:2" x14ac:dyDescent="0.2">
      <c r="A240" t="s">
        <v>404</v>
      </c>
      <c r="B240">
        <f>[4]p68!B240</f>
        <v>0</v>
      </c>
    </row>
    <row r="241" spans="1:2" x14ac:dyDescent="0.2">
      <c r="A241" t="s">
        <v>405</v>
      </c>
      <c r="B241">
        <f>[4]p68!B241</f>
        <v>0</v>
      </c>
    </row>
    <row r="242" spans="1:2" x14ac:dyDescent="0.2">
      <c r="A242" t="s">
        <v>406</v>
      </c>
      <c r="B242">
        <f>[4]p68!B242</f>
        <v>0</v>
      </c>
    </row>
    <row r="243" spans="1:2" x14ac:dyDescent="0.2">
      <c r="A243" t="s">
        <v>407</v>
      </c>
      <c r="B243">
        <f>[4]p68!B243</f>
        <v>0</v>
      </c>
    </row>
    <row r="244" spans="1:2" x14ac:dyDescent="0.2">
      <c r="A244" t="s">
        <v>408</v>
      </c>
      <c r="B244">
        <f>[4]p68!B244</f>
        <v>0</v>
      </c>
    </row>
    <row r="245" spans="1:2" x14ac:dyDescent="0.2">
      <c r="A245" t="s">
        <v>409</v>
      </c>
      <c r="B245">
        <f>[4]p68!B245</f>
        <v>0</v>
      </c>
    </row>
    <row r="246" spans="1:2" x14ac:dyDescent="0.2">
      <c r="A246" t="s">
        <v>410</v>
      </c>
      <c r="B246">
        <f>[4]p68!B246</f>
        <v>0</v>
      </c>
    </row>
    <row r="247" spans="1:2" x14ac:dyDescent="0.2">
      <c r="A247" t="s">
        <v>411</v>
      </c>
      <c r="B247">
        <f>[4]p68!B247</f>
        <v>0</v>
      </c>
    </row>
    <row r="248" spans="1:2" x14ac:dyDescent="0.2">
      <c r="A248" t="s">
        <v>412</v>
      </c>
      <c r="B248">
        <f>[4]p68!B248</f>
        <v>0</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0</v>
      </c>
    </row>
    <row r="260" spans="1:2" x14ac:dyDescent="0.2">
      <c r="A260" t="s">
        <v>1065</v>
      </c>
      <c r="B260">
        <f>[4]p68!B260</f>
        <v>0</v>
      </c>
    </row>
    <row r="261" spans="1:2" x14ac:dyDescent="0.2">
      <c r="A261" t="s">
        <v>1066</v>
      </c>
      <c r="B261">
        <f>[4]p68!B261</f>
        <v>0</v>
      </c>
    </row>
    <row r="262" spans="1:2" x14ac:dyDescent="0.2">
      <c r="A262" t="s">
        <v>227</v>
      </c>
      <c r="B262">
        <f>[4]p68!B262</f>
        <v>0</v>
      </c>
    </row>
    <row r="263" spans="1:2" x14ac:dyDescent="0.2">
      <c r="A263" t="s">
        <v>228</v>
      </c>
      <c r="B263">
        <f>[4]p68!B263</f>
        <v>0</v>
      </c>
    </row>
    <row r="264" spans="1:2" x14ac:dyDescent="0.2">
      <c r="A264" t="s">
        <v>346</v>
      </c>
      <c r="B264">
        <f>[4]p68!B264</f>
        <v>0</v>
      </c>
    </row>
    <row r="265" spans="1:2" x14ac:dyDescent="0.2">
      <c r="A265" t="s">
        <v>355</v>
      </c>
      <c r="B265">
        <f>[4]p68!B265</f>
        <v>0</v>
      </c>
    </row>
    <row r="266" spans="1:2" x14ac:dyDescent="0.2">
      <c r="A266" t="s">
        <v>338</v>
      </c>
      <c r="B266">
        <f>[4]p68!B266</f>
        <v>0</v>
      </c>
    </row>
    <row r="267" spans="1:2" x14ac:dyDescent="0.2">
      <c r="A267" t="s">
        <v>339</v>
      </c>
      <c r="B267">
        <f>[4]p68!B267</f>
        <v>0</v>
      </c>
    </row>
    <row r="268" spans="1:2" x14ac:dyDescent="0.2">
      <c r="A268" t="s">
        <v>1067</v>
      </c>
      <c r="B268">
        <f>[4]p68!B268</f>
        <v>0</v>
      </c>
    </row>
    <row r="269" spans="1:2" x14ac:dyDescent="0.2">
      <c r="A269" t="s">
        <v>1068</v>
      </c>
      <c r="B269">
        <f>[4]p68!B269</f>
        <v>0</v>
      </c>
    </row>
    <row r="270" spans="1:2" x14ac:dyDescent="0.2">
      <c r="A270" t="s">
        <v>1069</v>
      </c>
      <c r="B270">
        <f>[4]p68!B270</f>
        <v>0</v>
      </c>
    </row>
    <row r="271" spans="1:2" x14ac:dyDescent="0.2">
      <c r="A271" t="s">
        <v>1070</v>
      </c>
      <c r="B271">
        <f>[4]p68!B271</f>
        <v>0</v>
      </c>
    </row>
    <row r="272" spans="1:2" x14ac:dyDescent="0.2">
      <c r="A272" t="s">
        <v>1071</v>
      </c>
      <c r="B272">
        <f>[4]p68!B272</f>
        <v>0</v>
      </c>
    </row>
    <row r="273" spans="1:2" x14ac:dyDescent="0.2">
      <c r="A273" t="s">
        <v>1072</v>
      </c>
      <c r="B273">
        <f>[4]p68!B273</f>
        <v>0</v>
      </c>
    </row>
    <row r="274" spans="1:2" x14ac:dyDescent="0.2">
      <c r="A274" t="s">
        <v>1073</v>
      </c>
      <c r="B274">
        <f>[4]p68!B274</f>
        <v>0</v>
      </c>
    </row>
    <row r="275" spans="1:2" x14ac:dyDescent="0.2">
      <c r="A275" t="s">
        <v>1087</v>
      </c>
      <c r="B275">
        <f>[4]p68!B275</f>
        <v>0</v>
      </c>
    </row>
    <row r="276" spans="1:2" x14ac:dyDescent="0.2">
      <c r="A276" t="s">
        <v>1088</v>
      </c>
      <c r="B276">
        <f>[4]p68!B276</f>
        <v>0</v>
      </c>
    </row>
    <row r="277" spans="1:2" x14ac:dyDescent="0.2">
      <c r="A277" t="s">
        <v>1091</v>
      </c>
      <c r="B277">
        <f>[4]p68!B277</f>
        <v>0</v>
      </c>
    </row>
    <row r="278" spans="1:2" x14ac:dyDescent="0.2">
      <c r="A278" t="s">
        <v>1092</v>
      </c>
      <c r="B278">
        <f>[4]p68!B278</f>
        <v>0</v>
      </c>
    </row>
    <row r="279" spans="1:2" x14ac:dyDescent="0.2">
      <c r="A279" t="s">
        <v>1093</v>
      </c>
      <c r="B279">
        <f>[4]p68!B279</f>
        <v>0</v>
      </c>
    </row>
    <row r="280" spans="1:2" x14ac:dyDescent="0.2">
      <c r="A280" t="s">
        <v>1094</v>
      </c>
      <c r="B280">
        <f>[4]p68!B280</f>
        <v>0</v>
      </c>
    </row>
    <row r="281" spans="1:2" x14ac:dyDescent="0.2">
      <c r="A281" t="s">
        <v>1099</v>
      </c>
      <c r="B281">
        <f>[4]p68!B281</f>
        <v>0</v>
      </c>
    </row>
    <row r="282" spans="1:2" x14ac:dyDescent="0.2">
      <c r="A282" t="s">
        <v>1100</v>
      </c>
      <c r="B282">
        <f>[4]p68!B282</f>
        <v>0</v>
      </c>
    </row>
    <row r="283" spans="1:2" x14ac:dyDescent="0.2">
      <c r="A283" t="s">
        <v>1095</v>
      </c>
      <c r="B283">
        <f>[4]p68!B283</f>
        <v>0</v>
      </c>
    </row>
    <row r="284" spans="1:2" x14ac:dyDescent="0.2">
      <c r="A284" t="s">
        <v>1096</v>
      </c>
      <c r="B284">
        <f>[4]p68!B284</f>
        <v>0</v>
      </c>
    </row>
    <row r="285" spans="1:2" x14ac:dyDescent="0.2">
      <c r="A285" t="s">
        <v>1097</v>
      </c>
      <c r="B285">
        <f>[4]p68!B285</f>
        <v>0</v>
      </c>
    </row>
    <row r="286" spans="1:2" x14ac:dyDescent="0.2">
      <c r="A286" t="s">
        <v>1101</v>
      </c>
      <c r="B286">
        <f>[4]p68!B286</f>
        <v>0</v>
      </c>
    </row>
    <row r="287" spans="1:2" x14ac:dyDescent="0.2">
      <c r="A287" t="s">
        <v>1102</v>
      </c>
      <c r="B287">
        <f>[4]p68!B287</f>
        <v>0</v>
      </c>
    </row>
    <row r="288" spans="1:2" x14ac:dyDescent="0.2">
      <c r="A288" t="s">
        <v>1103</v>
      </c>
      <c r="B288">
        <f>[4]p68!B288</f>
        <v>0</v>
      </c>
    </row>
    <row r="289" spans="1:2" x14ac:dyDescent="0.2">
      <c r="A289" t="s">
        <v>1069</v>
      </c>
      <c r="B289">
        <f>[4]p68!B289</f>
        <v>0</v>
      </c>
    </row>
    <row r="290" spans="1:2" x14ac:dyDescent="0.2">
      <c r="A290" t="s">
        <v>508</v>
      </c>
      <c r="B290">
        <f>[4]p68!B290</f>
        <v>0</v>
      </c>
    </row>
    <row r="291" spans="1:2" x14ac:dyDescent="0.2">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XFD1048576"/>
    </sheetView>
  </sheetViews>
  <sheetFormatPr defaultRowHeight="12.75" x14ac:dyDescent="0.2"/>
  <cols>
    <col min="1" max="1" width="25.7109375" customWidth="1"/>
  </cols>
  <sheetData>
    <row r="1" spans="1:11" x14ac:dyDescent="0.2">
      <c r="C1" s="1" t="s">
        <v>1221</v>
      </c>
    </row>
    <row r="2" spans="1:11" x14ac:dyDescent="0.2">
      <c r="A2">
        <v>67</v>
      </c>
      <c r="B2" t="s">
        <v>176</v>
      </c>
      <c r="C2" t="s">
        <v>177</v>
      </c>
      <c r="D2" t="s">
        <v>178</v>
      </c>
      <c r="E2" t="s">
        <v>8</v>
      </c>
      <c r="F2" t="s">
        <v>179</v>
      </c>
      <c r="G2" t="s">
        <v>10</v>
      </c>
      <c r="H2" t="s">
        <v>180</v>
      </c>
    </row>
    <row r="3" spans="1:11" x14ac:dyDescent="0.2">
      <c r="A3" t="s">
        <v>181</v>
      </c>
      <c r="B3">
        <v>368803</v>
      </c>
      <c r="C3">
        <v>145060</v>
      </c>
      <c r="D3">
        <v>109936</v>
      </c>
      <c r="E3">
        <v>251549</v>
      </c>
      <c r="F3">
        <v>267590</v>
      </c>
      <c r="G3">
        <v>769804</v>
      </c>
      <c r="H3">
        <v>1912742</v>
      </c>
      <c r="I3">
        <v>0</v>
      </c>
      <c r="J3">
        <v>0</v>
      </c>
      <c r="K3">
        <v>0</v>
      </c>
    </row>
    <row r="4" spans="1:11" x14ac:dyDescent="0.2">
      <c r="A4" t="s">
        <v>182</v>
      </c>
      <c r="B4">
        <v>368803</v>
      </c>
      <c r="C4">
        <v>145060</v>
      </c>
      <c r="D4">
        <v>109936</v>
      </c>
      <c r="E4">
        <v>251549</v>
      </c>
      <c r="F4">
        <v>267590</v>
      </c>
      <c r="G4">
        <v>769804</v>
      </c>
      <c r="H4">
        <v>1912742</v>
      </c>
      <c r="I4">
        <v>0</v>
      </c>
      <c r="J4">
        <v>0</v>
      </c>
      <c r="K4">
        <v>0</v>
      </c>
    </row>
    <row r="5" spans="1:11" x14ac:dyDescent="0.2">
      <c r="A5" t="s">
        <v>183</v>
      </c>
      <c r="B5">
        <v>0</v>
      </c>
      <c r="C5">
        <v>0</v>
      </c>
      <c r="D5">
        <v>109936</v>
      </c>
      <c r="E5">
        <v>0</v>
      </c>
      <c r="F5">
        <v>0</v>
      </c>
      <c r="G5">
        <v>0</v>
      </c>
      <c r="H5">
        <v>0</v>
      </c>
      <c r="I5">
        <v>0</v>
      </c>
      <c r="J5">
        <v>0</v>
      </c>
      <c r="K5">
        <v>0</v>
      </c>
    </row>
    <row r="6" spans="1:11" x14ac:dyDescent="0.2">
      <c r="A6" t="s">
        <v>184</v>
      </c>
      <c r="B6">
        <v>368803</v>
      </c>
      <c r="C6">
        <v>145060</v>
      </c>
      <c r="D6">
        <v>0</v>
      </c>
      <c r="E6">
        <v>251549</v>
      </c>
      <c r="F6">
        <v>267590</v>
      </c>
      <c r="G6">
        <v>769804</v>
      </c>
      <c r="H6">
        <v>0</v>
      </c>
      <c r="I6">
        <v>0</v>
      </c>
      <c r="J6">
        <v>0</v>
      </c>
      <c r="K6">
        <v>0</v>
      </c>
    </row>
    <row r="7" spans="1:11" x14ac:dyDescent="0.2">
      <c r="A7" t="s">
        <v>185</v>
      </c>
      <c r="B7">
        <v>0</v>
      </c>
      <c r="C7">
        <v>0</v>
      </c>
      <c r="D7">
        <v>1802806</v>
      </c>
      <c r="E7">
        <v>0</v>
      </c>
      <c r="F7">
        <v>0</v>
      </c>
      <c r="G7">
        <v>0</v>
      </c>
      <c r="H7">
        <v>0</v>
      </c>
      <c r="I7">
        <v>0</v>
      </c>
      <c r="J7">
        <v>0</v>
      </c>
      <c r="K7">
        <v>0</v>
      </c>
    </row>
    <row r="8" spans="1:11" x14ac:dyDescent="0.2">
      <c r="A8" t="s">
        <v>186</v>
      </c>
      <c r="B8">
        <v>337129</v>
      </c>
      <c r="C8">
        <v>56474</v>
      </c>
      <c r="D8">
        <v>71813</v>
      </c>
      <c r="E8">
        <v>259326</v>
      </c>
      <c r="F8">
        <v>335204</v>
      </c>
      <c r="G8">
        <v>801194</v>
      </c>
      <c r="H8">
        <v>1861140</v>
      </c>
      <c r="I8">
        <v>0</v>
      </c>
      <c r="J8">
        <v>0</v>
      </c>
      <c r="K8">
        <v>0</v>
      </c>
    </row>
    <row r="9" spans="1:11" x14ac:dyDescent="0.2">
      <c r="A9" t="s">
        <v>187</v>
      </c>
      <c r="B9">
        <v>337129</v>
      </c>
      <c r="C9">
        <v>56474</v>
      </c>
      <c r="D9">
        <v>71813</v>
      </c>
      <c r="E9">
        <v>259326</v>
      </c>
      <c r="F9">
        <v>335204</v>
      </c>
      <c r="G9">
        <v>801194</v>
      </c>
      <c r="H9">
        <v>1861140</v>
      </c>
      <c r="I9">
        <v>0</v>
      </c>
      <c r="J9">
        <v>0</v>
      </c>
      <c r="K9">
        <v>0</v>
      </c>
    </row>
    <row r="10" spans="1:11" x14ac:dyDescent="0.2">
      <c r="A10" t="s">
        <v>188</v>
      </c>
      <c r="B10">
        <v>0</v>
      </c>
      <c r="C10">
        <v>0</v>
      </c>
      <c r="D10">
        <v>0</v>
      </c>
      <c r="E10">
        <v>0</v>
      </c>
      <c r="F10">
        <v>164503</v>
      </c>
      <c r="G10">
        <v>478774</v>
      </c>
      <c r="H10">
        <v>0</v>
      </c>
      <c r="I10">
        <v>0</v>
      </c>
      <c r="J10">
        <v>0</v>
      </c>
      <c r="K10">
        <v>0</v>
      </c>
    </row>
    <row r="11" spans="1:11" x14ac:dyDescent="0.2">
      <c r="A11" t="s">
        <v>189</v>
      </c>
      <c r="B11">
        <v>337129</v>
      </c>
      <c r="C11">
        <v>56474</v>
      </c>
      <c r="D11">
        <v>71813</v>
      </c>
      <c r="E11">
        <v>259326</v>
      </c>
      <c r="F11">
        <v>170701</v>
      </c>
      <c r="G11">
        <v>322420</v>
      </c>
      <c r="H11">
        <v>0</v>
      </c>
      <c r="I11">
        <v>0</v>
      </c>
      <c r="J11">
        <v>0</v>
      </c>
      <c r="K11">
        <v>0</v>
      </c>
    </row>
    <row r="12" spans="1:11" x14ac:dyDescent="0.2">
      <c r="A12" t="s">
        <v>190</v>
      </c>
      <c r="B12">
        <v>0</v>
      </c>
      <c r="C12">
        <v>0</v>
      </c>
      <c r="D12">
        <v>0</v>
      </c>
      <c r="E12">
        <v>0</v>
      </c>
      <c r="F12">
        <v>637836</v>
      </c>
      <c r="G12">
        <v>580027</v>
      </c>
      <c r="H12">
        <v>0</v>
      </c>
      <c r="I12">
        <v>0</v>
      </c>
      <c r="J12">
        <v>0</v>
      </c>
      <c r="K12">
        <v>0</v>
      </c>
    </row>
    <row r="13" spans="1:11" x14ac:dyDescent="0.2">
      <c r="A13" t="s">
        <v>191</v>
      </c>
      <c r="B13">
        <v>3800</v>
      </c>
      <c r="C13">
        <v>375</v>
      </c>
      <c r="D13">
        <v>315</v>
      </c>
      <c r="E13">
        <v>32</v>
      </c>
      <c r="F13">
        <v>48</v>
      </c>
      <c r="G13">
        <v>37.5</v>
      </c>
      <c r="H13">
        <v>0</v>
      </c>
      <c r="I13">
        <v>0</v>
      </c>
      <c r="J13">
        <v>0</v>
      </c>
      <c r="K13">
        <v>0</v>
      </c>
    </row>
    <row r="14" spans="1:11" x14ac:dyDescent="0.2">
      <c r="A14" t="s">
        <v>192</v>
      </c>
      <c r="B14">
        <v>3700</v>
      </c>
      <c r="C14">
        <v>365</v>
      </c>
      <c r="D14">
        <v>310</v>
      </c>
      <c r="E14">
        <v>28</v>
      </c>
      <c r="F14">
        <v>43.5</v>
      </c>
      <c r="G14">
        <v>38.5</v>
      </c>
      <c r="H14">
        <v>0</v>
      </c>
      <c r="I14">
        <v>0</v>
      </c>
      <c r="J14">
        <v>0</v>
      </c>
      <c r="K14">
        <v>0</v>
      </c>
    </row>
    <row r="15" spans="1:11" x14ac:dyDescent="0.2">
      <c r="A15" t="s">
        <v>193</v>
      </c>
      <c r="B15">
        <v>3600</v>
      </c>
      <c r="C15">
        <v>350</v>
      </c>
      <c r="D15">
        <v>300</v>
      </c>
      <c r="E15">
        <v>27.000000000000004</v>
      </c>
      <c r="F15">
        <v>44</v>
      </c>
      <c r="G15">
        <v>36</v>
      </c>
      <c r="H15">
        <v>0</v>
      </c>
      <c r="I15">
        <v>0</v>
      </c>
      <c r="J15">
        <v>0</v>
      </c>
      <c r="K15">
        <v>0</v>
      </c>
    </row>
    <row r="16" spans="1:11" x14ac:dyDescent="0.2">
      <c r="A16" t="s">
        <v>194</v>
      </c>
      <c r="B16">
        <v>3950</v>
      </c>
      <c r="C16">
        <v>355</v>
      </c>
      <c r="D16">
        <v>330</v>
      </c>
      <c r="E16">
        <v>29.499999999999996</v>
      </c>
      <c r="F16">
        <v>46.5</v>
      </c>
      <c r="G16">
        <v>39.5</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6400.0000000000009</v>
      </c>
      <c r="C23">
        <v>550</v>
      </c>
      <c r="D23">
        <v>550</v>
      </c>
      <c r="E23">
        <v>45</v>
      </c>
      <c r="F23">
        <v>58.999999999999993</v>
      </c>
      <c r="G23">
        <v>54.5</v>
      </c>
      <c r="H23">
        <v>0</v>
      </c>
      <c r="I23">
        <v>0</v>
      </c>
      <c r="J23">
        <v>0</v>
      </c>
      <c r="K23">
        <v>0</v>
      </c>
    </row>
    <row r="24" spans="1:11" x14ac:dyDescent="0.2">
      <c r="A24" t="s">
        <v>202</v>
      </c>
      <c r="B24">
        <v>5850.0000000000009</v>
      </c>
      <c r="C24">
        <v>510.00000000000006</v>
      </c>
      <c r="D24">
        <v>444.99999999999994</v>
      </c>
      <c r="E24">
        <v>40.5</v>
      </c>
      <c r="F24">
        <v>52.999999999999993</v>
      </c>
      <c r="G24">
        <v>53</v>
      </c>
      <c r="H24">
        <v>0</v>
      </c>
      <c r="I24">
        <v>0</v>
      </c>
      <c r="J24">
        <v>0</v>
      </c>
      <c r="K24">
        <v>0</v>
      </c>
    </row>
    <row r="25" spans="1:11" x14ac:dyDescent="0.2">
      <c r="A25" t="s">
        <v>203</v>
      </c>
      <c r="B25">
        <v>5800</v>
      </c>
      <c r="C25">
        <v>479.99999999999994</v>
      </c>
      <c r="D25">
        <v>460</v>
      </c>
      <c r="E25">
        <v>41</v>
      </c>
      <c r="F25">
        <v>54</v>
      </c>
      <c r="G25">
        <v>55</v>
      </c>
      <c r="H25">
        <v>0</v>
      </c>
      <c r="I25">
        <v>0</v>
      </c>
      <c r="J25">
        <v>0</v>
      </c>
      <c r="K25">
        <v>0</v>
      </c>
    </row>
    <row r="26" spans="1:11" x14ac:dyDescent="0.2">
      <c r="A26" t="s">
        <v>204</v>
      </c>
      <c r="B26">
        <v>6100</v>
      </c>
      <c r="C26">
        <v>470</v>
      </c>
      <c r="D26">
        <v>455.00000000000006</v>
      </c>
      <c r="E26">
        <v>40.5</v>
      </c>
      <c r="F26">
        <v>55.500000000000007</v>
      </c>
      <c r="G26">
        <v>54.8</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69999930</v>
      </c>
      <c r="C33">
        <v>2470000</v>
      </c>
      <c r="D33">
        <v>2869998.6</v>
      </c>
      <c r="E33">
        <v>709999.55</v>
      </c>
      <c r="F33">
        <v>1206998.8700000001</v>
      </c>
      <c r="G33">
        <v>5700000</v>
      </c>
      <c r="H33">
        <v>9781971</v>
      </c>
      <c r="I33">
        <v>0</v>
      </c>
      <c r="J33">
        <v>0</v>
      </c>
      <c r="K33">
        <v>0</v>
      </c>
    </row>
    <row r="34" spans="1:11" x14ac:dyDescent="0.2">
      <c r="A34" t="s">
        <v>212</v>
      </c>
      <c r="B34">
        <v>85999914</v>
      </c>
      <c r="C34">
        <v>2629991</v>
      </c>
      <c r="D34">
        <v>3155000.2</v>
      </c>
      <c r="E34">
        <v>1162999.5</v>
      </c>
      <c r="F34">
        <v>1658000.19</v>
      </c>
      <c r="G34">
        <v>7420000</v>
      </c>
      <c r="H34">
        <v>13018709</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v>
      </c>
      <c r="D47">
        <v>6.2</v>
      </c>
      <c r="E47">
        <v>0.63</v>
      </c>
      <c r="F47">
        <v>0.75</v>
      </c>
      <c r="G47">
        <v>1</v>
      </c>
      <c r="H47">
        <v>0</v>
      </c>
      <c r="I47">
        <v>0</v>
      </c>
      <c r="J47">
        <v>0</v>
      </c>
      <c r="K47">
        <v>0</v>
      </c>
    </row>
    <row r="48" spans="1:11" x14ac:dyDescent="0.2">
      <c r="A48" t="s">
        <v>226</v>
      </c>
      <c r="B48">
        <v>90</v>
      </c>
      <c r="C48">
        <v>13</v>
      </c>
      <c r="D48">
        <v>6.2</v>
      </c>
      <c r="E48">
        <v>0.63</v>
      </c>
      <c r="F48">
        <v>0.76</v>
      </c>
      <c r="G48">
        <v>1</v>
      </c>
      <c r="H48">
        <v>0</v>
      </c>
      <c r="I48">
        <v>0</v>
      </c>
      <c r="J48">
        <v>0</v>
      </c>
      <c r="K48">
        <v>0</v>
      </c>
    </row>
    <row r="49" spans="1:11" x14ac:dyDescent="0.2">
      <c r="A49" t="s">
        <v>227</v>
      </c>
      <c r="B49">
        <v>91</v>
      </c>
      <c r="C49">
        <v>13</v>
      </c>
      <c r="D49">
        <v>6.2</v>
      </c>
      <c r="E49">
        <v>0.65</v>
      </c>
      <c r="F49">
        <v>0.77</v>
      </c>
      <c r="G49">
        <v>1</v>
      </c>
      <c r="H49">
        <v>0</v>
      </c>
      <c r="I49">
        <v>0</v>
      </c>
      <c r="J49">
        <v>0</v>
      </c>
      <c r="K49">
        <v>0</v>
      </c>
    </row>
    <row r="50" spans="1:11" x14ac:dyDescent="0.2">
      <c r="A50" t="s">
        <v>228</v>
      </c>
      <c r="B50">
        <v>92</v>
      </c>
      <c r="C50">
        <v>13</v>
      </c>
      <c r="D50">
        <v>6.6</v>
      </c>
      <c r="E50">
        <v>0.66</v>
      </c>
      <c r="F50">
        <v>0.79</v>
      </c>
      <c r="G50">
        <v>1</v>
      </c>
      <c r="H50">
        <v>0</v>
      </c>
      <c r="I50">
        <v>0</v>
      </c>
      <c r="J50">
        <v>0</v>
      </c>
      <c r="K50">
        <v>0</v>
      </c>
    </row>
    <row r="51" spans="1:11" x14ac:dyDescent="0.2">
      <c r="A51" t="s">
        <v>229</v>
      </c>
      <c r="B51">
        <v>8.7824175824175796</v>
      </c>
      <c r="C51">
        <v>7.6000000000000068</v>
      </c>
      <c r="D51">
        <v>14.541935483870972</v>
      </c>
      <c r="E51">
        <v>9.2553846153846209</v>
      </c>
      <c r="F51">
        <v>10.394805194805201</v>
      </c>
      <c r="G51">
        <v>7.6</v>
      </c>
      <c r="H51">
        <v>0</v>
      </c>
      <c r="I51">
        <v>0</v>
      </c>
      <c r="J51">
        <v>0</v>
      </c>
      <c r="K51">
        <v>0</v>
      </c>
    </row>
    <row r="52" spans="1:11" x14ac:dyDescent="0.2">
      <c r="A52" t="s">
        <v>115</v>
      </c>
      <c r="B52">
        <v>18499644.054506451</v>
      </c>
      <c r="C52">
        <v>6959889.1433439925</v>
      </c>
      <c r="D52">
        <v>18786611.679419383</v>
      </c>
      <c r="E52">
        <v>6514087.5125156492</v>
      </c>
      <c r="F52">
        <v>1719583.0594862476</v>
      </c>
      <c r="G52">
        <v>0</v>
      </c>
      <c r="H52">
        <v>0</v>
      </c>
      <c r="I52">
        <v>0</v>
      </c>
      <c r="J52">
        <v>0</v>
      </c>
      <c r="K52">
        <v>0</v>
      </c>
    </row>
    <row r="53" spans="1:11" x14ac:dyDescent="0.2">
      <c r="A53" t="s">
        <v>116</v>
      </c>
      <c r="B53">
        <v>17000834</v>
      </c>
      <c r="C53">
        <v>14448454</v>
      </c>
      <c r="D53">
        <v>16727152</v>
      </c>
      <c r="E53">
        <v>15754682</v>
      </c>
      <c r="F53">
        <v>11229357</v>
      </c>
      <c r="G53">
        <v>0</v>
      </c>
      <c r="H53">
        <v>0</v>
      </c>
      <c r="I53">
        <v>0</v>
      </c>
      <c r="J53">
        <v>0</v>
      </c>
      <c r="K53">
        <v>0</v>
      </c>
    </row>
    <row r="54" spans="1:11" x14ac:dyDescent="0.2">
      <c r="A54" t="s">
        <v>230</v>
      </c>
      <c r="B54">
        <v>1159187</v>
      </c>
      <c r="C54">
        <v>728687</v>
      </c>
      <c r="D54">
        <v>782977</v>
      </c>
      <c r="E54">
        <v>2071314</v>
      </c>
      <c r="F54">
        <v>1010071</v>
      </c>
      <c r="G54">
        <v>0</v>
      </c>
      <c r="H54">
        <v>0</v>
      </c>
      <c r="I54">
        <v>0</v>
      </c>
      <c r="J54">
        <v>0</v>
      </c>
      <c r="K54">
        <v>0</v>
      </c>
    </row>
    <row r="55" spans="1:11" x14ac:dyDescent="0.2">
      <c r="A55" t="s">
        <v>231</v>
      </c>
      <c r="B55">
        <v>2290870</v>
      </c>
      <c r="C55">
        <v>1181071</v>
      </c>
      <c r="D55">
        <v>1143177</v>
      </c>
      <c r="E55">
        <v>1227421</v>
      </c>
      <c r="F55">
        <v>5165914</v>
      </c>
      <c r="G55">
        <v>0</v>
      </c>
      <c r="H55">
        <v>0</v>
      </c>
      <c r="I55">
        <v>0</v>
      </c>
      <c r="J55">
        <v>0</v>
      </c>
      <c r="K55">
        <v>0</v>
      </c>
    </row>
    <row r="56" spans="1:11" x14ac:dyDescent="0.2">
      <c r="A56" t="s">
        <v>232</v>
      </c>
      <c r="B56">
        <v>3450057</v>
      </c>
      <c r="C56">
        <v>1909758</v>
      </c>
      <c r="D56">
        <v>1926154</v>
      </c>
      <c r="E56">
        <v>3298735</v>
      </c>
      <c r="F56">
        <v>6175985</v>
      </c>
      <c r="G56">
        <v>0</v>
      </c>
      <c r="H56">
        <v>0</v>
      </c>
      <c r="I56">
        <v>0</v>
      </c>
      <c r="J56">
        <v>0</v>
      </c>
      <c r="K56">
        <v>0</v>
      </c>
    </row>
    <row r="57" spans="1:11" x14ac:dyDescent="0.2">
      <c r="A57" t="s">
        <v>233</v>
      </c>
      <c r="B57">
        <v>2559864</v>
      </c>
      <c r="C57">
        <v>2522792</v>
      </c>
      <c r="D57">
        <v>2512839</v>
      </c>
      <c r="E57">
        <v>2530843</v>
      </c>
      <c r="F57">
        <v>2519679</v>
      </c>
      <c r="G57">
        <v>39102</v>
      </c>
      <c r="H57">
        <v>39102</v>
      </c>
      <c r="I57">
        <v>39102</v>
      </c>
      <c r="J57">
        <v>39102</v>
      </c>
      <c r="K57">
        <v>39102</v>
      </c>
    </row>
    <row r="58" spans="1:11" x14ac:dyDescent="0.2">
      <c r="A58" t="s">
        <v>234</v>
      </c>
      <c r="B58">
        <v>7515833</v>
      </c>
      <c r="C58">
        <v>6739305</v>
      </c>
      <c r="D58">
        <v>7300291</v>
      </c>
      <c r="E58">
        <v>5664330</v>
      </c>
      <c r="F58">
        <v>5664330</v>
      </c>
      <c r="G58">
        <v>2421636</v>
      </c>
      <c r="H58">
        <v>1646713</v>
      </c>
      <c r="I58">
        <v>1549846</v>
      </c>
      <c r="J58">
        <v>2131037</v>
      </c>
      <c r="K58">
        <v>2324769</v>
      </c>
    </row>
    <row r="59" spans="1:11" x14ac:dyDescent="0.2">
      <c r="A59" t="s">
        <v>235</v>
      </c>
      <c r="B59">
        <v>9468713</v>
      </c>
      <c r="C59">
        <v>9681837</v>
      </c>
      <c r="D59">
        <v>8262572</v>
      </c>
      <c r="E59">
        <v>8135878</v>
      </c>
      <c r="F59">
        <v>6695165</v>
      </c>
      <c r="G59">
        <v>1937309</v>
      </c>
      <c r="H59">
        <v>2324769</v>
      </c>
      <c r="I59">
        <v>2131037</v>
      </c>
      <c r="J59">
        <v>1549846</v>
      </c>
      <c r="K59">
        <v>1646713</v>
      </c>
    </row>
    <row r="60" spans="1:11" x14ac:dyDescent="0.2">
      <c r="A60" t="s">
        <v>236</v>
      </c>
      <c r="B60">
        <v>16984546</v>
      </c>
      <c r="C60">
        <v>16421142</v>
      </c>
      <c r="D60">
        <v>15562863</v>
      </c>
      <c r="E60">
        <v>13800208</v>
      </c>
      <c r="F60">
        <v>12359495</v>
      </c>
      <c r="G60">
        <v>4358945</v>
      </c>
      <c r="H60">
        <v>3971482</v>
      </c>
      <c r="I60">
        <v>3680883</v>
      </c>
      <c r="J60">
        <v>3680883</v>
      </c>
      <c r="K60">
        <v>3971482</v>
      </c>
    </row>
    <row r="61" spans="1:11" x14ac:dyDescent="0.2">
      <c r="A61" t="s">
        <v>237</v>
      </c>
      <c r="B61">
        <v>58494945.054506451</v>
      </c>
      <c r="C61">
        <v>42262035.143343993</v>
      </c>
      <c r="D61">
        <v>55515619.679419383</v>
      </c>
      <c r="E61">
        <v>41898555.512515649</v>
      </c>
      <c r="F61">
        <v>34004099.059486248</v>
      </c>
      <c r="G61">
        <v>0</v>
      </c>
      <c r="H61">
        <v>0</v>
      </c>
      <c r="I61">
        <v>0</v>
      </c>
      <c r="J61">
        <v>0</v>
      </c>
      <c r="K61">
        <v>0</v>
      </c>
    </row>
    <row r="62" spans="1:11" x14ac:dyDescent="0.2">
      <c r="A62" t="s">
        <v>121</v>
      </c>
      <c r="B62">
        <v>8500000</v>
      </c>
      <c r="C62">
        <v>8629511.6397674903</v>
      </c>
      <c r="D62">
        <v>9343640.6411290318</v>
      </c>
      <c r="E62">
        <v>7813336.3851591954</v>
      </c>
      <c r="F62">
        <v>6844099.7983870972</v>
      </c>
      <c r="G62">
        <v>0</v>
      </c>
      <c r="H62">
        <v>0</v>
      </c>
      <c r="I62">
        <v>0</v>
      </c>
      <c r="J62">
        <v>0</v>
      </c>
      <c r="K62">
        <v>0</v>
      </c>
    </row>
    <row r="63" spans="1:11" x14ac:dyDescent="0.2">
      <c r="A63" t="s">
        <v>122</v>
      </c>
      <c r="B63">
        <v>3629915</v>
      </c>
      <c r="C63">
        <v>3097251</v>
      </c>
      <c r="D63">
        <v>2219839</v>
      </c>
      <c r="E63">
        <v>2550127</v>
      </c>
      <c r="F63">
        <v>1499026</v>
      </c>
      <c r="G63">
        <v>-4091800</v>
      </c>
      <c r="H63">
        <v>-3614637</v>
      </c>
      <c r="I63">
        <v>-2875137</v>
      </c>
      <c r="J63">
        <v>-2721028</v>
      </c>
      <c r="K63">
        <v>-3336308</v>
      </c>
    </row>
    <row r="64" spans="1:11" x14ac:dyDescent="0.2">
      <c r="A64" t="s">
        <v>238</v>
      </c>
      <c r="B64">
        <v>19816257</v>
      </c>
      <c r="C64">
        <v>12026262</v>
      </c>
      <c r="D64">
        <v>19933522</v>
      </c>
      <c r="E64">
        <v>11660953</v>
      </c>
      <c r="F64">
        <v>15003001</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25548773.054506451</v>
      </c>
      <c r="C66">
        <v>17509010.503576506</v>
      </c>
      <c r="D66">
        <v>23018618.038290352</v>
      </c>
      <c r="E66">
        <v>18874139.127356455</v>
      </c>
      <c r="F66">
        <v>9657972.2610991485</v>
      </c>
      <c r="G66">
        <v>12578592</v>
      </c>
      <c r="H66">
        <v>13504842</v>
      </c>
      <c r="I66">
        <v>14940345</v>
      </c>
      <c r="J66">
        <v>15240512</v>
      </c>
      <c r="K66">
        <v>14045127</v>
      </c>
    </row>
    <row r="67" spans="1:11" x14ac:dyDescent="0.2">
      <c r="A67" t="s">
        <v>240</v>
      </c>
      <c r="B67">
        <v>58494945.054506451</v>
      </c>
      <c r="C67">
        <v>42262035.143343993</v>
      </c>
      <c r="D67">
        <v>55515619.679419383</v>
      </c>
      <c r="E67">
        <v>41898555.512515649</v>
      </c>
      <c r="F67">
        <v>34004099.059486248</v>
      </c>
      <c r="G67">
        <v>0</v>
      </c>
      <c r="H67">
        <v>0</v>
      </c>
      <c r="I67">
        <v>0</v>
      </c>
      <c r="J67">
        <v>0</v>
      </c>
      <c r="K67">
        <v>0</v>
      </c>
    </row>
    <row r="68" spans="1:11" x14ac:dyDescent="0.2">
      <c r="A68" t="s">
        <v>241</v>
      </c>
      <c r="B68">
        <v>2000000</v>
      </c>
      <c r="C68">
        <v>0</v>
      </c>
      <c r="D68">
        <v>10</v>
      </c>
      <c r="E68">
        <v>0</v>
      </c>
      <c r="F68">
        <v>6000000</v>
      </c>
      <c r="G68">
        <v>0</v>
      </c>
      <c r="H68">
        <v>0</v>
      </c>
      <c r="I68">
        <v>0</v>
      </c>
      <c r="J68">
        <v>0</v>
      </c>
      <c r="K68">
        <v>0</v>
      </c>
    </row>
    <row r="69" spans="1:11" x14ac:dyDescent="0.2">
      <c r="A69" t="s">
        <v>242</v>
      </c>
      <c r="B69">
        <v>41471071.058554351</v>
      </c>
      <c r="C69">
        <v>42530524.779720277</v>
      </c>
      <c r="D69">
        <v>44910099.098321036</v>
      </c>
      <c r="E69">
        <v>38955731.238819242</v>
      </c>
      <c r="F69">
        <v>30593110.109954562</v>
      </c>
      <c r="G69">
        <v>0</v>
      </c>
      <c r="H69">
        <v>0</v>
      </c>
      <c r="I69">
        <v>0</v>
      </c>
      <c r="J69">
        <v>0</v>
      </c>
      <c r="K69">
        <v>0</v>
      </c>
    </row>
    <row r="70" spans="1:11" x14ac:dyDescent="0.2">
      <c r="A70" t="s">
        <v>243</v>
      </c>
      <c r="B70">
        <v>3648065.8495215178</v>
      </c>
      <c r="C70">
        <v>3498727.0094348043</v>
      </c>
      <c r="D70">
        <v>2617745.8110487387</v>
      </c>
      <c r="E70">
        <v>3189361.6764318794</v>
      </c>
      <c r="F70">
        <v>754495.09377798811</v>
      </c>
      <c r="G70">
        <v>-40312</v>
      </c>
      <c r="H70">
        <v>-37074</v>
      </c>
      <c r="I70">
        <v>-34646</v>
      </c>
      <c r="J70">
        <v>-34646</v>
      </c>
      <c r="K70">
        <v>-37074</v>
      </c>
    </row>
    <row r="71" spans="1:11" x14ac:dyDescent="0.2">
      <c r="A71" t="s">
        <v>244</v>
      </c>
      <c r="B71">
        <v>1.0285137608057737</v>
      </c>
      <c r="C71">
        <v>0.92727608149919194</v>
      </c>
      <c r="D71">
        <v>1.0144447924214111</v>
      </c>
      <c r="E71">
        <v>0.94816725251479761</v>
      </c>
      <c r="F71">
        <v>1.0815981127588254</v>
      </c>
      <c r="G71">
        <v>0</v>
      </c>
      <c r="H71">
        <v>0</v>
      </c>
      <c r="I71">
        <v>0</v>
      </c>
      <c r="J71">
        <v>0</v>
      </c>
      <c r="K71">
        <v>0</v>
      </c>
    </row>
    <row r="72" spans="1:11" x14ac:dyDescent="0.2">
      <c r="A72" t="s">
        <v>245</v>
      </c>
      <c r="B72">
        <v>1.1284697133707076</v>
      </c>
      <c r="C72">
        <v>0.99840931348561157</v>
      </c>
      <c r="D72">
        <v>1.0260417187887696</v>
      </c>
      <c r="E72">
        <v>1.0494549880899087</v>
      </c>
      <c r="F72">
        <v>0.79762426626500271</v>
      </c>
      <c r="G72">
        <v>0</v>
      </c>
      <c r="H72">
        <v>0</v>
      </c>
      <c r="I72">
        <v>0</v>
      </c>
      <c r="J72">
        <v>0</v>
      </c>
      <c r="K72">
        <v>0</v>
      </c>
    </row>
    <row r="73" spans="1:11" x14ac:dyDescent="0.2">
      <c r="A73" t="s">
        <v>246</v>
      </c>
      <c r="B73">
        <v>0</v>
      </c>
      <c r="C73">
        <v>0</v>
      </c>
      <c r="D73">
        <v>3</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75000</v>
      </c>
    </row>
    <row r="80" spans="1:11" x14ac:dyDescent="0.2">
      <c r="A80" t="s">
        <v>249</v>
      </c>
      <c r="B80">
        <v>75000</v>
      </c>
    </row>
    <row r="81" spans="1:2" x14ac:dyDescent="0.2">
      <c r="A81" t="s">
        <v>250</v>
      </c>
      <c r="B81">
        <v>17.440000000000001</v>
      </c>
    </row>
    <row r="82" spans="1:2" x14ac:dyDescent="0.2">
      <c r="A82" t="s">
        <v>251</v>
      </c>
      <c r="B82">
        <v>0</v>
      </c>
    </row>
    <row r="83" spans="1:2" x14ac:dyDescent="0.2">
      <c r="A83" t="s">
        <v>252</v>
      </c>
      <c r="B83">
        <v>0</v>
      </c>
    </row>
    <row r="84" spans="1:2" x14ac:dyDescent="0.2">
      <c r="A84" t="s">
        <v>253</v>
      </c>
      <c r="B84">
        <v>0</v>
      </c>
    </row>
    <row r="85" spans="1:2" x14ac:dyDescent="0.2">
      <c r="A85" t="s">
        <v>254</v>
      </c>
      <c r="B85">
        <v>83786</v>
      </c>
    </row>
    <row r="86" spans="1:2" x14ac:dyDescent="0.2">
      <c r="A86" t="s">
        <v>255</v>
      </c>
      <c r="B86">
        <v>15111</v>
      </c>
    </row>
    <row r="87" spans="1:2" x14ac:dyDescent="0.2">
      <c r="A87" t="s">
        <v>256</v>
      </c>
      <c r="B87">
        <v>22013</v>
      </c>
    </row>
    <row r="88" spans="1:2" x14ac:dyDescent="0.2">
      <c r="A88" t="s">
        <v>257</v>
      </c>
      <c r="B88">
        <v>45554</v>
      </c>
    </row>
    <row r="89" spans="1:2" x14ac:dyDescent="0.2">
      <c r="A89" t="s">
        <v>258</v>
      </c>
      <c r="B89">
        <v>48559</v>
      </c>
    </row>
    <row r="90" spans="1:2" x14ac:dyDescent="0.2">
      <c r="A90" t="s">
        <v>259</v>
      </c>
      <c r="B90">
        <v>197299</v>
      </c>
    </row>
    <row r="91" spans="1:2" x14ac:dyDescent="0.2">
      <c r="A91" t="s">
        <v>260</v>
      </c>
      <c r="B91">
        <v>83786</v>
      </c>
    </row>
    <row r="92" spans="1:2" x14ac:dyDescent="0.2">
      <c r="A92" t="s">
        <v>261</v>
      </c>
      <c r="B92">
        <v>15111</v>
      </c>
    </row>
    <row r="93" spans="1:2" x14ac:dyDescent="0.2">
      <c r="A93" t="s">
        <v>262</v>
      </c>
      <c r="B93">
        <v>22013</v>
      </c>
    </row>
    <row r="94" spans="1:2" x14ac:dyDescent="0.2">
      <c r="A94" t="s">
        <v>263</v>
      </c>
      <c r="B94">
        <v>45554</v>
      </c>
    </row>
    <row r="95" spans="1:2" x14ac:dyDescent="0.2">
      <c r="A95" t="s">
        <v>264</v>
      </c>
      <c r="B95">
        <v>48559</v>
      </c>
    </row>
    <row r="96" spans="1:2" x14ac:dyDescent="0.2">
      <c r="A96" t="s">
        <v>265</v>
      </c>
      <c r="B96">
        <v>197299</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318386800</v>
      </c>
    </row>
    <row r="104" spans="1:2" x14ac:dyDescent="0.2">
      <c r="A104" t="s">
        <v>273</v>
      </c>
      <c r="B104">
        <v>5666625</v>
      </c>
    </row>
    <row r="105" spans="1:2" x14ac:dyDescent="0.2">
      <c r="A105" t="s">
        <v>274</v>
      </c>
      <c r="B105">
        <v>6934095.0000000009</v>
      </c>
    </row>
    <row r="106" spans="1:2" x14ac:dyDescent="0.2">
      <c r="A106" t="s">
        <v>275</v>
      </c>
      <c r="B106">
        <v>1457728</v>
      </c>
    </row>
    <row r="107" spans="1:2" x14ac:dyDescent="0.2">
      <c r="A107" t="s">
        <v>276</v>
      </c>
      <c r="B107">
        <v>2330832</v>
      </c>
    </row>
    <row r="108" spans="1:2" x14ac:dyDescent="0.2">
      <c r="A108" t="s">
        <v>277</v>
      </c>
      <c r="B108">
        <v>7398712.5</v>
      </c>
    </row>
    <row r="109" spans="1:2" x14ac:dyDescent="0.2">
      <c r="A109" t="s">
        <v>278</v>
      </c>
      <c r="B109">
        <v>1597.1762446861044</v>
      </c>
    </row>
    <row r="110" spans="1:2" x14ac:dyDescent="0.2">
      <c r="A110" t="s">
        <v>279</v>
      </c>
      <c r="B110">
        <v>243.76803495515776</v>
      </c>
    </row>
    <row r="111" spans="1:2" x14ac:dyDescent="0.2">
      <c r="A111" t="s">
        <v>280</v>
      </c>
      <c r="B111">
        <v>108.81860128630601</v>
      </c>
    </row>
    <row r="112" spans="1:2" x14ac:dyDescent="0.2">
      <c r="A112" t="s">
        <v>281</v>
      </c>
      <c r="B112">
        <v>11.798401747757888</v>
      </c>
    </row>
    <row r="113" spans="1:2" x14ac:dyDescent="0.2">
      <c r="A113" t="s">
        <v>282</v>
      </c>
      <c r="B113">
        <v>13.976568224267035</v>
      </c>
    </row>
    <row r="114" spans="1:2" x14ac:dyDescent="0.2">
      <c r="A114" t="s">
        <v>283</v>
      </c>
      <c r="B114">
        <v>18.151387304242903</v>
      </c>
    </row>
    <row r="115" spans="1:2" x14ac:dyDescent="0.2">
      <c r="A115" t="s">
        <v>284</v>
      </c>
      <c r="B115">
        <v>11999988</v>
      </c>
    </row>
    <row r="116" spans="1:2" x14ac:dyDescent="0.2">
      <c r="A116" t="s">
        <v>285</v>
      </c>
      <c r="B116">
        <v>0</v>
      </c>
    </row>
    <row r="117" spans="1:2" x14ac:dyDescent="0.2">
      <c r="A117" t="s">
        <v>286</v>
      </c>
      <c r="B117">
        <v>399999.2</v>
      </c>
    </row>
    <row r="118" spans="1:2" x14ac:dyDescent="0.2">
      <c r="A118" t="s">
        <v>287</v>
      </c>
      <c r="B118">
        <v>99999.900000000009</v>
      </c>
    </row>
    <row r="119" spans="1:2" x14ac:dyDescent="0.2">
      <c r="A119" t="s">
        <v>288</v>
      </c>
      <c r="B119">
        <v>199999.80000000002</v>
      </c>
    </row>
    <row r="120" spans="1:2" x14ac:dyDescent="0.2">
      <c r="A120" t="s">
        <v>289</v>
      </c>
      <c r="B120">
        <v>1200000</v>
      </c>
    </row>
    <row r="121" spans="1:2" x14ac:dyDescent="0.2">
      <c r="A121" t="s">
        <v>290</v>
      </c>
      <c r="B121">
        <v>28654812</v>
      </c>
    </row>
    <row r="122" spans="1:2" x14ac:dyDescent="0.2">
      <c r="A122" t="s">
        <v>291</v>
      </c>
      <c r="B122">
        <v>390997.12499999994</v>
      </c>
    </row>
    <row r="123" spans="1:2" x14ac:dyDescent="0.2">
      <c r="A123" t="s">
        <v>292</v>
      </c>
      <c r="B123">
        <v>0</v>
      </c>
    </row>
    <row r="124" spans="1:2" x14ac:dyDescent="0.2">
      <c r="A124" t="s">
        <v>293</v>
      </c>
      <c r="B124">
        <v>167638.72</v>
      </c>
    </row>
    <row r="125" spans="1:2" x14ac:dyDescent="0.2">
      <c r="A125" t="s">
        <v>294</v>
      </c>
      <c r="B125">
        <v>268045.68000000005</v>
      </c>
    </row>
    <row r="126" spans="1:2" x14ac:dyDescent="0.2">
      <c r="A126" t="s">
        <v>295</v>
      </c>
      <c r="B126">
        <v>425425.96875</v>
      </c>
    </row>
    <row r="127" spans="1:2" x14ac:dyDescent="0.2">
      <c r="A127" t="s">
        <v>296</v>
      </c>
      <c r="B127">
        <v>76776</v>
      </c>
    </row>
    <row r="128" spans="1:2" x14ac:dyDescent="0.2">
      <c r="A128" t="s">
        <v>297</v>
      </c>
      <c r="B128">
        <v>5090</v>
      </c>
    </row>
    <row r="129" spans="1:2" x14ac:dyDescent="0.2">
      <c r="A129" t="s">
        <v>298</v>
      </c>
      <c r="B129">
        <v>5949</v>
      </c>
    </row>
    <row r="130" spans="1:2" x14ac:dyDescent="0.2">
      <c r="A130" t="s">
        <v>299</v>
      </c>
      <c r="B130">
        <v>50486</v>
      </c>
    </row>
    <row r="131" spans="1:2" x14ac:dyDescent="0.2">
      <c r="A131" t="s">
        <v>300</v>
      </c>
      <c r="B131">
        <v>39071</v>
      </c>
    </row>
    <row r="132" spans="1:2" x14ac:dyDescent="0.2">
      <c r="A132" t="s">
        <v>301</v>
      </c>
      <c r="B132">
        <v>203999</v>
      </c>
    </row>
    <row r="133" spans="1:2" x14ac:dyDescent="0.2">
      <c r="A133" t="s">
        <v>302</v>
      </c>
      <c r="B133">
        <v>76776</v>
      </c>
    </row>
    <row r="134" spans="1:2" x14ac:dyDescent="0.2">
      <c r="A134" t="s">
        <v>303</v>
      </c>
      <c r="B134">
        <v>5090</v>
      </c>
    </row>
    <row r="135" spans="1:2" x14ac:dyDescent="0.2">
      <c r="A135" t="s">
        <v>304</v>
      </c>
      <c r="B135">
        <v>5949</v>
      </c>
    </row>
    <row r="136" spans="1:2" x14ac:dyDescent="0.2">
      <c r="A136" t="s">
        <v>305</v>
      </c>
      <c r="B136">
        <v>50486</v>
      </c>
    </row>
    <row r="137" spans="1:2" x14ac:dyDescent="0.2">
      <c r="A137" t="s">
        <v>306</v>
      </c>
      <c r="B137">
        <v>39071</v>
      </c>
    </row>
    <row r="138" spans="1:2" x14ac:dyDescent="0.2">
      <c r="A138" t="s">
        <v>307</v>
      </c>
      <c r="B138">
        <v>203999</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491366400.00000006</v>
      </c>
    </row>
    <row r="146" spans="1:2" x14ac:dyDescent="0.2">
      <c r="A146" t="s">
        <v>315</v>
      </c>
      <c r="B146">
        <v>2799500</v>
      </c>
    </row>
    <row r="147" spans="1:2" x14ac:dyDescent="0.2">
      <c r="A147" t="s">
        <v>316</v>
      </c>
      <c r="B147">
        <v>3271950</v>
      </c>
    </row>
    <row r="148" spans="1:2" x14ac:dyDescent="0.2">
      <c r="A148" t="s">
        <v>317</v>
      </c>
      <c r="B148">
        <v>2271870</v>
      </c>
    </row>
    <row r="149" spans="1:2" x14ac:dyDescent="0.2">
      <c r="A149" t="s">
        <v>318</v>
      </c>
      <c r="B149">
        <v>2305188.9999999995</v>
      </c>
    </row>
    <row r="150" spans="1:2" x14ac:dyDescent="0.2">
      <c r="A150" t="s">
        <v>319</v>
      </c>
      <c r="B150">
        <v>11117945.5</v>
      </c>
    </row>
    <row r="151" spans="1:2" x14ac:dyDescent="0.2">
      <c r="A151" t="s">
        <v>320</v>
      </c>
      <c r="B151">
        <v>2396.799384740495</v>
      </c>
    </row>
    <row r="152" spans="1:2" x14ac:dyDescent="0.2">
      <c r="A152" t="s">
        <v>321</v>
      </c>
      <c r="B152">
        <v>334.59991210578505</v>
      </c>
    </row>
    <row r="153" spans="1:2" x14ac:dyDescent="0.2">
      <c r="A153" t="s">
        <v>322</v>
      </c>
      <c r="B153">
        <v>163.29841961968208</v>
      </c>
    </row>
    <row r="154" spans="1:2" x14ac:dyDescent="0.2">
      <c r="A154" t="s">
        <v>323</v>
      </c>
      <c r="B154">
        <v>16.924995605289251</v>
      </c>
    </row>
    <row r="155" spans="1:2" x14ac:dyDescent="0.2">
      <c r="A155" t="s">
        <v>324</v>
      </c>
      <c r="B155">
        <v>20.04961017857342</v>
      </c>
    </row>
    <row r="156" spans="1:2" x14ac:dyDescent="0.2">
      <c r="A156" t="s">
        <v>325</v>
      </c>
      <c r="B156">
        <v>25.73845477736808</v>
      </c>
    </row>
    <row r="157" spans="1:2" x14ac:dyDescent="0.2">
      <c r="A157" t="s">
        <v>326</v>
      </c>
      <c r="B157">
        <v>14999985</v>
      </c>
    </row>
    <row r="158" spans="1:2" x14ac:dyDescent="0.2">
      <c r="A158" t="s">
        <v>327</v>
      </c>
      <c r="B158">
        <v>0</v>
      </c>
    </row>
    <row r="159" spans="1:2" x14ac:dyDescent="0.2">
      <c r="A159" t="s">
        <v>328</v>
      </c>
      <c r="B159">
        <v>0</v>
      </c>
    </row>
    <row r="160" spans="1:2" x14ac:dyDescent="0.2">
      <c r="A160" t="s">
        <v>329</v>
      </c>
      <c r="B160">
        <v>179999.95</v>
      </c>
    </row>
    <row r="161" spans="1:2" x14ac:dyDescent="0.2">
      <c r="A161" t="s">
        <v>330</v>
      </c>
      <c r="B161">
        <v>0</v>
      </c>
    </row>
    <row r="162" spans="1:2" x14ac:dyDescent="0.2">
      <c r="A162" t="s">
        <v>331</v>
      </c>
      <c r="B162">
        <v>1500000</v>
      </c>
    </row>
    <row r="163" spans="1:2" x14ac:dyDescent="0.2">
      <c r="A163" t="s">
        <v>332</v>
      </c>
      <c r="B163">
        <v>44222976</v>
      </c>
    </row>
    <row r="164" spans="1:2" x14ac:dyDescent="0.2">
      <c r="A164" t="s">
        <v>333</v>
      </c>
      <c r="B164">
        <v>0</v>
      </c>
    </row>
    <row r="165" spans="1:2" x14ac:dyDescent="0.2">
      <c r="A165" t="s">
        <v>334</v>
      </c>
      <c r="B165">
        <v>301019.40000000002</v>
      </c>
    </row>
    <row r="166" spans="1:2" x14ac:dyDescent="0.2">
      <c r="A166" t="s">
        <v>335</v>
      </c>
      <c r="B166">
        <v>261265.05</v>
      </c>
    </row>
    <row r="167" spans="1:2" x14ac:dyDescent="0.2">
      <c r="A167" t="s">
        <v>336</v>
      </c>
      <c r="B167">
        <v>265096.73499999999</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396363</v>
      </c>
    </row>
    <row r="172" spans="1:2" x14ac:dyDescent="0.2">
      <c r="A172" t="s">
        <v>341</v>
      </c>
      <c r="B172">
        <v>10731775</v>
      </c>
    </row>
    <row r="173" spans="1:2" x14ac:dyDescent="0.2">
      <c r="A173" t="s">
        <v>342</v>
      </c>
      <c r="B173">
        <v>29568225.000000004</v>
      </c>
    </row>
    <row r="174" spans="1:2" x14ac:dyDescent="0.2">
      <c r="A174" t="s">
        <v>343</v>
      </c>
      <c r="B174">
        <v>475686</v>
      </c>
    </row>
    <row r="175" spans="1:2" x14ac:dyDescent="0.2">
      <c r="A175" t="s">
        <v>344</v>
      </c>
      <c r="B175">
        <v>10731775</v>
      </c>
    </row>
    <row r="176" spans="1:2" x14ac:dyDescent="0.2">
      <c r="A176" t="s">
        <v>345</v>
      </c>
      <c r="B176">
        <v>35433381.25</v>
      </c>
    </row>
    <row r="177" spans="1:2" x14ac:dyDescent="0.2">
      <c r="A177" t="s">
        <v>346</v>
      </c>
      <c r="B177">
        <v>469740</v>
      </c>
    </row>
    <row r="178" spans="1:2" x14ac:dyDescent="0.2">
      <c r="A178" t="s">
        <v>347</v>
      </c>
      <c r="B178">
        <v>10537011.6</v>
      </c>
    </row>
    <row r="179" spans="1:2" x14ac:dyDescent="0.2">
      <c r="A179" t="s">
        <v>348</v>
      </c>
      <c r="B179">
        <v>35153454.399999999</v>
      </c>
    </row>
    <row r="180" spans="1:2" x14ac:dyDescent="0.2">
      <c r="A180" t="s">
        <v>349</v>
      </c>
      <c r="B180">
        <v>433609</v>
      </c>
    </row>
    <row r="181" spans="1:2" x14ac:dyDescent="0.2">
      <c r="A181" t="s">
        <v>350</v>
      </c>
      <c r="B181">
        <v>2172508</v>
      </c>
    </row>
    <row r="182" spans="1:2" x14ac:dyDescent="0.2">
      <c r="A182" t="s">
        <v>351</v>
      </c>
      <c r="B182">
        <v>8327492</v>
      </c>
    </row>
    <row r="183" spans="1:2" x14ac:dyDescent="0.2">
      <c r="A183" t="s">
        <v>352</v>
      </c>
      <c r="B183">
        <v>479429</v>
      </c>
    </row>
    <row r="184" spans="1:2" x14ac:dyDescent="0.2">
      <c r="A184" t="s">
        <v>353</v>
      </c>
      <c r="B184">
        <v>2172508</v>
      </c>
    </row>
    <row r="185" spans="1:2" x14ac:dyDescent="0.2">
      <c r="A185" t="s">
        <v>354</v>
      </c>
      <c r="B185">
        <v>9205714</v>
      </c>
    </row>
    <row r="186" spans="1:2" x14ac:dyDescent="0.2">
      <c r="A186" t="s">
        <v>355</v>
      </c>
      <c r="B186">
        <v>473436</v>
      </c>
    </row>
    <row r="187" spans="1:2" x14ac:dyDescent="0.2">
      <c r="A187" t="s">
        <v>356</v>
      </c>
      <c r="B187">
        <v>2160522</v>
      </c>
    </row>
    <row r="188" spans="1:2" x14ac:dyDescent="0.2">
      <c r="A188" t="s">
        <v>357</v>
      </c>
      <c r="B188">
        <v>9016802</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70686</v>
      </c>
    </row>
    <row r="193" spans="1:2" x14ac:dyDescent="0.2">
      <c r="A193" t="s">
        <v>362</v>
      </c>
      <c r="B193">
        <v>7186959.4000000004</v>
      </c>
    </row>
    <row r="194" spans="1:2" x14ac:dyDescent="0.2">
      <c r="A194" t="s">
        <v>363</v>
      </c>
      <c r="B194">
        <v>101.67447516544178</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94604</v>
      </c>
    </row>
    <row r="202" spans="1:2" x14ac:dyDescent="0.2">
      <c r="A202" t="s">
        <v>371</v>
      </c>
      <c r="B202">
        <v>2290870</v>
      </c>
    </row>
    <row r="203" spans="1:2" x14ac:dyDescent="0.2">
      <c r="A203" t="s">
        <v>372</v>
      </c>
      <c r="B203">
        <v>24.215364533485236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134730</v>
      </c>
    </row>
    <row r="208" spans="1:2" x14ac:dyDescent="0.2">
      <c r="A208" t="s">
        <v>377</v>
      </c>
      <c r="B208">
        <v>251495</v>
      </c>
    </row>
    <row r="209" spans="1:2" x14ac:dyDescent="0.2">
      <c r="A209" t="s">
        <v>378</v>
      </c>
      <c r="B209">
        <v>0</v>
      </c>
    </row>
    <row r="210" spans="1:2" x14ac:dyDescent="0.2">
      <c r="A210" t="s">
        <v>379</v>
      </c>
      <c r="B210">
        <v>0</v>
      </c>
    </row>
    <row r="211" spans="1:2" x14ac:dyDescent="0.2">
      <c r="A211" t="s">
        <v>380</v>
      </c>
      <c r="B211">
        <v>745698.29999999993</v>
      </c>
    </row>
    <row r="212" spans="1:2" x14ac:dyDescent="0.2">
      <c r="A212" t="s">
        <v>381</v>
      </c>
      <c r="B212">
        <v>853288</v>
      </c>
    </row>
    <row r="213" spans="1:2" x14ac:dyDescent="0.2">
      <c r="A213" t="s">
        <v>382</v>
      </c>
      <c r="B213">
        <v>41471071.058554351</v>
      </c>
    </row>
    <row r="214" spans="1:2" x14ac:dyDescent="0.2">
      <c r="A214" t="s">
        <v>137</v>
      </c>
      <c r="B214">
        <v>241780</v>
      </c>
    </row>
    <row r="215" spans="1:2" x14ac:dyDescent="0.2">
      <c r="A215" t="s">
        <v>383</v>
      </c>
      <c r="B215">
        <v>0</v>
      </c>
    </row>
    <row r="216" spans="1:2" x14ac:dyDescent="0.2">
      <c r="A216" t="s">
        <v>384</v>
      </c>
      <c r="B216">
        <v>41712851.058554351</v>
      </c>
    </row>
    <row r="217" spans="1:2" x14ac:dyDescent="0.2">
      <c r="A217" t="s">
        <v>385</v>
      </c>
      <c r="B217">
        <v>16182308</v>
      </c>
    </row>
    <row r="218" spans="1:2" x14ac:dyDescent="0.2">
      <c r="A218" t="s">
        <v>386</v>
      </c>
      <c r="B218">
        <v>1131923.2999999998</v>
      </c>
    </row>
    <row r="219" spans="1:2" x14ac:dyDescent="0.2">
      <c r="A219" t="s">
        <v>387</v>
      </c>
      <c r="B219">
        <v>3751728</v>
      </c>
    </row>
    <row r="220" spans="1:2" x14ac:dyDescent="0.2">
      <c r="A220" t="s">
        <v>388</v>
      </c>
      <c r="B220">
        <v>265290</v>
      </c>
    </row>
    <row r="221" spans="1:2" x14ac:dyDescent="0.2">
      <c r="A221" t="s">
        <v>145</v>
      </c>
      <c r="B221">
        <v>7300000</v>
      </c>
    </row>
    <row r="222" spans="1:2" x14ac:dyDescent="0.2">
      <c r="A222" t="s">
        <v>146</v>
      </c>
      <c r="B222">
        <v>477663</v>
      </c>
    </row>
    <row r="223" spans="1:2" x14ac:dyDescent="0.2">
      <c r="A223" t="s">
        <v>389</v>
      </c>
      <c r="B223">
        <v>214994</v>
      </c>
    </row>
    <row r="224" spans="1:2" x14ac:dyDescent="0.2">
      <c r="A224" t="s">
        <v>390</v>
      </c>
      <c r="B224">
        <v>0</v>
      </c>
    </row>
    <row r="225" spans="1:2" x14ac:dyDescent="0.2">
      <c r="A225" t="s">
        <v>391</v>
      </c>
      <c r="B225">
        <v>0</v>
      </c>
    </row>
    <row r="226" spans="1:2" x14ac:dyDescent="0.2">
      <c r="A226" t="s">
        <v>392</v>
      </c>
      <c r="B226">
        <v>3700000</v>
      </c>
    </row>
    <row r="227" spans="1:2" x14ac:dyDescent="0.2">
      <c r="A227" t="s">
        <v>152</v>
      </c>
      <c r="B227">
        <v>160000</v>
      </c>
    </row>
    <row r="228" spans="1:2" x14ac:dyDescent="0.2">
      <c r="A228" t="s">
        <v>393</v>
      </c>
      <c r="B228">
        <v>104430.20844450709</v>
      </c>
    </row>
    <row r="229" spans="1:2" x14ac:dyDescent="0.2">
      <c r="A229" t="s">
        <v>394</v>
      </c>
      <c r="B229">
        <v>239988</v>
      </c>
    </row>
    <row r="230" spans="1:2" x14ac:dyDescent="0.2">
      <c r="A230" t="s">
        <v>395</v>
      </c>
      <c r="B230">
        <v>2657153.7005883232</v>
      </c>
    </row>
    <row r="231" spans="1:2" x14ac:dyDescent="0.2">
      <c r="A231" t="s">
        <v>396</v>
      </c>
      <c r="B231">
        <v>36185478.209032834</v>
      </c>
    </row>
    <row r="232" spans="1:2" x14ac:dyDescent="0.2">
      <c r="A232" t="s">
        <v>397</v>
      </c>
      <c r="B232">
        <v>5527372.8495215178</v>
      </c>
    </row>
    <row r="233" spans="1:2" x14ac:dyDescent="0.2">
      <c r="A233" t="s">
        <v>398</v>
      </c>
      <c r="B233">
        <v>1879307</v>
      </c>
    </row>
    <row r="234" spans="1:2" x14ac:dyDescent="0.2">
      <c r="A234" t="s">
        <v>243</v>
      </c>
      <c r="B234">
        <v>3648065.8495215178</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2.2799999999999998</v>
      </c>
    </row>
    <row r="243" spans="1:2" x14ac:dyDescent="0.2">
      <c r="A243" t="s">
        <v>407</v>
      </c>
      <c r="B243">
        <v>53097546</v>
      </c>
    </row>
    <row r="244" spans="1:2" x14ac:dyDescent="0.2">
      <c r="A244" t="s">
        <v>408</v>
      </c>
      <c r="B244">
        <v>33281289</v>
      </c>
    </row>
    <row r="245" spans="1:2" x14ac:dyDescent="0.2">
      <c r="A245" t="s">
        <v>409</v>
      </c>
      <c r="B245">
        <v>60000</v>
      </c>
    </row>
    <row r="246" spans="1:2" x14ac:dyDescent="0.2">
      <c r="A246" t="s">
        <v>410</v>
      </c>
      <c r="B246">
        <v>1.426315789473684</v>
      </c>
    </row>
    <row r="247" spans="1:2" x14ac:dyDescent="0.2">
      <c r="A247" t="s">
        <v>411</v>
      </c>
      <c r="B247">
        <v>7.7</v>
      </c>
    </row>
    <row r="248" spans="1:2" x14ac:dyDescent="0.2">
      <c r="A248" t="s">
        <v>412</v>
      </c>
      <c r="B248">
        <v>7.7</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11.338785220966853</v>
      </c>
    </row>
    <row r="261" spans="1:2" x14ac:dyDescent="0.2">
      <c r="A261" t="s">
        <v>1066</v>
      </c>
      <c r="B261">
        <v>19.045450705058339</v>
      </c>
    </row>
    <row r="262" spans="1:2" x14ac:dyDescent="0.2">
      <c r="A262" t="s">
        <v>227</v>
      </c>
      <c r="B262">
        <v>91</v>
      </c>
    </row>
    <row r="263" spans="1:2" x14ac:dyDescent="0.2">
      <c r="A263" t="s">
        <v>228</v>
      </c>
      <c r="B263">
        <v>92</v>
      </c>
    </row>
    <row r="264" spans="1:2" x14ac:dyDescent="0.2">
      <c r="A264" t="s">
        <v>346</v>
      </c>
      <c r="B264">
        <v>469740</v>
      </c>
    </row>
    <row r="265" spans="1:2" x14ac:dyDescent="0.2">
      <c r="A265" t="s">
        <v>355</v>
      </c>
      <c r="B265">
        <v>473436</v>
      </c>
    </row>
    <row r="266" spans="1:2" x14ac:dyDescent="0.2">
      <c r="A266" t="s">
        <v>338</v>
      </c>
      <c r="B266">
        <v>3</v>
      </c>
    </row>
    <row r="267" spans="1:2" x14ac:dyDescent="0.2">
      <c r="A267" t="s">
        <v>339</v>
      </c>
      <c r="B267">
        <v>6</v>
      </c>
    </row>
    <row r="268" spans="1:2" x14ac:dyDescent="0.2">
      <c r="A268" t="s">
        <v>1067</v>
      </c>
      <c r="B268">
        <v>1127376</v>
      </c>
    </row>
    <row r="269" spans="1:2" x14ac:dyDescent="0.2">
      <c r="A269" t="s">
        <v>1068</v>
      </c>
      <c r="B269">
        <v>1420308</v>
      </c>
    </row>
    <row r="270" spans="1:2" x14ac:dyDescent="0.2">
      <c r="A270" t="s">
        <v>1069</v>
      </c>
      <c r="B270">
        <v>3197447.5240728566</v>
      </c>
    </row>
    <row r="271" spans="1:2" x14ac:dyDescent="0.2">
      <c r="A271" t="s">
        <v>1070</v>
      </c>
      <c r="B271">
        <v>0.60637034739599671</v>
      </c>
    </row>
    <row r="272" spans="1:2" x14ac:dyDescent="0.2">
      <c r="A272" t="s">
        <v>1071</v>
      </c>
      <c r="B272">
        <v>0.8542762582337895</v>
      </c>
    </row>
    <row r="273" spans="1:2" x14ac:dyDescent="0.2">
      <c r="A273" t="s">
        <v>1072</v>
      </c>
      <c r="B273">
        <v>0.75941004238426435</v>
      </c>
    </row>
    <row r="274" spans="1:2" x14ac:dyDescent="0.2">
      <c r="A274" t="s">
        <v>1073</v>
      </c>
      <c r="B274">
        <v>0.68564603328237661</v>
      </c>
    </row>
    <row r="275" spans="1:2" x14ac:dyDescent="0.2">
      <c r="A275" t="s">
        <v>1087</v>
      </c>
      <c r="B275">
        <v>0.7842425664304199</v>
      </c>
    </row>
    <row r="276" spans="1:2" x14ac:dyDescent="0.2">
      <c r="A276" t="s">
        <v>1088</v>
      </c>
      <c r="B276">
        <v>0.76689690111316133</v>
      </c>
    </row>
    <row r="277" spans="1:2" x14ac:dyDescent="0.2">
      <c r="A277" t="s">
        <v>1091</v>
      </c>
      <c r="B277">
        <v>4233672.8495215178</v>
      </c>
    </row>
    <row r="278" spans="1:2" x14ac:dyDescent="0.2">
      <c r="A278" t="s">
        <v>1092</v>
      </c>
      <c r="B278">
        <v>0.74640952180034337</v>
      </c>
    </row>
    <row r="279" spans="1:2" x14ac:dyDescent="0.2">
      <c r="A279" t="s">
        <v>1093</v>
      </c>
      <c r="B279">
        <v>0.42739661716392996</v>
      </c>
    </row>
    <row r="280" spans="1:2" x14ac:dyDescent="0.2">
      <c r="A280" t="s">
        <v>1094</v>
      </c>
      <c r="B280">
        <v>0.57260338283607004</v>
      </c>
    </row>
    <row r="281" spans="1:2" x14ac:dyDescent="0.2">
      <c r="A281" t="s">
        <v>1099</v>
      </c>
      <c r="B281">
        <v>6.0191999999999996E-2</v>
      </c>
    </row>
    <row r="282" spans="1:2" x14ac:dyDescent="0.2">
      <c r="A282" t="s">
        <v>1100</v>
      </c>
      <c r="B282">
        <v>0.11119614282700516</v>
      </c>
    </row>
    <row r="283" spans="1:2" x14ac:dyDescent="0.2">
      <c r="A283" t="s">
        <v>1095</v>
      </c>
      <c r="B283">
        <v>19816257</v>
      </c>
    </row>
    <row r="284" spans="1:2" x14ac:dyDescent="0.2">
      <c r="A284" t="s">
        <v>1096</v>
      </c>
      <c r="B284">
        <v>26548773.054506451</v>
      </c>
    </row>
    <row r="285" spans="1:2" x14ac:dyDescent="0.2">
      <c r="A285" t="s">
        <v>1097</v>
      </c>
      <c r="B285">
        <v>1036225.3254486613</v>
      </c>
    </row>
    <row r="286" spans="1:2" x14ac:dyDescent="0.2">
      <c r="A286" t="s">
        <v>1101</v>
      </c>
      <c r="B286">
        <v>2000000</v>
      </c>
    </row>
    <row r="287" spans="1:2" x14ac:dyDescent="0.2">
      <c r="A287" t="s">
        <v>1102</v>
      </c>
      <c r="B287">
        <v>0</v>
      </c>
    </row>
    <row r="288" spans="1:2" x14ac:dyDescent="0.2">
      <c r="A288" t="s">
        <v>1103</v>
      </c>
      <c r="B288">
        <v>0</v>
      </c>
    </row>
    <row r="289" spans="1:2" x14ac:dyDescent="0.2">
      <c r="A289" t="s">
        <v>1069</v>
      </c>
      <c r="B289">
        <v>3197447.5240728566</v>
      </c>
    </row>
    <row r="290" spans="1:2" x14ac:dyDescent="0.2">
      <c r="A290" t="s">
        <v>508</v>
      </c>
      <c r="B290">
        <v>8.9397144721397231E-2</v>
      </c>
    </row>
    <row r="291" spans="1:2" x14ac:dyDescent="0.2">
      <c r="A291" t="s">
        <v>1104</v>
      </c>
      <c r="B291">
        <v>0.36524707043601073</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XFD1048576"/>
    </sheetView>
  </sheetViews>
  <sheetFormatPr defaultRowHeight="12.75" x14ac:dyDescent="0.2"/>
  <cols>
    <col min="1" max="1" width="23.42578125" customWidth="1"/>
    <col min="2" max="2" width="10" bestFit="1"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v>365625</v>
      </c>
      <c r="C3">
        <v>153054</v>
      </c>
      <c r="D3">
        <v>109043</v>
      </c>
      <c r="E3">
        <v>233093</v>
      </c>
      <c r="F3">
        <v>258409</v>
      </c>
      <c r="G3">
        <v>742290</v>
      </c>
      <c r="H3">
        <v>1861514</v>
      </c>
      <c r="I3">
        <v>0</v>
      </c>
      <c r="J3">
        <v>0</v>
      </c>
      <c r="K3">
        <v>0</v>
      </c>
    </row>
    <row r="4" spans="1:11" x14ac:dyDescent="0.2">
      <c r="A4" t="s">
        <v>182</v>
      </c>
      <c r="B4">
        <v>365625</v>
      </c>
      <c r="C4">
        <v>153054</v>
      </c>
      <c r="D4">
        <v>109043</v>
      </c>
      <c r="E4">
        <v>233093</v>
      </c>
      <c r="F4">
        <v>258409</v>
      </c>
      <c r="G4">
        <v>742290</v>
      </c>
      <c r="H4">
        <v>1861514</v>
      </c>
      <c r="I4">
        <v>0</v>
      </c>
      <c r="J4">
        <v>0</v>
      </c>
      <c r="K4">
        <v>0</v>
      </c>
    </row>
    <row r="5" spans="1:11" x14ac:dyDescent="0.2">
      <c r="A5" t="s">
        <v>183</v>
      </c>
      <c r="B5">
        <v>0</v>
      </c>
      <c r="C5">
        <v>0</v>
      </c>
      <c r="D5">
        <v>109043</v>
      </c>
      <c r="E5">
        <v>0</v>
      </c>
      <c r="F5">
        <v>0</v>
      </c>
      <c r="G5">
        <v>0</v>
      </c>
      <c r="H5">
        <v>0</v>
      </c>
      <c r="I5">
        <v>0</v>
      </c>
      <c r="J5">
        <v>0</v>
      </c>
      <c r="K5">
        <v>0</v>
      </c>
    </row>
    <row r="6" spans="1:11" x14ac:dyDescent="0.2">
      <c r="A6" t="s">
        <v>184</v>
      </c>
      <c r="B6">
        <v>365625</v>
      </c>
      <c r="C6">
        <v>153054</v>
      </c>
      <c r="D6">
        <v>0</v>
      </c>
      <c r="E6">
        <v>233093</v>
      </c>
      <c r="F6">
        <v>258409</v>
      </c>
      <c r="G6">
        <v>742290</v>
      </c>
      <c r="H6">
        <v>0</v>
      </c>
      <c r="I6">
        <v>0</v>
      </c>
      <c r="J6">
        <v>0</v>
      </c>
      <c r="K6">
        <v>0</v>
      </c>
    </row>
    <row r="7" spans="1:11" x14ac:dyDescent="0.2">
      <c r="A7" t="s">
        <v>185</v>
      </c>
      <c r="B7">
        <v>0</v>
      </c>
      <c r="C7">
        <v>0</v>
      </c>
      <c r="D7">
        <v>1752471</v>
      </c>
      <c r="E7">
        <v>0</v>
      </c>
      <c r="F7">
        <v>0</v>
      </c>
      <c r="G7">
        <v>0</v>
      </c>
      <c r="H7">
        <v>0</v>
      </c>
      <c r="I7">
        <v>0</v>
      </c>
      <c r="J7">
        <v>0</v>
      </c>
      <c r="K7">
        <v>0</v>
      </c>
    </row>
    <row r="8" spans="1:11" x14ac:dyDescent="0.2">
      <c r="A8" t="s">
        <v>186</v>
      </c>
      <c r="B8">
        <v>329976</v>
      </c>
      <c r="C8">
        <v>60090</v>
      </c>
      <c r="D8">
        <v>74902</v>
      </c>
      <c r="E8">
        <v>245491</v>
      </c>
      <c r="F8">
        <v>319231</v>
      </c>
      <c r="G8">
        <v>783212</v>
      </c>
      <c r="H8">
        <v>1812902</v>
      </c>
      <c r="I8">
        <v>0</v>
      </c>
      <c r="J8">
        <v>0</v>
      </c>
      <c r="K8">
        <v>0</v>
      </c>
    </row>
    <row r="9" spans="1:11" x14ac:dyDescent="0.2">
      <c r="A9" t="s">
        <v>187</v>
      </c>
      <c r="B9">
        <v>329976</v>
      </c>
      <c r="C9">
        <v>60090</v>
      </c>
      <c r="D9">
        <v>74902</v>
      </c>
      <c r="E9">
        <v>245491</v>
      </c>
      <c r="F9">
        <v>319231</v>
      </c>
      <c r="G9">
        <v>783212</v>
      </c>
      <c r="H9">
        <v>1812902</v>
      </c>
      <c r="I9">
        <v>0</v>
      </c>
      <c r="J9">
        <v>0</v>
      </c>
      <c r="K9">
        <v>0</v>
      </c>
    </row>
    <row r="10" spans="1:11" x14ac:dyDescent="0.2">
      <c r="A10" t="s">
        <v>188</v>
      </c>
      <c r="B10">
        <v>0</v>
      </c>
      <c r="C10">
        <v>0</v>
      </c>
      <c r="D10">
        <v>0</v>
      </c>
      <c r="E10">
        <v>0</v>
      </c>
      <c r="F10">
        <v>144614</v>
      </c>
      <c r="G10">
        <v>498422</v>
      </c>
      <c r="H10">
        <v>0</v>
      </c>
      <c r="I10">
        <v>0</v>
      </c>
      <c r="J10">
        <v>0</v>
      </c>
      <c r="K10">
        <v>0</v>
      </c>
    </row>
    <row r="11" spans="1:11" x14ac:dyDescent="0.2">
      <c r="A11" t="s">
        <v>189</v>
      </c>
      <c r="B11">
        <v>329976</v>
      </c>
      <c r="C11">
        <v>60090</v>
      </c>
      <c r="D11">
        <v>74902</v>
      </c>
      <c r="E11">
        <v>245491</v>
      </c>
      <c r="F11">
        <v>174617</v>
      </c>
      <c r="G11">
        <v>284790</v>
      </c>
      <c r="H11">
        <v>0</v>
      </c>
      <c r="I11">
        <v>0</v>
      </c>
      <c r="J11">
        <v>0</v>
      </c>
      <c r="K11">
        <v>0</v>
      </c>
    </row>
    <row r="12" spans="1:11" x14ac:dyDescent="0.2">
      <c r="A12" t="s">
        <v>190</v>
      </c>
      <c r="B12">
        <v>0</v>
      </c>
      <c r="C12">
        <v>0</v>
      </c>
      <c r="D12">
        <v>0</v>
      </c>
      <c r="E12">
        <v>0</v>
      </c>
      <c r="F12">
        <v>562107</v>
      </c>
      <c r="G12">
        <v>607759</v>
      </c>
      <c r="H12">
        <v>0</v>
      </c>
      <c r="I12">
        <v>0</v>
      </c>
      <c r="J12">
        <v>0</v>
      </c>
      <c r="K12">
        <v>0</v>
      </c>
    </row>
    <row r="13" spans="1:11" x14ac:dyDescent="0.2">
      <c r="A13" t="s">
        <v>191</v>
      </c>
      <c r="B13">
        <v>3800</v>
      </c>
      <c r="C13">
        <v>375</v>
      </c>
      <c r="D13">
        <v>315</v>
      </c>
      <c r="E13">
        <v>32</v>
      </c>
      <c r="F13">
        <v>48</v>
      </c>
      <c r="G13">
        <v>37</v>
      </c>
      <c r="H13">
        <v>0</v>
      </c>
      <c r="I13">
        <v>0</v>
      </c>
      <c r="J13">
        <v>0</v>
      </c>
      <c r="K13">
        <v>0</v>
      </c>
    </row>
    <row r="14" spans="1:11" x14ac:dyDescent="0.2">
      <c r="A14" t="s">
        <v>192</v>
      </c>
      <c r="B14">
        <v>3700</v>
      </c>
      <c r="C14">
        <v>360</v>
      </c>
      <c r="D14">
        <v>310</v>
      </c>
      <c r="E14">
        <v>28</v>
      </c>
      <c r="F14">
        <v>43.5</v>
      </c>
      <c r="G14">
        <v>38.5</v>
      </c>
      <c r="H14">
        <v>0</v>
      </c>
      <c r="I14">
        <v>0</v>
      </c>
      <c r="J14">
        <v>0</v>
      </c>
      <c r="K14">
        <v>0</v>
      </c>
    </row>
    <row r="15" spans="1:11" x14ac:dyDescent="0.2">
      <c r="A15" t="s">
        <v>193</v>
      </c>
      <c r="B15">
        <v>3600</v>
      </c>
      <c r="C15">
        <v>329</v>
      </c>
      <c r="D15">
        <v>300</v>
      </c>
      <c r="E15">
        <v>28</v>
      </c>
      <c r="F15">
        <v>45</v>
      </c>
      <c r="G15">
        <v>37</v>
      </c>
      <c r="H15">
        <v>0</v>
      </c>
      <c r="I15">
        <v>0</v>
      </c>
      <c r="J15">
        <v>0</v>
      </c>
      <c r="K15">
        <v>0</v>
      </c>
    </row>
    <row r="16" spans="1:11" x14ac:dyDescent="0.2">
      <c r="A16" t="s">
        <v>194</v>
      </c>
      <c r="B16">
        <v>3950</v>
      </c>
      <c r="C16">
        <v>350</v>
      </c>
      <c r="D16">
        <v>330</v>
      </c>
      <c r="E16">
        <v>29.5</v>
      </c>
      <c r="F16">
        <v>46.5</v>
      </c>
      <c r="G16">
        <v>40.200000000000003</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6200</v>
      </c>
      <c r="C23">
        <v>485</v>
      </c>
      <c r="D23">
        <v>485</v>
      </c>
      <c r="E23">
        <v>42</v>
      </c>
      <c r="F23">
        <v>58</v>
      </c>
      <c r="G23">
        <v>54</v>
      </c>
      <c r="H23">
        <v>0</v>
      </c>
      <c r="I23">
        <v>0</v>
      </c>
      <c r="J23">
        <v>0</v>
      </c>
      <c r="K23">
        <v>0</v>
      </c>
    </row>
    <row r="24" spans="1:11" x14ac:dyDescent="0.2">
      <c r="A24" t="s">
        <v>202</v>
      </c>
      <c r="B24">
        <v>5850.0000000000009</v>
      </c>
      <c r="C24">
        <v>500</v>
      </c>
      <c r="D24">
        <v>444.99999999999994</v>
      </c>
      <c r="E24">
        <v>40.500000000000007</v>
      </c>
      <c r="F24">
        <v>53</v>
      </c>
      <c r="G24">
        <v>53</v>
      </c>
      <c r="H24">
        <v>0</v>
      </c>
      <c r="I24">
        <v>0</v>
      </c>
      <c r="J24">
        <v>0</v>
      </c>
      <c r="K24">
        <v>0</v>
      </c>
    </row>
    <row r="25" spans="1:11" x14ac:dyDescent="0.2">
      <c r="A25" t="s">
        <v>203</v>
      </c>
      <c r="B25">
        <v>5800</v>
      </c>
      <c r="C25">
        <v>460</v>
      </c>
      <c r="D25">
        <v>450</v>
      </c>
      <c r="E25">
        <v>40</v>
      </c>
      <c r="F25">
        <v>53</v>
      </c>
      <c r="G25">
        <v>54</v>
      </c>
      <c r="H25">
        <v>0</v>
      </c>
      <c r="I25">
        <v>0</v>
      </c>
      <c r="J25">
        <v>0</v>
      </c>
      <c r="K25">
        <v>0</v>
      </c>
    </row>
    <row r="26" spans="1:11" x14ac:dyDescent="0.2">
      <c r="A26" t="s">
        <v>204</v>
      </c>
      <c r="B26">
        <v>6100</v>
      </c>
      <c r="C26">
        <v>460</v>
      </c>
      <c r="D26">
        <v>450</v>
      </c>
      <c r="E26">
        <v>40.200000000000003</v>
      </c>
      <c r="F26">
        <v>55.5</v>
      </c>
      <c r="G26">
        <v>55</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69999930</v>
      </c>
      <c r="C33">
        <v>2489994</v>
      </c>
      <c r="D33">
        <v>2879999.2</v>
      </c>
      <c r="E33">
        <v>714999.6</v>
      </c>
      <c r="F33">
        <v>1209999.75</v>
      </c>
      <c r="G33">
        <v>5640000</v>
      </c>
      <c r="H33">
        <v>9813537</v>
      </c>
      <c r="I33">
        <v>0</v>
      </c>
      <c r="J33">
        <v>0</v>
      </c>
      <c r="K33">
        <v>0</v>
      </c>
    </row>
    <row r="34" spans="1:11" x14ac:dyDescent="0.2">
      <c r="A34" t="s">
        <v>212</v>
      </c>
      <c r="B34">
        <v>85999914</v>
      </c>
      <c r="C34">
        <v>2649998</v>
      </c>
      <c r="D34">
        <v>3175001.4</v>
      </c>
      <c r="E34">
        <v>1159999.47</v>
      </c>
      <c r="F34">
        <v>1670001</v>
      </c>
      <c r="G34">
        <v>7400000</v>
      </c>
      <c r="H34">
        <v>13128934</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90</v>
      </c>
      <c r="C47">
        <v>13.3</v>
      </c>
      <c r="D47">
        <v>6.3</v>
      </c>
      <c r="E47">
        <v>0.65</v>
      </c>
      <c r="F47">
        <v>0.77</v>
      </c>
      <c r="G47">
        <v>1</v>
      </c>
      <c r="H47">
        <v>0</v>
      </c>
      <c r="I47">
        <v>0</v>
      </c>
      <c r="J47">
        <v>0</v>
      </c>
      <c r="K47">
        <v>0</v>
      </c>
    </row>
    <row r="48" spans="1:11" x14ac:dyDescent="0.2">
      <c r="A48" t="s">
        <v>226</v>
      </c>
      <c r="B48">
        <v>90</v>
      </c>
      <c r="C48">
        <v>13.5</v>
      </c>
      <c r="D48">
        <v>6.2</v>
      </c>
      <c r="E48">
        <v>0.65</v>
      </c>
      <c r="F48">
        <v>0.78</v>
      </c>
      <c r="G48">
        <v>1</v>
      </c>
      <c r="H48">
        <v>0</v>
      </c>
      <c r="I48">
        <v>0</v>
      </c>
      <c r="J48">
        <v>0</v>
      </c>
      <c r="K48">
        <v>0</v>
      </c>
    </row>
    <row r="49" spans="1:11" x14ac:dyDescent="0.2">
      <c r="A49" t="s">
        <v>227</v>
      </c>
      <c r="B49">
        <v>91</v>
      </c>
      <c r="C49">
        <v>13</v>
      </c>
      <c r="D49">
        <v>6.2</v>
      </c>
      <c r="E49">
        <v>0.63</v>
      </c>
      <c r="F49">
        <v>0.75</v>
      </c>
      <c r="G49">
        <v>1</v>
      </c>
      <c r="H49">
        <v>0</v>
      </c>
      <c r="I49">
        <v>0</v>
      </c>
      <c r="J49">
        <v>0</v>
      </c>
      <c r="K49">
        <v>0</v>
      </c>
    </row>
    <row r="50" spans="1:11" x14ac:dyDescent="0.2">
      <c r="A50" t="s">
        <v>228</v>
      </c>
      <c r="B50">
        <v>90</v>
      </c>
      <c r="C50">
        <v>13</v>
      </c>
      <c r="D50">
        <v>6.2</v>
      </c>
      <c r="E50">
        <v>0.63</v>
      </c>
      <c r="F50">
        <v>0.76</v>
      </c>
      <c r="G50">
        <v>1</v>
      </c>
      <c r="H50">
        <v>0</v>
      </c>
      <c r="I50">
        <v>0</v>
      </c>
      <c r="J50">
        <v>0</v>
      </c>
      <c r="K50">
        <v>0</v>
      </c>
    </row>
    <row r="51" spans="1:11" x14ac:dyDescent="0.2">
      <c r="A51" t="s">
        <v>229</v>
      </c>
      <c r="B51">
        <v>6.4175824175824348</v>
      </c>
      <c r="C51">
        <v>7.6000000000000068</v>
      </c>
      <c r="D51">
        <v>7.6000000000000068</v>
      </c>
      <c r="E51">
        <v>7.6000000000000068</v>
      </c>
      <c r="F51">
        <v>9.0346666666666806</v>
      </c>
      <c r="G51">
        <v>7.6</v>
      </c>
      <c r="H51">
        <v>0</v>
      </c>
      <c r="I51">
        <v>0</v>
      </c>
      <c r="J51">
        <v>0</v>
      </c>
      <c r="K51">
        <v>0</v>
      </c>
    </row>
    <row r="52" spans="1:11" x14ac:dyDescent="0.2">
      <c r="A52" t="s">
        <v>115</v>
      </c>
      <c r="B52">
        <v>17155788.511436544</v>
      </c>
      <c r="C52">
        <v>12562447.445754603</v>
      </c>
      <c r="D52">
        <v>14034424.815951288</v>
      </c>
      <c r="E52">
        <v>2191235.8096342534</v>
      </c>
      <c r="F52">
        <v>1036896.2157082558</v>
      </c>
      <c r="G52">
        <v>0</v>
      </c>
      <c r="H52">
        <v>0</v>
      </c>
      <c r="I52">
        <v>0</v>
      </c>
      <c r="J52">
        <v>0</v>
      </c>
      <c r="K52">
        <v>0</v>
      </c>
    </row>
    <row r="53" spans="1:11" x14ac:dyDescent="0.2">
      <c r="A53" t="s">
        <v>116</v>
      </c>
      <c r="B53">
        <v>17257620</v>
      </c>
      <c r="C53">
        <v>13714757</v>
      </c>
      <c r="D53">
        <v>16139617</v>
      </c>
      <c r="E53">
        <v>14890144</v>
      </c>
      <c r="F53">
        <v>11726376</v>
      </c>
      <c r="G53">
        <v>0</v>
      </c>
      <c r="H53">
        <v>0</v>
      </c>
      <c r="I53">
        <v>0</v>
      </c>
      <c r="J53">
        <v>0</v>
      </c>
      <c r="K53">
        <v>0</v>
      </c>
    </row>
    <row r="54" spans="1:11" x14ac:dyDescent="0.2">
      <c r="A54" t="s">
        <v>230</v>
      </c>
      <c r="B54">
        <v>1443832</v>
      </c>
      <c r="C54">
        <v>840186</v>
      </c>
      <c r="D54">
        <v>1514970</v>
      </c>
      <c r="E54">
        <v>2106102</v>
      </c>
      <c r="F54">
        <v>786566</v>
      </c>
      <c r="G54">
        <v>0</v>
      </c>
      <c r="H54">
        <v>0</v>
      </c>
      <c r="I54">
        <v>0</v>
      </c>
      <c r="J54">
        <v>0</v>
      </c>
      <c r="K54">
        <v>0</v>
      </c>
    </row>
    <row r="55" spans="1:11" x14ac:dyDescent="0.2">
      <c r="A55" t="s">
        <v>231</v>
      </c>
      <c r="B55">
        <v>1188534</v>
      </c>
      <c r="C55">
        <v>1061459</v>
      </c>
      <c r="D55">
        <v>1067659</v>
      </c>
      <c r="E55">
        <v>2155139</v>
      </c>
      <c r="F55">
        <v>4464306</v>
      </c>
      <c r="G55">
        <v>0</v>
      </c>
      <c r="H55">
        <v>0</v>
      </c>
      <c r="I55">
        <v>0</v>
      </c>
      <c r="J55">
        <v>0</v>
      </c>
      <c r="K55">
        <v>0</v>
      </c>
    </row>
    <row r="56" spans="1:11" x14ac:dyDescent="0.2">
      <c r="A56" t="s">
        <v>232</v>
      </c>
      <c r="B56">
        <v>2632366</v>
      </c>
      <c r="C56">
        <v>1901645</v>
      </c>
      <c r="D56">
        <v>2582629</v>
      </c>
      <c r="E56">
        <v>4261241</v>
      </c>
      <c r="F56">
        <v>5250872</v>
      </c>
      <c r="G56">
        <v>0</v>
      </c>
      <c r="H56">
        <v>0</v>
      </c>
      <c r="I56">
        <v>0</v>
      </c>
      <c r="J56">
        <v>0</v>
      </c>
      <c r="K56">
        <v>0</v>
      </c>
    </row>
    <row r="57" spans="1:11" x14ac:dyDescent="0.2">
      <c r="A57" t="s">
        <v>233</v>
      </c>
      <c r="B57">
        <v>2694595</v>
      </c>
      <c r="C57">
        <v>2655570</v>
      </c>
      <c r="D57">
        <v>2645094</v>
      </c>
      <c r="E57">
        <v>2664046</v>
      </c>
      <c r="F57">
        <v>2652293</v>
      </c>
      <c r="G57">
        <v>41160</v>
      </c>
      <c r="H57">
        <v>41160</v>
      </c>
      <c r="I57">
        <v>41160</v>
      </c>
      <c r="J57">
        <v>41160</v>
      </c>
      <c r="K57">
        <v>41160</v>
      </c>
    </row>
    <row r="58" spans="1:11" x14ac:dyDescent="0.2">
      <c r="A58" t="s">
        <v>234</v>
      </c>
      <c r="B58">
        <v>7610970</v>
      </c>
      <c r="C58">
        <v>6419549</v>
      </c>
      <c r="D58">
        <v>7392700</v>
      </c>
      <c r="E58">
        <v>5736030</v>
      </c>
      <c r="F58">
        <v>5736030</v>
      </c>
      <c r="G58">
        <v>2452290</v>
      </c>
      <c r="H58">
        <v>1667557</v>
      </c>
      <c r="I58">
        <v>1569464</v>
      </c>
      <c r="J58">
        <v>2158012</v>
      </c>
      <c r="K58">
        <v>2354196</v>
      </c>
    </row>
    <row r="59" spans="1:11" x14ac:dyDescent="0.2">
      <c r="A59" t="s">
        <v>235</v>
      </c>
      <c r="B59">
        <v>9588570</v>
      </c>
      <c r="C59">
        <v>9500594</v>
      </c>
      <c r="D59">
        <v>8367162</v>
      </c>
      <c r="E59">
        <v>8238864</v>
      </c>
      <c r="F59">
        <v>6779914</v>
      </c>
      <c r="G59">
        <v>1961832</v>
      </c>
      <c r="H59">
        <v>2354196</v>
      </c>
      <c r="I59">
        <v>2158012</v>
      </c>
      <c r="J59">
        <v>1569464</v>
      </c>
      <c r="K59">
        <v>1667557</v>
      </c>
    </row>
    <row r="60" spans="1:11" x14ac:dyDescent="0.2">
      <c r="A60" t="s">
        <v>236</v>
      </c>
      <c r="B60">
        <v>17199540</v>
      </c>
      <c r="C60">
        <v>15920143</v>
      </c>
      <c r="D60">
        <v>15759862</v>
      </c>
      <c r="E60">
        <v>13974894</v>
      </c>
      <c r="F60">
        <v>12515944</v>
      </c>
      <c r="G60">
        <v>4414122</v>
      </c>
      <c r="H60">
        <v>4021753</v>
      </c>
      <c r="I60">
        <v>3727476</v>
      </c>
      <c r="J60">
        <v>3727476</v>
      </c>
      <c r="K60">
        <v>4021753</v>
      </c>
    </row>
    <row r="61" spans="1:11" x14ac:dyDescent="0.2">
      <c r="A61" t="s">
        <v>237</v>
      </c>
      <c r="B61">
        <v>56939909.511436544</v>
      </c>
      <c r="C61">
        <v>46754562.445754603</v>
      </c>
      <c r="D61">
        <v>51161626.815951288</v>
      </c>
      <c r="E61">
        <v>37981560.809634253</v>
      </c>
      <c r="F61">
        <v>33182381.215708256</v>
      </c>
      <c r="G61">
        <v>0</v>
      </c>
      <c r="H61">
        <v>0</v>
      </c>
      <c r="I61">
        <v>0</v>
      </c>
      <c r="J61">
        <v>0</v>
      </c>
      <c r="K61">
        <v>0</v>
      </c>
    </row>
    <row r="62" spans="1:11" x14ac:dyDescent="0.2">
      <c r="A62" t="s">
        <v>121</v>
      </c>
      <c r="B62">
        <v>7950000.3064516131</v>
      </c>
      <c r="C62">
        <v>8213027.9516129028</v>
      </c>
      <c r="D62">
        <v>9436408.5887096785</v>
      </c>
      <c r="E62">
        <v>7988650.3587096771</v>
      </c>
      <c r="F62">
        <v>6500000.0483870972</v>
      </c>
      <c r="G62">
        <v>0</v>
      </c>
      <c r="H62">
        <v>0</v>
      </c>
      <c r="I62">
        <v>0</v>
      </c>
      <c r="J62">
        <v>0</v>
      </c>
      <c r="K62">
        <v>0</v>
      </c>
    </row>
    <row r="63" spans="1:11" x14ac:dyDescent="0.2">
      <c r="A63" t="s">
        <v>122</v>
      </c>
      <c r="B63">
        <v>1750608</v>
      </c>
      <c r="C63">
        <v>1294877</v>
      </c>
      <c r="D63">
        <v>871304</v>
      </c>
      <c r="E63">
        <v>907123</v>
      </c>
      <c r="F63">
        <v>1110346</v>
      </c>
      <c r="G63">
        <v>-4071035</v>
      </c>
      <c r="H63">
        <v>-3595540</v>
      </c>
      <c r="I63">
        <v>-2857290</v>
      </c>
      <c r="J63">
        <v>-2703181</v>
      </c>
      <c r="K63">
        <v>-3317211</v>
      </c>
    </row>
    <row r="64" spans="1:11" x14ac:dyDescent="0.2">
      <c r="A64" t="s">
        <v>238</v>
      </c>
      <c r="B64">
        <v>22338594</v>
      </c>
      <c r="C64">
        <v>16736374</v>
      </c>
      <c r="D64">
        <v>19453032</v>
      </c>
      <c r="E64">
        <v>12401010</v>
      </c>
      <c r="F64">
        <v>9668558</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23900707.204984933</v>
      </c>
      <c r="C66">
        <v>19510283.494141702</v>
      </c>
      <c r="D66">
        <v>20400882.227241613</v>
      </c>
      <c r="E66">
        <v>15684777.450924575</v>
      </c>
      <c r="F66">
        <v>14903477.16732116</v>
      </c>
      <c r="G66">
        <v>12618904</v>
      </c>
      <c r="H66">
        <v>13541916</v>
      </c>
      <c r="I66">
        <v>14974991</v>
      </c>
      <c r="J66">
        <v>15275158</v>
      </c>
      <c r="K66">
        <v>14082201</v>
      </c>
    </row>
    <row r="67" spans="1:11" x14ac:dyDescent="0.2">
      <c r="A67" t="s">
        <v>240</v>
      </c>
      <c r="B67">
        <v>56939909.511436544</v>
      </c>
      <c r="C67">
        <v>46754562.445754603</v>
      </c>
      <c r="D67">
        <v>51161626.815951288</v>
      </c>
      <c r="E67">
        <v>37981560.809634253</v>
      </c>
      <c r="F67">
        <v>33182381.215708256</v>
      </c>
      <c r="G67">
        <v>0</v>
      </c>
      <c r="H67">
        <v>0</v>
      </c>
      <c r="I67">
        <v>0</v>
      </c>
      <c r="J67">
        <v>0</v>
      </c>
      <c r="K67">
        <v>0</v>
      </c>
    </row>
    <row r="68" spans="1:11" x14ac:dyDescent="0.2">
      <c r="A68" t="s">
        <v>241</v>
      </c>
      <c r="B68">
        <v>0</v>
      </c>
      <c r="C68">
        <v>0</v>
      </c>
      <c r="D68">
        <v>10</v>
      </c>
      <c r="E68">
        <v>1000000</v>
      </c>
      <c r="F68">
        <v>1000000</v>
      </c>
      <c r="G68">
        <v>0</v>
      </c>
      <c r="H68">
        <v>0</v>
      </c>
      <c r="I68">
        <v>0</v>
      </c>
      <c r="J68">
        <v>0</v>
      </c>
      <c r="K68">
        <v>0</v>
      </c>
    </row>
    <row r="69" spans="1:11" x14ac:dyDescent="0.2">
      <c r="A69" t="s">
        <v>242</v>
      </c>
      <c r="B69">
        <v>43108959.559573039</v>
      </c>
      <c r="C69">
        <v>40565754.300779864</v>
      </c>
      <c r="D69">
        <v>43159340.379258737</v>
      </c>
      <c r="E69">
        <v>35421977.116554417</v>
      </c>
      <c r="F69">
        <v>34320023.174721338</v>
      </c>
      <c r="G69">
        <v>0</v>
      </c>
      <c r="H69">
        <v>0</v>
      </c>
      <c r="I69">
        <v>0</v>
      </c>
      <c r="J69">
        <v>0</v>
      </c>
      <c r="K69">
        <v>0</v>
      </c>
    </row>
    <row r="70" spans="1:11" x14ac:dyDescent="0.2">
      <c r="A70" t="s">
        <v>243</v>
      </c>
      <c r="B70">
        <v>3398237.7228220701</v>
      </c>
      <c r="C70">
        <v>2513583.4965214878</v>
      </c>
      <c r="D70">
        <v>1691353.6240964308</v>
      </c>
      <c r="E70">
        <v>1760885.1538747475</v>
      </c>
      <c r="F70">
        <v>2155378.3561630659</v>
      </c>
      <c r="G70">
        <v>-40977</v>
      </c>
      <c r="H70">
        <v>-37699</v>
      </c>
      <c r="I70">
        <v>-35241</v>
      </c>
      <c r="J70">
        <v>-35241</v>
      </c>
      <c r="K70">
        <v>-37699</v>
      </c>
    </row>
    <row r="71" spans="1:11" x14ac:dyDescent="0.2">
      <c r="A71" t="s">
        <v>244</v>
      </c>
      <c r="B71">
        <v>0.96892647315289249</v>
      </c>
      <c r="C71">
        <v>0.94083933980307699</v>
      </c>
      <c r="D71">
        <v>1.0144496927601883</v>
      </c>
      <c r="E71">
        <v>0.97524778661970013</v>
      </c>
      <c r="F71">
        <v>1.1005367076641417</v>
      </c>
      <c r="G71">
        <v>0</v>
      </c>
      <c r="H71">
        <v>0</v>
      </c>
      <c r="I71">
        <v>0</v>
      </c>
      <c r="J71">
        <v>0</v>
      </c>
      <c r="K71">
        <v>0</v>
      </c>
    </row>
    <row r="72" spans="1:11" x14ac:dyDescent="0.2">
      <c r="A72" t="s">
        <v>245</v>
      </c>
      <c r="B72">
        <v>1.1443133277039426</v>
      </c>
      <c r="C72">
        <v>1.0007115500779595</v>
      </c>
      <c r="D72">
        <v>1.0358682254923601</v>
      </c>
      <c r="E72">
        <v>1.0720292902169883</v>
      </c>
      <c r="F72">
        <v>0.74707760650875066</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60000</v>
      </c>
    </row>
    <row r="80" spans="1:11" x14ac:dyDescent="0.2">
      <c r="A80" t="s">
        <v>249</v>
      </c>
      <c r="B80">
        <v>60000</v>
      </c>
    </row>
    <row r="81" spans="1:2" x14ac:dyDescent="0.2">
      <c r="A81" t="s">
        <v>250</v>
      </c>
      <c r="B81">
        <v>17.900000000000002</v>
      </c>
    </row>
    <row r="82" spans="1:2" x14ac:dyDescent="0.2">
      <c r="A82" t="s">
        <v>251</v>
      </c>
      <c r="B82">
        <v>60000</v>
      </c>
    </row>
    <row r="83" spans="1:2" x14ac:dyDescent="0.2">
      <c r="A83" t="s">
        <v>252</v>
      </c>
      <c r="B83">
        <v>1188000</v>
      </c>
    </row>
    <row r="84" spans="1:2" x14ac:dyDescent="0.2">
      <c r="A84" t="s">
        <v>253</v>
      </c>
      <c r="B84">
        <v>15.848490281131397</v>
      </c>
    </row>
    <row r="85" spans="1:2" x14ac:dyDescent="0.2">
      <c r="A85" t="s">
        <v>254</v>
      </c>
      <c r="B85">
        <v>74794</v>
      </c>
    </row>
    <row r="86" spans="1:2" x14ac:dyDescent="0.2">
      <c r="A86" t="s">
        <v>255</v>
      </c>
      <c r="B86">
        <v>13910</v>
      </c>
    </row>
    <row r="87" spans="1:2" x14ac:dyDescent="0.2">
      <c r="A87" t="s">
        <v>256</v>
      </c>
      <c r="B87">
        <v>20783</v>
      </c>
    </row>
    <row r="88" spans="1:2" x14ac:dyDescent="0.2">
      <c r="A88" t="s">
        <v>257</v>
      </c>
      <c r="B88">
        <v>39976</v>
      </c>
    </row>
    <row r="89" spans="1:2" x14ac:dyDescent="0.2">
      <c r="A89" t="s">
        <v>258</v>
      </c>
      <c r="B89">
        <v>43507</v>
      </c>
    </row>
    <row r="90" spans="1:2" x14ac:dyDescent="0.2">
      <c r="A90" t="s">
        <v>259</v>
      </c>
      <c r="B90">
        <v>178944</v>
      </c>
    </row>
    <row r="91" spans="1:2" x14ac:dyDescent="0.2">
      <c r="A91" t="s">
        <v>260</v>
      </c>
      <c r="B91">
        <v>74794</v>
      </c>
    </row>
    <row r="92" spans="1:2" x14ac:dyDescent="0.2">
      <c r="A92" t="s">
        <v>261</v>
      </c>
      <c r="B92">
        <v>13910</v>
      </c>
    </row>
    <row r="93" spans="1:2" x14ac:dyDescent="0.2">
      <c r="A93" t="s">
        <v>262</v>
      </c>
      <c r="B93">
        <v>20783</v>
      </c>
    </row>
    <row r="94" spans="1:2" x14ac:dyDescent="0.2">
      <c r="A94" t="s">
        <v>263</v>
      </c>
      <c r="B94">
        <v>39976</v>
      </c>
    </row>
    <row r="95" spans="1:2" x14ac:dyDescent="0.2">
      <c r="A95" t="s">
        <v>264</v>
      </c>
      <c r="B95">
        <v>43507</v>
      </c>
    </row>
    <row r="96" spans="1:2" x14ac:dyDescent="0.2">
      <c r="A96" t="s">
        <v>265</v>
      </c>
      <c r="B96">
        <v>178944</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284217200</v>
      </c>
    </row>
    <row r="104" spans="1:2" x14ac:dyDescent="0.2">
      <c r="A104" t="s">
        <v>273</v>
      </c>
      <c r="B104">
        <v>5216250</v>
      </c>
    </row>
    <row r="105" spans="1:2" x14ac:dyDescent="0.2">
      <c r="A105" t="s">
        <v>274</v>
      </c>
      <c r="B105">
        <v>6546645</v>
      </c>
    </row>
    <row r="106" spans="1:2" x14ac:dyDescent="0.2">
      <c r="A106" t="s">
        <v>275</v>
      </c>
      <c r="B106">
        <v>1279231.9999999998</v>
      </c>
    </row>
    <row r="107" spans="1:2" x14ac:dyDescent="0.2">
      <c r="A107" t="s">
        <v>276</v>
      </c>
      <c r="B107">
        <v>2088336</v>
      </c>
    </row>
    <row r="108" spans="1:2" x14ac:dyDescent="0.2">
      <c r="A108" t="s">
        <v>277</v>
      </c>
      <c r="B108">
        <v>6620928</v>
      </c>
    </row>
    <row r="109" spans="1:2" x14ac:dyDescent="0.2">
      <c r="A109" t="s">
        <v>278</v>
      </c>
      <c r="B109">
        <v>1604.7967325321674</v>
      </c>
    </row>
    <row r="110" spans="1:2" x14ac:dyDescent="0.2">
      <c r="A110" t="s">
        <v>279</v>
      </c>
      <c r="B110">
        <v>244.85667607602392</v>
      </c>
    </row>
    <row r="111" spans="1:2" x14ac:dyDescent="0.2">
      <c r="A111" t="s">
        <v>280</v>
      </c>
      <c r="B111">
        <v>109.3377993593345</v>
      </c>
    </row>
    <row r="112" spans="1:2" x14ac:dyDescent="0.2">
      <c r="A112" t="s">
        <v>281</v>
      </c>
      <c r="B112">
        <v>11.488131225222697</v>
      </c>
    </row>
    <row r="113" spans="1:2" x14ac:dyDescent="0.2">
      <c r="A113" t="s">
        <v>282</v>
      </c>
      <c r="B113">
        <v>13.676346696693686</v>
      </c>
    </row>
    <row r="114" spans="1:2" x14ac:dyDescent="0.2">
      <c r="A114" t="s">
        <v>283</v>
      </c>
      <c r="B114">
        <v>18.235128928924915</v>
      </c>
    </row>
    <row r="115" spans="1:2" x14ac:dyDescent="0.2">
      <c r="A115" t="s">
        <v>284</v>
      </c>
      <c r="B115">
        <v>11999988</v>
      </c>
    </row>
    <row r="116" spans="1:2" x14ac:dyDescent="0.2">
      <c r="A116" t="s">
        <v>285</v>
      </c>
      <c r="B116">
        <v>0</v>
      </c>
    </row>
    <row r="117" spans="1:2" x14ac:dyDescent="0.2">
      <c r="A117" t="s">
        <v>286</v>
      </c>
      <c r="B117">
        <v>399999.2</v>
      </c>
    </row>
    <row r="118" spans="1:2" x14ac:dyDescent="0.2">
      <c r="A118" t="s">
        <v>287</v>
      </c>
      <c r="B118">
        <v>99999.9</v>
      </c>
    </row>
    <row r="119" spans="1:2" x14ac:dyDescent="0.2">
      <c r="A119" t="s">
        <v>288</v>
      </c>
      <c r="B119">
        <v>200000.25</v>
      </c>
    </row>
    <row r="120" spans="1:2" x14ac:dyDescent="0.2">
      <c r="A120" t="s">
        <v>289</v>
      </c>
      <c r="B120">
        <v>1200000</v>
      </c>
    </row>
    <row r="121" spans="1:2" x14ac:dyDescent="0.2">
      <c r="A121" t="s">
        <v>290</v>
      </c>
      <c r="B121">
        <v>25579548.000000004</v>
      </c>
    </row>
    <row r="122" spans="1:2" x14ac:dyDescent="0.2">
      <c r="A122" t="s">
        <v>291</v>
      </c>
      <c r="B122">
        <v>359921.24999999994</v>
      </c>
    </row>
    <row r="123" spans="1:2" x14ac:dyDescent="0.2">
      <c r="A123" t="s">
        <v>292</v>
      </c>
      <c r="B123">
        <v>0</v>
      </c>
    </row>
    <row r="124" spans="1:2" x14ac:dyDescent="0.2">
      <c r="A124" t="s">
        <v>293</v>
      </c>
      <c r="B124">
        <v>147111.67999999999</v>
      </c>
    </row>
    <row r="125" spans="1:2" x14ac:dyDescent="0.2">
      <c r="A125" t="s">
        <v>294</v>
      </c>
      <c r="B125">
        <v>240158.64</v>
      </c>
    </row>
    <row r="126" spans="1:2" x14ac:dyDescent="0.2">
      <c r="A126" t="s">
        <v>295</v>
      </c>
      <c r="B126">
        <v>380703.36000000004</v>
      </c>
    </row>
    <row r="127" spans="1:2" x14ac:dyDescent="0.2">
      <c r="A127" t="s">
        <v>296</v>
      </c>
      <c r="B127">
        <v>85219</v>
      </c>
    </row>
    <row r="128" spans="1:2" x14ac:dyDescent="0.2">
      <c r="A128" t="s">
        <v>297</v>
      </c>
      <c r="B128">
        <v>7092</v>
      </c>
    </row>
    <row r="129" spans="1:2" x14ac:dyDescent="0.2">
      <c r="A129" t="s">
        <v>298</v>
      </c>
      <c r="B129">
        <v>8339</v>
      </c>
    </row>
    <row r="130" spans="1:2" x14ac:dyDescent="0.2">
      <c r="A130" t="s">
        <v>299</v>
      </c>
      <c r="B130">
        <v>58180</v>
      </c>
    </row>
    <row r="131" spans="1:2" x14ac:dyDescent="0.2">
      <c r="A131" t="s">
        <v>300</v>
      </c>
      <c r="B131">
        <v>42938</v>
      </c>
    </row>
    <row r="132" spans="1:2" x14ac:dyDescent="0.2">
      <c r="A132" t="s">
        <v>301</v>
      </c>
      <c r="B132">
        <v>221896</v>
      </c>
    </row>
    <row r="133" spans="1:2" x14ac:dyDescent="0.2">
      <c r="A133" t="s">
        <v>302</v>
      </c>
      <c r="B133">
        <v>85219</v>
      </c>
    </row>
    <row r="134" spans="1:2" x14ac:dyDescent="0.2">
      <c r="A134" t="s">
        <v>303</v>
      </c>
      <c r="B134">
        <v>7092</v>
      </c>
    </row>
    <row r="135" spans="1:2" x14ac:dyDescent="0.2">
      <c r="A135" t="s">
        <v>304</v>
      </c>
      <c r="B135">
        <v>8339</v>
      </c>
    </row>
    <row r="136" spans="1:2" x14ac:dyDescent="0.2">
      <c r="A136" t="s">
        <v>305</v>
      </c>
      <c r="B136">
        <v>58180</v>
      </c>
    </row>
    <row r="137" spans="1:2" x14ac:dyDescent="0.2">
      <c r="A137" t="s">
        <v>306</v>
      </c>
      <c r="B137">
        <v>42938</v>
      </c>
    </row>
    <row r="138" spans="1:2" x14ac:dyDescent="0.2">
      <c r="A138" t="s">
        <v>307</v>
      </c>
      <c r="B138">
        <v>221896</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528357800</v>
      </c>
    </row>
    <row r="146" spans="1:2" x14ac:dyDescent="0.2">
      <c r="A146" t="s">
        <v>315</v>
      </c>
      <c r="B146">
        <v>3439619.9999999995</v>
      </c>
    </row>
    <row r="147" spans="1:2" x14ac:dyDescent="0.2">
      <c r="A147" t="s">
        <v>316</v>
      </c>
      <c r="B147">
        <v>4044415</v>
      </c>
    </row>
    <row r="148" spans="1:2" x14ac:dyDescent="0.2">
      <c r="A148" t="s">
        <v>317</v>
      </c>
      <c r="B148">
        <v>2443560</v>
      </c>
    </row>
    <row r="149" spans="1:2" x14ac:dyDescent="0.2">
      <c r="A149" t="s">
        <v>318</v>
      </c>
      <c r="B149">
        <v>2490404</v>
      </c>
    </row>
    <row r="150" spans="1:2" x14ac:dyDescent="0.2">
      <c r="A150" t="s">
        <v>319</v>
      </c>
      <c r="B150">
        <v>11982384</v>
      </c>
    </row>
    <row r="151" spans="1:2" x14ac:dyDescent="0.2">
      <c r="A151" t="s">
        <v>320</v>
      </c>
      <c r="B151">
        <v>2524.4624865851847</v>
      </c>
    </row>
    <row r="152" spans="1:2" x14ac:dyDescent="0.2">
      <c r="A152" t="s">
        <v>321</v>
      </c>
      <c r="B152">
        <v>352.83749808359789</v>
      </c>
    </row>
    <row r="153" spans="1:2" x14ac:dyDescent="0.2">
      <c r="A153" t="s">
        <v>322</v>
      </c>
      <c r="B153">
        <v>171.99634523986975</v>
      </c>
    </row>
    <row r="154" spans="1:2" x14ac:dyDescent="0.2">
      <c r="A154" t="s">
        <v>323</v>
      </c>
      <c r="B154">
        <v>17.288047984051278</v>
      </c>
    </row>
    <row r="155" spans="1:2" x14ac:dyDescent="0.2">
      <c r="A155" t="s">
        <v>324</v>
      </c>
      <c r="B155">
        <v>20.581009504822951</v>
      </c>
    </row>
    <row r="156" spans="1:2" x14ac:dyDescent="0.2">
      <c r="A156" t="s">
        <v>325</v>
      </c>
      <c r="B156">
        <v>27.141346006430606</v>
      </c>
    </row>
    <row r="157" spans="1:2" x14ac:dyDescent="0.2">
      <c r="A157" t="s">
        <v>326</v>
      </c>
      <c r="B157">
        <v>14999985</v>
      </c>
    </row>
    <row r="158" spans="1:2" x14ac:dyDescent="0.2">
      <c r="A158" t="s">
        <v>327</v>
      </c>
      <c r="B158">
        <v>0</v>
      </c>
    </row>
    <row r="159" spans="1:2" x14ac:dyDescent="0.2">
      <c r="A159" t="s">
        <v>328</v>
      </c>
      <c r="B159">
        <v>0</v>
      </c>
    </row>
    <row r="160" spans="1:2" x14ac:dyDescent="0.2">
      <c r="A160" t="s">
        <v>329</v>
      </c>
      <c r="B160">
        <v>179999.82</v>
      </c>
    </row>
    <row r="161" spans="1:2" x14ac:dyDescent="0.2">
      <c r="A161" t="s">
        <v>330</v>
      </c>
      <c r="B161">
        <v>0</v>
      </c>
    </row>
    <row r="162" spans="1:2" x14ac:dyDescent="0.2">
      <c r="A162" t="s">
        <v>331</v>
      </c>
      <c r="B162">
        <v>1500000</v>
      </c>
    </row>
    <row r="163" spans="1:2" x14ac:dyDescent="0.2">
      <c r="A163" t="s">
        <v>332</v>
      </c>
      <c r="B163">
        <v>47552202</v>
      </c>
    </row>
    <row r="164" spans="1:2" x14ac:dyDescent="0.2">
      <c r="A164" t="s">
        <v>333</v>
      </c>
      <c r="B164">
        <v>0</v>
      </c>
    </row>
    <row r="165" spans="1:2" x14ac:dyDescent="0.2">
      <c r="A165" t="s">
        <v>334</v>
      </c>
      <c r="B165">
        <v>372086.18</v>
      </c>
    </row>
    <row r="166" spans="1:2" x14ac:dyDescent="0.2">
      <c r="A166" t="s">
        <v>335</v>
      </c>
      <c r="B166">
        <v>281009.40000000002</v>
      </c>
    </row>
    <row r="167" spans="1:2" x14ac:dyDescent="0.2">
      <c r="A167" t="s">
        <v>336</v>
      </c>
      <c r="B167">
        <v>286396.45999999996</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390068</v>
      </c>
    </row>
    <row r="172" spans="1:2" x14ac:dyDescent="0.2">
      <c r="A172" t="s">
        <v>341</v>
      </c>
      <c r="B172">
        <v>10943068.5</v>
      </c>
    </row>
    <row r="173" spans="1:2" x14ac:dyDescent="0.2">
      <c r="A173" t="s">
        <v>342</v>
      </c>
      <c r="B173">
        <v>29356935.300000001</v>
      </c>
    </row>
    <row r="174" spans="1:2" x14ac:dyDescent="0.2">
      <c r="A174" t="s">
        <v>343</v>
      </c>
      <c r="B174">
        <v>481707</v>
      </c>
    </row>
    <row r="175" spans="1:2" x14ac:dyDescent="0.2">
      <c r="A175" t="s">
        <v>344</v>
      </c>
      <c r="B175">
        <v>10943068.5</v>
      </c>
    </row>
    <row r="176" spans="1:2" x14ac:dyDescent="0.2">
      <c r="A176" t="s">
        <v>345</v>
      </c>
      <c r="B176">
        <v>36156418.199999996</v>
      </c>
    </row>
    <row r="177" spans="1:2" x14ac:dyDescent="0.2">
      <c r="A177" t="s">
        <v>346</v>
      </c>
      <c r="B177">
        <v>475686</v>
      </c>
    </row>
    <row r="178" spans="1:2" x14ac:dyDescent="0.2">
      <c r="A178" t="s">
        <v>347</v>
      </c>
      <c r="B178">
        <v>10829347.278225806</v>
      </c>
    </row>
    <row r="179" spans="1:2" x14ac:dyDescent="0.2">
      <c r="A179" t="s">
        <v>348</v>
      </c>
      <c r="B179">
        <v>35673300</v>
      </c>
    </row>
    <row r="180" spans="1:2" x14ac:dyDescent="0.2">
      <c r="A180" t="s">
        <v>349</v>
      </c>
      <c r="B180">
        <v>357161</v>
      </c>
    </row>
    <row r="181" spans="1:2" x14ac:dyDescent="0.2">
      <c r="A181" t="s">
        <v>350</v>
      </c>
      <c r="B181">
        <v>2184644</v>
      </c>
    </row>
    <row r="182" spans="1:2" x14ac:dyDescent="0.2">
      <c r="A182" t="s">
        <v>351</v>
      </c>
      <c r="B182">
        <v>7215356</v>
      </c>
    </row>
    <row r="183" spans="1:2" x14ac:dyDescent="0.2">
      <c r="A183" t="s">
        <v>352</v>
      </c>
      <c r="B183">
        <v>485497</v>
      </c>
    </row>
    <row r="184" spans="1:2" x14ac:dyDescent="0.2">
      <c r="A184" t="s">
        <v>353</v>
      </c>
      <c r="B184">
        <v>2184644</v>
      </c>
    </row>
    <row r="185" spans="1:2" x14ac:dyDescent="0.2">
      <c r="A185" t="s">
        <v>354</v>
      </c>
      <c r="B185">
        <v>9801726</v>
      </c>
    </row>
    <row r="186" spans="1:2" x14ac:dyDescent="0.2">
      <c r="A186" t="s">
        <v>355</v>
      </c>
      <c r="B186">
        <v>479429</v>
      </c>
    </row>
    <row r="187" spans="1:2" x14ac:dyDescent="0.2">
      <c r="A187" t="s">
        <v>356</v>
      </c>
      <c r="B187">
        <v>2172508</v>
      </c>
    </row>
    <row r="188" spans="1:2" x14ac:dyDescent="0.2">
      <c r="A188" t="s">
        <v>357</v>
      </c>
      <c r="B188">
        <v>9653277</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86645</v>
      </c>
    </row>
    <row r="193" spans="1:2" x14ac:dyDescent="0.2">
      <c r="A193" t="s">
        <v>362</v>
      </c>
      <c r="B193">
        <v>8951758.4000000004</v>
      </c>
    </row>
    <row r="194" spans="1:2" x14ac:dyDescent="0.2">
      <c r="A194" t="s">
        <v>363</v>
      </c>
      <c r="B194">
        <v>103.3153291221018</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17860</v>
      </c>
    </row>
    <row r="202" spans="1:2" x14ac:dyDescent="0.2">
      <c r="A202" t="s">
        <v>371</v>
      </c>
      <c r="B202">
        <v>470051</v>
      </c>
    </row>
    <row r="203" spans="1:2" x14ac:dyDescent="0.2">
      <c r="A203" t="s">
        <v>372</v>
      </c>
      <c r="B203">
        <v>26.318663011918993</v>
      </c>
    </row>
    <row r="204" spans="1:2" x14ac:dyDescent="0.2">
      <c r="A204" t="s">
        <v>373</v>
      </c>
      <c r="B204">
        <v>24506</v>
      </c>
    </row>
    <row r="205" spans="1:2" x14ac:dyDescent="0.2">
      <c r="A205" t="s">
        <v>374</v>
      </c>
      <c r="B205">
        <v>718483</v>
      </c>
    </row>
    <row r="206" spans="1:2" x14ac:dyDescent="0.2">
      <c r="A206" t="s">
        <v>375</v>
      </c>
      <c r="B206">
        <v>29.318663011918993</v>
      </c>
    </row>
    <row r="207" spans="1:2" x14ac:dyDescent="0.2">
      <c r="A207" t="s">
        <v>376</v>
      </c>
      <c r="B207">
        <v>141821</v>
      </c>
    </row>
    <row r="208" spans="1:2" x14ac:dyDescent="0.2">
      <c r="A208" t="s">
        <v>377</v>
      </c>
      <c r="B208">
        <v>264732</v>
      </c>
    </row>
    <row r="209" spans="1:2" x14ac:dyDescent="0.2">
      <c r="A209" t="s">
        <v>378</v>
      </c>
      <c r="B209">
        <v>0</v>
      </c>
    </row>
    <row r="210" spans="1:2" x14ac:dyDescent="0.2">
      <c r="A210" t="s">
        <v>379</v>
      </c>
      <c r="B210">
        <v>0</v>
      </c>
    </row>
    <row r="211" spans="1:2" x14ac:dyDescent="0.2">
      <c r="A211" t="s">
        <v>380</v>
      </c>
      <c r="B211">
        <v>737965.2</v>
      </c>
    </row>
    <row r="212" spans="1:2" x14ac:dyDescent="0.2">
      <c r="A212" t="s">
        <v>381</v>
      </c>
      <c r="B212">
        <v>898198</v>
      </c>
    </row>
    <row r="213" spans="1:2" x14ac:dyDescent="0.2">
      <c r="A213" t="s">
        <v>382</v>
      </c>
      <c r="B213">
        <v>43108959.559573039</v>
      </c>
    </row>
    <row r="214" spans="1:2" x14ac:dyDescent="0.2">
      <c r="A214" t="s">
        <v>137</v>
      </c>
      <c r="B214">
        <v>141260</v>
      </c>
    </row>
    <row r="215" spans="1:2" x14ac:dyDescent="0.2">
      <c r="A215" t="s">
        <v>383</v>
      </c>
      <c r="B215">
        <v>0</v>
      </c>
    </row>
    <row r="216" spans="1:2" x14ac:dyDescent="0.2">
      <c r="A216" t="s">
        <v>384</v>
      </c>
      <c r="B216">
        <v>43250219.559573039</v>
      </c>
    </row>
    <row r="217" spans="1:2" x14ac:dyDescent="0.2">
      <c r="A217" t="s">
        <v>385</v>
      </c>
      <c r="B217">
        <v>18116227</v>
      </c>
    </row>
    <row r="218" spans="1:2" x14ac:dyDescent="0.2">
      <c r="A218" t="s">
        <v>386</v>
      </c>
      <c r="B218">
        <v>1144518.2</v>
      </c>
    </row>
    <row r="219" spans="1:2" x14ac:dyDescent="0.2">
      <c r="A219" t="s">
        <v>387</v>
      </c>
      <c r="B219">
        <v>3772330</v>
      </c>
    </row>
    <row r="220" spans="1:2" x14ac:dyDescent="0.2">
      <c r="A220" t="s">
        <v>388</v>
      </c>
      <c r="B220">
        <v>229011</v>
      </c>
    </row>
    <row r="221" spans="1:2" x14ac:dyDescent="0.2">
      <c r="A221" t="s">
        <v>145</v>
      </c>
      <c r="B221">
        <v>7300000</v>
      </c>
    </row>
    <row r="222" spans="1:2" x14ac:dyDescent="0.2">
      <c r="A222" t="s">
        <v>146</v>
      </c>
      <c r="B222">
        <v>538463</v>
      </c>
    </row>
    <row r="223" spans="1:2" x14ac:dyDescent="0.2">
      <c r="A223" t="s">
        <v>389</v>
      </c>
      <c r="B223">
        <v>217715</v>
      </c>
    </row>
    <row r="224" spans="1:2" x14ac:dyDescent="0.2">
      <c r="A224" t="s">
        <v>390</v>
      </c>
      <c r="B224">
        <v>0</v>
      </c>
    </row>
    <row r="225" spans="1:2" x14ac:dyDescent="0.2">
      <c r="A225" t="s">
        <v>391</v>
      </c>
      <c r="B225">
        <v>0</v>
      </c>
    </row>
    <row r="226" spans="1:2" x14ac:dyDescent="0.2">
      <c r="A226" t="s">
        <v>392</v>
      </c>
      <c r="B226">
        <v>3700000</v>
      </c>
    </row>
    <row r="227" spans="1:2" x14ac:dyDescent="0.2">
      <c r="A227" t="s">
        <v>152</v>
      </c>
      <c r="B227">
        <v>160000</v>
      </c>
    </row>
    <row r="228" spans="1:2" x14ac:dyDescent="0.2">
      <c r="A228" t="s">
        <v>393</v>
      </c>
      <c r="B228">
        <v>87658.785847430001</v>
      </c>
    </row>
    <row r="229" spans="1:2" x14ac:dyDescent="0.2">
      <c r="A229" t="s">
        <v>394</v>
      </c>
      <c r="B229">
        <v>181771</v>
      </c>
    </row>
    <row r="230" spans="1:2" x14ac:dyDescent="0.2">
      <c r="A230" t="s">
        <v>395</v>
      </c>
      <c r="B230">
        <v>2653679.8509035413</v>
      </c>
    </row>
    <row r="231" spans="1:2" x14ac:dyDescent="0.2">
      <c r="A231" t="s">
        <v>396</v>
      </c>
      <c r="B231">
        <v>38101373.836750969</v>
      </c>
    </row>
    <row r="232" spans="1:2" x14ac:dyDescent="0.2">
      <c r="A232" t="s">
        <v>397</v>
      </c>
      <c r="B232">
        <v>5148845.7228220701</v>
      </c>
    </row>
    <row r="233" spans="1:2" x14ac:dyDescent="0.2">
      <c r="A233" t="s">
        <v>398</v>
      </c>
      <c r="B233">
        <v>1750608</v>
      </c>
    </row>
    <row r="234" spans="1:2" x14ac:dyDescent="0.2">
      <c r="A234" t="s">
        <v>243</v>
      </c>
      <c r="B234">
        <v>3398237.7228220701</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2.4699999999999998</v>
      </c>
    </row>
    <row r="243" spans="1:2" x14ac:dyDescent="0.2">
      <c r="A243" t="s">
        <v>407</v>
      </c>
      <c r="B243">
        <v>49801414</v>
      </c>
    </row>
    <row r="244" spans="1:2" x14ac:dyDescent="0.2">
      <c r="A244" t="s">
        <v>408</v>
      </c>
      <c r="B244">
        <v>27462820</v>
      </c>
    </row>
    <row r="245" spans="1:2" x14ac:dyDescent="0.2">
      <c r="A245" t="s">
        <v>409</v>
      </c>
      <c r="B245">
        <v>75000</v>
      </c>
    </row>
    <row r="246" spans="1:2" x14ac:dyDescent="0.2">
      <c r="A246" t="s">
        <v>410</v>
      </c>
      <c r="B246">
        <v>2.426315789473684</v>
      </c>
    </row>
    <row r="247" spans="1:2" x14ac:dyDescent="0.2">
      <c r="A247" t="s">
        <v>411</v>
      </c>
      <c r="B247">
        <v>7.6</v>
      </c>
    </row>
    <row r="248" spans="1:2" x14ac:dyDescent="0.2">
      <c r="A248" t="s">
        <v>412</v>
      </c>
      <c r="B248">
        <v>7.6</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12.095706126554342</v>
      </c>
    </row>
    <row r="261" spans="1:2" x14ac:dyDescent="0.2">
      <c r="A261" t="s">
        <v>1066</v>
      </c>
      <c r="B261">
        <v>20.134945946115067</v>
      </c>
    </row>
    <row r="262" spans="1:2" x14ac:dyDescent="0.2">
      <c r="A262" t="s">
        <v>227</v>
      </c>
      <c r="B262">
        <v>91</v>
      </c>
    </row>
    <row r="263" spans="1:2" x14ac:dyDescent="0.2">
      <c r="A263" t="s">
        <v>228</v>
      </c>
      <c r="B263">
        <v>90</v>
      </c>
    </row>
    <row r="264" spans="1:2" x14ac:dyDescent="0.2">
      <c r="A264" t="s">
        <v>346</v>
      </c>
      <c r="B264">
        <v>475686</v>
      </c>
    </row>
    <row r="265" spans="1:2" x14ac:dyDescent="0.2">
      <c r="A265" t="s">
        <v>355</v>
      </c>
      <c r="B265">
        <v>479429</v>
      </c>
    </row>
    <row r="266" spans="1:2" x14ac:dyDescent="0.2">
      <c r="A266" t="s">
        <v>338</v>
      </c>
      <c r="B266">
        <v>3</v>
      </c>
    </row>
    <row r="267" spans="1:2" x14ac:dyDescent="0.2">
      <c r="A267" t="s">
        <v>339</v>
      </c>
      <c r="B267">
        <v>6</v>
      </c>
    </row>
    <row r="268" spans="1:2" x14ac:dyDescent="0.2">
      <c r="A268" t="s">
        <v>1067</v>
      </c>
      <c r="B268">
        <v>1141646.3999999999</v>
      </c>
    </row>
    <row r="269" spans="1:2" x14ac:dyDescent="0.2">
      <c r="A269" t="s">
        <v>1068</v>
      </c>
      <c r="B269">
        <v>1438286.9999999998</v>
      </c>
    </row>
    <row r="270" spans="1:2" x14ac:dyDescent="0.2">
      <c r="A270" t="s">
        <v>1069</v>
      </c>
      <c r="B270">
        <v>3084525.5558094466</v>
      </c>
    </row>
    <row r="271" spans="1:2" x14ac:dyDescent="0.2">
      <c r="A271" t="s">
        <v>1070</v>
      </c>
      <c r="B271">
        <v>0.56591633994442725</v>
      </c>
    </row>
    <row r="272" spans="1:2" x14ac:dyDescent="0.2">
      <c r="A272" t="s">
        <v>1071</v>
      </c>
      <c r="B272">
        <v>0.84859438217548933</v>
      </c>
    </row>
    <row r="273" spans="1:2" x14ac:dyDescent="0.2">
      <c r="A273" t="s">
        <v>1072</v>
      </c>
      <c r="B273">
        <v>0.7694804421611029</v>
      </c>
    </row>
    <row r="274" spans="1:2" x14ac:dyDescent="0.2">
      <c r="A274" t="s">
        <v>1073</v>
      </c>
      <c r="B274">
        <v>0.77369518446381158</v>
      </c>
    </row>
    <row r="275" spans="1:2" x14ac:dyDescent="0.2">
      <c r="A275" t="s">
        <v>1087</v>
      </c>
      <c r="B275">
        <v>0.7951793753545332</v>
      </c>
    </row>
    <row r="276" spans="1:2" x14ac:dyDescent="0.2">
      <c r="A276" t="s">
        <v>1088</v>
      </c>
      <c r="B276">
        <v>0.80510225712504757</v>
      </c>
    </row>
    <row r="277" spans="1:2" x14ac:dyDescent="0.2">
      <c r="A277" t="s">
        <v>1091</v>
      </c>
      <c r="B277">
        <v>4154976.7228220701</v>
      </c>
    </row>
    <row r="278" spans="1:2" x14ac:dyDescent="0.2">
      <c r="A278" t="s">
        <v>1092</v>
      </c>
      <c r="B278">
        <v>0.89710680970249645</v>
      </c>
    </row>
    <row r="279" spans="1:2" x14ac:dyDescent="0.2">
      <c r="A279" t="s">
        <v>1093</v>
      </c>
      <c r="B279">
        <v>0.47288155053493292</v>
      </c>
    </row>
    <row r="280" spans="1:2" x14ac:dyDescent="0.2">
      <c r="A280" t="s">
        <v>1094</v>
      </c>
      <c r="B280">
        <v>0.52711844946506714</v>
      </c>
    </row>
    <row r="281" spans="1:2" x14ac:dyDescent="0.2">
      <c r="A281" t="s">
        <v>1099</v>
      </c>
      <c r="B281">
        <v>6.5207999999999988E-2</v>
      </c>
    </row>
    <row r="282" spans="1:2" x14ac:dyDescent="0.2">
      <c r="A282" t="s">
        <v>1100</v>
      </c>
      <c r="B282">
        <v>0.11345660214553745</v>
      </c>
    </row>
    <row r="283" spans="1:2" x14ac:dyDescent="0.2">
      <c r="A283" t="s">
        <v>1095</v>
      </c>
      <c r="B283">
        <v>22338594</v>
      </c>
    </row>
    <row r="284" spans="1:2" x14ac:dyDescent="0.2">
      <c r="A284" t="s">
        <v>1096</v>
      </c>
      <c r="B284">
        <v>24900707.204984933</v>
      </c>
    </row>
    <row r="285" spans="1:2" x14ac:dyDescent="0.2">
      <c r="A285" t="s">
        <v>1097</v>
      </c>
      <c r="B285">
        <v>1070451.1670126233</v>
      </c>
    </row>
    <row r="286" spans="1:2" x14ac:dyDescent="0.2">
      <c r="A286" t="s">
        <v>1101</v>
      </c>
      <c r="B286">
        <v>0</v>
      </c>
    </row>
    <row r="287" spans="1:2" x14ac:dyDescent="0.2">
      <c r="A287" t="s">
        <v>1102</v>
      </c>
      <c r="B287">
        <v>0</v>
      </c>
    </row>
    <row r="288" spans="1:2" x14ac:dyDescent="0.2">
      <c r="A288" t="s">
        <v>1103</v>
      </c>
      <c r="B288">
        <v>0</v>
      </c>
    </row>
    <row r="289" spans="1:2" x14ac:dyDescent="0.2">
      <c r="A289" t="s">
        <v>1069</v>
      </c>
      <c r="B289">
        <v>3084525.5558094466</v>
      </c>
    </row>
    <row r="290" spans="1:2" x14ac:dyDescent="0.2">
      <c r="A290" t="s">
        <v>508</v>
      </c>
      <c r="B290">
        <v>9.0640728351812611E-2</v>
      </c>
    </row>
    <row r="291" spans="1:2" x14ac:dyDescent="0.2">
      <c r="A291" t="s">
        <v>1104</v>
      </c>
      <c r="B291">
        <v>0.35182372446979515</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1879.2639999999999</v>
      </c>
      <c r="BM3">
        <f>[5]DATA!BM3</f>
        <v>1855.373</v>
      </c>
      <c r="BN3">
        <f>[5]DATA!BN3</f>
        <v>1865.702</v>
      </c>
      <c r="BO3">
        <f>[5]DATA!BO3</f>
        <v>1861.5139999999999</v>
      </c>
      <c r="BP3">
        <f>[5]DATA!BP3</f>
        <v>1912.742</v>
      </c>
      <c r="BQ3">
        <f>[5]DATA!BQ3</f>
        <v>0</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1831.1130000000001</v>
      </c>
      <c r="BM4">
        <f>[5]DATA!BM4</f>
        <v>1838.779</v>
      </c>
      <c r="BN4">
        <f>[5]DATA!BN4</f>
        <v>1838.8810000000001</v>
      </c>
      <c r="BO4">
        <f>[5]DATA!BO4</f>
        <v>1812.902</v>
      </c>
      <c r="BP4">
        <f>[5]DATA!BP4</f>
        <v>1861.14</v>
      </c>
      <c r="BQ4">
        <f>[5]DATA!BQ4</f>
        <v>0</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316.58100000000002</v>
      </c>
      <c r="BM5">
        <f>[5]DATA!BM5</f>
        <v>342.291</v>
      </c>
      <c r="BN5">
        <f>[5]DATA!BN5</f>
        <v>352.10399999999998</v>
      </c>
      <c r="BO5">
        <f>[5]DATA!BO5</f>
        <v>365.625</v>
      </c>
      <c r="BP5">
        <f>[5]DATA!BP5</f>
        <v>368.803</v>
      </c>
      <c r="BQ5">
        <f>[5]DATA!BQ5</f>
        <v>0</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148.387</v>
      </c>
      <c r="BM6">
        <f>[5]DATA!BM6</f>
        <v>155.13800000000001</v>
      </c>
      <c r="BN6">
        <f>[5]DATA!BN6</f>
        <v>155.95400000000001</v>
      </c>
      <c r="BO6">
        <f>[5]DATA!BO6</f>
        <v>153.054</v>
      </c>
      <c r="BP6">
        <f>[5]DATA!BP6</f>
        <v>145.06</v>
      </c>
      <c r="BQ6">
        <f>[5]DATA!BQ6</f>
        <v>0</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105.093</v>
      </c>
      <c r="BM7">
        <f>[5]DATA!BM7</f>
        <v>104.74299999999999</v>
      </c>
      <c r="BN7">
        <f>[5]DATA!BN7</f>
        <v>107.617</v>
      </c>
      <c r="BO7">
        <f>[5]DATA!BO7</f>
        <v>109.04300000000001</v>
      </c>
      <c r="BP7">
        <f>[5]DATA!BP7</f>
        <v>109.93600000000001</v>
      </c>
      <c r="BQ7">
        <f>[5]DATA!BQ7</f>
        <v>0</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247.15100000000001</v>
      </c>
      <c r="BM8">
        <f>[5]DATA!BM8</f>
        <v>241.422</v>
      </c>
      <c r="BN8">
        <f>[5]DATA!BN8</f>
        <v>252.09100000000001</v>
      </c>
      <c r="BO8">
        <f>[5]DATA!BO8</f>
        <v>233.09299999999999</v>
      </c>
      <c r="BP8">
        <f>[5]DATA!BP8</f>
        <v>251.54900000000001</v>
      </c>
      <c r="BQ8">
        <f>[5]DATA!BQ8</f>
        <v>0</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285.24700000000001</v>
      </c>
      <c r="BM9">
        <f>[5]DATA!BM9</f>
        <v>264.40100000000001</v>
      </c>
      <c r="BN9">
        <f>[5]DATA!BN9</f>
        <v>274.29300000000001</v>
      </c>
      <c r="BO9">
        <f>[5]DATA!BO9</f>
        <v>258.40899999999999</v>
      </c>
      <c r="BP9">
        <f>[5]DATA!BP9</f>
        <v>267.58999999999997</v>
      </c>
      <c r="BQ9">
        <f>[5]DATA!BQ9</f>
        <v>0</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776.80499999999995</v>
      </c>
      <c r="BM10">
        <f>[5]DATA!BM10</f>
        <v>747.37800000000004</v>
      </c>
      <c r="BN10">
        <f>[5]DATA!BN10</f>
        <v>723.64300000000003</v>
      </c>
      <c r="BO10">
        <f>[5]DATA!BO10</f>
        <v>742.29</v>
      </c>
      <c r="BP10">
        <f>[5]DATA!BP10</f>
        <v>769.80399999999997</v>
      </c>
      <c r="BQ10">
        <f>[5]DATA!BQ10</f>
        <v>0</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307.39400000000001</v>
      </c>
      <c r="BM11">
        <f>[5]DATA!BM11</f>
        <v>302.93299999999999</v>
      </c>
      <c r="BN11">
        <f>[5]DATA!BN11</f>
        <v>320.666</v>
      </c>
      <c r="BO11">
        <f>[5]DATA!BO11</f>
        <v>329.976</v>
      </c>
      <c r="BP11">
        <f>[5]DATA!BP11</f>
        <v>337.12900000000002</v>
      </c>
      <c r="BQ11">
        <f>[5]DATA!BQ11</f>
        <v>0</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39.966999999999999</v>
      </c>
      <c r="BM12">
        <f>[5]DATA!BM12</f>
        <v>63.527999999999999</v>
      </c>
      <c r="BN12">
        <f>[5]DATA!BN12</f>
        <v>61.905000000000001</v>
      </c>
      <c r="BO12">
        <f>[5]DATA!BO12</f>
        <v>60.09</v>
      </c>
      <c r="BP12">
        <f>[5]DATA!BP12</f>
        <v>56.473999999999997</v>
      </c>
      <c r="BQ12">
        <f>[5]DATA!BQ12</f>
        <v>0</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55.017000000000003</v>
      </c>
      <c r="BM13">
        <f>[5]DATA!BM13</f>
        <v>71.816999999999993</v>
      </c>
      <c r="BN13">
        <f>[5]DATA!BN13</f>
        <v>78.605000000000004</v>
      </c>
      <c r="BO13">
        <f>[5]DATA!BO13</f>
        <v>74.902000000000001</v>
      </c>
      <c r="BP13">
        <f>[5]DATA!BP13</f>
        <v>71.813000000000002</v>
      </c>
      <c r="BQ13">
        <f>[5]DATA!BQ13</f>
        <v>0</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256.80200000000002</v>
      </c>
      <c r="BM14">
        <f>[5]DATA!BM14</f>
        <v>239.64099999999999</v>
      </c>
      <c r="BN14">
        <f>[5]DATA!BN14</f>
        <v>252.35</v>
      </c>
      <c r="BO14">
        <f>[5]DATA!BO14</f>
        <v>245.49100000000001</v>
      </c>
      <c r="BP14">
        <f>[5]DATA!BP14</f>
        <v>259.32600000000002</v>
      </c>
      <c r="BQ14">
        <f>[5]DATA!BQ14</f>
        <v>0</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342.88200000000001</v>
      </c>
      <c r="BM15">
        <f>[5]DATA!BM15</f>
        <v>310.50400000000002</v>
      </c>
      <c r="BN15">
        <f>[5]DATA!BN15</f>
        <v>332.334</v>
      </c>
      <c r="BO15">
        <f>[5]DATA!BO15</f>
        <v>319.23099999999999</v>
      </c>
      <c r="BP15">
        <f>[5]DATA!BP15</f>
        <v>335.20400000000001</v>
      </c>
      <c r="BQ15">
        <f>[5]DATA!BQ15</f>
        <v>0</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829.05100000000004</v>
      </c>
      <c r="BM16">
        <f>[5]DATA!BM16</f>
        <v>850.35599999999999</v>
      </c>
      <c r="BN16">
        <f>[5]DATA!BN16</f>
        <v>793.02099999999996</v>
      </c>
      <c r="BO16">
        <f>[5]DATA!BO16</f>
        <v>783.21199999999999</v>
      </c>
      <c r="BP16">
        <f>[5]DATA!BP16</f>
        <v>801.19399999999996</v>
      </c>
      <c r="BQ16">
        <f>[5]DATA!BQ16</f>
        <v>0</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401.66899999999998</v>
      </c>
      <c r="BM17">
        <f>[5]DATA!BM17</f>
        <v>430.19400000000002</v>
      </c>
      <c r="BN17">
        <f>[5]DATA!BN17</f>
        <v>417.04300000000001</v>
      </c>
      <c r="BO17">
        <f>[5]DATA!BO17</f>
        <v>431.91399999999999</v>
      </c>
      <c r="BP17">
        <f>[5]DATA!BP17</f>
        <v>412.322</v>
      </c>
      <c r="BQ17">
        <f>[5]DATA!BQ17</f>
        <v>0</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345.08499999999998</v>
      </c>
      <c r="BM18">
        <f>[5]DATA!BM18</f>
        <v>407.88400000000001</v>
      </c>
      <c r="BN18">
        <f>[5]DATA!BN18</f>
        <v>436.30599999999998</v>
      </c>
      <c r="BO18">
        <f>[5]DATA!BO18</f>
        <v>376.85700000000003</v>
      </c>
      <c r="BP18">
        <f>[5]DATA!BP18</f>
        <v>402.06099999999998</v>
      </c>
      <c r="BQ18">
        <f>[5]DATA!BQ18</f>
        <v>0</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372.65499999999997</v>
      </c>
      <c r="BM19">
        <f>[5]DATA!BM19</f>
        <v>397.28899999999999</v>
      </c>
      <c r="BN19">
        <f>[5]DATA!BN19</f>
        <v>364.49599999999998</v>
      </c>
      <c r="BO19">
        <f>[5]DATA!BO19</f>
        <v>402.62200000000001</v>
      </c>
      <c r="BP19">
        <f>[5]DATA!BP19</f>
        <v>468.61200000000002</v>
      </c>
      <c r="BQ19">
        <f>[5]DATA!BQ19</f>
        <v>0</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422.38600000000002</v>
      </c>
      <c r="BM20">
        <f>[5]DATA!BM20</f>
        <v>344.63600000000002</v>
      </c>
      <c r="BN20">
        <f>[5]DATA!BN20</f>
        <v>340.15600000000001</v>
      </c>
      <c r="BO20">
        <f>[5]DATA!BO20</f>
        <v>342.22199999999998</v>
      </c>
      <c r="BP20">
        <f>[5]DATA!BP20</f>
        <v>359.75799999999998</v>
      </c>
      <c r="BQ20">
        <f>[5]DATA!BQ20</f>
        <v>0</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382.46899999999999</v>
      </c>
      <c r="BM21">
        <f>[5]DATA!BM21</f>
        <v>330.37</v>
      </c>
      <c r="BN21">
        <f>[5]DATA!BN21</f>
        <v>367.70100000000002</v>
      </c>
      <c r="BO21">
        <f>[5]DATA!BO21</f>
        <v>367.899</v>
      </c>
      <c r="BP21">
        <f>[5]DATA!BP21</f>
        <v>344.98899999999998</v>
      </c>
      <c r="BQ21">
        <f>[5]DATA!BQ21</f>
        <v>0</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402.012</v>
      </c>
      <c r="BM27">
        <f>[5]DATA!BM27</f>
        <v>447.46899999999999</v>
      </c>
      <c r="BN27">
        <f>[5]DATA!BN27</f>
        <v>421.84899999999999</v>
      </c>
      <c r="BO27">
        <f>[5]DATA!BO27</f>
        <v>423.66399999999999</v>
      </c>
      <c r="BP27">
        <f>[5]DATA!BP27</f>
        <v>381.37099999999998</v>
      </c>
      <c r="BQ27">
        <f>[5]DATA!BQ27</f>
        <v>0</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346.76</v>
      </c>
      <c r="BM28">
        <f>[5]DATA!BM28</f>
        <v>363.31299999999999</v>
      </c>
      <c r="BN28">
        <f>[5]DATA!BN28</f>
        <v>411</v>
      </c>
      <c r="BO28">
        <f>[5]DATA!BO28</f>
        <v>381.66</v>
      </c>
      <c r="BP28">
        <f>[5]DATA!BP28</f>
        <v>425.68</v>
      </c>
      <c r="BQ28">
        <f>[5]DATA!BQ28</f>
        <v>0</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363.685</v>
      </c>
      <c r="BM29">
        <f>[5]DATA!BM29</f>
        <v>386.28100000000001</v>
      </c>
      <c r="BN29">
        <f>[5]DATA!BN29</f>
        <v>421.75299999999999</v>
      </c>
      <c r="BO29">
        <f>[5]DATA!BO29</f>
        <v>401.58300000000003</v>
      </c>
      <c r="BP29">
        <f>[5]DATA!BP29</f>
        <v>435.43900000000002</v>
      </c>
      <c r="BQ29">
        <f>[5]DATA!BQ29</f>
        <v>0</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414.93299999999999</v>
      </c>
      <c r="BM30">
        <f>[5]DATA!BM30</f>
        <v>362.75700000000001</v>
      </c>
      <c r="BN30">
        <f>[5]DATA!BN30</f>
        <v>332.08199999999999</v>
      </c>
      <c r="BO30">
        <f>[5]DATA!BO30</f>
        <v>325.06099999999998</v>
      </c>
      <c r="BP30">
        <f>[5]DATA!BP30</f>
        <v>376.65899999999999</v>
      </c>
      <c r="BQ30">
        <f>[5]DATA!BQ30</f>
        <v>0</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303.72300000000001</v>
      </c>
      <c r="BM31">
        <f>[5]DATA!BM31</f>
        <v>278.959</v>
      </c>
      <c r="BN31">
        <f>[5]DATA!BN31</f>
        <v>252.197</v>
      </c>
      <c r="BO31">
        <f>[5]DATA!BO31</f>
        <v>280.93400000000003</v>
      </c>
      <c r="BP31">
        <f>[5]DATA!BP31</f>
        <v>241.99100000000001</v>
      </c>
      <c r="BQ31">
        <f>[5]DATA!BQ31</f>
        <v>0</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39098.835842701701</v>
      </c>
      <c r="BM37">
        <f>[5]DATA!BM37</f>
        <v>40836.669597683016</v>
      </c>
      <c r="BN37">
        <f>[5]DATA!BN37</f>
        <v>42855.365624959835</v>
      </c>
      <c r="BO37">
        <f>[5]DATA!BO37</f>
        <v>43108.959559573042</v>
      </c>
      <c r="BP37">
        <f>[5]DATA!BP37</f>
        <v>41471.071058554349</v>
      </c>
      <c r="BQ37">
        <f>[5]DATA!BQ37</f>
        <v>0</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35679.052511115529</v>
      </c>
      <c r="BM38">
        <f>[5]DATA!BM38</f>
        <v>37754.612605806469</v>
      </c>
      <c r="BN38">
        <f>[5]DATA!BN38</f>
        <v>40773.323183716864</v>
      </c>
      <c r="BO38">
        <f>[5]DATA!BO38</f>
        <v>40565.754300779867</v>
      </c>
      <c r="BP38">
        <f>[5]DATA!BP38</f>
        <v>42530.524779720276</v>
      </c>
      <c r="BQ38">
        <f>[5]DATA!BQ38</f>
        <v>0</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37414.912779135338</v>
      </c>
      <c r="BM39">
        <f>[5]DATA!BM39</f>
        <v>39742.316251204938</v>
      </c>
      <c r="BN39">
        <f>[5]DATA!BN39</f>
        <v>40034.578568723678</v>
      </c>
      <c r="BO39">
        <f>[5]DATA!BO39</f>
        <v>43159.340379258734</v>
      </c>
      <c r="BP39">
        <f>[5]DATA!BP39</f>
        <v>44910.099098321036</v>
      </c>
      <c r="BQ39">
        <f>[5]DATA!BQ39</f>
        <v>0</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38191.743513248264</v>
      </c>
      <c r="BM40">
        <f>[5]DATA!BM40</f>
        <v>37801.064590548885</v>
      </c>
      <c r="BN40">
        <f>[5]DATA!BN40</f>
        <v>36314.221147811259</v>
      </c>
      <c r="BO40">
        <f>[5]DATA!BO40</f>
        <v>35421.977116554415</v>
      </c>
      <c r="BP40">
        <f>[5]DATA!BP40</f>
        <v>38955.731238819244</v>
      </c>
      <c r="BQ40">
        <f>[5]DATA!BQ40</f>
        <v>0</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36264.156576561603</v>
      </c>
      <c r="BM41">
        <f>[5]DATA!BM41</f>
        <v>32229.530968888565</v>
      </c>
      <c r="BN41">
        <f>[5]DATA!BN41</f>
        <v>32279.792843670948</v>
      </c>
      <c r="BO41">
        <f>[5]DATA!BO41</f>
        <v>34320.02317472134</v>
      </c>
      <c r="BP41">
        <f>[5]DATA!BP41</f>
        <v>30593.110109954563</v>
      </c>
      <c r="BQ41">
        <f>[5]DATA!BQ41</f>
        <v>0</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307.80722679243235</v>
      </c>
      <c r="BM47">
        <f>[5]DATA!BM47</f>
        <v>440.91699320250751</v>
      </c>
      <c r="BN47">
        <f>[5]DATA!BN47</f>
        <v>2280.468429240063</v>
      </c>
      <c r="BO47">
        <f>[5]DATA!BO47</f>
        <v>3398.2377228220703</v>
      </c>
      <c r="BP47">
        <f>[5]DATA!BP47</f>
        <v>3648.065849521518</v>
      </c>
      <c r="BQ47">
        <f>[5]DATA!BQ47</f>
        <v>0</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1209.5968428871483</v>
      </c>
      <c r="BM48">
        <f>[5]DATA!BM48</f>
        <v>1049.776213588342</v>
      </c>
      <c r="BN48">
        <f>[5]DATA!BN48</f>
        <v>2035.956956310898</v>
      </c>
      <c r="BO48">
        <f>[5]DATA!BO48</f>
        <v>2513.5834965214876</v>
      </c>
      <c r="BP48">
        <f>[5]DATA!BP48</f>
        <v>3498.7270094348041</v>
      </c>
      <c r="BQ48">
        <f>[5]DATA!BQ48</f>
        <v>0</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1749.4490000909045</v>
      </c>
      <c r="BM49">
        <f>[5]DATA!BM49</f>
        <v>2583.2019410933258</v>
      </c>
      <c r="BN49">
        <f>[5]DATA!BN49</f>
        <v>1069.0672043951452</v>
      </c>
      <c r="BO49">
        <f>[5]DATA!BO49</f>
        <v>1691.3536240964308</v>
      </c>
      <c r="BP49">
        <f>[5]DATA!BP49</f>
        <v>2617.7458110487387</v>
      </c>
      <c r="BQ49">
        <f>[5]DATA!BQ49</f>
        <v>0</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-1411.2237239975036</v>
      </c>
      <c r="BM50">
        <f>[5]DATA!BM50</f>
        <v>2547.5912984273732</v>
      </c>
      <c r="BN50">
        <f>[5]DATA!BN50</f>
        <v>2300.1621971383506</v>
      </c>
      <c r="BO50">
        <f>[5]DATA!BO50</f>
        <v>1760.8851538747474</v>
      </c>
      <c r="BP50">
        <f>[5]DATA!BP50</f>
        <v>3189.3616764318795</v>
      </c>
      <c r="BQ50">
        <f>[5]DATA!BQ50</f>
        <v>0</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2642.7904722054154</v>
      </c>
      <c r="BM51">
        <f>[5]DATA!BM51</f>
        <v>1260.4825994982234</v>
      </c>
      <c r="BN51">
        <f>[5]DATA!BN51</f>
        <v>1199.6387060025297</v>
      </c>
      <c r="BO51">
        <f>[5]DATA!BO51</f>
        <v>2155.3783561630657</v>
      </c>
      <c r="BP51">
        <f>[5]DATA!BP51</f>
        <v>754.49509377798813</v>
      </c>
      <c r="BQ51">
        <f>[5]DATA!BQ51</f>
        <v>0</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-43.076999999999998</v>
      </c>
      <c r="BM52">
        <f>[5]DATA!BM52</f>
        <v>-42.359000000000002</v>
      </c>
      <c r="BN52">
        <f>[5]DATA!BN52</f>
        <v>-41.66</v>
      </c>
      <c r="BO52">
        <f>[5]DATA!BO52</f>
        <v>-40.976999999999997</v>
      </c>
      <c r="BP52">
        <f>[5]DATA!BP52</f>
        <v>-40.311999999999998</v>
      </c>
      <c r="BQ52">
        <f>[5]DATA!BQ52</f>
        <v>0</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-39.673000000000002</v>
      </c>
      <c r="BM53">
        <f>[5]DATA!BM53</f>
        <v>-38.997999999999998</v>
      </c>
      <c r="BN53">
        <f>[5]DATA!BN53</f>
        <v>-38.340000000000003</v>
      </c>
      <c r="BO53">
        <f>[5]DATA!BO53</f>
        <v>-37.698999999999998</v>
      </c>
      <c r="BP53">
        <f>[5]DATA!BP53</f>
        <v>-37.073999999999998</v>
      </c>
      <c r="BQ53">
        <f>[5]DATA!BQ53</f>
        <v>0</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-37.119999999999997</v>
      </c>
      <c r="BM54">
        <f>[5]DATA!BM54</f>
        <v>-36.476999999999997</v>
      </c>
      <c r="BN54">
        <f>[5]DATA!BN54</f>
        <v>-35.85</v>
      </c>
      <c r="BO54">
        <f>[5]DATA!BO54</f>
        <v>-35.241</v>
      </c>
      <c r="BP54">
        <f>[5]DATA!BP54</f>
        <v>-34.646000000000001</v>
      </c>
      <c r="BQ54">
        <f>[5]DATA!BQ54</f>
        <v>0</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-37.119999999999997</v>
      </c>
      <c r="BM55">
        <f>[5]DATA!BM55</f>
        <v>-36.476999999999997</v>
      </c>
      <c r="BN55">
        <f>[5]DATA!BN55</f>
        <v>-35.85</v>
      </c>
      <c r="BO55">
        <f>[5]DATA!BO55</f>
        <v>-35.241</v>
      </c>
      <c r="BP55">
        <f>[5]DATA!BP55</f>
        <v>-34.646000000000001</v>
      </c>
      <c r="BQ55">
        <f>[5]DATA!BQ55</f>
        <v>0</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-39.673000000000002</v>
      </c>
      <c r="BM56">
        <f>[5]DATA!BM56</f>
        <v>-38.997999999999998</v>
      </c>
      <c r="BN56">
        <f>[5]DATA!BN56</f>
        <v>-38.340000000000003</v>
      </c>
      <c r="BO56">
        <f>[5]DATA!BO56</f>
        <v>-37.698999999999998</v>
      </c>
      <c r="BP56">
        <f>[5]DATA!BP56</f>
        <v>-37.073999999999998</v>
      </c>
      <c r="BQ56">
        <f>[5]DATA!BQ56</f>
        <v>0</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20781.084059720291</v>
      </c>
      <c r="BM57">
        <f>[5]DATA!BM57</f>
        <v>19222.001052922798</v>
      </c>
      <c r="BN57">
        <f>[5]DATA!BN57</f>
        <v>21502.469482162862</v>
      </c>
      <c r="BO57">
        <f>[5]DATA!BO57</f>
        <v>24900.707204984934</v>
      </c>
      <c r="BP57">
        <f>[5]DATA!BP57</f>
        <v>26548.773054506451</v>
      </c>
      <c r="BQ57">
        <f>[5]DATA!BQ57</f>
        <v>0</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21410.966827720975</v>
      </c>
      <c r="BM58">
        <f>[5]DATA!BM58</f>
        <v>22460.743041309317</v>
      </c>
      <c r="BN58">
        <f>[5]DATA!BN58</f>
        <v>23496.699997620213</v>
      </c>
      <c r="BO58">
        <f>[5]DATA!BO58</f>
        <v>20510.283494141702</v>
      </c>
      <c r="BP58">
        <f>[5]DATA!BP58</f>
        <v>18509.010503576505</v>
      </c>
      <c r="BQ58">
        <f>[5]DATA!BQ58</f>
        <v>0</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16057.289457656711</v>
      </c>
      <c r="BM59">
        <f>[5]DATA!BM59</f>
        <v>18640.481398750038</v>
      </c>
      <c r="BN59">
        <f>[5]DATA!BN59</f>
        <v>19709.538603145182</v>
      </c>
      <c r="BO59">
        <f>[5]DATA!BO59</f>
        <v>21400.882227241615</v>
      </c>
      <c r="BP59">
        <f>[5]DATA!BP59</f>
        <v>24018.618038290351</v>
      </c>
      <c r="BQ59">
        <f>[5]DATA!BQ59</f>
        <v>0</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19076.138801484103</v>
      </c>
      <c r="BM60">
        <f>[5]DATA!BM60</f>
        <v>16623.730099911478</v>
      </c>
      <c r="BN60">
        <f>[5]DATA!BN60</f>
        <v>15923.892297049828</v>
      </c>
      <c r="BO60">
        <f>[5]DATA!BO60</f>
        <v>16684.777450924576</v>
      </c>
      <c r="BP60">
        <f>[5]DATA!BP60</f>
        <v>19874.139127356455</v>
      </c>
      <c r="BQ60">
        <f>[5]DATA!BQ60</f>
        <v>0</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14287.977505657342</v>
      </c>
      <c r="BM61">
        <f>[5]DATA!BM61</f>
        <v>14548.460105155566</v>
      </c>
      <c r="BN61">
        <f>[5]DATA!BN61</f>
        <v>14748.098811158094</v>
      </c>
      <c r="BO61">
        <f>[5]DATA!BO61</f>
        <v>15903.47716732116</v>
      </c>
      <c r="BP61">
        <f>[5]DATA!BP61</f>
        <v>10657.972261099148</v>
      </c>
      <c r="BQ61">
        <f>[5]DATA!BQ61</f>
        <v>0</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13743.9</v>
      </c>
      <c r="BM62">
        <f>[5]DATA!BM62</f>
        <v>13701.540999999999</v>
      </c>
      <c r="BN62">
        <f>[5]DATA!BN62</f>
        <v>13659.880999999999</v>
      </c>
      <c r="BO62">
        <f>[5]DATA!BO62</f>
        <v>13618.904</v>
      </c>
      <c r="BP62">
        <f>[5]DATA!BP62</f>
        <v>13578.592000000001</v>
      </c>
      <c r="BQ62">
        <f>[5]DATA!BQ62</f>
        <v>0</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14656.953</v>
      </c>
      <c r="BM63">
        <f>[5]DATA!BM63</f>
        <v>14617.955</v>
      </c>
      <c r="BN63">
        <f>[5]DATA!BN63</f>
        <v>14579.615</v>
      </c>
      <c r="BO63">
        <f>[5]DATA!BO63</f>
        <v>14541.915999999999</v>
      </c>
      <c r="BP63">
        <f>[5]DATA!BP63</f>
        <v>14504.842000000001</v>
      </c>
      <c r="BQ63">
        <f>[5]DATA!BQ63</f>
        <v>0</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16082.558999999999</v>
      </c>
      <c r="BM64">
        <f>[5]DATA!BM64</f>
        <v>16046.082</v>
      </c>
      <c r="BN64">
        <f>[5]DATA!BN64</f>
        <v>16010.232</v>
      </c>
      <c r="BO64">
        <f>[5]DATA!BO64</f>
        <v>15974.991</v>
      </c>
      <c r="BP64">
        <f>[5]DATA!BP64</f>
        <v>15940.344999999999</v>
      </c>
      <c r="BQ64">
        <f>[5]DATA!BQ64</f>
        <v>0</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16382.726000000001</v>
      </c>
      <c r="BM65">
        <f>[5]DATA!BM65</f>
        <v>16346.249</v>
      </c>
      <c r="BN65">
        <f>[5]DATA!BN65</f>
        <v>16310.398999999999</v>
      </c>
      <c r="BO65">
        <f>[5]DATA!BO65</f>
        <v>16275.157999999999</v>
      </c>
      <c r="BP65">
        <f>[5]DATA!BP65</f>
        <v>16240.512000000001</v>
      </c>
      <c r="BQ65">
        <f>[5]DATA!BQ65</f>
        <v>0</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15197.237999999999</v>
      </c>
      <c r="BM66">
        <f>[5]DATA!BM66</f>
        <v>15158.24</v>
      </c>
      <c r="BN66">
        <f>[5]DATA!BN66</f>
        <v>15119.9</v>
      </c>
      <c r="BO66">
        <f>[5]DATA!BO66</f>
        <v>15082.200999999999</v>
      </c>
      <c r="BP66">
        <f>[5]DATA!BP66</f>
        <v>15045.127</v>
      </c>
      <c r="BQ66">
        <f>[5]DATA!BQ66</f>
        <v>0</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59359</v>
      </c>
      <c r="BM67">
        <f>[5]DATA!BM67</f>
        <v>65461</v>
      </c>
      <c r="BN67">
        <f>[5]DATA!BN67</f>
        <v>78541</v>
      </c>
      <c r="BO67">
        <f>[5]DATA!BO67</f>
        <v>74794</v>
      </c>
      <c r="BP67">
        <f>[5]DATA!BP67</f>
        <v>83786</v>
      </c>
      <c r="BQ67">
        <f>[5]DATA!BQ67</f>
        <v>0</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61817</v>
      </c>
      <c r="BM68">
        <f>[5]DATA!BM68</f>
        <v>73706</v>
      </c>
      <c r="BN68">
        <f>[5]DATA!BN68</f>
        <v>71377</v>
      </c>
      <c r="BO68">
        <f>[5]DATA!BO68</f>
        <v>74544</v>
      </c>
      <c r="BP68">
        <f>[5]DATA!BP68</f>
        <v>74275</v>
      </c>
      <c r="BQ68">
        <f>[5]DATA!BQ68</f>
        <v>0</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60443</v>
      </c>
      <c r="BM69">
        <f>[5]DATA!BM69</f>
        <v>69644</v>
      </c>
      <c r="BN69">
        <f>[5]DATA!BN69</f>
        <v>72307</v>
      </c>
      <c r="BO69">
        <f>[5]DATA!BO69</f>
        <v>75445</v>
      </c>
      <c r="BP69">
        <f>[5]DATA!BP69</f>
        <v>74562</v>
      </c>
      <c r="BQ69">
        <f>[5]DATA!BQ69</f>
        <v>0</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61242</v>
      </c>
      <c r="BM70">
        <f>[5]DATA!BM70</f>
        <v>65443</v>
      </c>
      <c r="BN70">
        <f>[5]DATA!BN70</f>
        <v>55243</v>
      </c>
      <c r="BO70">
        <f>[5]DATA!BO70</f>
        <v>62643</v>
      </c>
      <c r="BP70">
        <f>[5]DATA!BP70</f>
        <v>63628</v>
      </c>
      <c r="BQ70">
        <f>[5]DATA!BQ70</f>
        <v>0</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73720</v>
      </c>
      <c r="BM71">
        <f>[5]DATA!BM71</f>
        <v>68037</v>
      </c>
      <c r="BN71">
        <f>[5]DATA!BN71</f>
        <v>74636</v>
      </c>
      <c r="BO71">
        <f>[5]DATA!BO71</f>
        <v>78199</v>
      </c>
      <c r="BP71">
        <f>[5]DATA!BP71</f>
        <v>72552</v>
      </c>
      <c r="BQ71">
        <f>[5]DATA!BQ71</f>
        <v>0</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29638</v>
      </c>
      <c r="BM77">
        <f>[5]DATA!BM77</f>
        <v>23557</v>
      </c>
      <c r="BN77">
        <f>[5]DATA!BN77</f>
        <v>21684</v>
      </c>
      <c r="BO77">
        <f>[5]DATA!BO77</f>
        <v>13910</v>
      </c>
      <c r="BP77">
        <f>[5]DATA!BP77</f>
        <v>15111</v>
      </c>
      <c r="BQ77">
        <f>[5]DATA!BQ77</f>
        <v>0</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29604</v>
      </c>
      <c r="BM78">
        <f>[5]DATA!BM78</f>
        <v>34462</v>
      </c>
      <c r="BN78">
        <f>[5]DATA!BN78</f>
        <v>36900</v>
      </c>
      <c r="BO78">
        <f>[5]DATA!BO78</f>
        <v>17573</v>
      </c>
      <c r="BP78">
        <f>[5]DATA!BP78</f>
        <v>36448</v>
      </c>
      <c r="BQ78">
        <f>[5]DATA!BQ78</f>
        <v>0</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34633</v>
      </c>
      <c r="BM79">
        <f>[5]DATA!BM79</f>
        <v>38593</v>
      </c>
      <c r="BN79">
        <f>[5]DATA!BN79</f>
        <v>35941</v>
      </c>
      <c r="BO79">
        <f>[5]DATA!BO79</f>
        <v>37128</v>
      </c>
      <c r="BP79">
        <f>[5]DATA!BP79</f>
        <v>32360</v>
      </c>
      <c r="BQ79">
        <f>[5]DATA!BQ79</f>
        <v>0</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23651</v>
      </c>
      <c r="BM80">
        <f>[5]DATA!BM80</f>
        <v>30368</v>
      </c>
      <c r="BN80">
        <f>[5]DATA!BN80</f>
        <v>28142</v>
      </c>
      <c r="BO80">
        <f>[5]DATA!BO80</f>
        <v>30249</v>
      </c>
      <c r="BP80">
        <f>[5]DATA!BP80</f>
        <v>29386</v>
      </c>
      <c r="BQ80">
        <f>[5]DATA!BQ80</f>
        <v>0</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30861</v>
      </c>
      <c r="BM81">
        <f>[5]DATA!BM81</f>
        <v>28158</v>
      </c>
      <c r="BN81">
        <f>[5]DATA!BN81</f>
        <v>33287</v>
      </c>
      <c r="BO81">
        <f>[5]DATA!BO81</f>
        <v>34352</v>
      </c>
      <c r="BP81">
        <f>[5]DATA!BP81</f>
        <v>31755</v>
      </c>
      <c r="BQ81">
        <f>[5]DATA!BQ81</f>
        <v>0</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20234</v>
      </c>
      <c r="BM87">
        <f>[5]DATA!BM87</f>
        <v>21494</v>
      </c>
      <c r="BN87">
        <f>[5]DATA!BN87</f>
        <v>24495</v>
      </c>
      <c r="BO87">
        <f>[5]DATA!BO87</f>
        <v>20783</v>
      </c>
      <c r="BP87">
        <f>[5]DATA!BP87</f>
        <v>22013</v>
      </c>
      <c r="BQ87">
        <f>[5]DATA!BQ87</f>
        <v>0</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19752</v>
      </c>
      <c r="BM88">
        <f>[5]DATA!BM88</f>
        <v>22470</v>
      </c>
      <c r="BN88">
        <f>[5]DATA!BN88</f>
        <v>24446</v>
      </c>
      <c r="BO88">
        <f>[5]DATA!BO88</f>
        <v>26527</v>
      </c>
      <c r="BP88">
        <f>[5]DATA!BP88</f>
        <v>27178</v>
      </c>
      <c r="BQ88">
        <f>[5]DATA!BQ88</f>
        <v>0</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23286</v>
      </c>
      <c r="BM89">
        <f>[5]DATA!BM89</f>
        <v>24580</v>
      </c>
      <c r="BN89">
        <f>[5]DATA!BN89</f>
        <v>21994</v>
      </c>
      <c r="BO89">
        <f>[5]DATA!BO89</f>
        <v>22639</v>
      </c>
      <c r="BP89">
        <f>[5]DATA!BP89</f>
        <v>22481</v>
      </c>
      <c r="BQ89">
        <f>[5]DATA!BQ89</f>
        <v>0</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21629</v>
      </c>
      <c r="BM90">
        <f>[5]DATA!BM90</f>
        <v>18772</v>
      </c>
      <c r="BN90">
        <f>[5]DATA!BN90</f>
        <v>16833</v>
      </c>
      <c r="BO90">
        <f>[5]DATA!BO90</f>
        <v>18687</v>
      </c>
      <c r="BP90">
        <f>[5]DATA!BP90</f>
        <v>19196</v>
      </c>
      <c r="BQ90">
        <f>[5]DATA!BQ90</f>
        <v>0</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20192</v>
      </c>
      <c r="BM91">
        <f>[5]DATA!BM91</f>
        <v>17427</v>
      </c>
      <c r="BN91">
        <f>[5]DATA!BN91</f>
        <v>19849</v>
      </c>
      <c r="BO91">
        <f>[5]DATA!BO91</f>
        <v>20407</v>
      </c>
      <c r="BP91">
        <f>[5]DATA!BP91</f>
        <v>19068</v>
      </c>
      <c r="BQ91">
        <f>[5]DATA!BQ91</f>
        <v>0</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43826</v>
      </c>
      <c r="BM97">
        <f>[5]DATA!BM97</f>
        <v>39405</v>
      </c>
      <c r="BN97">
        <f>[5]DATA!BN97</f>
        <v>48261</v>
      </c>
      <c r="BO97">
        <f>[5]DATA!BO97</f>
        <v>39976</v>
      </c>
      <c r="BP97">
        <f>[5]DATA!BP97</f>
        <v>45554</v>
      </c>
      <c r="BQ97">
        <f>[5]DATA!BQ97</f>
        <v>0</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47028</v>
      </c>
      <c r="BM98">
        <f>[5]DATA!BM98</f>
        <v>55109</v>
      </c>
      <c r="BN98">
        <f>[5]DATA!BN98</f>
        <v>57901</v>
      </c>
      <c r="BO98">
        <f>[5]DATA!BO98</f>
        <v>50493</v>
      </c>
      <c r="BP98">
        <f>[5]DATA!BP98</f>
        <v>53947</v>
      </c>
      <c r="BQ98">
        <f>[5]DATA!BQ98</f>
        <v>0</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47655</v>
      </c>
      <c r="BM99">
        <f>[5]DATA!BM99</f>
        <v>53460</v>
      </c>
      <c r="BN99">
        <f>[5]DATA!BN99</f>
        <v>50018</v>
      </c>
      <c r="BO99">
        <f>[5]DATA!BO99</f>
        <v>48028</v>
      </c>
      <c r="BP99">
        <f>[5]DATA!BP99</f>
        <v>54395</v>
      </c>
      <c r="BQ99">
        <f>[5]DATA!BQ99</f>
        <v>0</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58163</v>
      </c>
      <c r="BM100">
        <f>[5]DATA!BM100</f>
        <v>49955</v>
      </c>
      <c r="BN100">
        <f>[5]DATA!BN100</f>
        <v>46561</v>
      </c>
      <c r="BO100">
        <f>[5]DATA!BO100</f>
        <v>48006</v>
      </c>
      <c r="BP100">
        <f>[5]DATA!BP100</f>
        <v>52107</v>
      </c>
      <c r="BQ100">
        <f>[5]DATA!BQ100</f>
        <v>0</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50479</v>
      </c>
      <c r="BM101">
        <f>[5]DATA!BM101</f>
        <v>43493</v>
      </c>
      <c r="BN101">
        <f>[5]DATA!BN101</f>
        <v>49350</v>
      </c>
      <c r="BO101">
        <f>[5]DATA!BO101</f>
        <v>46590</v>
      </c>
      <c r="BP101">
        <f>[5]DATA!BP101</f>
        <v>45546</v>
      </c>
      <c r="BQ101">
        <f>[5]DATA!BQ101</f>
        <v>0</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51557</v>
      </c>
      <c r="BM107">
        <f>[5]DATA!BM107</f>
        <v>47032</v>
      </c>
      <c r="BN107">
        <f>[5]DATA!BN107</f>
        <v>53078</v>
      </c>
      <c r="BO107">
        <f>[5]DATA!BO107</f>
        <v>43507</v>
      </c>
      <c r="BP107">
        <f>[5]DATA!BP107</f>
        <v>48559</v>
      </c>
      <c r="BQ107">
        <f>[5]DATA!BQ107</f>
        <v>0</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51646</v>
      </c>
      <c r="BM108">
        <f>[5]DATA!BM108</f>
        <v>59741</v>
      </c>
      <c r="BN108">
        <f>[5]DATA!BN108</f>
        <v>29933</v>
      </c>
      <c r="BO108">
        <f>[5]DATA!BO108</f>
        <v>55731</v>
      </c>
      <c r="BP108">
        <f>[5]DATA!BP108</f>
        <v>57138</v>
      </c>
      <c r="BQ108">
        <f>[5]DATA!BQ108</f>
        <v>0</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52601</v>
      </c>
      <c r="BM109">
        <f>[5]DATA!BM109</f>
        <v>55143</v>
      </c>
      <c r="BN109">
        <f>[5]DATA!BN109</f>
        <v>51309</v>
      </c>
      <c r="BO109">
        <f>[5]DATA!BO109</f>
        <v>52799</v>
      </c>
      <c r="BP109">
        <f>[5]DATA!BP109</f>
        <v>55784</v>
      </c>
      <c r="BQ109">
        <f>[5]DATA!BQ109</f>
        <v>0</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70797</v>
      </c>
      <c r="BM110">
        <f>[5]DATA!BM110</f>
        <v>53403</v>
      </c>
      <c r="BN110">
        <f>[5]DATA!BN110</f>
        <v>50458</v>
      </c>
      <c r="BO110">
        <f>[5]DATA!BO110</f>
        <v>52118</v>
      </c>
      <c r="BP110">
        <f>[5]DATA!BP110</f>
        <v>54763</v>
      </c>
      <c r="BQ110">
        <f>[5]DATA!BQ110</f>
        <v>0</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58646</v>
      </c>
      <c r="BM111">
        <f>[5]DATA!BM111</f>
        <v>49082</v>
      </c>
      <c r="BN111">
        <f>[5]DATA!BN111</f>
        <v>57095</v>
      </c>
      <c r="BO111">
        <f>[5]DATA!BO111</f>
        <v>54254</v>
      </c>
      <c r="BP111">
        <f>[5]DATA!BP111</f>
        <v>51346</v>
      </c>
      <c r="BQ111">
        <f>[5]DATA!BQ111</f>
        <v>0</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152055</v>
      </c>
      <c r="BM117">
        <f>[5]DATA!BM117</f>
        <v>178245</v>
      </c>
      <c r="BN117">
        <f>[5]DATA!BN117</f>
        <v>190984</v>
      </c>
      <c r="BO117">
        <f>[5]DATA!BO117</f>
        <v>178944</v>
      </c>
      <c r="BP117">
        <f>[5]DATA!BP117</f>
        <v>197299</v>
      </c>
      <c r="BQ117">
        <f>[5]DATA!BQ117</f>
        <v>0</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135238</v>
      </c>
      <c r="BM118">
        <f>[5]DATA!BM118</f>
        <v>162396</v>
      </c>
      <c r="BN118">
        <f>[5]DATA!BN118</f>
        <v>155749</v>
      </c>
      <c r="BO118">
        <f>[5]DATA!BO118</f>
        <v>151989</v>
      </c>
      <c r="BP118">
        <f>[5]DATA!BP118</f>
        <v>153075</v>
      </c>
      <c r="BQ118">
        <f>[5]DATA!BQ118</f>
        <v>0</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154037</v>
      </c>
      <c r="BM119">
        <f>[5]DATA!BM119</f>
        <v>155869</v>
      </c>
      <c r="BN119">
        <f>[5]DATA!BN119</f>
        <v>132927</v>
      </c>
      <c r="BO119">
        <f>[5]DATA!BO119</f>
        <v>146741</v>
      </c>
      <c r="BP119">
        <f>[5]DATA!BP119</f>
        <v>154030</v>
      </c>
      <c r="BQ119">
        <f>[5]DATA!BQ119</f>
        <v>0</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186904</v>
      </c>
      <c r="BM120">
        <f>[5]DATA!BM120</f>
        <v>126695</v>
      </c>
      <c r="BN120">
        <f>[5]DATA!BN120</f>
        <v>110499</v>
      </c>
      <c r="BO120">
        <f>[5]DATA!BO120</f>
        <v>130519</v>
      </c>
      <c r="BP120">
        <f>[5]DATA!BP120</f>
        <v>140678</v>
      </c>
      <c r="BQ120">
        <f>[5]DATA!BQ120</f>
        <v>0</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148571</v>
      </c>
      <c r="BM121">
        <f>[5]DATA!BM121</f>
        <v>124173</v>
      </c>
      <c r="BN121">
        <f>[5]DATA!BN121</f>
        <v>133484</v>
      </c>
      <c r="BO121">
        <f>[5]DATA!BO121</f>
        <v>134097</v>
      </c>
      <c r="BP121">
        <f>[5]DATA!BP121</f>
        <v>124722</v>
      </c>
      <c r="BQ121">
        <f>[5]DATA!BQ121</f>
        <v>0</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67531</v>
      </c>
      <c r="BM127">
        <f>[5]DATA!BM127</f>
        <v>67816</v>
      </c>
      <c r="BN127">
        <f>[5]DATA!BN127</f>
        <v>77955</v>
      </c>
      <c r="BO127">
        <f>[5]DATA!BO127</f>
        <v>85219</v>
      </c>
      <c r="BP127">
        <f>[5]DATA!BP127</f>
        <v>76776</v>
      </c>
      <c r="BQ127">
        <f>[5]DATA!BQ127</f>
        <v>0</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59067</v>
      </c>
      <c r="BM128">
        <f>[5]DATA!BM128</f>
        <v>58776</v>
      </c>
      <c r="BN128">
        <f>[5]DATA!BN128</f>
        <v>69611</v>
      </c>
      <c r="BO128">
        <f>[5]DATA!BO128</f>
        <v>65780</v>
      </c>
      <c r="BP128">
        <f>[5]DATA!BP128</f>
        <v>73284</v>
      </c>
      <c r="BQ128">
        <f>[5]DATA!BQ128</f>
        <v>0</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60495</v>
      </c>
      <c r="BM129">
        <f>[5]DATA!BM129</f>
        <v>64108</v>
      </c>
      <c r="BN129">
        <f>[5]DATA!BN129</f>
        <v>70642</v>
      </c>
      <c r="BO129">
        <f>[5]DATA!BO129</f>
        <v>69989</v>
      </c>
      <c r="BP129">
        <f>[5]DATA!BP129</f>
        <v>77176</v>
      </c>
      <c r="BQ129">
        <f>[5]DATA!BQ129</f>
        <v>0</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65163</v>
      </c>
      <c r="BM130">
        <f>[5]DATA!BM130</f>
        <v>61281</v>
      </c>
      <c r="BN130">
        <f>[5]DATA!BN130</f>
        <v>54798</v>
      </c>
      <c r="BO130">
        <f>[5]DATA!BO130</f>
        <v>54207</v>
      </c>
      <c r="BP130">
        <f>[5]DATA!BP130</f>
        <v>62379</v>
      </c>
      <c r="BQ130">
        <f>[5]DATA!BQ130</f>
        <v>0</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55138</v>
      </c>
      <c r="BM131">
        <f>[5]DATA!BM131</f>
        <v>50952</v>
      </c>
      <c r="BN131">
        <f>[5]DATA!BN131</f>
        <v>47660</v>
      </c>
      <c r="BO131">
        <f>[5]DATA!BO131</f>
        <v>54781</v>
      </c>
      <c r="BP131">
        <f>[5]DATA!BP131</f>
        <v>47514</v>
      </c>
      <c r="BQ131">
        <f>[5]DATA!BQ131</f>
        <v>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11421</v>
      </c>
      <c r="BN137">
        <f>[5]DATA!BN137</f>
        <v>11387</v>
      </c>
      <c r="BO137">
        <f>[5]DATA!BO137</f>
        <v>7092</v>
      </c>
      <c r="BP137">
        <f>[5]DATA!BP137</f>
        <v>5090</v>
      </c>
      <c r="BQ137">
        <f>[5]DATA!BQ137</f>
        <v>0</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10026</v>
      </c>
      <c r="BM138">
        <f>[5]DATA!BM138</f>
        <v>11541</v>
      </c>
      <c r="BN138">
        <f>[5]DATA!BN138</f>
        <v>6062</v>
      </c>
      <c r="BO138">
        <f>[5]DATA!BO138</f>
        <v>10610</v>
      </c>
      <c r="BP138">
        <f>[5]DATA!BP138</f>
        <v>10795</v>
      </c>
      <c r="BQ138">
        <f>[5]DATA!BQ138</f>
        <v>0</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11476</v>
      </c>
      <c r="BM139">
        <f>[5]DATA!BM139</f>
        <v>15441</v>
      </c>
      <c r="BN139">
        <f>[5]DATA!BN139</f>
        <v>18773</v>
      </c>
      <c r="BO139">
        <f>[5]DATA!BO139</f>
        <v>17079</v>
      </c>
      <c r="BP139">
        <f>[5]DATA!BP139</f>
        <v>17071</v>
      </c>
      <c r="BQ139">
        <f>[5]DATA!BQ139</f>
        <v>0</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8929</v>
      </c>
      <c r="BM140">
        <f>[5]DATA!BM140</f>
        <v>13646</v>
      </c>
      <c r="BN140">
        <f>[5]DATA!BN140</f>
        <v>13662</v>
      </c>
      <c r="BO140">
        <f>[5]DATA!BO140</f>
        <v>11955</v>
      </c>
      <c r="BP140">
        <f>[5]DATA!BP140</f>
        <v>12424</v>
      </c>
      <c r="BQ140">
        <f>[5]DATA!BQ140</f>
        <v>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9536</v>
      </c>
      <c r="BM141">
        <f>[5]DATA!BM141</f>
        <v>11479</v>
      </c>
      <c r="BN141">
        <f>[5]DATA!BN141</f>
        <v>12021</v>
      </c>
      <c r="BO141">
        <f>[5]DATA!BO141</f>
        <v>13354</v>
      </c>
      <c r="BP141">
        <f>[5]DATA!BP141</f>
        <v>11094</v>
      </c>
      <c r="BQ141">
        <f>[5]DATA!BQ141</f>
        <v>0</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10359</v>
      </c>
      <c r="BM147">
        <f>[5]DATA!BM147</f>
        <v>13662</v>
      </c>
      <c r="BN147">
        <f>[5]DATA!BN147</f>
        <v>11900</v>
      </c>
      <c r="BO147">
        <f>[5]DATA!BO147</f>
        <v>8339</v>
      </c>
      <c r="BP147">
        <f>[5]DATA!BP147</f>
        <v>5949</v>
      </c>
      <c r="BQ147">
        <f>[5]DATA!BQ147</f>
        <v>0</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11841</v>
      </c>
      <c r="BM148">
        <f>[5]DATA!BM148</f>
        <v>15635</v>
      </c>
      <c r="BN148">
        <f>[5]DATA!BN148</f>
        <v>21014</v>
      </c>
      <c r="BO148">
        <f>[5]DATA!BO148</f>
        <v>20194</v>
      </c>
      <c r="BP148">
        <f>[5]DATA!BP148</f>
        <v>21390</v>
      </c>
      <c r="BQ148">
        <f>[5]DATA!BQ148</f>
        <v>0</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11442</v>
      </c>
      <c r="BM149">
        <f>[5]DATA!BM149</f>
        <v>15154</v>
      </c>
      <c r="BN149">
        <f>[5]DATA!BN149</f>
        <v>18321</v>
      </c>
      <c r="BO149">
        <f>[5]DATA!BO149</f>
        <v>18183</v>
      </c>
      <c r="BP149">
        <f>[5]DATA!BP149</f>
        <v>18288</v>
      </c>
      <c r="BQ149">
        <f>[5]DATA!BQ149</f>
        <v>0</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11395</v>
      </c>
      <c r="BM150">
        <f>[5]DATA!BM150</f>
        <v>15638</v>
      </c>
      <c r="BN150">
        <f>[5]DATA!BN150</f>
        <v>15173</v>
      </c>
      <c r="BO150">
        <f>[5]DATA!BO150</f>
        <v>14278</v>
      </c>
      <c r="BP150">
        <f>[5]DATA!BP150</f>
        <v>14878</v>
      </c>
      <c r="BQ150">
        <f>[5]DATA!BQ150</f>
        <v>0</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9980</v>
      </c>
      <c r="BM151">
        <f>[5]DATA!BM151</f>
        <v>11728</v>
      </c>
      <c r="BN151">
        <f>[5]DATA!BN151</f>
        <v>12197</v>
      </c>
      <c r="BO151">
        <f>[5]DATA!BO151</f>
        <v>13908</v>
      </c>
      <c r="BP151">
        <f>[5]DATA!BP151</f>
        <v>11308</v>
      </c>
      <c r="BQ151">
        <f>[5]DATA!BQ151</f>
        <v>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56827</v>
      </c>
      <c r="BM157">
        <f>[5]DATA!BM157</f>
        <v>52715</v>
      </c>
      <c r="BN157">
        <f>[5]DATA!BN157</f>
        <v>57225</v>
      </c>
      <c r="BO157">
        <f>[5]DATA!BO157</f>
        <v>58180</v>
      </c>
      <c r="BP157">
        <f>[5]DATA!BP157</f>
        <v>50486</v>
      </c>
      <c r="BQ157">
        <f>[5]DATA!BQ157</f>
        <v>0</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50026</v>
      </c>
      <c r="BM158">
        <f>[5]DATA!BM158</f>
        <v>51477</v>
      </c>
      <c r="BN158">
        <f>[5]DATA!BN158</f>
        <v>60248</v>
      </c>
      <c r="BO158">
        <f>[5]DATA!BO158</f>
        <v>55173</v>
      </c>
      <c r="BP158">
        <f>[5]DATA!BP158</f>
        <v>66230</v>
      </c>
      <c r="BQ158">
        <f>[5]DATA!BQ158</f>
        <v>0</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48396</v>
      </c>
      <c r="BM159">
        <f>[5]DATA!BM159</f>
        <v>50278</v>
      </c>
      <c r="BN159">
        <f>[5]DATA!BN159</f>
        <v>55712</v>
      </c>
      <c r="BO159">
        <f>[5]DATA!BO159</f>
        <v>52906</v>
      </c>
      <c r="BP159">
        <f>[5]DATA!BP159</f>
        <v>58264</v>
      </c>
      <c r="BQ159">
        <f>[5]DATA!BQ159</f>
        <v>0</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59901</v>
      </c>
      <c r="BM160">
        <f>[5]DATA!BM160</f>
        <v>50100</v>
      </c>
      <c r="BN160">
        <f>[5]DATA!BN160</f>
        <v>47500</v>
      </c>
      <c r="BO160">
        <f>[5]DATA!BO160</f>
        <v>45120</v>
      </c>
      <c r="BP160">
        <f>[5]DATA!BP160</f>
        <v>54036</v>
      </c>
      <c r="BQ160">
        <f>[5]DATA!BQ160</f>
        <v>0</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41652</v>
      </c>
      <c r="BM161">
        <f>[5]DATA!BM161</f>
        <v>35071</v>
      </c>
      <c r="BN161">
        <f>[5]DATA!BN161</f>
        <v>31665</v>
      </c>
      <c r="BO161">
        <f>[5]DATA!BO161</f>
        <v>34112</v>
      </c>
      <c r="BP161">
        <f>[5]DATA!BP161</f>
        <v>30310</v>
      </c>
      <c r="BQ161">
        <f>[5]DATA!BQ161</f>
        <v>0</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73724</v>
      </c>
      <c r="BM167">
        <f>[5]DATA!BM167</f>
        <v>56400</v>
      </c>
      <c r="BN167">
        <f>[5]DATA!BN167</f>
        <v>50066</v>
      </c>
      <c r="BO167">
        <f>[5]DATA!BO167</f>
        <v>42938</v>
      </c>
      <c r="BP167">
        <f>[5]DATA!BP167</f>
        <v>39071</v>
      </c>
      <c r="BQ167">
        <f>[5]DATA!BQ167</f>
        <v>0</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67020</v>
      </c>
      <c r="BM168">
        <f>[5]DATA!BM168</f>
        <v>69996</v>
      </c>
      <c r="BN168">
        <f>[5]DATA!BN168</f>
        <v>85388</v>
      </c>
      <c r="BO168">
        <f>[5]DATA!BO168</f>
        <v>80239</v>
      </c>
      <c r="BP168">
        <f>[5]DATA!BP168</f>
        <v>90052</v>
      </c>
      <c r="BQ168">
        <f>[5]DATA!BQ168</f>
        <v>0</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69986</v>
      </c>
      <c r="BM169">
        <f>[5]DATA!BM169</f>
        <v>71552</v>
      </c>
      <c r="BN169">
        <f>[5]DATA!BN169</f>
        <v>85727</v>
      </c>
      <c r="BO169">
        <f>[5]DATA!BO169</f>
        <v>80312</v>
      </c>
      <c r="BP169">
        <f>[5]DATA!BP169</f>
        <v>87176</v>
      </c>
      <c r="BQ169">
        <f>[5]DATA!BQ169</f>
        <v>0</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77878</v>
      </c>
      <c r="BM170">
        <f>[5]DATA!BM170</f>
        <v>65168</v>
      </c>
      <c r="BN170">
        <f>[5]DATA!BN170</f>
        <v>65366</v>
      </c>
      <c r="BO170">
        <f>[5]DATA!BO170</f>
        <v>64375</v>
      </c>
      <c r="BP170">
        <f>[5]DATA!BP170</f>
        <v>74451</v>
      </c>
      <c r="BQ170">
        <f>[5]DATA!BQ170</f>
        <v>0</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54274</v>
      </c>
      <c r="BM171">
        <f>[5]DATA!BM171</f>
        <v>47388</v>
      </c>
      <c r="BN171">
        <f>[5]DATA!BN171</f>
        <v>45787</v>
      </c>
      <c r="BO171">
        <f>[5]DATA!BO171</f>
        <v>51367</v>
      </c>
      <c r="BP171">
        <f>[5]DATA!BP171</f>
        <v>44454</v>
      </c>
      <c r="BQ171">
        <f>[5]DATA!BQ171</f>
        <v>0</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193571</v>
      </c>
      <c r="BM177">
        <f>[5]DATA!BM177</f>
        <v>245455</v>
      </c>
      <c r="BN177">
        <f>[5]DATA!BN177</f>
        <v>213316</v>
      </c>
      <c r="BO177">
        <f>[5]DATA!BO177</f>
        <v>221896</v>
      </c>
      <c r="BP177">
        <f>[5]DATA!BP177</f>
        <v>203999</v>
      </c>
      <c r="BQ177">
        <f>[5]DATA!BQ177</f>
        <v>0</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148780</v>
      </c>
      <c r="BM178">
        <f>[5]DATA!BM178</f>
        <v>155888</v>
      </c>
      <c r="BN178">
        <f>[5]DATA!BN178</f>
        <v>168677</v>
      </c>
      <c r="BO178">
        <f>[5]DATA!BO178</f>
        <v>149664</v>
      </c>
      <c r="BP178">
        <f>[5]DATA!BP178</f>
        <v>163929</v>
      </c>
      <c r="BQ178">
        <f>[5]DATA!BQ178</f>
        <v>0</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161890</v>
      </c>
      <c r="BM179">
        <f>[5]DATA!BM179</f>
        <v>169748</v>
      </c>
      <c r="BN179">
        <f>[5]DATA!BN179</f>
        <v>172578</v>
      </c>
      <c r="BO179">
        <f>[5]DATA!BO179</f>
        <v>163114</v>
      </c>
      <c r="BP179">
        <f>[5]DATA!BP179</f>
        <v>177464</v>
      </c>
      <c r="BQ179">
        <f>[5]DATA!BQ179</f>
        <v>0</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191667</v>
      </c>
      <c r="BM180">
        <f>[5]DATA!BM180</f>
        <v>156924</v>
      </c>
      <c r="BN180">
        <f>[5]DATA!BN180</f>
        <v>135583</v>
      </c>
      <c r="BO180">
        <f>[5]DATA!BO180</f>
        <v>135126</v>
      </c>
      <c r="BP180">
        <f>[5]DATA!BP180</f>
        <v>158491</v>
      </c>
      <c r="BQ180">
        <f>[5]DATA!BQ180</f>
        <v>0</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133143</v>
      </c>
      <c r="BM181">
        <f>[5]DATA!BM181</f>
        <v>122341</v>
      </c>
      <c r="BN181">
        <f>[5]DATA!BN181</f>
        <v>102867</v>
      </c>
      <c r="BO181">
        <f>[5]DATA!BO181</f>
        <v>113412</v>
      </c>
      <c r="BP181">
        <f>[5]DATA!BP181</f>
        <v>97311</v>
      </c>
      <c r="BQ181">
        <f>[5]DATA!BQ181</f>
        <v>0</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19842</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32420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2018-04-21T13:24:44Z</dcterms:modified>
</cp:coreProperties>
</file>