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90" windowWidth="4845" windowHeight="3885" tabRatio="917" firstSheet="2" activeTab="2"/>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7"/>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45621" iterate="1"/>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54" i="113"/>
  <c r="B55" i="113"/>
  <c r="B57" i="112"/>
  <c r="B58" i="112"/>
  <c r="B59" i="112"/>
  <c r="B52" i="112"/>
  <c r="B53" i="112"/>
  <c r="B54" i="112"/>
  <c r="B55" i="112"/>
  <c r="B57" i="11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s="1"/>
  <c r="B288" i="97"/>
  <c r="CB16" i="26" s="1"/>
  <c r="B287" i="97"/>
  <c r="CB15" i="26" s="1"/>
  <c r="B286" i="97"/>
  <c r="CB14" i="26" s="1"/>
  <c r="B285" i="97"/>
  <c r="CB13" i="26" s="1"/>
  <c r="B284" i="97"/>
  <c r="CB12" i="26" s="1"/>
  <c r="B283" i="97"/>
  <c r="CB11" i="26" s="1"/>
  <c r="B282" i="97"/>
  <c r="CB10" i="26" s="1"/>
  <c r="B281" i="97"/>
  <c r="CB9" i="26" s="1"/>
  <c r="B280" i="97"/>
  <c r="CB8" i="26" s="1"/>
  <c r="B279" i="97"/>
  <c r="CB7" i="26" s="1"/>
  <c r="B278" i="97"/>
  <c r="CB6" i="26" s="1"/>
  <c r="B277" i="97"/>
  <c r="CB5" i="26" s="1"/>
  <c r="B291" i="96"/>
  <c r="CA19" i="26" s="1"/>
  <c r="B290" i="96"/>
  <c r="CA18" i="26" s="1"/>
  <c r="B289" i="96"/>
  <c r="CA17" i="26" s="1"/>
  <c r="B288" i="96"/>
  <c r="CA16" i="26" s="1"/>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s="1"/>
  <c r="B290" i="95"/>
  <c r="BZ18" i="26" s="1"/>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s="1"/>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s="1"/>
  <c r="B278" i="88"/>
  <c r="BS6" i="26" s="1"/>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s="1"/>
  <c r="B286" i="103"/>
  <c r="BO14" i="26" s="1"/>
  <c r="B285" i="103"/>
  <c r="BO13" i="26" s="1"/>
  <c r="B284" i="103"/>
  <c r="BO12" i="26" s="1"/>
  <c r="B283" i="103"/>
  <c r="BO11" i="26" s="1"/>
  <c r="B282" i="103"/>
  <c r="BO10" i="26" s="1"/>
  <c r="B281" i="103"/>
  <c r="BO9" i="26" s="1"/>
  <c r="B280" i="103"/>
  <c r="BO8" i="26" s="1"/>
  <c r="B279" i="103"/>
  <c r="BO7" i="26" s="1"/>
  <c r="B278" i="103"/>
  <c r="BO6" i="26" s="1"/>
  <c r="B277" i="103"/>
  <c r="BO5" i="26" s="1"/>
  <c r="B291" i="102"/>
  <c r="BN19" i="26" s="1"/>
  <c r="B290" i="102"/>
  <c r="BN18" i="26" s="1"/>
  <c r="B289" i="102"/>
  <c r="BN17" i="26" s="1"/>
  <c r="B288" i="102"/>
  <c r="BN16" i="26" s="1"/>
  <c r="B287" i="102"/>
  <c r="BN15" i="26" s="1"/>
  <c r="B286" i="102"/>
  <c r="BN14" i="26" s="1"/>
  <c r="B285" i="102"/>
  <c r="BN13" i="26" s="1"/>
  <c r="B284" i="102"/>
  <c r="BN12" i="26" s="1"/>
  <c r="B283" i="102"/>
  <c r="BN11" i="26" s="1"/>
  <c r="B282" i="102"/>
  <c r="BN10" i="26" s="1"/>
  <c r="B281" i="102"/>
  <c r="BN9" i="26" s="1"/>
  <c r="B280" i="102"/>
  <c r="BN8" i="26" s="1"/>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s="1"/>
  <c r="B287" i="100"/>
  <c r="BL15" i="26" s="1"/>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s="1"/>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s="1"/>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s="1"/>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s="1"/>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s="1"/>
  <c r="B285" i="123"/>
  <c r="AY13" i="26" s="1"/>
  <c r="B284" i="123"/>
  <c r="AY12" i="26" s="1"/>
  <c r="B283" i="123"/>
  <c r="AY11" i="26" s="1"/>
  <c r="B282" i="123"/>
  <c r="AY10" i="26" s="1"/>
  <c r="B281" i="123"/>
  <c r="AY9" i="26" s="1"/>
  <c r="B280" i="123"/>
  <c r="AY8" i="26" s="1"/>
  <c r="B279" i="123"/>
  <c r="AY7" i="26" s="1"/>
  <c r="B278" i="123"/>
  <c r="AY6" i="26" s="1"/>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s="1"/>
  <c r="B277" i="122"/>
  <c r="AX5" i="26" s="1"/>
  <c r="B291" i="121"/>
  <c r="AW19" i="26" s="1"/>
  <c r="B290" i="121"/>
  <c r="AW18" i="26" s="1"/>
  <c r="B289" i="121"/>
  <c r="AW17" i="26" s="1"/>
  <c r="B288" i="121"/>
  <c r="AW16" i="26" s="1"/>
  <c r="B287" i="121"/>
  <c r="AW15" i="26" s="1"/>
  <c r="B286" i="121"/>
  <c r="AW14" i="26" s="1"/>
  <c r="B285" i="121"/>
  <c r="AW13" i="26" s="1"/>
  <c r="B284" i="121"/>
  <c r="AW12" i="26" s="1"/>
  <c r="B283" i="121"/>
  <c r="AW11" i="26" s="1"/>
  <c r="B282" i="121"/>
  <c r="AW10" i="26" s="1"/>
  <c r="B281" i="121"/>
  <c r="AW9" i="26" s="1"/>
  <c r="B280" i="121"/>
  <c r="AW8" i="26" s="1"/>
  <c r="B279" i="121"/>
  <c r="AW7" i="26" s="1"/>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s="1"/>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s="1"/>
  <c r="B280" i="117"/>
  <c r="AS8" i="26" s="1"/>
  <c r="B280" i="118"/>
  <c r="AT8" i="26" s="1"/>
  <c r="B280" i="119"/>
  <c r="AU8" i="26" s="1"/>
  <c r="B281" i="125"/>
  <c r="AL9" i="26" s="1"/>
  <c r="B281" i="126"/>
  <c r="AM9" i="26" s="1"/>
  <c r="B281" i="127"/>
  <c r="AN9" i="26" s="1"/>
  <c r="B281" i="128"/>
  <c r="AO9" i="26" s="1"/>
  <c r="B281" i="129"/>
  <c r="AP9" i="26" s="1"/>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s="1"/>
  <c r="B283" i="125"/>
  <c r="AL11" i="26" s="1"/>
  <c r="B283" i="126"/>
  <c r="AM11" i="26" s="1"/>
  <c r="B283" i="127"/>
  <c r="AN11" i="26" s="1"/>
  <c r="B283" i="128"/>
  <c r="AO11" i="26" s="1"/>
  <c r="B283" i="129"/>
  <c r="AP11" i="26" s="1"/>
  <c r="B283" i="130"/>
  <c r="AQ11" i="26" s="1"/>
  <c r="B283" i="116"/>
  <c r="AR11" i="26" s="1"/>
  <c r="B283" i="117"/>
  <c r="AS11" i="26" s="1"/>
  <c r="B283" i="118"/>
  <c r="AT11" i="26" s="1"/>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s="1"/>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s="1"/>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s="1"/>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s="1"/>
  <c r="B281" i="47"/>
  <c r="Y9" i="26" s="1"/>
  <c r="B280" i="47"/>
  <c r="Y8" i="26" s="1"/>
  <c r="B279" i="47"/>
  <c r="Y7" i="26" s="1"/>
  <c r="B278" i="47"/>
  <c r="Y6" i="26" s="1"/>
  <c r="B277" i="47"/>
  <c r="Y5" i="26" s="1"/>
  <c r="B291" i="46"/>
  <c r="X19" i="26" s="1"/>
  <c r="B290" i="46"/>
  <c r="X18" i="26" s="1"/>
  <c r="B289" i="46"/>
  <c r="X17" i="26" s="1"/>
  <c r="B288" i="46"/>
  <c r="X16" i="26" s="1"/>
  <c r="B287" i="46"/>
  <c r="X15" i="26" s="1"/>
  <c r="B286" i="46"/>
  <c r="X14" i="26" s="1"/>
  <c r="B285" i="46"/>
  <c r="X13" i="26" s="1"/>
  <c r="B284" i="46"/>
  <c r="X12" i="26" s="1"/>
  <c r="B283" i="46"/>
  <c r="X11" i="26" s="1"/>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s="1"/>
  <c r="B279" i="41"/>
  <c r="S7" i="26" s="1"/>
  <c r="B278" i="41"/>
  <c r="S6" i="26" s="1"/>
  <c r="B277" i="41"/>
  <c r="S5" i="26" s="1"/>
  <c r="B291" i="40"/>
  <c r="R19" i="26" s="1"/>
  <c r="B290" i="40"/>
  <c r="R18" i="26" s="1"/>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s="1"/>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s="1"/>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s="1"/>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s="1"/>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s="1"/>
  <c r="B280" i="5"/>
  <c r="F8" i="26" s="1"/>
  <c r="B281" i="5"/>
  <c r="F9" i="26" s="1"/>
  <c r="B282" i="5"/>
  <c r="F10" i="26" s="1"/>
  <c r="B283" i="5"/>
  <c r="F11" i="26" s="1"/>
  <c r="B284" i="5"/>
  <c r="F12" i="26" s="1"/>
  <c r="B285" i="5"/>
  <c r="F13" i="26" s="1"/>
  <c r="B286" i="5"/>
  <c r="F14" i="26" s="1"/>
  <c r="B287" i="5"/>
  <c r="F15" i="26" s="1"/>
  <c r="B288" i="5"/>
  <c r="F16" i="26" s="1"/>
  <c r="B289" i="5"/>
  <c r="F17" i="26" s="1"/>
  <c r="B290" i="5"/>
  <c r="F18" i="26" s="1"/>
  <c r="B291" i="5"/>
  <c r="F19" i="26" s="1"/>
  <c r="B37" i="75"/>
  <c r="B5" i="77" s="1"/>
  <c r="C37" i="75"/>
  <c r="C5" i="77" s="1"/>
  <c r="D37" i="75"/>
  <c r="D5" i="77" s="1"/>
  <c r="E37" i="75"/>
  <c r="E5" i="77" s="1"/>
  <c r="F37" i="75"/>
  <c r="F5" i="77" s="1"/>
  <c r="G37" i="75"/>
  <c r="G5" i="77" s="1"/>
  <c r="H37" i="75"/>
  <c r="H5" i="77" s="1"/>
  <c r="I37" i="75"/>
  <c r="I5" i="77" s="1"/>
  <c r="J37" i="75"/>
  <c r="J5" i="77" s="1"/>
  <c r="K37" i="75"/>
  <c r="K5" i="77" s="1"/>
  <c r="L37" i="75"/>
  <c r="L5" i="77" s="1"/>
  <c r="M37" i="75"/>
  <c r="M5" i="77" s="1"/>
  <c r="N37" i="75"/>
  <c r="N5" i="77" s="1"/>
  <c r="O37" i="75"/>
  <c r="O5" i="77" s="1"/>
  <c r="P37" i="75"/>
  <c r="P5" i="77" s="1"/>
  <c r="Q37" i="75"/>
  <c r="Q5" i="77" s="1"/>
  <c r="R37" i="75"/>
  <c r="R5" i="77" s="1"/>
  <c r="S37" i="75"/>
  <c r="S5" i="77" s="1"/>
  <c r="T37" i="75"/>
  <c r="T5" i="77" s="1"/>
  <c r="U37" i="75"/>
  <c r="U5" i="77" s="1"/>
  <c r="V37" i="75"/>
  <c r="V5" i="77" s="1"/>
  <c r="W37" i="75"/>
  <c r="W5" i="77" s="1"/>
  <c r="X37" i="75"/>
  <c r="X5" i="77" s="1"/>
  <c r="Y37" i="75"/>
  <c r="Y5" i="77" s="1"/>
  <c r="Z37" i="75"/>
  <c r="Z5" i="77" s="1"/>
  <c r="AA37" i="75"/>
  <c r="AA5" i="77" s="1"/>
  <c r="AB37" i="75"/>
  <c r="AB5" i="77" s="1"/>
  <c r="AC37" i="75"/>
  <c r="AC5" i="77" s="1"/>
  <c r="AD37" i="75"/>
  <c r="AD5" i="77" s="1"/>
  <c r="AE37" i="75"/>
  <c r="AE5" i="77" s="1"/>
  <c r="AF37" i="75"/>
  <c r="AF5" i="77" s="1"/>
  <c r="AG37" i="75"/>
  <c r="AG5" i="77" s="1"/>
  <c r="AH37" i="75"/>
  <c r="AH5" i="77" s="1"/>
  <c r="AI37" i="75"/>
  <c r="AI5" i="77" s="1"/>
  <c r="AJ37" i="75"/>
  <c r="AJ5" i="77" s="1"/>
  <c r="AK37" i="75"/>
  <c r="AK5" i="77" s="1"/>
  <c r="AL37" i="75"/>
  <c r="AL5" i="77" s="1"/>
  <c r="AM37" i="75"/>
  <c r="AM5" i="77" s="1"/>
  <c r="AN37" i="75"/>
  <c r="AN5" i="77" s="1"/>
  <c r="AO37" i="75"/>
  <c r="AO5" i="77" s="1"/>
  <c r="AP37" i="75"/>
  <c r="AP5" i="77" s="1"/>
  <c r="AQ37" i="75"/>
  <c r="AQ5" i="77" s="1"/>
  <c r="AR37" i="75"/>
  <c r="AR5" i="77" s="1"/>
  <c r="AS37" i="75"/>
  <c r="AS5" i="77" s="1"/>
  <c r="AT37" i="75"/>
  <c r="AT5" i="77" s="1"/>
  <c r="AU37" i="75"/>
  <c r="AU5" i="77" s="1"/>
  <c r="AV37" i="75"/>
  <c r="AV5" i="77" s="1"/>
  <c r="AW37" i="75"/>
  <c r="AW5" i="77" s="1"/>
  <c r="AX37" i="75"/>
  <c r="AX5" i="77" s="1"/>
  <c r="AY37" i="75"/>
  <c r="AY5" i="77" s="1"/>
  <c r="AZ37" i="75"/>
  <c r="AZ5" i="77" s="1"/>
  <c r="BA37" i="75"/>
  <c r="BA5" i="77" s="1"/>
  <c r="BB37" i="75"/>
  <c r="BB5" i="77" s="1"/>
  <c r="BC37" i="75"/>
  <c r="BC5" i="77" s="1"/>
  <c r="BD37" i="75"/>
  <c r="BD5" i="77" s="1"/>
  <c r="BE37" i="75"/>
  <c r="BE5" i="77" s="1"/>
  <c r="BF37" i="75"/>
  <c r="BF5" i="77" s="1"/>
  <c r="BG37" i="75"/>
  <c r="BG5" i="77" s="1"/>
  <c r="BH37" i="75"/>
  <c r="BH5" i="77" s="1"/>
  <c r="BI37" i="75"/>
  <c r="BI5" i="77" s="1"/>
  <c r="BJ37" i="75"/>
  <c r="BJ5" i="77" s="1"/>
  <c r="BK37" i="75"/>
  <c r="BK5" i="77" s="1"/>
  <c r="BL37" i="75"/>
  <c r="BL5" i="77" s="1"/>
  <c r="BM37" i="75"/>
  <c r="BM5" i="77" s="1"/>
  <c r="BN37" i="75"/>
  <c r="BN5" i="77" s="1"/>
  <c r="BO37" i="75"/>
  <c r="BO5" i="77" s="1"/>
  <c r="BP37" i="75"/>
  <c r="BP5" i="77" s="1"/>
  <c r="BQ37" i="75"/>
  <c r="BQ5" i="77" s="1"/>
  <c r="BR37" i="75"/>
  <c r="BR5" i="77" s="1"/>
  <c r="BS37" i="75"/>
  <c r="BS5" i="77" s="1"/>
  <c r="BT37" i="75"/>
  <c r="BT5" i="77" s="1"/>
  <c r="BU37" i="75"/>
  <c r="BU5" i="77" s="1"/>
  <c r="BV37" i="75"/>
  <c r="BV5" i="77" s="1"/>
  <c r="BW37" i="75"/>
  <c r="BW5" i="77" s="1"/>
  <c r="BX37" i="75"/>
  <c r="BX5" i="77" s="1"/>
  <c r="B38" i="75"/>
  <c r="B6" i="77" s="1"/>
  <c r="C38" i="75"/>
  <c r="C6" i="77" s="1"/>
  <c r="D38" i="75"/>
  <c r="D6" i="77" s="1"/>
  <c r="E38" i="75"/>
  <c r="E6" i="77" s="1"/>
  <c r="F38" i="75"/>
  <c r="F6" i="77" s="1"/>
  <c r="G38" i="75"/>
  <c r="G6" i="77" s="1"/>
  <c r="H38" i="75"/>
  <c r="H6" i="77" s="1"/>
  <c r="I38" i="75"/>
  <c r="I6" i="77" s="1"/>
  <c r="J38" i="75"/>
  <c r="J6" i="77" s="1"/>
  <c r="K38" i="75"/>
  <c r="K6" i="77" s="1"/>
  <c r="L38" i="75"/>
  <c r="L6" i="77" s="1"/>
  <c r="M38" i="75"/>
  <c r="M6" i="77" s="1"/>
  <c r="N38" i="75"/>
  <c r="N6" i="77" s="1"/>
  <c r="O38" i="75"/>
  <c r="O6" i="77" s="1"/>
  <c r="P38" i="75"/>
  <c r="P6" i="77" s="1"/>
  <c r="Q38" i="75"/>
  <c r="Q6" i="77" s="1"/>
  <c r="R38" i="75"/>
  <c r="R6" i="77" s="1"/>
  <c r="S38" i="75"/>
  <c r="S6" i="77" s="1"/>
  <c r="T38" i="75"/>
  <c r="T6" i="77" s="1"/>
  <c r="U38" i="75"/>
  <c r="U6" i="77" s="1"/>
  <c r="V38" i="75"/>
  <c r="V6" i="77" s="1"/>
  <c r="W38" i="75"/>
  <c r="W6" i="77" s="1"/>
  <c r="X38" i="75"/>
  <c r="X6" i="77" s="1"/>
  <c r="Y38" i="75"/>
  <c r="Y6" i="77" s="1"/>
  <c r="Z38" i="75"/>
  <c r="Z6" i="77" s="1"/>
  <c r="AA38" i="75"/>
  <c r="AA6" i="77" s="1"/>
  <c r="AB38" i="75"/>
  <c r="AB6" i="77" s="1"/>
  <c r="AC38" i="75"/>
  <c r="AC6" i="77" s="1"/>
  <c r="AD38" i="75"/>
  <c r="AD6" i="77" s="1"/>
  <c r="AE38" i="75"/>
  <c r="AE6" i="77" s="1"/>
  <c r="AF38" i="75"/>
  <c r="AF6" i="77" s="1"/>
  <c r="AG38" i="75"/>
  <c r="AG6" i="77" s="1"/>
  <c r="AH38" i="75"/>
  <c r="AH6" i="77" s="1"/>
  <c r="AI38" i="75"/>
  <c r="AI6" i="77" s="1"/>
  <c r="AJ38" i="75"/>
  <c r="AJ6" i="77" s="1"/>
  <c r="AK38" i="75"/>
  <c r="AK6" i="77" s="1"/>
  <c r="AL38" i="75"/>
  <c r="AL6" i="77" s="1"/>
  <c r="AM38" i="75"/>
  <c r="AM6" i="77" s="1"/>
  <c r="AN38" i="75"/>
  <c r="AN6" i="77" s="1"/>
  <c r="AO38" i="75"/>
  <c r="AO6" i="77" s="1"/>
  <c r="AP38" i="75"/>
  <c r="AP6" i="77" s="1"/>
  <c r="AQ38" i="75"/>
  <c r="AQ6" i="77" s="1"/>
  <c r="AR38" i="75"/>
  <c r="AR6" i="77" s="1"/>
  <c r="AS38" i="75"/>
  <c r="AS6" i="77" s="1"/>
  <c r="AT38" i="75"/>
  <c r="AT6" i="77" s="1"/>
  <c r="AU38" i="75"/>
  <c r="AU6" i="77" s="1"/>
  <c r="AV38" i="75"/>
  <c r="AV6" i="77" s="1"/>
  <c r="AW38" i="75"/>
  <c r="AW6" i="77" s="1"/>
  <c r="AX38" i="75"/>
  <c r="AX6" i="77" s="1"/>
  <c r="AY38" i="75"/>
  <c r="AY6" i="77" s="1"/>
  <c r="AZ38" i="75"/>
  <c r="AZ6" i="77" s="1"/>
  <c r="BA38" i="75"/>
  <c r="BA6" i="77" s="1"/>
  <c r="BB38" i="75"/>
  <c r="BB6" i="77" s="1"/>
  <c r="BC38" i="75"/>
  <c r="BC6" i="77" s="1"/>
  <c r="BD38" i="75"/>
  <c r="BD6" i="77" s="1"/>
  <c r="BE38" i="75"/>
  <c r="BE6" i="77" s="1"/>
  <c r="BF38" i="75"/>
  <c r="BF6" i="77" s="1"/>
  <c r="BG38" i="75"/>
  <c r="BG6" i="77" s="1"/>
  <c r="BH38" i="75"/>
  <c r="BH6" i="77" s="1"/>
  <c r="BI38" i="75"/>
  <c r="BI6" i="77" s="1"/>
  <c r="BJ38" i="75"/>
  <c r="BJ6" i="77" s="1"/>
  <c r="BK38" i="75"/>
  <c r="BK6" i="77" s="1"/>
  <c r="BL38" i="75"/>
  <c r="BL6" i="77" s="1"/>
  <c r="BM38" i="75"/>
  <c r="BM6" i="77" s="1"/>
  <c r="BN38" i="75"/>
  <c r="BN6" i="77" s="1"/>
  <c r="BO38" i="75"/>
  <c r="BO6" i="77" s="1"/>
  <c r="BP38" i="75"/>
  <c r="BP6" i="77" s="1"/>
  <c r="BQ38" i="75"/>
  <c r="BQ6" i="77" s="1"/>
  <c r="BR38" i="75"/>
  <c r="BR6" i="77" s="1"/>
  <c r="BS38" i="75"/>
  <c r="BS6" i="77" s="1"/>
  <c r="BT38" i="75"/>
  <c r="BT6" i="77" s="1"/>
  <c r="BU38" i="75"/>
  <c r="BU6" i="77" s="1"/>
  <c r="BV38" i="75"/>
  <c r="BV6" i="77" s="1"/>
  <c r="BW38" i="75"/>
  <c r="BW6" i="77" s="1"/>
  <c r="BX38" i="75"/>
  <c r="BX6" i="77" s="1"/>
  <c r="B39" i="75"/>
  <c r="B7" i="77" s="1"/>
  <c r="C39" i="75"/>
  <c r="C7" i="77" s="1"/>
  <c r="D39" i="75"/>
  <c r="D7" i="77" s="1"/>
  <c r="E39" i="75"/>
  <c r="E7" i="77" s="1"/>
  <c r="F39" i="75"/>
  <c r="F7" i="77" s="1"/>
  <c r="G39" i="75"/>
  <c r="G7" i="77" s="1"/>
  <c r="H39" i="75"/>
  <c r="H7" i="77" s="1"/>
  <c r="I39" i="75"/>
  <c r="I7" i="77" s="1"/>
  <c r="J39" i="75"/>
  <c r="J7" i="77" s="1"/>
  <c r="K39" i="75"/>
  <c r="K7" i="77" s="1"/>
  <c r="L39" i="75"/>
  <c r="L7" i="77" s="1"/>
  <c r="M39" i="75"/>
  <c r="N39" i="75"/>
  <c r="N7" i="77" s="1"/>
  <c r="O39" i="75"/>
  <c r="O7" i="77" s="1"/>
  <c r="P39" i="75"/>
  <c r="P7" i="77" s="1"/>
  <c r="Q39" i="75"/>
  <c r="Q7" i="77" s="1"/>
  <c r="R39" i="75"/>
  <c r="R7" i="77" s="1"/>
  <c r="S39" i="75"/>
  <c r="S7" i="77" s="1"/>
  <c r="T39" i="75"/>
  <c r="T7" i="77" s="1"/>
  <c r="U39" i="75"/>
  <c r="U7" i="77" s="1"/>
  <c r="V39" i="75"/>
  <c r="V7" i="77" s="1"/>
  <c r="W39" i="75"/>
  <c r="W7" i="77" s="1"/>
  <c r="X39" i="75"/>
  <c r="X7" i="77" s="1"/>
  <c r="Y39" i="75"/>
  <c r="Y7" i="77" s="1"/>
  <c r="Z39" i="75"/>
  <c r="Z7" i="77" s="1"/>
  <c r="AA39" i="75"/>
  <c r="AA7" i="77" s="1"/>
  <c r="AB39" i="75"/>
  <c r="AB7" i="77" s="1"/>
  <c r="AC39" i="75"/>
  <c r="AC7" i="77" s="1"/>
  <c r="AD39" i="75"/>
  <c r="AD7" i="77" s="1"/>
  <c r="AE39" i="75"/>
  <c r="AE7" i="77" s="1"/>
  <c r="AF39" i="75"/>
  <c r="AF7" i="77" s="1"/>
  <c r="AG39" i="75"/>
  <c r="AG7" i="77" s="1"/>
  <c r="AH39" i="75"/>
  <c r="AH7" i="77" s="1"/>
  <c r="AI39" i="75"/>
  <c r="AI7" i="77" s="1"/>
  <c r="AJ39" i="75"/>
  <c r="AJ7" i="77" s="1"/>
  <c r="AK39" i="75"/>
  <c r="AK7" i="77" s="1"/>
  <c r="AL39" i="75"/>
  <c r="AL7" i="77" s="1"/>
  <c r="AM39" i="75"/>
  <c r="AM7" i="77" s="1"/>
  <c r="AN39" i="75"/>
  <c r="AN7" i="77" s="1"/>
  <c r="AO39" i="75"/>
  <c r="AO7" i="77" s="1"/>
  <c r="AP39" i="75"/>
  <c r="AP7" i="77" s="1"/>
  <c r="AQ39" i="75"/>
  <c r="AQ7" i="77" s="1"/>
  <c r="AR39" i="75"/>
  <c r="AR7" i="77" s="1"/>
  <c r="AS39" i="75"/>
  <c r="AS7" i="77" s="1"/>
  <c r="AT39" i="75"/>
  <c r="AT7" i="77" s="1"/>
  <c r="AU39" i="75"/>
  <c r="AU7" i="77" s="1"/>
  <c r="AV39" i="75"/>
  <c r="AV7" i="77" s="1"/>
  <c r="AW39" i="75"/>
  <c r="AW7" i="77" s="1"/>
  <c r="AX39" i="75"/>
  <c r="AX7" i="77" s="1"/>
  <c r="AY39" i="75"/>
  <c r="AY7" i="77" s="1"/>
  <c r="AZ39" i="75"/>
  <c r="AZ7" i="77" s="1"/>
  <c r="BA39" i="75"/>
  <c r="BA7" i="77" s="1"/>
  <c r="BB39" i="75"/>
  <c r="BB7" i="77" s="1"/>
  <c r="BC39" i="75"/>
  <c r="BC7" i="77" s="1"/>
  <c r="BD39" i="75"/>
  <c r="BD7" i="77" s="1"/>
  <c r="BE39" i="75"/>
  <c r="BE7" i="77" s="1"/>
  <c r="BF39" i="75"/>
  <c r="BF7" i="77" s="1"/>
  <c r="BG39" i="75"/>
  <c r="BG7" i="77" s="1"/>
  <c r="BH39" i="75"/>
  <c r="BH7" i="77" s="1"/>
  <c r="BI39" i="75"/>
  <c r="BI7" i="77" s="1"/>
  <c r="BJ39" i="75"/>
  <c r="BJ7" i="77" s="1"/>
  <c r="BK39" i="75"/>
  <c r="BK7" i="77" s="1"/>
  <c r="BL39" i="75"/>
  <c r="BL7" i="77" s="1"/>
  <c r="BM39" i="75"/>
  <c r="BM7" i="77" s="1"/>
  <c r="BN39" i="75"/>
  <c r="BN7" i="77" s="1"/>
  <c r="BO39" i="75"/>
  <c r="BO7" i="77" s="1"/>
  <c r="BP39" i="75"/>
  <c r="BP7" i="77" s="1"/>
  <c r="BQ39" i="75"/>
  <c r="BQ7" i="77" s="1"/>
  <c r="BR39" i="75"/>
  <c r="BR7" i="77" s="1"/>
  <c r="BS39" i="75"/>
  <c r="BS7" i="77" s="1"/>
  <c r="BT39" i="75"/>
  <c r="BT7" i="77" s="1"/>
  <c r="BU39" i="75"/>
  <c r="BU7" i="77" s="1"/>
  <c r="BV39" i="75"/>
  <c r="BV7" i="77" s="1"/>
  <c r="BW39" i="75"/>
  <c r="BW7" i="77" s="1"/>
  <c r="BX39" i="75"/>
  <c r="BX7" i="77" s="1"/>
  <c r="B40" i="75"/>
  <c r="B8" i="77" s="1"/>
  <c r="C40" i="75"/>
  <c r="C8" i="77" s="1"/>
  <c r="D40" i="75"/>
  <c r="E40" i="75"/>
  <c r="E8" i="77" s="1"/>
  <c r="F40" i="75"/>
  <c r="F8" i="77" s="1"/>
  <c r="G40" i="75"/>
  <c r="G8" i="77" s="1"/>
  <c r="H40" i="75"/>
  <c r="H8" i="77" s="1"/>
  <c r="I40" i="75"/>
  <c r="I8" i="77" s="1"/>
  <c r="J40" i="75"/>
  <c r="J8" i="77" s="1"/>
  <c r="K40" i="75"/>
  <c r="K8" i="77" s="1"/>
  <c r="L40" i="75"/>
  <c r="L8" i="77" s="1"/>
  <c r="M40" i="75"/>
  <c r="M8" i="77" s="1"/>
  <c r="N40" i="75"/>
  <c r="N8" i="77" s="1"/>
  <c r="O40" i="75"/>
  <c r="O8" i="77" s="1"/>
  <c r="P40" i="75"/>
  <c r="P8" i="77" s="1"/>
  <c r="Q40" i="75"/>
  <c r="Q8" i="77" s="1"/>
  <c r="R40" i="75"/>
  <c r="R8" i="77" s="1"/>
  <c r="S40" i="75"/>
  <c r="S8" i="77" s="1"/>
  <c r="T40" i="75"/>
  <c r="T8" i="77" s="1"/>
  <c r="U40" i="75"/>
  <c r="U8" i="77" s="1"/>
  <c r="V40" i="75"/>
  <c r="V8" i="77" s="1"/>
  <c r="W40" i="75"/>
  <c r="W8" i="77" s="1"/>
  <c r="X40" i="75"/>
  <c r="X8" i="77" s="1"/>
  <c r="Y40" i="75"/>
  <c r="Y8" i="77" s="1"/>
  <c r="Z40" i="75"/>
  <c r="Z8" i="77" s="1"/>
  <c r="AA40" i="75"/>
  <c r="AA8" i="77" s="1"/>
  <c r="AB40" i="75"/>
  <c r="AB8" i="77" s="1"/>
  <c r="AC40" i="75"/>
  <c r="AC8" i="77" s="1"/>
  <c r="AD40" i="75"/>
  <c r="AD8" i="77" s="1"/>
  <c r="AE40" i="75"/>
  <c r="AE8" i="77" s="1"/>
  <c r="AF40" i="75"/>
  <c r="AF8" i="77" s="1"/>
  <c r="AG40" i="75"/>
  <c r="AG8" i="77" s="1"/>
  <c r="AH40" i="75"/>
  <c r="AH8" i="77" s="1"/>
  <c r="AI40" i="75"/>
  <c r="AI8" i="77" s="1"/>
  <c r="AJ40" i="75"/>
  <c r="AJ8" i="77" s="1"/>
  <c r="AK40" i="75"/>
  <c r="AK8" i="77" s="1"/>
  <c r="AL40" i="75"/>
  <c r="AL8" i="77" s="1"/>
  <c r="AM40" i="75"/>
  <c r="AM8" i="77" s="1"/>
  <c r="AN40" i="75"/>
  <c r="AN8" i="77" s="1"/>
  <c r="AO40" i="75"/>
  <c r="AO8" i="77" s="1"/>
  <c r="AP40" i="75"/>
  <c r="AP8" i="77" s="1"/>
  <c r="AQ40" i="75"/>
  <c r="AQ8" i="77" s="1"/>
  <c r="AR40" i="75"/>
  <c r="AR8" i="77" s="1"/>
  <c r="AS40" i="75"/>
  <c r="AS8" i="77" s="1"/>
  <c r="AT40" i="75"/>
  <c r="AT8" i="77" s="1"/>
  <c r="AU40" i="75"/>
  <c r="AU8" i="77" s="1"/>
  <c r="AV40" i="75"/>
  <c r="AV8" i="77" s="1"/>
  <c r="AW40" i="75"/>
  <c r="AW8" i="77" s="1"/>
  <c r="AX40" i="75"/>
  <c r="AX8" i="77" s="1"/>
  <c r="AY40" i="75"/>
  <c r="AY8" i="77" s="1"/>
  <c r="AZ40" i="75"/>
  <c r="AZ8" i="77" s="1"/>
  <c r="BA40" i="75"/>
  <c r="BA8" i="77" s="1"/>
  <c r="BB40" i="75"/>
  <c r="BB8" i="77" s="1"/>
  <c r="BC40" i="75"/>
  <c r="BC8" i="77" s="1"/>
  <c r="BD40" i="75"/>
  <c r="BD8" i="77" s="1"/>
  <c r="BE40" i="75"/>
  <c r="BE8" i="77" s="1"/>
  <c r="BF40" i="75"/>
  <c r="BF8" i="77" s="1"/>
  <c r="BG40" i="75"/>
  <c r="BG8" i="77" s="1"/>
  <c r="BH40" i="75"/>
  <c r="BH8" i="77" s="1"/>
  <c r="BI40" i="75"/>
  <c r="BI8" i="77" s="1"/>
  <c r="BJ40" i="75"/>
  <c r="BJ8" i="77" s="1"/>
  <c r="BK40" i="75"/>
  <c r="BK8" i="77" s="1"/>
  <c r="BL40" i="75"/>
  <c r="BL8" i="77" s="1"/>
  <c r="BM40" i="75"/>
  <c r="BM8" i="77" s="1"/>
  <c r="BN40" i="75"/>
  <c r="BN8" i="77" s="1"/>
  <c r="BO40" i="75"/>
  <c r="BO8" i="77" s="1"/>
  <c r="BP40" i="75"/>
  <c r="BP8" i="77" s="1"/>
  <c r="BQ40" i="75"/>
  <c r="BQ8" i="77" s="1"/>
  <c r="BR40" i="75"/>
  <c r="BR8" i="77" s="1"/>
  <c r="BS40" i="75"/>
  <c r="BS8" i="77" s="1"/>
  <c r="BT40" i="75"/>
  <c r="BT8" i="77" s="1"/>
  <c r="BU40" i="75"/>
  <c r="BU8" i="77" s="1"/>
  <c r="BV40" i="75"/>
  <c r="BV8" i="77" s="1"/>
  <c r="BW40" i="75"/>
  <c r="BW8" i="77" s="1"/>
  <c r="BX40" i="75"/>
  <c r="BX8" i="77" s="1"/>
  <c r="B41" i="75"/>
  <c r="B9" i="77" s="1"/>
  <c r="C41" i="75"/>
  <c r="C9" i="77" s="1"/>
  <c r="D41" i="75"/>
  <c r="D9" i="77" s="1"/>
  <c r="E41" i="75"/>
  <c r="E9" i="77" s="1"/>
  <c r="F41" i="75"/>
  <c r="F9" i="77" s="1"/>
  <c r="G41" i="75"/>
  <c r="G9" i="77" s="1"/>
  <c r="H41" i="75"/>
  <c r="H9" i="77" s="1"/>
  <c r="I41" i="75"/>
  <c r="I9" i="77" s="1"/>
  <c r="J41" i="75"/>
  <c r="J9" i="77" s="1"/>
  <c r="K41" i="75"/>
  <c r="K9" i="77" s="1"/>
  <c r="L41" i="75"/>
  <c r="L9" i="77" s="1"/>
  <c r="M41" i="75"/>
  <c r="M9" i="77" s="1"/>
  <c r="N41" i="75"/>
  <c r="N9" i="77" s="1"/>
  <c r="O41" i="75"/>
  <c r="O9" i="77" s="1"/>
  <c r="P41" i="75"/>
  <c r="P9" i="77" s="1"/>
  <c r="Q41" i="75"/>
  <c r="Q9" i="77" s="1"/>
  <c r="R41" i="75"/>
  <c r="R9" i="77" s="1"/>
  <c r="S41" i="75"/>
  <c r="S9" i="77" s="1"/>
  <c r="T41" i="75"/>
  <c r="T9" i="77" s="1"/>
  <c r="U41" i="75"/>
  <c r="U9" i="77" s="1"/>
  <c r="V41" i="75"/>
  <c r="V9" i="77" s="1"/>
  <c r="W41" i="75"/>
  <c r="W9" i="77" s="1"/>
  <c r="X41" i="75"/>
  <c r="X9" i="77" s="1"/>
  <c r="Y41" i="75"/>
  <c r="Y9" i="77" s="1"/>
  <c r="Z41" i="75"/>
  <c r="Z9" i="77" s="1"/>
  <c r="AA41" i="75"/>
  <c r="AA9" i="77" s="1"/>
  <c r="AB41" i="75"/>
  <c r="AB9" i="77" s="1"/>
  <c r="AC41" i="75"/>
  <c r="AC9" i="77" s="1"/>
  <c r="AD41" i="75"/>
  <c r="AD9" i="77" s="1"/>
  <c r="AE41" i="75"/>
  <c r="AE9" i="77" s="1"/>
  <c r="AF41" i="75"/>
  <c r="AF9" i="77" s="1"/>
  <c r="AG41" i="75"/>
  <c r="AG9" i="77" s="1"/>
  <c r="AH41" i="75"/>
  <c r="AH9" i="77" s="1"/>
  <c r="AI41" i="75"/>
  <c r="AI9" i="77" s="1"/>
  <c r="AJ41" i="75"/>
  <c r="AJ9" i="77" s="1"/>
  <c r="AK41" i="75"/>
  <c r="AK9" i="77" s="1"/>
  <c r="AL41" i="75"/>
  <c r="AL9" i="77" s="1"/>
  <c r="AM41" i="75"/>
  <c r="AM9" i="77" s="1"/>
  <c r="AN41" i="75"/>
  <c r="AN9" i="77" s="1"/>
  <c r="AO41" i="75"/>
  <c r="AO9" i="77" s="1"/>
  <c r="AP41" i="75"/>
  <c r="AP9" i="77" s="1"/>
  <c r="AQ41" i="75"/>
  <c r="AQ9" i="77" s="1"/>
  <c r="AR41" i="75"/>
  <c r="AR9" i="77" s="1"/>
  <c r="AS41" i="75"/>
  <c r="AS9" i="77" s="1"/>
  <c r="AT41" i="75"/>
  <c r="AT9" i="77" s="1"/>
  <c r="AU41" i="75"/>
  <c r="AU9" i="77" s="1"/>
  <c r="AV41" i="75"/>
  <c r="AV9" i="77" s="1"/>
  <c r="AW41" i="75"/>
  <c r="AW9" i="77" s="1"/>
  <c r="AX41" i="75"/>
  <c r="AX9" i="77" s="1"/>
  <c r="AY41" i="75"/>
  <c r="AY9" i="77" s="1"/>
  <c r="AZ41" i="75"/>
  <c r="AZ9" i="77" s="1"/>
  <c r="BA41" i="75"/>
  <c r="BA9" i="77" s="1"/>
  <c r="BB41" i="75"/>
  <c r="BB9" i="77" s="1"/>
  <c r="BC41" i="75"/>
  <c r="BC9" i="77" s="1"/>
  <c r="BD41" i="75"/>
  <c r="BD9" i="77" s="1"/>
  <c r="BE41" i="75"/>
  <c r="BE9" i="77" s="1"/>
  <c r="BF41" i="75"/>
  <c r="BF9" i="77" s="1"/>
  <c r="BG41" i="75"/>
  <c r="BG9" i="77" s="1"/>
  <c r="BH41" i="75"/>
  <c r="BH9" i="77" s="1"/>
  <c r="BI41" i="75"/>
  <c r="BI9" i="77" s="1"/>
  <c r="BJ41" i="75"/>
  <c r="BJ9" i="77" s="1"/>
  <c r="BK41" i="75"/>
  <c r="BK9" i="77" s="1"/>
  <c r="BL41" i="75"/>
  <c r="BL9" i="77" s="1"/>
  <c r="BM41" i="75"/>
  <c r="BM9" i="77" s="1"/>
  <c r="BN41" i="75"/>
  <c r="BN9" i="77" s="1"/>
  <c r="BO41" i="75"/>
  <c r="BO9" i="77" s="1"/>
  <c r="BP41" i="75"/>
  <c r="BP9" i="77" s="1"/>
  <c r="BQ41" i="75"/>
  <c r="BQ9" i="77" s="1"/>
  <c r="BR41" i="75"/>
  <c r="BR9" i="77" s="1"/>
  <c r="BS41" i="75"/>
  <c r="BS9" i="77" s="1"/>
  <c r="BT41" i="75"/>
  <c r="BT9" i="77" s="1"/>
  <c r="BU41" i="75"/>
  <c r="BU9" i="77" s="1"/>
  <c r="BV41" i="75"/>
  <c r="BV9" i="77" s="1"/>
  <c r="BW41" i="75"/>
  <c r="BW9" i="77" s="1"/>
  <c r="BX41" i="75"/>
  <c r="BX9" i="77" s="1"/>
  <c r="B47" i="75"/>
  <c r="B49" i="77" s="1"/>
  <c r="C47" i="75"/>
  <c r="C49" i="77" s="1"/>
  <c r="D47" i="75"/>
  <c r="D49" i="77" s="1"/>
  <c r="E47" i="75"/>
  <c r="E49" i="77" s="1"/>
  <c r="F47" i="75"/>
  <c r="F49" i="77" s="1"/>
  <c r="G47" i="75"/>
  <c r="G49" i="77" s="1"/>
  <c r="H47" i="75"/>
  <c r="H49" i="77" s="1"/>
  <c r="I47" i="75"/>
  <c r="I49" i="77" s="1"/>
  <c r="J47" i="75"/>
  <c r="J49" i="77" s="1"/>
  <c r="K47" i="75"/>
  <c r="K49" i="77" s="1"/>
  <c r="L47" i="75"/>
  <c r="L49" i="77" s="1"/>
  <c r="M47" i="75"/>
  <c r="M49" i="77" s="1"/>
  <c r="N47" i="75"/>
  <c r="N49" i="77" s="1"/>
  <c r="O47" i="75"/>
  <c r="O49" i="77" s="1"/>
  <c r="P47" i="75"/>
  <c r="P49" i="77" s="1"/>
  <c r="Q47" i="75"/>
  <c r="Q49" i="77" s="1"/>
  <c r="R47" i="75"/>
  <c r="R49" i="77" s="1"/>
  <c r="S47" i="75"/>
  <c r="S49" i="77" s="1"/>
  <c r="T47" i="75"/>
  <c r="T49" i="77" s="1"/>
  <c r="U47" i="75"/>
  <c r="U49" i="77" s="1"/>
  <c r="V47" i="75"/>
  <c r="V49" i="77" s="1"/>
  <c r="W47" i="75"/>
  <c r="W49" i="77" s="1"/>
  <c r="X47" i="75"/>
  <c r="X49" i="77" s="1"/>
  <c r="Y47" i="75"/>
  <c r="Y49" i="77" s="1"/>
  <c r="Z47" i="75"/>
  <c r="Z49" i="77" s="1"/>
  <c r="AA47" i="75"/>
  <c r="AA49" i="77" s="1"/>
  <c r="AB47" i="75"/>
  <c r="AB49" i="77" s="1"/>
  <c r="AC47" i="75"/>
  <c r="AC49" i="77" s="1"/>
  <c r="AD47" i="75"/>
  <c r="AD49" i="77" s="1"/>
  <c r="AE47" i="75"/>
  <c r="AE49" i="77" s="1"/>
  <c r="AF47" i="75"/>
  <c r="AF49" i="77" s="1"/>
  <c r="AG47" i="75"/>
  <c r="AG49" i="77" s="1"/>
  <c r="AH47" i="75"/>
  <c r="AH49" i="77" s="1"/>
  <c r="AI47" i="75"/>
  <c r="AI49" i="77" s="1"/>
  <c r="AJ47" i="75"/>
  <c r="AJ49" i="77" s="1"/>
  <c r="AK47" i="75"/>
  <c r="AK49" i="77" s="1"/>
  <c r="AL47" i="75"/>
  <c r="AL49" i="77" s="1"/>
  <c r="AM47" i="75"/>
  <c r="AM49" i="77" s="1"/>
  <c r="AN47" i="75"/>
  <c r="AN49" i="77" s="1"/>
  <c r="AO47" i="75"/>
  <c r="AO49" i="77" s="1"/>
  <c r="AP47" i="75"/>
  <c r="AP49" i="77" s="1"/>
  <c r="AQ47" i="75"/>
  <c r="AQ49" i="77" s="1"/>
  <c r="AR47" i="75"/>
  <c r="AR49" i="77" s="1"/>
  <c r="AS47" i="75"/>
  <c r="AS49" i="77" s="1"/>
  <c r="AT47" i="75"/>
  <c r="AT49" i="77" s="1"/>
  <c r="AU47" i="75"/>
  <c r="AU49" i="77" s="1"/>
  <c r="AV47" i="75"/>
  <c r="AV49" i="77" s="1"/>
  <c r="AW47" i="75"/>
  <c r="AW49" i="77" s="1"/>
  <c r="AX47" i="75"/>
  <c r="AX49" i="77" s="1"/>
  <c r="AY47" i="75"/>
  <c r="AY49" i="77" s="1"/>
  <c r="AZ47" i="75"/>
  <c r="AZ49" i="77" s="1"/>
  <c r="BA47" i="75"/>
  <c r="BA49" i="77" s="1"/>
  <c r="BB47" i="75"/>
  <c r="BB49" i="77" s="1"/>
  <c r="BC47" i="75"/>
  <c r="BC49" i="77" s="1"/>
  <c r="BD47" i="75"/>
  <c r="BD49" i="77" s="1"/>
  <c r="BE47" i="75"/>
  <c r="BE49" i="77" s="1"/>
  <c r="BF47" i="75"/>
  <c r="BF49" i="77" s="1"/>
  <c r="BG47" i="75"/>
  <c r="BG49" i="77" s="1"/>
  <c r="BH47" i="75"/>
  <c r="BH49" i="77" s="1"/>
  <c r="BI47" i="75"/>
  <c r="BI49" i="77" s="1"/>
  <c r="BJ47" i="75"/>
  <c r="BJ49" i="77" s="1"/>
  <c r="BK47" i="75"/>
  <c r="BK49" i="77" s="1"/>
  <c r="BL47" i="75"/>
  <c r="BL49" i="77" s="1"/>
  <c r="BM47" i="75"/>
  <c r="BM49" i="77" s="1"/>
  <c r="BN47" i="75"/>
  <c r="BN49" i="77" s="1"/>
  <c r="BO47" i="75"/>
  <c r="BO49" i="77" s="1"/>
  <c r="BP47" i="75"/>
  <c r="BP49" i="77" s="1"/>
  <c r="BQ47" i="75"/>
  <c r="BQ49" i="77" s="1"/>
  <c r="BR47" i="75"/>
  <c r="BR49" i="77" s="1"/>
  <c r="BS47" i="75"/>
  <c r="BS49" i="77" s="1"/>
  <c r="BT47" i="75"/>
  <c r="BT49" i="77" s="1"/>
  <c r="BU47" i="75"/>
  <c r="BU49" i="77" s="1"/>
  <c r="BV47" i="75"/>
  <c r="BV49" i="77" s="1"/>
  <c r="BW47" i="75"/>
  <c r="BW49" i="77" s="1"/>
  <c r="BX47" i="75"/>
  <c r="BX49" i="77" s="1"/>
  <c r="B48" i="75"/>
  <c r="B50" i="77" s="1"/>
  <c r="C48" i="75"/>
  <c r="C50" i="77" s="1"/>
  <c r="D48" i="75"/>
  <c r="D50" i="77" s="1"/>
  <c r="E48" i="75"/>
  <c r="E50" i="77" s="1"/>
  <c r="F48" i="75"/>
  <c r="F50" i="77" s="1"/>
  <c r="G48" i="75"/>
  <c r="G50" i="77" s="1"/>
  <c r="H48" i="75"/>
  <c r="H50" i="77" s="1"/>
  <c r="I48" i="75"/>
  <c r="I50" i="77" s="1"/>
  <c r="J48" i="75"/>
  <c r="J50" i="77" s="1"/>
  <c r="K48" i="75"/>
  <c r="K50" i="77" s="1"/>
  <c r="L48" i="75"/>
  <c r="L50" i="77" s="1"/>
  <c r="M48" i="75"/>
  <c r="M50" i="77" s="1"/>
  <c r="N48" i="75"/>
  <c r="N50" i="77" s="1"/>
  <c r="O48" i="75"/>
  <c r="O50" i="77" s="1"/>
  <c r="P48" i="75"/>
  <c r="P50" i="77" s="1"/>
  <c r="Q48" i="75"/>
  <c r="Q50" i="77" s="1"/>
  <c r="R48" i="75"/>
  <c r="R50" i="77" s="1"/>
  <c r="S48" i="75"/>
  <c r="S50" i="77" s="1"/>
  <c r="T48" i="75"/>
  <c r="T50" i="77" s="1"/>
  <c r="U48" i="75"/>
  <c r="U50" i="77" s="1"/>
  <c r="V48" i="75"/>
  <c r="V50" i="77" s="1"/>
  <c r="W48" i="75"/>
  <c r="W50" i="77" s="1"/>
  <c r="X48" i="75"/>
  <c r="X50" i="77" s="1"/>
  <c r="Y48" i="75"/>
  <c r="Y50" i="77" s="1"/>
  <c r="Z48" i="75"/>
  <c r="Z50" i="77" s="1"/>
  <c r="AA48" i="75"/>
  <c r="AA50" i="77" s="1"/>
  <c r="AB48" i="75"/>
  <c r="AB50" i="77" s="1"/>
  <c r="AC48" i="75"/>
  <c r="AC50" i="77" s="1"/>
  <c r="AD48" i="75"/>
  <c r="AD50" i="77" s="1"/>
  <c r="AE48" i="75"/>
  <c r="AE50" i="77" s="1"/>
  <c r="AF48" i="75"/>
  <c r="AF50" i="77" s="1"/>
  <c r="AG48" i="75"/>
  <c r="AG50" i="77" s="1"/>
  <c r="AH48" i="75"/>
  <c r="AH50" i="77" s="1"/>
  <c r="AI48" i="75"/>
  <c r="AI50" i="77" s="1"/>
  <c r="AJ48" i="75"/>
  <c r="AJ50" i="77" s="1"/>
  <c r="AK48" i="75"/>
  <c r="AK50" i="77" s="1"/>
  <c r="AL48" i="75"/>
  <c r="AL50" i="77" s="1"/>
  <c r="AM48" i="75"/>
  <c r="AM50" i="77" s="1"/>
  <c r="AN48" i="75"/>
  <c r="AN50" i="77" s="1"/>
  <c r="AO48" i="75"/>
  <c r="AO50" i="77" s="1"/>
  <c r="AP48" i="75"/>
  <c r="AP50" i="77" s="1"/>
  <c r="AQ48" i="75"/>
  <c r="AQ50" i="77" s="1"/>
  <c r="AR48" i="75"/>
  <c r="AR50" i="77" s="1"/>
  <c r="AS48" i="75"/>
  <c r="AS50" i="77" s="1"/>
  <c r="AT48" i="75"/>
  <c r="AT50" i="77" s="1"/>
  <c r="AU48" i="75"/>
  <c r="AU50" i="77" s="1"/>
  <c r="AV48" i="75"/>
  <c r="AV50" i="77" s="1"/>
  <c r="AW48" i="75"/>
  <c r="AW50" i="77" s="1"/>
  <c r="AX48" i="75"/>
  <c r="AX50" i="77" s="1"/>
  <c r="AY48" i="75"/>
  <c r="AY50" i="77" s="1"/>
  <c r="AZ48" i="75"/>
  <c r="AZ50" i="77" s="1"/>
  <c r="BA48" i="75"/>
  <c r="BA50" i="77" s="1"/>
  <c r="BB48" i="75"/>
  <c r="BB50" i="77" s="1"/>
  <c r="BC48" i="75"/>
  <c r="BC50" i="77" s="1"/>
  <c r="BD48" i="75"/>
  <c r="BD50" i="77" s="1"/>
  <c r="BE48" i="75"/>
  <c r="BE50" i="77" s="1"/>
  <c r="BF48" i="75"/>
  <c r="BF50" i="77" s="1"/>
  <c r="BG48" i="75"/>
  <c r="BG50" i="77" s="1"/>
  <c r="BH48" i="75"/>
  <c r="BH50" i="77" s="1"/>
  <c r="BI48" i="75"/>
  <c r="BI50" i="77" s="1"/>
  <c r="BJ48" i="75"/>
  <c r="BJ50" i="77" s="1"/>
  <c r="BK48" i="75"/>
  <c r="BK50" i="77" s="1"/>
  <c r="BL48" i="75"/>
  <c r="BL50" i="77" s="1"/>
  <c r="BM48" i="75"/>
  <c r="BM50" i="77" s="1"/>
  <c r="BN48" i="75"/>
  <c r="BN50" i="77" s="1"/>
  <c r="BO48" i="75"/>
  <c r="BO50" i="77" s="1"/>
  <c r="BP48" i="75"/>
  <c r="BP50" i="77" s="1"/>
  <c r="BQ48" i="75"/>
  <c r="BQ50" i="77" s="1"/>
  <c r="BR48" i="75"/>
  <c r="BR50" i="77" s="1"/>
  <c r="BS48" i="75"/>
  <c r="BS50" i="77" s="1"/>
  <c r="BT48" i="75"/>
  <c r="BT50" i="77" s="1"/>
  <c r="BU48" i="75"/>
  <c r="BU50" i="77" s="1"/>
  <c r="BV48" i="75"/>
  <c r="BV50" i="77" s="1"/>
  <c r="BW48" i="75"/>
  <c r="BW50" i="77" s="1"/>
  <c r="BX48" i="75"/>
  <c r="BX50" i="77" s="1"/>
  <c r="B49" i="75"/>
  <c r="B51" i="77" s="1"/>
  <c r="C49" i="75"/>
  <c r="C51" i="77" s="1"/>
  <c r="D49" i="75"/>
  <c r="D51" i="77" s="1"/>
  <c r="E49" i="75"/>
  <c r="E51" i="77" s="1"/>
  <c r="F49" i="75"/>
  <c r="F51" i="77" s="1"/>
  <c r="G49" i="75"/>
  <c r="G51" i="77" s="1"/>
  <c r="H49" i="75"/>
  <c r="H51" i="77" s="1"/>
  <c r="I49" i="75"/>
  <c r="I51" i="77" s="1"/>
  <c r="J49" i="75"/>
  <c r="J51" i="77" s="1"/>
  <c r="K49" i="75"/>
  <c r="K51" i="77" s="1"/>
  <c r="L49" i="75"/>
  <c r="L51" i="77" s="1"/>
  <c r="M49" i="75"/>
  <c r="M51" i="77" s="1"/>
  <c r="N49" i="75"/>
  <c r="N51" i="77" s="1"/>
  <c r="O49" i="75"/>
  <c r="O51" i="77" s="1"/>
  <c r="P49" i="75"/>
  <c r="P51" i="77" s="1"/>
  <c r="Q49" i="75"/>
  <c r="Q51" i="77" s="1"/>
  <c r="R49" i="75"/>
  <c r="R51" i="77" s="1"/>
  <c r="S49" i="75"/>
  <c r="S51" i="77" s="1"/>
  <c r="T49" i="75"/>
  <c r="T51" i="77" s="1"/>
  <c r="U49" i="75"/>
  <c r="U51" i="77" s="1"/>
  <c r="V49" i="75"/>
  <c r="V51" i="77" s="1"/>
  <c r="W49" i="75"/>
  <c r="W51" i="77" s="1"/>
  <c r="X49" i="75"/>
  <c r="X51" i="77" s="1"/>
  <c r="Y49" i="75"/>
  <c r="Y51" i="77" s="1"/>
  <c r="Z49" i="75"/>
  <c r="Z51" i="77" s="1"/>
  <c r="AA49" i="75"/>
  <c r="AA51" i="77" s="1"/>
  <c r="AB49" i="75"/>
  <c r="AB51" i="77" s="1"/>
  <c r="AC49" i="75"/>
  <c r="AC51" i="77" s="1"/>
  <c r="AD49" i="75"/>
  <c r="AD51" i="77" s="1"/>
  <c r="AE49" i="75"/>
  <c r="AE51" i="77" s="1"/>
  <c r="AF49" i="75"/>
  <c r="AF51" i="77" s="1"/>
  <c r="AG49" i="75"/>
  <c r="AG51" i="77" s="1"/>
  <c r="AH49" i="75"/>
  <c r="AH51" i="77" s="1"/>
  <c r="AI49" i="75"/>
  <c r="AI51" i="77" s="1"/>
  <c r="AJ49" i="75"/>
  <c r="AJ51" i="77" s="1"/>
  <c r="AK49" i="75"/>
  <c r="AK51" i="77" s="1"/>
  <c r="AL49" i="75"/>
  <c r="AL51" i="77" s="1"/>
  <c r="AM49" i="75"/>
  <c r="AM51" i="77" s="1"/>
  <c r="AN49" i="75"/>
  <c r="AN51" i="77" s="1"/>
  <c r="AO49" i="75"/>
  <c r="AO51" i="77" s="1"/>
  <c r="AP49" i="75"/>
  <c r="AP51" i="77" s="1"/>
  <c r="AQ49" i="75"/>
  <c r="AQ51" i="77" s="1"/>
  <c r="AR49" i="75"/>
  <c r="AR51" i="77" s="1"/>
  <c r="AS49" i="75"/>
  <c r="AS51" i="77" s="1"/>
  <c r="AT49" i="75"/>
  <c r="AT51" i="77" s="1"/>
  <c r="AU49" i="75"/>
  <c r="AU51" i="77" s="1"/>
  <c r="AV49" i="75"/>
  <c r="AV51" i="77" s="1"/>
  <c r="AW49" i="75"/>
  <c r="AW51" i="77" s="1"/>
  <c r="AX49" i="75"/>
  <c r="AX51" i="77" s="1"/>
  <c r="AY49" i="75"/>
  <c r="AY51" i="77" s="1"/>
  <c r="AZ49" i="75"/>
  <c r="AZ51" i="77" s="1"/>
  <c r="BA49" i="75"/>
  <c r="BA51" i="77" s="1"/>
  <c r="BB49" i="75"/>
  <c r="BB51" i="77" s="1"/>
  <c r="BC49" i="75"/>
  <c r="BC51" i="77" s="1"/>
  <c r="BD49" i="75"/>
  <c r="BD51" i="77" s="1"/>
  <c r="BE49" i="75"/>
  <c r="BE51" i="77" s="1"/>
  <c r="BF49" i="75"/>
  <c r="BF51" i="77" s="1"/>
  <c r="BG49" i="75"/>
  <c r="BG51" i="77" s="1"/>
  <c r="BH49" i="75"/>
  <c r="BH51" i="77" s="1"/>
  <c r="BI49" i="75"/>
  <c r="BI51" i="77" s="1"/>
  <c r="BJ49" i="75"/>
  <c r="BJ51" i="77" s="1"/>
  <c r="BK49" i="75"/>
  <c r="BK51" i="77" s="1"/>
  <c r="BL49" i="75"/>
  <c r="BL51" i="77" s="1"/>
  <c r="BM49" i="75"/>
  <c r="BM51" i="77" s="1"/>
  <c r="BN49" i="75"/>
  <c r="BN51" i="77" s="1"/>
  <c r="BO49" i="75"/>
  <c r="BO51" i="77" s="1"/>
  <c r="BP49" i="75"/>
  <c r="BP51" i="77" s="1"/>
  <c r="BQ49" i="75"/>
  <c r="BQ51" i="77" s="1"/>
  <c r="BR49" i="75"/>
  <c r="BR51" i="77" s="1"/>
  <c r="BS49" i="75"/>
  <c r="BS51" i="77" s="1"/>
  <c r="BT49" i="75"/>
  <c r="BT51" i="77" s="1"/>
  <c r="BU49" i="75"/>
  <c r="BU51" i="77" s="1"/>
  <c r="BV49" i="75"/>
  <c r="BV51" i="77" s="1"/>
  <c r="BW49" i="75"/>
  <c r="BW51" i="77" s="1"/>
  <c r="BX49" i="75"/>
  <c r="BX51" i="77" s="1"/>
  <c r="B50" i="75"/>
  <c r="B52" i="77" s="1"/>
  <c r="C50" i="75"/>
  <c r="C52" i="77" s="1"/>
  <c r="D50" i="75"/>
  <c r="D52" i="77" s="1"/>
  <c r="E50" i="75"/>
  <c r="E52" i="77" s="1"/>
  <c r="F50" i="75"/>
  <c r="F52" i="77" s="1"/>
  <c r="G50" i="75"/>
  <c r="G52" i="77" s="1"/>
  <c r="H50" i="75"/>
  <c r="H52" i="77" s="1"/>
  <c r="I50" i="75"/>
  <c r="I52" i="77" s="1"/>
  <c r="J50" i="75"/>
  <c r="J52" i="77" s="1"/>
  <c r="K50" i="75"/>
  <c r="K52" i="77" s="1"/>
  <c r="L50" i="75"/>
  <c r="L52" i="77" s="1"/>
  <c r="M50" i="75"/>
  <c r="M52" i="77" s="1"/>
  <c r="N50" i="75"/>
  <c r="N52" i="77" s="1"/>
  <c r="O50" i="75"/>
  <c r="O52" i="77" s="1"/>
  <c r="P50" i="75"/>
  <c r="P52" i="77" s="1"/>
  <c r="Q50" i="75"/>
  <c r="Q52" i="77" s="1"/>
  <c r="R50" i="75"/>
  <c r="R52" i="77" s="1"/>
  <c r="S50" i="75"/>
  <c r="S52" i="77" s="1"/>
  <c r="T50" i="75"/>
  <c r="T52" i="77" s="1"/>
  <c r="U50" i="75"/>
  <c r="U52" i="77" s="1"/>
  <c r="V50" i="75"/>
  <c r="V52" i="77" s="1"/>
  <c r="W50" i="75"/>
  <c r="W52" i="77" s="1"/>
  <c r="X50" i="75"/>
  <c r="X52" i="77" s="1"/>
  <c r="Y50" i="75"/>
  <c r="Y52" i="77" s="1"/>
  <c r="Z50" i="75"/>
  <c r="Z52" i="77" s="1"/>
  <c r="AA50" i="75"/>
  <c r="AA52" i="77" s="1"/>
  <c r="AB50" i="75"/>
  <c r="AB52" i="77" s="1"/>
  <c r="AC50" i="75"/>
  <c r="AC52" i="77" s="1"/>
  <c r="AD50" i="75"/>
  <c r="AD52" i="77" s="1"/>
  <c r="AE50" i="75"/>
  <c r="AE52" i="77" s="1"/>
  <c r="AF50" i="75"/>
  <c r="AF52" i="77" s="1"/>
  <c r="AG50" i="75"/>
  <c r="AG52" i="77" s="1"/>
  <c r="AH50" i="75"/>
  <c r="AH52" i="77" s="1"/>
  <c r="AI50" i="75"/>
  <c r="AI52" i="77" s="1"/>
  <c r="AJ50" i="75"/>
  <c r="AJ52" i="77" s="1"/>
  <c r="AK50" i="75"/>
  <c r="AK52" i="77" s="1"/>
  <c r="AL50" i="75"/>
  <c r="AL52" i="77" s="1"/>
  <c r="AM50" i="75"/>
  <c r="AM52" i="77" s="1"/>
  <c r="AN50" i="75"/>
  <c r="AN52" i="77" s="1"/>
  <c r="AO50" i="75"/>
  <c r="AO52" i="77" s="1"/>
  <c r="AP50" i="75"/>
  <c r="AP52" i="77" s="1"/>
  <c r="AQ50" i="75"/>
  <c r="AQ52" i="77" s="1"/>
  <c r="AR50" i="75"/>
  <c r="AR52" i="77" s="1"/>
  <c r="AS50" i="75"/>
  <c r="AS52" i="77" s="1"/>
  <c r="AT50" i="75"/>
  <c r="AT52" i="77" s="1"/>
  <c r="AU50" i="75"/>
  <c r="AU52" i="77" s="1"/>
  <c r="AV50" i="75"/>
  <c r="AV52" i="77" s="1"/>
  <c r="AW50" i="75"/>
  <c r="AW52" i="77" s="1"/>
  <c r="AX50" i="75"/>
  <c r="AX52" i="77" s="1"/>
  <c r="AY50" i="75"/>
  <c r="AY52" i="77" s="1"/>
  <c r="AZ50" i="75"/>
  <c r="AZ52" i="77" s="1"/>
  <c r="BA50" i="75"/>
  <c r="BA52" i="77" s="1"/>
  <c r="BB50" i="75"/>
  <c r="BB52" i="77" s="1"/>
  <c r="BC50" i="75"/>
  <c r="BC52" i="77" s="1"/>
  <c r="BD50" i="75"/>
  <c r="BD52" i="77" s="1"/>
  <c r="BE50" i="75"/>
  <c r="BE52" i="77" s="1"/>
  <c r="BF50" i="75"/>
  <c r="BF52" i="77" s="1"/>
  <c r="BG50" i="75"/>
  <c r="BG52" i="77" s="1"/>
  <c r="BH50" i="75"/>
  <c r="BH52" i="77" s="1"/>
  <c r="BI50" i="75"/>
  <c r="BI52" i="77" s="1"/>
  <c r="BJ50" i="75"/>
  <c r="BJ52" i="77" s="1"/>
  <c r="BK50" i="75"/>
  <c r="BK52" i="77" s="1"/>
  <c r="BL50" i="75"/>
  <c r="BL52" i="77" s="1"/>
  <c r="BM50" i="75"/>
  <c r="BM52" i="77" s="1"/>
  <c r="BN50" i="75"/>
  <c r="BN52" i="77" s="1"/>
  <c r="BO50" i="75"/>
  <c r="BO52" i="77" s="1"/>
  <c r="BP50" i="75"/>
  <c r="BP52" i="77" s="1"/>
  <c r="BQ50" i="75"/>
  <c r="BQ52" i="77" s="1"/>
  <c r="BR50" i="75"/>
  <c r="BR52" i="77" s="1"/>
  <c r="BS50" i="75"/>
  <c r="BS52" i="77" s="1"/>
  <c r="BT50" i="75"/>
  <c r="BT52" i="77" s="1"/>
  <c r="BU50" i="75"/>
  <c r="BU52" i="77" s="1"/>
  <c r="BV50" i="75"/>
  <c r="BV52" i="77" s="1"/>
  <c r="BW50" i="75"/>
  <c r="BW52" i="77" s="1"/>
  <c r="BX50" i="75"/>
  <c r="BX52" i="77" s="1"/>
  <c r="B51" i="75"/>
  <c r="B53" i="77" s="1"/>
  <c r="C51" i="75"/>
  <c r="C53" i="77" s="1"/>
  <c r="D51" i="75"/>
  <c r="D53" i="77" s="1"/>
  <c r="E51" i="75"/>
  <c r="E53" i="77" s="1"/>
  <c r="F51" i="75"/>
  <c r="F53" i="77" s="1"/>
  <c r="G51" i="75"/>
  <c r="G53" i="77" s="1"/>
  <c r="H51" i="75"/>
  <c r="H53" i="77" s="1"/>
  <c r="I51" i="75"/>
  <c r="I53" i="77" s="1"/>
  <c r="J51" i="75"/>
  <c r="J53" i="77" s="1"/>
  <c r="K51" i="75"/>
  <c r="K53" i="77" s="1"/>
  <c r="L51" i="75"/>
  <c r="L53" i="77" s="1"/>
  <c r="M51" i="75"/>
  <c r="M53" i="77" s="1"/>
  <c r="N51" i="75"/>
  <c r="N53" i="77" s="1"/>
  <c r="O51" i="75"/>
  <c r="O53" i="77" s="1"/>
  <c r="P51" i="75"/>
  <c r="P53" i="77" s="1"/>
  <c r="Q51" i="75"/>
  <c r="Q53" i="77" s="1"/>
  <c r="R51" i="75"/>
  <c r="R53" i="77" s="1"/>
  <c r="S51" i="75"/>
  <c r="S53" i="77" s="1"/>
  <c r="T51" i="75"/>
  <c r="T53" i="77" s="1"/>
  <c r="U51" i="75"/>
  <c r="U53" i="77" s="1"/>
  <c r="V51" i="75"/>
  <c r="V53" i="77" s="1"/>
  <c r="W51" i="75"/>
  <c r="W53" i="77" s="1"/>
  <c r="X51" i="75"/>
  <c r="X53" i="77" s="1"/>
  <c r="Y51" i="75"/>
  <c r="Y53" i="77" s="1"/>
  <c r="Z51" i="75"/>
  <c r="Z53" i="77" s="1"/>
  <c r="AA51" i="75"/>
  <c r="AA53" i="77" s="1"/>
  <c r="AB51" i="75"/>
  <c r="AB53" i="77" s="1"/>
  <c r="AC51" i="75"/>
  <c r="AC53" i="77" s="1"/>
  <c r="AD51" i="75"/>
  <c r="AD53" i="77" s="1"/>
  <c r="AE51" i="75"/>
  <c r="AE53" i="77" s="1"/>
  <c r="AF51" i="75"/>
  <c r="AF53" i="77" s="1"/>
  <c r="AG51" i="75"/>
  <c r="AG53" i="77" s="1"/>
  <c r="AH51" i="75"/>
  <c r="AH53" i="77" s="1"/>
  <c r="AI51" i="75"/>
  <c r="AI53" i="77" s="1"/>
  <c r="AJ51" i="75"/>
  <c r="AJ53" i="77" s="1"/>
  <c r="AK51" i="75"/>
  <c r="AK53" i="77" s="1"/>
  <c r="AL51" i="75"/>
  <c r="AL53" i="77" s="1"/>
  <c r="AM51" i="75"/>
  <c r="AM53" i="77" s="1"/>
  <c r="AN51" i="75"/>
  <c r="AN53" i="77" s="1"/>
  <c r="AO51" i="75"/>
  <c r="AO53" i="77" s="1"/>
  <c r="AP51" i="75"/>
  <c r="AP53" i="77" s="1"/>
  <c r="AQ51" i="75"/>
  <c r="AQ53" i="77" s="1"/>
  <c r="AR51" i="75"/>
  <c r="AR53" i="77" s="1"/>
  <c r="AS51" i="75"/>
  <c r="AS53" i="77" s="1"/>
  <c r="AT51" i="75"/>
  <c r="AT53" i="77" s="1"/>
  <c r="AU51" i="75"/>
  <c r="AU53" i="77" s="1"/>
  <c r="AV51" i="75"/>
  <c r="AV53" i="77" s="1"/>
  <c r="AW51" i="75"/>
  <c r="AW53" i="77" s="1"/>
  <c r="AX51" i="75"/>
  <c r="AX53" i="77" s="1"/>
  <c r="AY51" i="75"/>
  <c r="AY53" i="77" s="1"/>
  <c r="AZ51" i="75"/>
  <c r="AZ53" i="77" s="1"/>
  <c r="BA51" i="75"/>
  <c r="BA53" i="77" s="1"/>
  <c r="BB51" i="75"/>
  <c r="BB53" i="77" s="1"/>
  <c r="BC51" i="75"/>
  <c r="BC53" i="77" s="1"/>
  <c r="BD51" i="75"/>
  <c r="BD53" i="77" s="1"/>
  <c r="BE51" i="75"/>
  <c r="BE53" i="77" s="1"/>
  <c r="BF51" i="75"/>
  <c r="BF53" i="77" s="1"/>
  <c r="BG51" i="75"/>
  <c r="BG53" i="77" s="1"/>
  <c r="BH51" i="75"/>
  <c r="BH53" i="77" s="1"/>
  <c r="BI51" i="75"/>
  <c r="BI53" i="77" s="1"/>
  <c r="BJ51" i="75"/>
  <c r="BJ53" i="77" s="1"/>
  <c r="BK51" i="75"/>
  <c r="BK53" i="77" s="1"/>
  <c r="BL51" i="75"/>
  <c r="BL53" i="77" s="1"/>
  <c r="BM51" i="75"/>
  <c r="BM53" i="77" s="1"/>
  <c r="BN51" i="75"/>
  <c r="BN53" i="77" s="1"/>
  <c r="BO51" i="75"/>
  <c r="BO53" i="77" s="1"/>
  <c r="BP51" i="75"/>
  <c r="BP53" i="77" s="1"/>
  <c r="BQ51" i="75"/>
  <c r="BQ53" i="77" s="1"/>
  <c r="BR51" i="75"/>
  <c r="BR53" i="77" s="1"/>
  <c r="BS51" i="75"/>
  <c r="BS53" i="77" s="1"/>
  <c r="BT51" i="75"/>
  <c r="BT53" i="77" s="1"/>
  <c r="BU51" i="75"/>
  <c r="BU53" i="77" s="1"/>
  <c r="BV51" i="75"/>
  <c r="BV53" i="77" s="1"/>
  <c r="BW51" i="75"/>
  <c r="BW53" i="77" s="1"/>
  <c r="BX51" i="75"/>
  <c r="BX53" i="77" s="1"/>
  <c r="B57" i="75"/>
  <c r="B91" i="77" s="1"/>
  <c r="C57" i="75"/>
  <c r="C91" i="77" s="1"/>
  <c r="D57" i="75"/>
  <c r="D91" i="77" s="1"/>
  <c r="E57" i="75"/>
  <c r="E91" i="77" s="1"/>
  <c r="F57" i="75"/>
  <c r="F91" i="77" s="1"/>
  <c r="G57" i="75"/>
  <c r="G91" i="77" s="1"/>
  <c r="H57" i="75"/>
  <c r="H91" i="77" s="1"/>
  <c r="I57" i="75"/>
  <c r="I91" i="77" s="1"/>
  <c r="J57" i="75"/>
  <c r="J91" i="77" s="1"/>
  <c r="K57" i="75"/>
  <c r="K91" i="77" s="1"/>
  <c r="L57" i="75"/>
  <c r="L91" i="77" s="1"/>
  <c r="M57" i="75"/>
  <c r="M91" i="77" s="1"/>
  <c r="N57" i="75"/>
  <c r="N91" i="77" s="1"/>
  <c r="O57" i="75"/>
  <c r="O91" i="77" s="1"/>
  <c r="P57" i="75"/>
  <c r="P91" i="77" s="1"/>
  <c r="Q57" i="75"/>
  <c r="Q91" i="77" s="1"/>
  <c r="R57" i="75"/>
  <c r="R91" i="77" s="1"/>
  <c r="S57" i="75"/>
  <c r="S91" i="77" s="1"/>
  <c r="T57" i="75"/>
  <c r="T91" i="77" s="1"/>
  <c r="U57" i="75"/>
  <c r="U91" i="77" s="1"/>
  <c r="V57" i="75"/>
  <c r="V91" i="77" s="1"/>
  <c r="W57" i="75"/>
  <c r="W91" i="77" s="1"/>
  <c r="X57" i="75"/>
  <c r="X91" i="77" s="1"/>
  <c r="Y57" i="75"/>
  <c r="Y91" i="77" s="1"/>
  <c r="Z57" i="75"/>
  <c r="Z91" i="77" s="1"/>
  <c r="AA57" i="75"/>
  <c r="AA91" i="77" s="1"/>
  <c r="AB57" i="75"/>
  <c r="AB91" i="77" s="1"/>
  <c r="AC57" i="75"/>
  <c r="AC91" i="77" s="1"/>
  <c r="AD57" i="75"/>
  <c r="AD91" i="77" s="1"/>
  <c r="AE57" i="75"/>
  <c r="AE91" i="77" s="1"/>
  <c r="AF57" i="75"/>
  <c r="AF91" i="77" s="1"/>
  <c r="AG57" i="75"/>
  <c r="AG91" i="77" s="1"/>
  <c r="AH57" i="75"/>
  <c r="AH91" i="77" s="1"/>
  <c r="AI57" i="75"/>
  <c r="AI91" i="77" s="1"/>
  <c r="AJ57" i="75"/>
  <c r="AJ91" i="77" s="1"/>
  <c r="AK57" i="75"/>
  <c r="AK91" i="77" s="1"/>
  <c r="AL57" i="75"/>
  <c r="AL91" i="77" s="1"/>
  <c r="AM57" i="75"/>
  <c r="AM91" i="77" s="1"/>
  <c r="AN57" i="75"/>
  <c r="AN91" i="77" s="1"/>
  <c r="AO57" i="75"/>
  <c r="AO91" i="77" s="1"/>
  <c r="AP57" i="75"/>
  <c r="AP91" i="77" s="1"/>
  <c r="AQ57" i="75"/>
  <c r="AQ91" i="77" s="1"/>
  <c r="AR57" i="75"/>
  <c r="AR91" i="77" s="1"/>
  <c r="AS57" i="75"/>
  <c r="AS91" i="77" s="1"/>
  <c r="AT57" i="75"/>
  <c r="AT91" i="77" s="1"/>
  <c r="AU57" i="75"/>
  <c r="AU91" i="77" s="1"/>
  <c r="AV57" i="75"/>
  <c r="AV91" i="77" s="1"/>
  <c r="AW57" i="75"/>
  <c r="AW91" i="77" s="1"/>
  <c r="AX57" i="75"/>
  <c r="AX91" i="77" s="1"/>
  <c r="AY57" i="75"/>
  <c r="AY91" i="77" s="1"/>
  <c r="AZ57" i="75"/>
  <c r="AZ91" i="77" s="1"/>
  <c r="BA57" i="75"/>
  <c r="BA91" i="77" s="1"/>
  <c r="BB57" i="75"/>
  <c r="BB91" i="77" s="1"/>
  <c r="BC57" i="75"/>
  <c r="BC91" i="77" s="1"/>
  <c r="BD57" i="75"/>
  <c r="BD91" i="77" s="1"/>
  <c r="BE57" i="75"/>
  <c r="BE91" i="77" s="1"/>
  <c r="BF57" i="75"/>
  <c r="BF91" i="77" s="1"/>
  <c r="BG57" i="75"/>
  <c r="BG91" i="77" s="1"/>
  <c r="BH57" i="75"/>
  <c r="BH91" i="77" s="1"/>
  <c r="BI57" i="75"/>
  <c r="BI91" i="77" s="1"/>
  <c r="BJ57" i="75"/>
  <c r="BJ91" i="77" s="1"/>
  <c r="BK57" i="75"/>
  <c r="BK91" i="77" s="1"/>
  <c r="BL57" i="75"/>
  <c r="BL91" i="77" s="1"/>
  <c r="BM57" i="75"/>
  <c r="BM91" i="77" s="1"/>
  <c r="BN57" i="75"/>
  <c r="BN91" i="77" s="1"/>
  <c r="BO57" i="75"/>
  <c r="BO91" i="77" s="1"/>
  <c r="BP57" i="75"/>
  <c r="BP91" i="77" s="1"/>
  <c r="BQ57" i="75"/>
  <c r="BQ91" i="77" s="1"/>
  <c r="BR57" i="75"/>
  <c r="BR91" i="77" s="1"/>
  <c r="BS57" i="75"/>
  <c r="BS91" i="77" s="1"/>
  <c r="BT57" i="75"/>
  <c r="BT91" i="77" s="1"/>
  <c r="BU57" i="75"/>
  <c r="BU91" i="77" s="1"/>
  <c r="BV57" i="75"/>
  <c r="BV91" i="77" s="1"/>
  <c r="BW57" i="75"/>
  <c r="BW91" i="77" s="1"/>
  <c r="BX57" i="75"/>
  <c r="BX91" i="77" s="1"/>
  <c r="B58" i="75"/>
  <c r="B92" i="77" s="1"/>
  <c r="C58" i="75"/>
  <c r="C92" i="77" s="1"/>
  <c r="D58" i="75"/>
  <c r="D92" i="77" s="1"/>
  <c r="E58" i="75"/>
  <c r="E92" i="77" s="1"/>
  <c r="F58" i="75"/>
  <c r="F92" i="77" s="1"/>
  <c r="G58" i="75"/>
  <c r="G92" i="77" s="1"/>
  <c r="H58" i="75"/>
  <c r="H92" i="77" s="1"/>
  <c r="I58" i="75"/>
  <c r="I92" i="77" s="1"/>
  <c r="J58" i="75"/>
  <c r="J92" i="77" s="1"/>
  <c r="K58" i="75"/>
  <c r="K92" i="77" s="1"/>
  <c r="L58" i="75"/>
  <c r="L92" i="77" s="1"/>
  <c r="M58" i="75"/>
  <c r="M92" i="77" s="1"/>
  <c r="N58" i="75"/>
  <c r="N92" i="77" s="1"/>
  <c r="O58" i="75"/>
  <c r="O92" i="77" s="1"/>
  <c r="P58" i="75"/>
  <c r="P92" i="77" s="1"/>
  <c r="Q58" i="75"/>
  <c r="Q92" i="77" s="1"/>
  <c r="R58" i="75"/>
  <c r="R92" i="77" s="1"/>
  <c r="S58" i="75"/>
  <c r="S92" i="77" s="1"/>
  <c r="T58" i="75"/>
  <c r="T92" i="77" s="1"/>
  <c r="U58" i="75"/>
  <c r="U92" i="77" s="1"/>
  <c r="V58" i="75"/>
  <c r="V92" i="77" s="1"/>
  <c r="W58" i="75"/>
  <c r="W92" i="77" s="1"/>
  <c r="X58" i="75"/>
  <c r="X92" i="77" s="1"/>
  <c r="Y58" i="75"/>
  <c r="Y92" i="77" s="1"/>
  <c r="Z58" i="75"/>
  <c r="Z92" i="77" s="1"/>
  <c r="AA58" i="75"/>
  <c r="AA92" i="77" s="1"/>
  <c r="AB58" i="75"/>
  <c r="AB92" i="77" s="1"/>
  <c r="AC58" i="75"/>
  <c r="AC92" i="77" s="1"/>
  <c r="AD58" i="75"/>
  <c r="AD92" i="77" s="1"/>
  <c r="AE58" i="75"/>
  <c r="AE92" i="77" s="1"/>
  <c r="AF58" i="75"/>
  <c r="AF92" i="77" s="1"/>
  <c r="AG58" i="75"/>
  <c r="AG92" i="77" s="1"/>
  <c r="AH58" i="75"/>
  <c r="AH92" i="77" s="1"/>
  <c r="AI58" i="75"/>
  <c r="AI92" i="77" s="1"/>
  <c r="AJ58" i="75"/>
  <c r="AJ92" i="77" s="1"/>
  <c r="AK58" i="75"/>
  <c r="AK92" i="77" s="1"/>
  <c r="AL58" i="75"/>
  <c r="AL92" i="77" s="1"/>
  <c r="AM58" i="75"/>
  <c r="AM92" i="77" s="1"/>
  <c r="AN58" i="75"/>
  <c r="AN92" i="77" s="1"/>
  <c r="AO58" i="75"/>
  <c r="AO92" i="77" s="1"/>
  <c r="AP58" i="75"/>
  <c r="AP92" i="77" s="1"/>
  <c r="AQ58" i="75"/>
  <c r="AQ92" i="77" s="1"/>
  <c r="AR58" i="75"/>
  <c r="AR92" i="77" s="1"/>
  <c r="AS58" i="75"/>
  <c r="AS92" i="77" s="1"/>
  <c r="AT58" i="75"/>
  <c r="AT92" i="77" s="1"/>
  <c r="AU58" i="75"/>
  <c r="AU92" i="77" s="1"/>
  <c r="AV58" i="75"/>
  <c r="AV92" i="77" s="1"/>
  <c r="AW58" i="75"/>
  <c r="AW92" i="77" s="1"/>
  <c r="AX58" i="75"/>
  <c r="AX92" i="77" s="1"/>
  <c r="AY58" i="75"/>
  <c r="AY92" i="77" s="1"/>
  <c r="AZ58" i="75"/>
  <c r="AZ92" i="77" s="1"/>
  <c r="BA58" i="75"/>
  <c r="BA92" i="77" s="1"/>
  <c r="BB58" i="75"/>
  <c r="BB92" i="77" s="1"/>
  <c r="BC58" i="75"/>
  <c r="BC92" i="77" s="1"/>
  <c r="BD58" i="75"/>
  <c r="BD92" i="77" s="1"/>
  <c r="BE58" i="75"/>
  <c r="BE92" i="77" s="1"/>
  <c r="BF58" i="75"/>
  <c r="BF92" i="77" s="1"/>
  <c r="BG58" i="75"/>
  <c r="BG92" i="77" s="1"/>
  <c r="BH58" i="75"/>
  <c r="BH92" i="77" s="1"/>
  <c r="BI58" i="75"/>
  <c r="BI92" i="77" s="1"/>
  <c r="BJ58" i="75"/>
  <c r="BJ92" i="77" s="1"/>
  <c r="BK58" i="75"/>
  <c r="BK92" i="77" s="1"/>
  <c r="BL58" i="75"/>
  <c r="BL92" i="77" s="1"/>
  <c r="BM58" i="75"/>
  <c r="BM92" i="77" s="1"/>
  <c r="BN58" i="75"/>
  <c r="BN92" i="77" s="1"/>
  <c r="BO58" i="75"/>
  <c r="BO92" i="77" s="1"/>
  <c r="BP58" i="75"/>
  <c r="BP92" i="77" s="1"/>
  <c r="BQ58" i="75"/>
  <c r="BQ92" i="77" s="1"/>
  <c r="BR58" i="75"/>
  <c r="BR92" i="77" s="1"/>
  <c r="BS58" i="75"/>
  <c r="BS92" i="77" s="1"/>
  <c r="BT58" i="75"/>
  <c r="BT92" i="77" s="1"/>
  <c r="BU58" i="75"/>
  <c r="BU92" i="77" s="1"/>
  <c r="BV58" i="75"/>
  <c r="BV92" i="77" s="1"/>
  <c r="BW58" i="75"/>
  <c r="BW92" i="77" s="1"/>
  <c r="BX58" i="75"/>
  <c r="BX92" i="77" s="1"/>
  <c r="B59" i="75"/>
  <c r="B93" i="77" s="1"/>
  <c r="C59" i="75"/>
  <c r="C93" i="77" s="1"/>
  <c r="D59" i="75"/>
  <c r="D93" i="77" s="1"/>
  <c r="E59" i="75"/>
  <c r="E93" i="77" s="1"/>
  <c r="F59" i="75"/>
  <c r="F93" i="77" s="1"/>
  <c r="G59" i="75"/>
  <c r="G93" i="77" s="1"/>
  <c r="H59" i="75"/>
  <c r="H93" i="77" s="1"/>
  <c r="I59" i="75"/>
  <c r="I93" i="77" s="1"/>
  <c r="J59" i="75"/>
  <c r="J93" i="77" s="1"/>
  <c r="K59" i="75"/>
  <c r="K93" i="77" s="1"/>
  <c r="L59" i="75"/>
  <c r="L93" i="77" s="1"/>
  <c r="M59" i="75"/>
  <c r="M93" i="77" s="1"/>
  <c r="N59" i="75"/>
  <c r="N93" i="77" s="1"/>
  <c r="O59" i="75"/>
  <c r="O93" i="77" s="1"/>
  <c r="P59" i="75"/>
  <c r="P93" i="77" s="1"/>
  <c r="Q59" i="75"/>
  <c r="Q93" i="77" s="1"/>
  <c r="R59" i="75"/>
  <c r="R93" i="77" s="1"/>
  <c r="S59" i="75"/>
  <c r="S93" i="77" s="1"/>
  <c r="T59" i="75"/>
  <c r="T93" i="77" s="1"/>
  <c r="U59" i="75"/>
  <c r="U93" i="77" s="1"/>
  <c r="V59" i="75"/>
  <c r="V93" i="77" s="1"/>
  <c r="W59" i="75"/>
  <c r="W93" i="77" s="1"/>
  <c r="X59" i="75"/>
  <c r="X93" i="77" s="1"/>
  <c r="Y59" i="75"/>
  <c r="Y93" i="77" s="1"/>
  <c r="Z59" i="75"/>
  <c r="Z93" i="77" s="1"/>
  <c r="AA59" i="75"/>
  <c r="AA93" i="77" s="1"/>
  <c r="AB59" i="75"/>
  <c r="AB93" i="77" s="1"/>
  <c r="AC59" i="75"/>
  <c r="AC93" i="77" s="1"/>
  <c r="AD59" i="75"/>
  <c r="AD93" i="77" s="1"/>
  <c r="AE59" i="75"/>
  <c r="AE93" i="77" s="1"/>
  <c r="AF59" i="75"/>
  <c r="AF93" i="77" s="1"/>
  <c r="AG59" i="75"/>
  <c r="AG93" i="77" s="1"/>
  <c r="AH59" i="75"/>
  <c r="AH93" i="77" s="1"/>
  <c r="AI59" i="75"/>
  <c r="AI93" i="77" s="1"/>
  <c r="AJ59" i="75"/>
  <c r="AJ93" i="77" s="1"/>
  <c r="AK59" i="75"/>
  <c r="AK93" i="77" s="1"/>
  <c r="AL59" i="75"/>
  <c r="AL93" i="77" s="1"/>
  <c r="AM59" i="75"/>
  <c r="AM93" i="77" s="1"/>
  <c r="AN59" i="75"/>
  <c r="AN93" i="77" s="1"/>
  <c r="AO59" i="75"/>
  <c r="AO93" i="77" s="1"/>
  <c r="AP59" i="75"/>
  <c r="AP93" i="77" s="1"/>
  <c r="AQ59" i="75"/>
  <c r="AQ93" i="77" s="1"/>
  <c r="AR59" i="75"/>
  <c r="AR93" i="77" s="1"/>
  <c r="AS59" i="75"/>
  <c r="AS93" i="77" s="1"/>
  <c r="AT59" i="75"/>
  <c r="AT93" i="77" s="1"/>
  <c r="AU59" i="75"/>
  <c r="AU93" i="77" s="1"/>
  <c r="AV59" i="75"/>
  <c r="AV93" i="77" s="1"/>
  <c r="AW59" i="75"/>
  <c r="AW93" i="77" s="1"/>
  <c r="AX59" i="75"/>
  <c r="AX93" i="77" s="1"/>
  <c r="AY59" i="75"/>
  <c r="AY93" i="77" s="1"/>
  <c r="AZ59" i="75"/>
  <c r="AZ93" i="77" s="1"/>
  <c r="BA59" i="75"/>
  <c r="BA93" i="77" s="1"/>
  <c r="BB59" i="75"/>
  <c r="BB93" i="77" s="1"/>
  <c r="BC59" i="75"/>
  <c r="BC93" i="77" s="1"/>
  <c r="BD59" i="75"/>
  <c r="BD93" i="77" s="1"/>
  <c r="BE59" i="75"/>
  <c r="BE93" i="77" s="1"/>
  <c r="BF59" i="75"/>
  <c r="BF93" i="77" s="1"/>
  <c r="BG59" i="75"/>
  <c r="BG93" i="77" s="1"/>
  <c r="BH59" i="75"/>
  <c r="BH93" i="77" s="1"/>
  <c r="BI59" i="75"/>
  <c r="BI93" i="77" s="1"/>
  <c r="BJ59" i="75"/>
  <c r="BJ93" i="77" s="1"/>
  <c r="BK59" i="75"/>
  <c r="BK93" i="77" s="1"/>
  <c r="BL59" i="75"/>
  <c r="BL93" i="77" s="1"/>
  <c r="BM59" i="75"/>
  <c r="BM93" i="77" s="1"/>
  <c r="BN59" i="75"/>
  <c r="BN93" i="77" s="1"/>
  <c r="BO59" i="75"/>
  <c r="BO93" i="77" s="1"/>
  <c r="BP59" i="75"/>
  <c r="BP93" i="77" s="1"/>
  <c r="BQ59" i="75"/>
  <c r="BQ93" i="77" s="1"/>
  <c r="BR59" i="75"/>
  <c r="BR93" i="77" s="1"/>
  <c r="BS59" i="75"/>
  <c r="BS93" i="77" s="1"/>
  <c r="BT59" i="75"/>
  <c r="BT93" i="77" s="1"/>
  <c r="BU59" i="75"/>
  <c r="BU93" i="77" s="1"/>
  <c r="BV59" i="75"/>
  <c r="BV93" i="77" s="1"/>
  <c r="BW59" i="75"/>
  <c r="BW93" i="77" s="1"/>
  <c r="BX59" i="75"/>
  <c r="BX93" i="77" s="1"/>
  <c r="B60" i="75"/>
  <c r="B94" i="77" s="1"/>
  <c r="C60" i="75"/>
  <c r="C94" i="77" s="1"/>
  <c r="D60" i="75"/>
  <c r="D94" i="77" s="1"/>
  <c r="E60" i="75"/>
  <c r="E94" i="77" s="1"/>
  <c r="F60" i="75"/>
  <c r="F94" i="77" s="1"/>
  <c r="G60" i="75"/>
  <c r="G94" i="77" s="1"/>
  <c r="H60" i="75"/>
  <c r="H94" i="77" s="1"/>
  <c r="I60" i="75"/>
  <c r="I94" i="77" s="1"/>
  <c r="J60" i="75"/>
  <c r="J94" i="77" s="1"/>
  <c r="K60" i="75"/>
  <c r="K94" i="77" s="1"/>
  <c r="L60" i="75"/>
  <c r="L94" i="77" s="1"/>
  <c r="M60" i="75"/>
  <c r="M94" i="77" s="1"/>
  <c r="N60" i="75"/>
  <c r="N94" i="77" s="1"/>
  <c r="O60" i="75"/>
  <c r="O94" i="77" s="1"/>
  <c r="P60" i="75"/>
  <c r="P94" i="77" s="1"/>
  <c r="Q60" i="75"/>
  <c r="Q94" i="77" s="1"/>
  <c r="R60" i="75"/>
  <c r="R94" i="77" s="1"/>
  <c r="S60" i="75"/>
  <c r="S94" i="77" s="1"/>
  <c r="T60" i="75"/>
  <c r="T94" i="77" s="1"/>
  <c r="U60" i="75"/>
  <c r="U94" i="77" s="1"/>
  <c r="V60" i="75"/>
  <c r="V94" i="77" s="1"/>
  <c r="W60" i="75"/>
  <c r="W94" i="77" s="1"/>
  <c r="X60" i="75"/>
  <c r="X94" i="77" s="1"/>
  <c r="Y60" i="75"/>
  <c r="Y94" i="77" s="1"/>
  <c r="Z60" i="75"/>
  <c r="Z94" i="77" s="1"/>
  <c r="AA60" i="75"/>
  <c r="AA94" i="77" s="1"/>
  <c r="AB60" i="75"/>
  <c r="AB94" i="77" s="1"/>
  <c r="AC60" i="75"/>
  <c r="AC94" i="77" s="1"/>
  <c r="AD60" i="75"/>
  <c r="AD94" i="77" s="1"/>
  <c r="AE60" i="75"/>
  <c r="AE94" i="77" s="1"/>
  <c r="AF60" i="75"/>
  <c r="AF94" i="77" s="1"/>
  <c r="AG60" i="75"/>
  <c r="AG94" i="77" s="1"/>
  <c r="AH60" i="75"/>
  <c r="AH94" i="77" s="1"/>
  <c r="AI60" i="75"/>
  <c r="AI94" i="77" s="1"/>
  <c r="AJ60" i="75"/>
  <c r="AJ94" i="77" s="1"/>
  <c r="AK60" i="75"/>
  <c r="AK94" i="77" s="1"/>
  <c r="AL60" i="75"/>
  <c r="AL94" i="77" s="1"/>
  <c r="AM60" i="75"/>
  <c r="AM94" i="77" s="1"/>
  <c r="AN60" i="75"/>
  <c r="AN94" i="77" s="1"/>
  <c r="AO60" i="75"/>
  <c r="AO94" i="77" s="1"/>
  <c r="AP60" i="75"/>
  <c r="AP94" i="77" s="1"/>
  <c r="AQ60" i="75"/>
  <c r="AQ94" i="77" s="1"/>
  <c r="AR60" i="75"/>
  <c r="AR94" i="77" s="1"/>
  <c r="AS60" i="75"/>
  <c r="AS94" i="77" s="1"/>
  <c r="AT60" i="75"/>
  <c r="AT94" i="77" s="1"/>
  <c r="AU60" i="75"/>
  <c r="AU94" i="77" s="1"/>
  <c r="AV60" i="75"/>
  <c r="AV94" i="77" s="1"/>
  <c r="AW60" i="75"/>
  <c r="AW94" i="77" s="1"/>
  <c r="AX60" i="75"/>
  <c r="AX94" i="77" s="1"/>
  <c r="AY60" i="75"/>
  <c r="AY94" i="77" s="1"/>
  <c r="AZ60" i="75"/>
  <c r="AZ94" i="77" s="1"/>
  <c r="BA60" i="75"/>
  <c r="BA94" i="77" s="1"/>
  <c r="BB60" i="75"/>
  <c r="BB94" i="77" s="1"/>
  <c r="BC60" i="75"/>
  <c r="BC94" i="77" s="1"/>
  <c r="BD60" i="75"/>
  <c r="BD94" i="77" s="1"/>
  <c r="BE60" i="75"/>
  <c r="BE94" i="77" s="1"/>
  <c r="BF60" i="75"/>
  <c r="BF94" i="77" s="1"/>
  <c r="BG60" i="75"/>
  <c r="BG94" i="77" s="1"/>
  <c r="BH60" i="75"/>
  <c r="BH94" i="77" s="1"/>
  <c r="BI60" i="75"/>
  <c r="BI94" i="77" s="1"/>
  <c r="BJ60" i="75"/>
  <c r="BJ94" i="77" s="1"/>
  <c r="BK60" i="75"/>
  <c r="BK94" i="77" s="1"/>
  <c r="BL60" i="75"/>
  <c r="BL94" i="77" s="1"/>
  <c r="BM60" i="75"/>
  <c r="BM94" i="77" s="1"/>
  <c r="BN60" i="75"/>
  <c r="BN94" i="77" s="1"/>
  <c r="BO60" i="75"/>
  <c r="BO94" i="77" s="1"/>
  <c r="BP60" i="75"/>
  <c r="BP94" i="77" s="1"/>
  <c r="BQ60" i="75"/>
  <c r="BQ94" i="77" s="1"/>
  <c r="BR60" i="75"/>
  <c r="BR94" i="77" s="1"/>
  <c r="BS60" i="75"/>
  <c r="BS94" i="77" s="1"/>
  <c r="BT60" i="75"/>
  <c r="BT94" i="77" s="1"/>
  <c r="BU60" i="75"/>
  <c r="BU94" i="77" s="1"/>
  <c r="BV60" i="75"/>
  <c r="BV94" i="77" s="1"/>
  <c r="BW60" i="75"/>
  <c r="BW94" i="77" s="1"/>
  <c r="BX60" i="75"/>
  <c r="BX94" i="77" s="1"/>
  <c r="B61" i="75"/>
  <c r="B95" i="77" s="1"/>
  <c r="C61" i="75"/>
  <c r="C95" i="77" s="1"/>
  <c r="D61" i="75"/>
  <c r="D95" i="77" s="1"/>
  <c r="E61" i="75"/>
  <c r="E95" i="77" s="1"/>
  <c r="F61" i="75"/>
  <c r="G61" i="75"/>
  <c r="G95" i="77" s="1"/>
  <c r="H61" i="75"/>
  <c r="H95" i="77" s="1"/>
  <c r="I61" i="75"/>
  <c r="I95" i="77" s="1"/>
  <c r="J61" i="75"/>
  <c r="J95" i="77" s="1"/>
  <c r="K61" i="75"/>
  <c r="K95" i="77" s="1"/>
  <c r="L61" i="75"/>
  <c r="L95" i="77" s="1"/>
  <c r="M61" i="75"/>
  <c r="M95" i="77" s="1"/>
  <c r="N61" i="75"/>
  <c r="N95" i="77" s="1"/>
  <c r="O61" i="75"/>
  <c r="O95" i="77" s="1"/>
  <c r="P61" i="75"/>
  <c r="P95" i="77" s="1"/>
  <c r="Q61" i="75"/>
  <c r="Q95" i="77" s="1"/>
  <c r="R61" i="75"/>
  <c r="R95" i="77" s="1"/>
  <c r="S61" i="75"/>
  <c r="S95" i="77" s="1"/>
  <c r="T61" i="75"/>
  <c r="T95" i="77" s="1"/>
  <c r="U61" i="75"/>
  <c r="U95" i="77" s="1"/>
  <c r="V61" i="75"/>
  <c r="V95" i="77" s="1"/>
  <c r="W61" i="75"/>
  <c r="W95" i="77" s="1"/>
  <c r="X61" i="75"/>
  <c r="X95" i="77" s="1"/>
  <c r="Y61" i="75"/>
  <c r="Y95" i="77" s="1"/>
  <c r="Z61" i="75"/>
  <c r="Z95" i="77" s="1"/>
  <c r="AA61" i="75"/>
  <c r="AA95" i="77" s="1"/>
  <c r="AB61" i="75"/>
  <c r="AB95" i="77" s="1"/>
  <c r="AC61" i="75"/>
  <c r="AC95" i="77" s="1"/>
  <c r="AD61" i="75"/>
  <c r="AD95" i="77" s="1"/>
  <c r="AE61" i="75"/>
  <c r="AE95" i="77" s="1"/>
  <c r="AF61" i="75"/>
  <c r="AF95" i="77" s="1"/>
  <c r="AG61" i="75"/>
  <c r="AG95" i="77" s="1"/>
  <c r="AH61" i="75"/>
  <c r="AH95" i="77" s="1"/>
  <c r="AI61" i="75"/>
  <c r="AI95" i="77" s="1"/>
  <c r="AJ61" i="75"/>
  <c r="AJ95" i="77" s="1"/>
  <c r="AK61" i="75"/>
  <c r="AK95" i="77" s="1"/>
  <c r="AL61" i="75"/>
  <c r="AL95" i="77" s="1"/>
  <c r="AM61" i="75"/>
  <c r="AM95" i="77" s="1"/>
  <c r="AN61" i="75"/>
  <c r="AN95" i="77" s="1"/>
  <c r="AO61" i="75"/>
  <c r="AO95" i="77" s="1"/>
  <c r="AP61" i="75"/>
  <c r="AP95" i="77" s="1"/>
  <c r="AQ61" i="75"/>
  <c r="AQ95" i="77" s="1"/>
  <c r="AR61" i="75"/>
  <c r="AR95" i="77" s="1"/>
  <c r="AS61" i="75"/>
  <c r="AS95" i="77" s="1"/>
  <c r="AT61" i="75"/>
  <c r="AT95" i="77" s="1"/>
  <c r="AU61" i="75"/>
  <c r="AU95" i="77" s="1"/>
  <c r="AV61" i="75"/>
  <c r="AV95" i="77" s="1"/>
  <c r="AW61" i="75"/>
  <c r="AW95" i="77" s="1"/>
  <c r="AX61" i="75"/>
  <c r="AX95" i="77" s="1"/>
  <c r="AY61" i="75"/>
  <c r="AY95" i="77" s="1"/>
  <c r="AZ61" i="75"/>
  <c r="AZ95" i="77" s="1"/>
  <c r="BA61" i="75"/>
  <c r="BA95" i="77" s="1"/>
  <c r="BB61" i="75"/>
  <c r="BB95" i="77" s="1"/>
  <c r="BC61" i="75"/>
  <c r="BC95" i="77" s="1"/>
  <c r="BD61" i="75"/>
  <c r="BD95" i="77" s="1"/>
  <c r="BE61" i="75"/>
  <c r="BE95" i="77" s="1"/>
  <c r="BF61" i="75"/>
  <c r="BF95" i="77" s="1"/>
  <c r="BG61" i="75"/>
  <c r="BG95" i="77" s="1"/>
  <c r="BH61" i="75"/>
  <c r="BH95" i="77" s="1"/>
  <c r="BI61" i="75"/>
  <c r="BI95" i="77" s="1"/>
  <c r="BJ61" i="75"/>
  <c r="BJ95" i="77" s="1"/>
  <c r="BK61" i="75"/>
  <c r="BK95" i="77" s="1"/>
  <c r="BL61" i="75"/>
  <c r="BL95" i="77" s="1"/>
  <c r="BM61" i="75"/>
  <c r="BM95" i="77" s="1"/>
  <c r="BN61" i="75"/>
  <c r="BN95" i="77" s="1"/>
  <c r="BO61" i="75"/>
  <c r="BO95" i="77" s="1"/>
  <c r="BP61" i="75"/>
  <c r="BP95" i="77" s="1"/>
  <c r="BQ61" i="75"/>
  <c r="BQ95" i="77" s="1"/>
  <c r="BR61" i="75"/>
  <c r="BR95" i="77" s="1"/>
  <c r="BS61" i="75"/>
  <c r="BS95" i="77" s="1"/>
  <c r="BT61" i="75"/>
  <c r="BT95" i="77" s="1"/>
  <c r="BU61" i="75"/>
  <c r="BU95" i="77" s="1"/>
  <c r="BV61" i="75"/>
  <c r="BV95" i="77" s="1"/>
  <c r="BW61" i="75"/>
  <c r="BW95" i="77" s="1"/>
  <c r="BX61" i="75"/>
  <c r="BX95" i="77" s="1"/>
  <c r="B67" i="75"/>
  <c r="B133" i="77" s="1"/>
  <c r="C67" i="75"/>
  <c r="C133" i="77" s="1"/>
  <c r="D67" i="75"/>
  <c r="D133" i="77" s="1"/>
  <c r="E67" i="75"/>
  <c r="E133" i="77" s="1"/>
  <c r="F67" i="75"/>
  <c r="F133" i="77" s="1"/>
  <c r="G67" i="75"/>
  <c r="G133" i="77" s="1"/>
  <c r="H67" i="75"/>
  <c r="H133" i="77" s="1"/>
  <c r="I67" i="75"/>
  <c r="I133" i="77" s="1"/>
  <c r="J67" i="75"/>
  <c r="J133" i="77" s="1"/>
  <c r="K67" i="75"/>
  <c r="K133" i="77" s="1"/>
  <c r="L67" i="75"/>
  <c r="L133" i="77" s="1"/>
  <c r="M67" i="75"/>
  <c r="M133" i="77" s="1"/>
  <c r="N67" i="75"/>
  <c r="N133" i="77" s="1"/>
  <c r="O67" i="75"/>
  <c r="O133" i="77" s="1"/>
  <c r="P67" i="75"/>
  <c r="P133" i="77" s="1"/>
  <c r="Q67" i="75"/>
  <c r="Q133" i="77" s="1"/>
  <c r="R67" i="75"/>
  <c r="R133" i="77" s="1"/>
  <c r="S67" i="75"/>
  <c r="S133" i="77" s="1"/>
  <c r="T67" i="75"/>
  <c r="T133" i="77" s="1"/>
  <c r="U67" i="75"/>
  <c r="U133" i="77" s="1"/>
  <c r="V67" i="75"/>
  <c r="V133" i="77" s="1"/>
  <c r="W67" i="75"/>
  <c r="W133" i="77" s="1"/>
  <c r="X67" i="75"/>
  <c r="X133" i="77" s="1"/>
  <c r="Y67" i="75"/>
  <c r="Y133" i="77" s="1"/>
  <c r="Z67" i="75"/>
  <c r="Z133" i="77" s="1"/>
  <c r="AA67" i="75"/>
  <c r="AA133" i="77" s="1"/>
  <c r="AB67" i="75"/>
  <c r="AB133" i="77" s="1"/>
  <c r="AC67" i="75"/>
  <c r="AC133" i="77" s="1"/>
  <c r="AD67" i="75"/>
  <c r="AD133" i="77" s="1"/>
  <c r="AE67" i="75"/>
  <c r="AE133" i="77" s="1"/>
  <c r="AF67" i="75"/>
  <c r="AF133" i="77" s="1"/>
  <c r="AG67" i="75"/>
  <c r="AG133" i="77" s="1"/>
  <c r="AH67" i="75"/>
  <c r="AH133" i="77" s="1"/>
  <c r="AI67" i="75"/>
  <c r="AI133" i="77" s="1"/>
  <c r="AJ67" i="75"/>
  <c r="AJ133" i="77" s="1"/>
  <c r="AK67" i="75"/>
  <c r="AK133" i="77" s="1"/>
  <c r="AL67" i="75"/>
  <c r="AL133" i="77" s="1"/>
  <c r="AM67" i="75"/>
  <c r="AM133" i="77" s="1"/>
  <c r="AN67" i="75"/>
  <c r="AN133" i="77" s="1"/>
  <c r="AO67" i="75"/>
  <c r="AO133" i="77" s="1"/>
  <c r="AP67" i="75"/>
  <c r="AP133" i="77" s="1"/>
  <c r="AQ67" i="75"/>
  <c r="AQ133" i="77" s="1"/>
  <c r="AR67" i="75"/>
  <c r="AR133" i="77" s="1"/>
  <c r="AS67" i="75"/>
  <c r="AS133" i="77" s="1"/>
  <c r="AT67" i="75"/>
  <c r="AT133" i="77" s="1"/>
  <c r="AU67" i="75"/>
  <c r="AU133" i="77" s="1"/>
  <c r="AV67" i="75"/>
  <c r="AV133" i="77" s="1"/>
  <c r="AW67" i="75"/>
  <c r="AW133" i="77" s="1"/>
  <c r="AX67" i="75"/>
  <c r="AX133" i="77" s="1"/>
  <c r="AY67" i="75"/>
  <c r="AY133" i="77" s="1"/>
  <c r="AZ67" i="75"/>
  <c r="AZ133" i="77" s="1"/>
  <c r="BA67" i="75"/>
  <c r="BA133" i="77" s="1"/>
  <c r="BB67" i="75"/>
  <c r="BB133" i="77" s="1"/>
  <c r="BC67" i="75"/>
  <c r="BC133" i="77" s="1"/>
  <c r="BD67" i="75"/>
  <c r="BD133" i="77" s="1"/>
  <c r="BE67" i="75"/>
  <c r="BE133" i="77" s="1"/>
  <c r="BF67" i="75"/>
  <c r="BF133" i="77" s="1"/>
  <c r="BG67" i="75"/>
  <c r="BG133" i="77" s="1"/>
  <c r="BH67" i="75"/>
  <c r="BH133" i="77" s="1"/>
  <c r="BI67" i="75"/>
  <c r="BI133" i="77" s="1"/>
  <c r="BJ67" i="75"/>
  <c r="BJ133" i="77" s="1"/>
  <c r="BK67" i="75"/>
  <c r="BK133" i="77" s="1"/>
  <c r="BL67" i="75"/>
  <c r="BL133" i="77" s="1"/>
  <c r="BM67" i="75"/>
  <c r="BM133" i="77" s="1"/>
  <c r="BN67" i="75"/>
  <c r="BN133" i="77" s="1"/>
  <c r="BO67" i="75"/>
  <c r="BO133" i="77" s="1"/>
  <c r="BP67" i="75"/>
  <c r="BP133" i="77" s="1"/>
  <c r="BQ67" i="75"/>
  <c r="BQ133" i="77" s="1"/>
  <c r="BR67" i="75"/>
  <c r="BR133" i="77" s="1"/>
  <c r="BS67" i="75"/>
  <c r="BS133" i="77" s="1"/>
  <c r="BT67" i="75"/>
  <c r="BT133" i="77" s="1"/>
  <c r="BU67" i="75"/>
  <c r="BU133" i="77" s="1"/>
  <c r="BV67" i="75"/>
  <c r="BV133" i="77" s="1"/>
  <c r="BW67" i="75"/>
  <c r="BW133" i="77" s="1"/>
  <c r="BX67" i="75"/>
  <c r="BX133" i="77" s="1"/>
  <c r="B68" i="75"/>
  <c r="B134" i="77" s="1"/>
  <c r="C68" i="75"/>
  <c r="C134" i="77" s="1"/>
  <c r="D68" i="75"/>
  <c r="D134" i="77" s="1"/>
  <c r="E68" i="75"/>
  <c r="E134" i="77" s="1"/>
  <c r="F68" i="75"/>
  <c r="F134" i="77" s="1"/>
  <c r="G68" i="75"/>
  <c r="G134" i="77" s="1"/>
  <c r="H68" i="75"/>
  <c r="H134" i="77" s="1"/>
  <c r="I68" i="75"/>
  <c r="I134" i="77" s="1"/>
  <c r="J68" i="75"/>
  <c r="J134" i="77" s="1"/>
  <c r="K68" i="75"/>
  <c r="K134" i="77" s="1"/>
  <c r="L68" i="75"/>
  <c r="L134" i="77" s="1"/>
  <c r="M68" i="75"/>
  <c r="M134" i="77" s="1"/>
  <c r="N68" i="75"/>
  <c r="O68" i="75"/>
  <c r="O134" i="77" s="1"/>
  <c r="P68" i="75"/>
  <c r="P134" i="77" s="1"/>
  <c r="Q68" i="75"/>
  <c r="Q134" i="77" s="1"/>
  <c r="R68" i="75"/>
  <c r="R134" i="77" s="1"/>
  <c r="S68" i="75"/>
  <c r="S134" i="77" s="1"/>
  <c r="T68" i="75"/>
  <c r="T134" i="77" s="1"/>
  <c r="U68" i="75"/>
  <c r="U134" i="77" s="1"/>
  <c r="V68" i="75"/>
  <c r="V134" i="77" s="1"/>
  <c r="W68" i="75"/>
  <c r="W134" i="77" s="1"/>
  <c r="X68" i="75"/>
  <c r="X134" i="77" s="1"/>
  <c r="Y68" i="75"/>
  <c r="Y134" i="77" s="1"/>
  <c r="Z68" i="75"/>
  <c r="Z134" i="77" s="1"/>
  <c r="AA68" i="75"/>
  <c r="AA134" i="77" s="1"/>
  <c r="AB68" i="75"/>
  <c r="AB134" i="77" s="1"/>
  <c r="AC68" i="75"/>
  <c r="AC134" i="77" s="1"/>
  <c r="AD68" i="75"/>
  <c r="AD134" i="77" s="1"/>
  <c r="AE68" i="75"/>
  <c r="AE134" i="77" s="1"/>
  <c r="AF68" i="75"/>
  <c r="AF134" i="77" s="1"/>
  <c r="AG68" i="75"/>
  <c r="AG134" i="77" s="1"/>
  <c r="AH68" i="75"/>
  <c r="AH134" i="77" s="1"/>
  <c r="AI68" i="75"/>
  <c r="AI134" i="77" s="1"/>
  <c r="AJ68" i="75"/>
  <c r="AJ134" i="77" s="1"/>
  <c r="AK68" i="75"/>
  <c r="AK134" i="77" s="1"/>
  <c r="AL68" i="75"/>
  <c r="AL134" i="77" s="1"/>
  <c r="AM68" i="75"/>
  <c r="AM134" i="77" s="1"/>
  <c r="AN68" i="75"/>
  <c r="AN134" i="77" s="1"/>
  <c r="AO68" i="75"/>
  <c r="AO134" i="77" s="1"/>
  <c r="AP68" i="75"/>
  <c r="AP134" i="77" s="1"/>
  <c r="AQ68" i="75"/>
  <c r="AQ134" i="77" s="1"/>
  <c r="AR68" i="75"/>
  <c r="AR134" i="77" s="1"/>
  <c r="AS68" i="75"/>
  <c r="AS134" i="77" s="1"/>
  <c r="AT68" i="75"/>
  <c r="AT134" i="77" s="1"/>
  <c r="AU68" i="75"/>
  <c r="AU134" i="77" s="1"/>
  <c r="AV68" i="75"/>
  <c r="AV134" i="77" s="1"/>
  <c r="AW68" i="75"/>
  <c r="AW134" i="77" s="1"/>
  <c r="AX68" i="75"/>
  <c r="AX134" i="77" s="1"/>
  <c r="AY68" i="75"/>
  <c r="AY134" i="77" s="1"/>
  <c r="AZ68" i="75"/>
  <c r="AZ134" i="77" s="1"/>
  <c r="BA68" i="75"/>
  <c r="BA134" i="77" s="1"/>
  <c r="BB68" i="75"/>
  <c r="BB134" i="77" s="1"/>
  <c r="BC68" i="75"/>
  <c r="BC134" i="77" s="1"/>
  <c r="BD68" i="75"/>
  <c r="BD134" i="77" s="1"/>
  <c r="BE68" i="75"/>
  <c r="BE134" i="77" s="1"/>
  <c r="BF68" i="75"/>
  <c r="BF134" i="77" s="1"/>
  <c r="BG68" i="75"/>
  <c r="BG134" i="77" s="1"/>
  <c r="BH68" i="75"/>
  <c r="BH134" i="77" s="1"/>
  <c r="BI68" i="75"/>
  <c r="BI134" i="77" s="1"/>
  <c r="BJ68" i="75"/>
  <c r="BJ134" i="77" s="1"/>
  <c r="BK68" i="75"/>
  <c r="BK134" i="77" s="1"/>
  <c r="BL68" i="75"/>
  <c r="BL134" i="77" s="1"/>
  <c r="BM68" i="75"/>
  <c r="BM134" i="77" s="1"/>
  <c r="BN68" i="75"/>
  <c r="BN134" i="77" s="1"/>
  <c r="BO68" i="75"/>
  <c r="BO134" i="77" s="1"/>
  <c r="BP68" i="75"/>
  <c r="BP134" i="77" s="1"/>
  <c r="BQ68" i="75"/>
  <c r="BQ134" i="77" s="1"/>
  <c r="BR68" i="75"/>
  <c r="BR134" i="77" s="1"/>
  <c r="BS68" i="75"/>
  <c r="BS134" i="77" s="1"/>
  <c r="BT68" i="75"/>
  <c r="BT134" i="77" s="1"/>
  <c r="BU68" i="75"/>
  <c r="BU134" i="77" s="1"/>
  <c r="BV68" i="75"/>
  <c r="BV134" i="77" s="1"/>
  <c r="BW68" i="75"/>
  <c r="BW134" i="77" s="1"/>
  <c r="BX68" i="75"/>
  <c r="BX134" i="77" s="1"/>
  <c r="B69" i="75"/>
  <c r="B135" i="77" s="1"/>
  <c r="C69" i="75"/>
  <c r="C135" i="77" s="1"/>
  <c r="D69" i="75"/>
  <c r="D135" i="77" s="1"/>
  <c r="E69" i="75"/>
  <c r="E135" i="77" s="1"/>
  <c r="F69" i="75"/>
  <c r="F135" i="77" s="1"/>
  <c r="G69" i="75"/>
  <c r="G135" i="77" s="1"/>
  <c r="H69" i="75"/>
  <c r="H135" i="77" s="1"/>
  <c r="I69" i="75"/>
  <c r="I135" i="77" s="1"/>
  <c r="J69" i="75"/>
  <c r="J135" i="77" s="1"/>
  <c r="K69" i="75"/>
  <c r="K135" i="77" s="1"/>
  <c r="L69" i="75"/>
  <c r="L135" i="77" s="1"/>
  <c r="M69" i="75"/>
  <c r="M135" i="77" s="1"/>
  <c r="N69" i="75"/>
  <c r="N135" i="77" s="1"/>
  <c r="O69" i="75"/>
  <c r="O135" i="77" s="1"/>
  <c r="P69" i="75"/>
  <c r="P135" i="77" s="1"/>
  <c r="Q69" i="75"/>
  <c r="Q135" i="77" s="1"/>
  <c r="R69" i="75"/>
  <c r="R135" i="77" s="1"/>
  <c r="S69" i="75"/>
  <c r="S135" i="77" s="1"/>
  <c r="T69" i="75"/>
  <c r="T135" i="77" s="1"/>
  <c r="U69" i="75"/>
  <c r="U135" i="77" s="1"/>
  <c r="V69" i="75"/>
  <c r="V135" i="77" s="1"/>
  <c r="W69" i="75"/>
  <c r="W135" i="77" s="1"/>
  <c r="X69" i="75"/>
  <c r="X135" i="77" s="1"/>
  <c r="Y69" i="75"/>
  <c r="Y135" i="77" s="1"/>
  <c r="Z69" i="75"/>
  <c r="Z135" i="77" s="1"/>
  <c r="AA69" i="75"/>
  <c r="AA135" i="77" s="1"/>
  <c r="AB69" i="75"/>
  <c r="AB135" i="77" s="1"/>
  <c r="AC69" i="75"/>
  <c r="AC135" i="77" s="1"/>
  <c r="AD69" i="75"/>
  <c r="AD135" i="77" s="1"/>
  <c r="AE69" i="75"/>
  <c r="AE135" i="77" s="1"/>
  <c r="AF69" i="75"/>
  <c r="AF135" i="77" s="1"/>
  <c r="AG69" i="75"/>
  <c r="AG135" i="77" s="1"/>
  <c r="AH69" i="75"/>
  <c r="AH135" i="77" s="1"/>
  <c r="AI69" i="75"/>
  <c r="AI135" i="77" s="1"/>
  <c r="AJ69" i="75"/>
  <c r="AJ135" i="77" s="1"/>
  <c r="AK69" i="75"/>
  <c r="AK135" i="77" s="1"/>
  <c r="AL69" i="75"/>
  <c r="AL135" i="77" s="1"/>
  <c r="AM69" i="75"/>
  <c r="AM135" i="77" s="1"/>
  <c r="AN69" i="75"/>
  <c r="AN135" i="77" s="1"/>
  <c r="AO69" i="75"/>
  <c r="AO135" i="77" s="1"/>
  <c r="AP69" i="75"/>
  <c r="AP135" i="77" s="1"/>
  <c r="AQ69" i="75"/>
  <c r="AQ135" i="77" s="1"/>
  <c r="AR69" i="75"/>
  <c r="AR135" i="77" s="1"/>
  <c r="AS69" i="75"/>
  <c r="AS135" i="77" s="1"/>
  <c r="AT69" i="75"/>
  <c r="AT135" i="77" s="1"/>
  <c r="AU69" i="75"/>
  <c r="AU135" i="77" s="1"/>
  <c r="AV69" i="75"/>
  <c r="AV135" i="77" s="1"/>
  <c r="AW69" i="75"/>
  <c r="AW135" i="77" s="1"/>
  <c r="AX69" i="75"/>
  <c r="AX135" i="77" s="1"/>
  <c r="AY69" i="75"/>
  <c r="AY135" i="77" s="1"/>
  <c r="AZ69" i="75"/>
  <c r="AZ135" i="77" s="1"/>
  <c r="BA69" i="75"/>
  <c r="BA135" i="77" s="1"/>
  <c r="BB69" i="75"/>
  <c r="BB135" i="77" s="1"/>
  <c r="BC69" i="75"/>
  <c r="BC135" i="77" s="1"/>
  <c r="BD69" i="75"/>
  <c r="BD135" i="77" s="1"/>
  <c r="BE69" i="75"/>
  <c r="BE135" i="77" s="1"/>
  <c r="BF69" i="75"/>
  <c r="BF135" i="77" s="1"/>
  <c r="BG69" i="75"/>
  <c r="BG135" i="77" s="1"/>
  <c r="BH69" i="75"/>
  <c r="BH135" i="77" s="1"/>
  <c r="BI69" i="75"/>
  <c r="BI135" i="77" s="1"/>
  <c r="BJ69" i="75"/>
  <c r="BJ135" i="77" s="1"/>
  <c r="BK69" i="75"/>
  <c r="BK135" i="77" s="1"/>
  <c r="BL69" i="75"/>
  <c r="BL135" i="77" s="1"/>
  <c r="BM69" i="75"/>
  <c r="BM135" i="77" s="1"/>
  <c r="BN69" i="75"/>
  <c r="BN135" i="77" s="1"/>
  <c r="BO69" i="75"/>
  <c r="BO135" i="77" s="1"/>
  <c r="BP69" i="75"/>
  <c r="BP135" i="77" s="1"/>
  <c r="BQ69" i="75"/>
  <c r="BQ135" i="77" s="1"/>
  <c r="BR69" i="75"/>
  <c r="BR135" i="77" s="1"/>
  <c r="BS69" i="75"/>
  <c r="BS135" i="77" s="1"/>
  <c r="BT69" i="75"/>
  <c r="BT135" i="77" s="1"/>
  <c r="BU69" i="75"/>
  <c r="BU135" i="77" s="1"/>
  <c r="BV69" i="75"/>
  <c r="BV135" i="77" s="1"/>
  <c r="BW69" i="75"/>
  <c r="BW135" i="77" s="1"/>
  <c r="BX69" i="75"/>
  <c r="BX135" i="77" s="1"/>
  <c r="B70" i="75"/>
  <c r="B136" i="77" s="1"/>
  <c r="C70" i="75"/>
  <c r="C136" i="77" s="1"/>
  <c r="D70" i="75"/>
  <c r="D136" i="77" s="1"/>
  <c r="E70" i="75"/>
  <c r="E136" i="77" s="1"/>
  <c r="F70" i="75"/>
  <c r="F136" i="77" s="1"/>
  <c r="G70" i="75"/>
  <c r="G136" i="77" s="1"/>
  <c r="H70" i="75"/>
  <c r="H136" i="77" s="1"/>
  <c r="I70" i="75"/>
  <c r="I136" i="77" s="1"/>
  <c r="J70" i="75"/>
  <c r="J136" i="77" s="1"/>
  <c r="K70" i="75"/>
  <c r="K136" i="77" s="1"/>
  <c r="L70" i="75"/>
  <c r="L136" i="77" s="1"/>
  <c r="M70" i="75"/>
  <c r="M136" i="77" s="1"/>
  <c r="N70" i="75"/>
  <c r="N136" i="77" s="1"/>
  <c r="O70" i="75"/>
  <c r="O136" i="77" s="1"/>
  <c r="P70" i="75"/>
  <c r="P136" i="77" s="1"/>
  <c r="Q70" i="75"/>
  <c r="Q136" i="77" s="1"/>
  <c r="R70" i="75"/>
  <c r="R136" i="77" s="1"/>
  <c r="S70" i="75"/>
  <c r="S136" i="77" s="1"/>
  <c r="T70" i="75"/>
  <c r="T136" i="77" s="1"/>
  <c r="U70" i="75"/>
  <c r="U136" i="77" s="1"/>
  <c r="V70" i="75"/>
  <c r="V136" i="77" s="1"/>
  <c r="W70" i="75"/>
  <c r="W136" i="77" s="1"/>
  <c r="X70" i="75"/>
  <c r="X136" i="77" s="1"/>
  <c r="Y70" i="75"/>
  <c r="Y136" i="77" s="1"/>
  <c r="Z70" i="75"/>
  <c r="Z136" i="77" s="1"/>
  <c r="AA70" i="75"/>
  <c r="AA136" i="77" s="1"/>
  <c r="AB70" i="75"/>
  <c r="AB136" i="77" s="1"/>
  <c r="AC70" i="75"/>
  <c r="AC136" i="77" s="1"/>
  <c r="AD70" i="75"/>
  <c r="AD136" i="77" s="1"/>
  <c r="AE70" i="75"/>
  <c r="AE136" i="77" s="1"/>
  <c r="AF70" i="75"/>
  <c r="AF136" i="77" s="1"/>
  <c r="AG70" i="75"/>
  <c r="AG136" i="77" s="1"/>
  <c r="AH70" i="75"/>
  <c r="AH136" i="77" s="1"/>
  <c r="AI70" i="75"/>
  <c r="AI136" i="77" s="1"/>
  <c r="AJ70" i="75"/>
  <c r="AJ136" i="77" s="1"/>
  <c r="AK70" i="75"/>
  <c r="AK136" i="77" s="1"/>
  <c r="AL70" i="75"/>
  <c r="AL136" i="77" s="1"/>
  <c r="AM70" i="75"/>
  <c r="AM136" i="77" s="1"/>
  <c r="AN70" i="75"/>
  <c r="AN136" i="77" s="1"/>
  <c r="AO70" i="75"/>
  <c r="AO136" i="77" s="1"/>
  <c r="AP70" i="75"/>
  <c r="AP136" i="77" s="1"/>
  <c r="AQ70" i="75"/>
  <c r="AQ136" i="77" s="1"/>
  <c r="AR70" i="75"/>
  <c r="AR136" i="77" s="1"/>
  <c r="AS70" i="75"/>
  <c r="AS136" i="77" s="1"/>
  <c r="AT70" i="75"/>
  <c r="AT136" i="77" s="1"/>
  <c r="AU70" i="75"/>
  <c r="AU136" i="77" s="1"/>
  <c r="AV70" i="75"/>
  <c r="AV136" i="77" s="1"/>
  <c r="AW70" i="75"/>
  <c r="AW136" i="77" s="1"/>
  <c r="AX70" i="75"/>
  <c r="AX136" i="77" s="1"/>
  <c r="AY70" i="75"/>
  <c r="AY136" i="77" s="1"/>
  <c r="AZ70" i="75"/>
  <c r="AZ136" i="77" s="1"/>
  <c r="BA70" i="75"/>
  <c r="BA136" i="77" s="1"/>
  <c r="BB70" i="75"/>
  <c r="BB136" i="77" s="1"/>
  <c r="BC70" i="75"/>
  <c r="BC136" i="77" s="1"/>
  <c r="BD70" i="75"/>
  <c r="BD136" i="77" s="1"/>
  <c r="BE70" i="75"/>
  <c r="BE136" i="77" s="1"/>
  <c r="BF70" i="75"/>
  <c r="BF136" i="77" s="1"/>
  <c r="BG70" i="75"/>
  <c r="BG136" i="77" s="1"/>
  <c r="BH70" i="75"/>
  <c r="BH136" i="77" s="1"/>
  <c r="BI70" i="75"/>
  <c r="BI136" i="77" s="1"/>
  <c r="BJ70" i="75"/>
  <c r="BJ136" i="77" s="1"/>
  <c r="BK70" i="75"/>
  <c r="BK136" i="77" s="1"/>
  <c r="BL70" i="75"/>
  <c r="BL136" i="77" s="1"/>
  <c r="BM70" i="75"/>
  <c r="BM136" i="77" s="1"/>
  <c r="BN70" i="75"/>
  <c r="BN136" i="77" s="1"/>
  <c r="BO70" i="75"/>
  <c r="BO136" i="77" s="1"/>
  <c r="BP70" i="75"/>
  <c r="BP136" i="77" s="1"/>
  <c r="BQ70" i="75"/>
  <c r="BQ136" i="77" s="1"/>
  <c r="BR70" i="75"/>
  <c r="BR136" i="77" s="1"/>
  <c r="BS70" i="75"/>
  <c r="BS136" i="77" s="1"/>
  <c r="BT70" i="75"/>
  <c r="BT136" i="77" s="1"/>
  <c r="BU70" i="75"/>
  <c r="BU136" i="77" s="1"/>
  <c r="BV70" i="75"/>
  <c r="BV136" i="77" s="1"/>
  <c r="BW70" i="75"/>
  <c r="BW136" i="77" s="1"/>
  <c r="BX70" i="75"/>
  <c r="BX136" i="77" s="1"/>
  <c r="B71" i="75"/>
  <c r="B137" i="77" s="1"/>
  <c r="C71" i="75"/>
  <c r="C137" i="77" s="1"/>
  <c r="D71" i="75"/>
  <c r="D137" i="77" s="1"/>
  <c r="E71" i="75"/>
  <c r="E137" i="77" s="1"/>
  <c r="F71" i="75"/>
  <c r="F137" i="77" s="1"/>
  <c r="G71" i="75"/>
  <c r="G137" i="77" s="1"/>
  <c r="H71" i="75"/>
  <c r="H137" i="77" s="1"/>
  <c r="I71" i="75"/>
  <c r="I137" i="77" s="1"/>
  <c r="J71" i="75"/>
  <c r="J137" i="77" s="1"/>
  <c r="K71" i="75"/>
  <c r="K137" i="77" s="1"/>
  <c r="L71" i="75"/>
  <c r="L137" i="77" s="1"/>
  <c r="M71" i="75"/>
  <c r="M137" i="77" s="1"/>
  <c r="N71" i="75"/>
  <c r="N137" i="77" s="1"/>
  <c r="O71" i="75"/>
  <c r="O137" i="77" s="1"/>
  <c r="P71" i="75"/>
  <c r="P137" i="77" s="1"/>
  <c r="Q71" i="75"/>
  <c r="Q137" i="77" s="1"/>
  <c r="R71" i="75"/>
  <c r="R137" i="77" s="1"/>
  <c r="S71" i="75"/>
  <c r="S137" i="77" s="1"/>
  <c r="T71" i="75"/>
  <c r="U71" i="75"/>
  <c r="U137" i="77" s="1"/>
  <c r="V71" i="75"/>
  <c r="V137" i="77" s="1"/>
  <c r="W71" i="75"/>
  <c r="W137" i="77" s="1"/>
  <c r="X71" i="75"/>
  <c r="X137" i="77" s="1"/>
  <c r="Y71" i="75"/>
  <c r="Y137" i="77" s="1"/>
  <c r="Z71" i="75"/>
  <c r="Z137" i="77" s="1"/>
  <c r="AA71" i="75"/>
  <c r="AA137" i="77" s="1"/>
  <c r="AB71" i="75"/>
  <c r="AB137" i="77" s="1"/>
  <c r="AC71" i="75"/>
  <c r="AC137" i="77" s="1"/>
  <c r="AD71" i="75"/>
  <c r="AD137" i="77" s="1"/>
  <c r="AE71" i="75"/>
  <c r="AE137" i="77" s="1"/>
  <c r="AF71" i="75"/>
  <c r="AF137" i="77" s="1"/>
  <c r="AG71" i="75"/>
  <c r="AG137" i="77" s="1"/>
  <c r="AH71" i="75"/>
  <c r="AH137" i="77" s="1"/>
  <c r="AI71" i="75"/>
  <c r="AI137" i="77" s="1"/>
  <c r="AJ71" i="75"/>
  <c r="AJ137" i="77" s="1"/>
  <c r="AK71" i="75"/>
  <c r="AK137" i="77" s="1"/>
  <c r="AL71" i="75"/>
  <c r="AL137" i="77" s="1"/>
  <c r="AM71" i="75"/>
  <c r="AM137" i="77" s="1"/>
  <c r="AN71" i="75"/>
  <c r="AN137" i="77" s="1"/>
  <c r="AO71" i="75"/>
  <c r="AO137" i="77" s="1"/>
  <c r="AP71" i="75"/>
  <c r="AP137" i="77" s="1"/>
  <c r="AQ71" i="75"/>
  <c r="AQ137" i="77" s="1"/>
  <c r="AR71" i="75"/>
  <c r="AR137" i="77" s="1"/>
  <c r="AS71" i="75"/>
  <c r="AS137" i="77" s="1"/>
  <c r="AT71" i="75"/>
  <c r="AT137" i="77" s="1"/>
  <c r="AU71" i="75"/>
  <c r="AU137" i="77" s="1"/>
  <c r="AV71" i="75"/>
  <c r="AV137" i="77" s="1"/>
  <c r="AW71" i="75"/>
  <c r="AW137" i="77" s="1"/>
  <c r="AX71" i="75"/>
  <c r="AX137" i="77" s="1"/>
  <c r="AY71" i="75"/>
  <c r="AY137" i="77" s="1"/>
  <c r="AZ71" i="75"/>
  <c r="AZ137" i="77" s="1"/>
  <c r="BA71" i="75"/>
  <c r="BA137" i="77" s="1"/>
  <c r="BB71" i="75"/>
  <c r="BB137" i="77" s="1"/>
  <c r="BC71" i="75"/>
  <c r="BC137" i="77" s="1"/>
  <c r="BD71" i="75"/>
  <c r="BD137" i="77" s="1"/>
  <c r="BE71" i="75"/>
  <c r="BE137" i="77" s="1"/>
  <c r="BF71" i="75"/>
  <c r="BF137" i="77" s="1"/>
  <c r="BG71" i="75"/>
  <c r="BG137" i="77" s="1"/>
  <c r="BH71" i="75"/>
  <c r="BH137" i="77" s="1"/>
  <c r="BI71" i="75"/>
  <c r="BI137" i="77" s="1"/>
  <c r="BJ71" i="75"/>
  <c r="BJ137" i="77" s="1"/>
  <c r="BK71" i="75"/>
  <c r="BK137" i="77" s="1"/>
  <c r="BL71" i="75"/>
  <c r="BL137" i="77" s="1"/>
  <c r="BM71" i="75"/>
  <c r="BM137" i="77" s="1"/>
  <c r="BN71" i="75"/>
  <c r="BN137" i="77" s="1"/>
  <c r="BO71" i="75"/>
  <c r="BO137" i="77" s="1"/>
  <c r="BP71" i="75"/>
  <c r="BP137" i="77" s="1"/>
  <c r="BQ71" i="75"/>
  <c r="BQ137" i="77" s="1"/>
  <c r="BR71" i="75"/>
  <c r="BR137" i="77" s="1"/>
  <c r="BS71" i="75"/>
  <c r="BS137" i="77" s="1"/>
  <c r="BT71" i="75"/>
  <c r="BT137" i="77" s="1"/>
  <c r="BU71" i="75"/>
  <c r="BU137" i="77" s="1"/>
  <c r="BV71" i="75"/>
  <c r="BV137" i="77" s="1"/>
  <c r="BW71" i="75"/>
  <c r="BW137" i="77" s="1"/>
  <c r="BX71" i="75"/>
  <c r="BX137" i="77" s="1"/>
  <c r="B77" i="75"/>
  <c r="B175" i="77" s="1"/>
  <c r="C77" i="75"/>
  <c r="C175" i="77" s="1"/>
  <c r="D77" i="75"/>
  <c r="D175" i="77" s="1"/>
  <c r="E77" i="75"/>
  <c r="E175" i="77" s="1"/>
  <c r="F77" i="75"/>
  <c r="F175" i="77" s="1"/>
  <c r="G77" i="75"/>
  <c r="G175" i="77" s="1"/>
  <c r="H77" i="75"/>
  <c r="H175" i="77" s="1"/>
  <c r="I77" i="75"/>
  <c r="I175" i="77" s="1"/>
  <c r="J77" i="75"/>
  <c r="J175" i="77" s="1"/>
  <c r="K77" i="75"/>
  <c r="K175" i="77" s="1"/>
  <c r="L77" i="75"/>
  <c r="L175" i="77" s="1"/>
  <c r="M77" i="75"/>
  <c r="M175" i="77" s="1"/>
  <c r="N77" i="75"/>
  <c r="N175" i="77" s="1"/>
  <c r="O77" i="75"/>
  <c r="O175" i="77" s="1"/>
  <c r="P77" i="75"/>
  <c r="P175" i="77" s="1"/>
  <c r="Q77" i="75"/>
  <c r="Q175" i="77" s="1"/>
  <c r="R77" i="75"/>
  <c r="R175" i="77" s="1"/>
  <c r="S77" i="75"/>
  <c r="S175" i="77" s="1"/>
  <c r="T77" i="75"/>
  <c r="T175" i="77" s="1"/>
  <c r="U77" i="75"/>
  <c r="U175" i="77" s="1"/>
  <c r="V77" i="75"/>
  <c r="V175" i="77" s="1"/>
  <c r="W77" i="75"/>
  <c r="W175" i="77" s="1"/>
  <c r="X77" i="75"/>
  <c r="X175" i="77" s="1"/>
  <c r="Y77" i="75"/>
  <c r="Y175" i="77" s="1"/>
  <c r="Z77" i="75"/>
  <c r="Z175" i="77" s="1"/>
  <c r="AA77" i="75"/>
  <c r="AA175" i="77" s="1"/>
  <c r="AB77" i="75"/>
  <c r="AB175" i="77" s="1"/>
  <c r="AC77" i="75"/>
  <c r="AC175" i="77" s="1"/>
  <c r="AD77" i="75"/>
  <c r="AD175" i="77" s="1"/>
  <c r="AE77" i="75"/>
  <c r="AE175" i="77" s="1"/>
  <c r="AF77" i="75"/>
  <c r="AF175" i="77" s="1"/>
  <c r="AG77" i="75"/>
  <c r="AG175" i="77" s="1"/>
  <c r="AH77" i="75"/>
  <c r="AH175" i="77" s="1"/>
  <c r="AI77" i="75"/>
  <c r="AI175" i="77" s="1"/>
  <c r="AJ77" i="75"/>
  <c r="AJ175" i="77" s="1"/>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AZ175" i="77" s="1"/>
  <c r="BA77" i="75"/>
  <c r="BA175" i="77" s="1"/>
  <c r="BB77" i="75"/>
  <c r="BB175" i="77" s="1"/>
  <c r="BC77" i="75"/>
  <c r="BC175" i="77" s="1"/>
  <c r="BD77" i="75"/>
  <c r="BD175" i="77" s="1"/>
  <c r="BE77" i="75"/>
  <c r="BE175" i="77" s="1"/>
  <c r="BF77" i="75"/>
  <c r="BF175" i="77" s="1"/>
  <c r="BG77" i="75"/>
  <c r="BG175" i="77" s="1"/>
  <c r="BH77" i="75"/>
  <c r="BH175" i="77" s="1"/>
  <c r="BI77" i="75"/>
  <c r="BI175" i="77" s="1"/>
  <c r="BJ77" i="75"/>
  <c r="BJ175" i="77" s="1"/>
  <c r="BK77" i="75"/>
  <c r="BK175" i="77" s="1"/>
  <c r="BL77" i="75"/>
  <c r="BL175" i="77" s="1"/>
  <c r="BM77" i="75"/>
  <c r="BM175" i="77" s="1"/>
  <c r="BN77" i="75"/>
  <c r="BN175" i="77" s="1"/>
  <c r="BO77" i="75"/>
  <c r="BO175" i="77" s="1"/>
  <c r="BP77" i="75"/>
  <c r="BP175" i="77" s="1"/>
  <c r="BQ77" i="75"/>
  <c r="BQ175" i="77" s="1"/>
  <c r="BR77" i="75"/>
  <c r="BR175" i="77" s="1"/>
  <c r="BS77" i="75"/>
  <c r="BS175" i="77" s="1"/>
  <c r="BT77" i="75"/>
  <c r="BT175" i="77" s="1"/>
  <c r="BU77" i="75"/>
  <c r="BU175" i="77" s="1"/>
  <c r="BV77" i="75"/>
  <c r="BV175" i="77" s="1"/>
  <c r="BW77" i="75"/>
  <c r="BW175" i="77" s="1"/>
  <c r="BX77" i="75"/>
  <c r="BX175" i="77" s="1"/>
  <c r="B78" i="75"/>
  <c r="B176" i="77" s="1"/>
  <c r="C78" i="75"/>
  <c r="C176" i="77" s="1"/>
  <c r="D78" i="75"/>
  <c r="D176" i="77" s="1"/>
  <c r="E78" i="75"/>
  <c r="E176" i="77" s="1"/>
  <c r="F78" i="75"/>
  <c r="F176" i="77" s="1"/>
  <c r="G78" i="75"/>
  <c r="G176" i="77" s="1"/>
  <c r="H78" i="75"/>
  <c r="H176" i="77" s="1"/>
  <c r="I78" i="75"/>
  <c r="I176" i="77" s="1"/>
  <c r="J78" i="75"/>
  <c r="J176" i="77" s="1"/>
  <c r="K78" i="75"/>
  <c r="K176" i="77" s="1"/>
  <c r="L78" i="75"/>
  <c r="L176" i="77" s="1"/>
  <c r="M78" i="75"/>
  <c r="M176" i="77" s="1"/>
  <c r="N78" i="75"/>
  <c r="N176" i="77" s="1"/>
  <c r="O78" i="75"/>
  <c r="O176" i="77" s="1"/>
  <c r="P78" i="75"/>
  <c r="P176" i="77" s="1"/>
  <c r="Q78" i="75"/>
  <c r="Q176" i="77" s="1"/>
  <c r="R78" i="75"/>
  <c r="R176" i="77" s="1"/>
  <c r="S78" i="75"/>
  <c r="S176" i="77" s="1"/>
  <c r="T78" i="75"/>
  <c r="T176" i="77" s="1"/>
  <c r="U78" i="75"/>
  <c r="U176" i="77" s="1"/>
  <c r="V78" i="75"/>
  <c r="V176" i="77" s="1"/>
  <c r="W78" i="75"/>
  <c r="W176" i="77" s="1"/>
  <c r="X78" i="75"/>
  <c r="X176" i="77" s="1"/>
  <c r="Y78" i="75"/>
  <c r="Y176" i="77" s="1"/>
  <c r="Z78" i="75"/>
  <c r="Z176" i="77" s="1"/>
  <c r="AA78" i="75"/>
  <c r="AA176" i="77" s="1"/>
  <c r="AB78" i="75"/>
  <c r="AC78" i="75"/>
  <c r="AC176" i="77" s="1"/>
  <c r="AD78" i="75"/>
  <c r="AD176" i="77" s="1"/>
  <c r="AE78" i="75"/>
  <c r="AE176" i="77" s="1"/>
  <c r="AF78" i="75"/>
  <c r="AF176" i="77" s="1"/>
  <c r="AG78" i="75"/>
  <c r="AG176" i="77" s="1"/>
  <c r="AH78" i="75"/>
  <c r="AH176" i="77" s="1"/>
  <c r="AI78" i="75"/>
  <c r="AI176" i="77" s="1"/>
  <c r="AJ78" i="75"/>
  <c r="AJ176" i="77" s="1"/>
  <c r="AK78" i="75"/>
  <c r="AK176" i="77" s="1"/>
  <c r="AL78" i="75"/>
  <c r="AL176" i="77" s="1"/>
  <c r="AM78" i="75"/>
  <c r="AM176" i="77" s="1"/>
  <c r="AN78" i="75"/>
  <c r="AN176" i="77" s="1"/>
  <c r="AO78" i="75"/>
  <c r="AO176" i="77" s="1"/>
  <c r="AP78" i="75"/>
  <c r="AP176" i="77" s="1"/>
  <c r="AQ78" i="75"/>
  <c r="AQ176" i="77" s="1"/>
  <c r="AR78" i="75"/>
  <c r="AR176" i="77" s="1"/>
  <c r="AS78" i="75"/>
  <c r="AS176" i="77" s="1"/>
  <c r="AT78" i="75"/>
  <c r="AT176" i="77" s="1"/>
  <c r="AU78" i="75"/>
  <c r="AU176" i="77" s="1"/>
  <c r="AV78" i="75"/>
  <c r="AV176" i="77" s="1"/>
  <c r="AW78" i="75"/>
  <c r="AW176" i="77" s="1"/>
  <c r="AX78" i="75"/>
  <c r="AX176" i="77" s="1"/>
  <c r="AY78" i="75"/>
  <c r="AY176" i="77" s="1"/>
  <c r="AZ78" i="75"/>
  <c r="AZ176" i="77" s="1"/>
  <c r="BA78" i="75"/>
  <c r="BA176" i="77" s="1"/>
  <c r="BB78" i="75"/>
  <c r="BB176" i="77" s="1"/>
  <c r="BC78" i="75"/>
  <c r="BC176" i="77" s="1"/>
  <c r="BD78" i="75"/>
  <c r="BD176" i="77" s="1"/>
  <c r="BE78" i="75"/>
  <c r="BE176" i="77" s="1"/>
  <c r="BF78" i="75"/>
  <c r="BF176" i="77" s="1"/>
  <c r="BG78" i="75"/>
  <c r="BG176" i="77" s="1"/>
  <c r="BH78" i="75"/>
  <c r="BH176" i="77" s="1"/>
  <c r="BI78" i="75"/>
  <c r="BI176" i="77" s="1"/>
  <c r="BJ78" i="75"/>
  <c r="BJ176" i="77" s="1"/>
  <c r="BK78" i="75"/>
  <c r="BK176" i="77" s="1"/>
  <c r="BL78" i="75"/>
  <c r="BL176" i="77" s="1"/>
  <c r="BM78" i="75"/>
  <c r="BM176" i="77" s="1"/>
  <c r="BN78" i="75"/>
  <c r="BN176" i="77" s="1"/>
  <c r="BO78" i="75"/>
  <c r="BO176" i="77" s="1"/>
  <c r="BP78" i="75"/>
  <c r="BP176" i="77" s="1"/>
  <c r="BQ78" i="75"/>
  <c r="BQ176" i="77" s="1"/>
  <c r="BR78" i="75"/>
  <c r="BR176" i="77" s="1"/>
  <c r="BS78" i="75"/>
  <c r="BS176" i="77" s="1"/>
  <c r="BT78" i="75"/>
  <c r="BT176" i="77" s="1"/>
  <c r="BU78" i="75"/>
  <c r="BU176" i="77" s="1"/>
  <c r="BV78" i="75"/>
  <c r="BV176" i="77" s="1"/>
  <c r="BW78" i="75"/>
  <c r="BW176" i="77" s="1"/>
  <c r="BX78" i="75"/>
  <c r="BX176" i="77" s="1"/>
  <c r="B79" i="75"/>
  <c r="B177" i="77" s="1"/>
  <c r="C79" i="75"/>
  <c r="C177" i="77" s="1"/>
  <c r="D79" i="75"/>
  <c r="D177" i="77" s="1"/>
  <c r="E79" i="75"/>
  <c r="E177" i="77" s="1"/>
  <c r="F79" i="75"/>
  <c r="F177" i="77" s="1"/>
  <c r="G79" i="75"/>
  <c r="G177" i="77" s="1"/>
  <c r="H79" i="75"/>
  <c r="H177" i="77" s="1"/>
  <c r="I79" i="75"/>
  <c r="I177" i="77" s="1"/>
  <c r="J79" i="75"/>
  <c r="J177" i="77" s="1"/>
  <c r="K79" i="75"/>
  <c r="L79" i="75"/>
  <c r="L177" i="77" s="1"/>
  <c r="M79" i="75"/>
  <c r="M177" i="77" s="1"/>
  <c r="N79" i="75"/>
  <c r="N177" i="77" s="1"/>
  <c r="O79" i="75"/>
  <c r="O177" i="77" s="1"/>
  <c r="P79" i="75"/>
  <c r="P177" i="77" s="1"/>
  <c r="Q79" i="75"/>
  <c r="Q177" i="77" s="1"/>
  <c r="R79" i="75"/>
  <c r="R177" i="77" s="1"/>
  <c r="S79" i="75"/>
  <c r="S177" i="77" s="1"/>
  <c r="T79" i="75"/>
  <c r="T177" i="77" s="1"/>
  <c r="U79" i="75"/>
  <c r="U177" i="77" s="1"/>
  <c r="V79" i="75"/>
  <c r="V177" i="77" s="1"/>
  <c r="W79" i="75"/>
  <c r="W177" i="77" s="1"/>
  <c r="X79" i="75"/>
  <c r="X177" i="77" s="1"/>
  <c r="Y79" i="75"/>
  <c r="Y177" i="77" s="1"/>
  <c r="Z79" i="75"/>
  <c r="Z177" i="77" s="1"/>
  <c r="AA79" i="75"/>
  <c r="AA177" i="77" s="1"/>
  <c r="AB79" i="75"/>
  <c r="AB177" i="77" s="1"/>
  <c r="AC79" i="75"/>
  <c r="AC177" i="77" s="1"/>
  <c r="AD79" i="75"/>
  <c r="AD177" i="77" s="1"/>
  <c r="AE79" i="75"/>
  <c r="AE177" i="77" s="1"/>
  <c r="AF79" i="75"/>
  <c r="AF177" i="77" s="1"/>
  <c r="AG79" i="75"/>
  <c r="AG177" i="77" s="1"/>
  <c r="AH79" i="75"/>
  <c r="AH177" i="77" s="1"/>
  <c r="AI79" i="75"/>
  <c r="AI177" i="77" s="1"/>
  <c r="AJ79" i="75"/>
  <c r="AJ177" i="77" s="1"/>
  <c r="AK79" i="75"/>
  <c r="AK177" i="77" s="1"/>
  <c r="AL79" i="75"/>
  <c r="AL177" i="77" s="1"/>
  <c r="AM79" i="75"/>
  <c r="AM177" i="77" s="1"/>
  <c r="AN79" i="75"/>
  <c r="AN177" i="77" s="1"/>
  <c r="AO79" i="75"/>
  <c r="AO177" i="77" s="1"/>
  <c r="AP79" i="75"/>
  <c r="AP177" i="77" s="1"/>
  <c r="AQ79" i="75"/>
  <c r="AQ177" i="77" s="1"/>
  <c r="AR79" i="75"/>
  <c r="AR177" i="77" s="1"/>
  <c r="AS79" i="75"/>
  <c r="AS177" i="77" s="1"/>
  <c r="AT79" i="75"/>
  <c r="AT177" i="77" s="1"/>
  <c r="AU79" i="75"/>
  <c r="AU177" i="77" s="1"/>
  <c r="AV79" i="75"/>
  <c r="AV177" i="77" s="1"/>
  <c r="AW79" i="75"/>
  <c r="AW177" i="77" s="1"/>
  <c r="AX79" i="75"/>
  <c r="AX177" i="77" s="1"/>
  <c r="AY79" i="75"/>
  <c r="AY177" i="77" s="1"/>
  <c r="AZ79" i="75"/>
  <c r="AZ177" i="77" s="1"/>
  <c r="BA79" i="75"/>
  <c r="BA177" i="77" s="1"/>
  <c r="BB79" i="75"/>
  <c r="BB177" i="77" s="1"/>
  <c r="BC79" i="75"/>
  <c r="BC177" i="77" s="1"/>
  <c r="BD79" i="75"/>
  <c r="BD177" i="77" s="1"/>
  <c r="BE79" i="75"/>
  <c r="BE177" i="77" s="1"/>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R177" i="77" s="1"/>
  <c r="BS79" i="75"/>
  <c r="BS177" i="77" s="1"/>
  <c r="BT79" i="75"/>
  <c r="BT177" i="77" s="1"/>
  <c r="BU79" i="75"/>
  <c r="BU177" i="77" s="1"/>
  <c r="BV79" i="75"/>
  <c r="BV177" i="77" s="1"/>
  <c r="BW79" i="75"/>
  <c r="BW177" i="77" s="1"/>
  <c r="BX79" i="75"/>
  <c r="BX177" i="77" s="1"/>
  <c r="B80" i="75"/>
  <c r="B178" i="77" s="1"/>
  <c r="C80" i="75"/>
  <c r="D80" i="75"/>
  <c r="D178" i="77" s="1"/>
  <c r="E80" i="75"/>
  <c r="E178" i="77" s="1"/>
  <c r="F80" i="75"/>
  <c r="F178" i="77" s="1"/>
  <c r="G80" i="75"/>
  <c r="G178" i="77" s="1"/>
  <c r="H80" i="75"/>
  <c r="H178" i="77" s="1"/>
  <c r="I80" i="75"/>
  <c r="I178" i="77" s="1"/>
  <c r="J80" i="75"/>
  <c r="J178" i="77" s="1"/>
  <c r="K80" i="75"/>
  <c r="K178" i="77" s="1"/>
  <c r="L80" i="75"/>
  <c r="L178" i="77" s="1"/>
  <c r="M80" i="75"/>
  <c r="M178" i="77" s="1"/>
  <c r="N80" i="75"/>
  <c r="N178" i="77" s="1"/>
  <c r="O80" i="75"/>
  <c r="O178" i="77" s="1"/>
  <c r="P80" i="75"/>
  <c r="P178" i="77" s="1"/>
  <c r="Q80" i="75"/>
  <c r="Q178" i="77" s="1"/>
  <c r="R80" i="75"/>
  <c r="R178" i="77" s="1"/>
  <c r="S80" i="75"/>
  <c r="S178" i="77" s="1"/>
  <c r="T80" i="75"/>
  <c r="T178" i="77" s="1"/>
  <c r="U80" i="75"/>
  <c r="U178" i="77" s="1"/>
  <c r="V80" i="75"/>
  <c r="V178" i="77" s="1"/>
  <c r="W80" i="75"/>
  <c r="W178" i="77" s="1"/>
  <c r="X80" i="75"/>
  <c r="X178" i="77" s="1"/>
  <c r="Y80" i="75"/>
  <c r="Y178" i="77" s="1"/>
  <c r="Z80" i="75"/>
  <c r="Z178" i="77" s="1"/>
  <c r="AA80" i="75"/>
  <c r="AA178" i="77" s="1"/>
  <c r="AB80" i="75"/>
  <c r="AB178" i="77" s="1"/>
  <c r="AC80" i="75"/>
  <c r="AC178" i="77" s="1"/>
  <c r="AD80" i="75"/>
  <c r="AD178" i="77" s="1"/>
  <c r="AE80" i="75"/>
  <c r="AE178" i="77" s="1"/>
  <c r="AF80" i="75"/>
  <c r="AF178" i="77" s="1"/>
  <c r="AG80" i="75"/>
  <c r="AG178" i="77" s="1"/>
  <c r="AH80" i="75"/>
  <c r="AH178" i="77" s="1"/>
  <c r="AI80" i="75"/>
  <c r="AI178" i="77" s="1"/>
  <c r="AJ80" i="75"/>
  <c r="AJ178" i="77" s="1"/>
  <c r="AK80" i="75"/>
  <c r="AK178" i="77" s="1"/>
  <c r="AL80" i="75"/>
  <c r="AL178" i="77" s="1"/>
  <c r="AM80" i="75"/>
  <c r="AM178" i="77" s="1"/>
  <c r="AN80" i="75"/>
  <c r="AN178" i="77" s="1"/>
  <c r="AO80" i="75"/>
  <c r="AO178" i="77" s="1"/>
  <c r="AP80" i="75"/>
  <c r="AP178" i="77" s="1"/>
  <c r="AQ80" i="75"/>
  <c r="AQ178" i="77" s="1"/>
  <c r="AR80" i="75"/>
  <c r="AR178" i="77" s="1"/>
  <c r="AS80" i="75"/>
  <c r="AS178" i="77" s="1"/>
  <c r="AT80" i="75"/>
  <c r="AT178" i="77" s="1"/>
  <c r="AU80" i="75"/>
  <c r="AU178" i="77" s="1"/>
  <c r="AV80" i="75"/>
  <c r="AV178" i="77" s="1"/>
  <c r="AW80" i="75"/>
  <c r="AW178" i="77" s="1"/>
  <c r="AX80" i="75"/>
  <c r="AX178" i="77" s="1"/>
  <c r="AY80" i="75"/>
  <c r="AY178" i="77" s="1"/>
  <c r="AZ80" i="75"/>
  <c r="AZ178" i="77" s="1"/>
  <c r="BA80" i="75"/>
  <c r="BA178" i="77" s="1"/>
  <c r="BB80" i="75"/>
  <c r="BB178" i="77" s="1"/>
  <c r="BC80" i="75"/>
  <c r="BC178" i="77" s="1"/>
  <c r="BD80" i="75"/>
  <c r="BD178" i="77" s="1"/>
  <c r="BE80" i="75"/>
  <c r="BE178" i="77" s="1"/>
  <c r="BF80" i="75"/>
  <c r="BF178" i="77" s="1"/>
  <c r="BG80" i="75"/>
  <c r="BG178" i="77" s="1"/>
  <c r="BH80" i="75"/>
  <c r="BH178" i="77" s="1"/>
  <c r="BI80" i="75"/>
  <c r="BI178" i="77" s="1"/>
  <c r="BJ80" i="75"/>
  <c r="BJ178" i="77" s="1"/>
  <c r="BK80" i="75"/>
  <c r="BK178" i="77" s="1"/>
  <c r="BL80" i="75"/>
  <c r="BL178" i="77" s="1"/>
  <c r="BM80" i="75"/>
  <c r="BM178" i="77" s="1"/>
  <c r="BN80" i="75"/>
  <c r="BN178" i="77" s="1"/>
  <c r="BO80" i="75"/>
  <c r="BO178" i="77" s="1"/>
  <c r="BP80" i="75"/>
  <c r="BP178" i="77" s="1"/>
  <c r="BQ80" i="75"/>
  <c r="BQ178" i="77" s="1"/>
  <c r="BR80" i="75"/>
  <c r="BR178" i="77" s="1"/>
  <c r="BS80" i="75"/>
  <c r="BS178" i="77" s="1"/>
  <c r="BT80" i="75"/>
  <c r="BT178" i="77" s="1"/>
  <c r="BU80" i="75"/>
  <c r="BU178" i="77" s="1"/>
  <c r="BV80" i="75"/>
  <c r="BV178" i="77" s="1"/>
  <c r="BW80" i="75"/>
  <c r="BW178" i="77" s="1"/>
  <c r="BX80" i="75"/>
  <c r="BX178" i="77" s="1"/>
  <c r="B81" i="75"/>
  <c r="B179" i="77" s="1"/>
  <c r="C81" i="75"/>
  <c r="C179" i="77" s="1"/>
  <c r="D81" i="75"/>
  <c r="D179" i="77" s="1"/>
  <c r="E81" i="75"/>
  <c r="E179" i="77" s="1"/>
  <c r="F81" i="75"/>
  <c r="F179" i="77" s="1"/>
  <c r="G81" i="75"/>
  <c r="G179" i="77" s="1"/>
  <c r="H81" i="75"/>
  <c r="H179" i="77" s="1"/>
  <c r="I81" i="75"/>
  <c r="I179" i="77" s="1"/>
  <c r="J81" i="75"/>
  <c r="J179" i="77" s="1"/>
  <c r="K81" i="75"/>
  <c r="K179" i="77" s="1"/>
  <c r="L81" i="75"/>
  <c r="L179" i="77" s="1"/>
  <c r="M81" i="75"/>
  <c r="M179" i="77" s="1"/>
  <c r="N81" i="75"/>
  <c r="N179" i="77" s="1"/>
  <c r="O81" i="75"/>
  <c r="O179" i="77" s="1"/>
  <c r="P81" i="75"/>
  <c r="P179" i="77" s="1"/>
  <c r="Q81" i="75"/>
  <c r="Q179" i="77" s="1"/>
  <c r="R81" i="75"/>
  <c r="R179" i="77" s="1"/>
  <c r="S81" i="75"/>
  <c r="S179" i="77" s="1"/>
  <c r="T81" i="75"/>
  <c r="T179" i="77" s="1"/>
  <c r="U81" i="75"/>
  <c r="U179" i="77" s="1"/>
  <c r="V81" i="75"/>
  <c r="V179" i="77" s="1"/>
  <c r="W81" i="75"/>
  <c r="W179" i="77" s="1"/>
  <c r="X81" i="75"/>
  <c r="X179" i="77" s="1"/>
  <c r="Y81" i="75"/>
  <c r="Y179" i="77" s="1"/>
  <c r="Z81" i="75"/>
  <c r="Z179" i="77" s="1"/>
  <c r="AA81" i="75"/>
  <c r="AA179" i="77" s="1"/>
  <c r="AB81" i="75"/>
  <c r="AB179" i="77" s="1"/>
  <c r="AC81" i="75"/>
  <c r="AD81" i="75"/>
  <c r="AD179" i="77" s="1"/>
  <c r="AE81" i="75"/>
  <c r="AE179" i="77" s="1"/>
  <c r="AF81" i="75"/>
  <c r="AF179" i="77" s="1"/>
  <c r="AG81" i="75"/>
  <c r="AG179" i="77" s="1"/>
  <c r="AH81" i="75"/>
  <c r="AH179" i="77" s="1"/>
  <c r="AI81" i="75"/>
  <c r="AI179" i="77" s="1"/>
  <c r="AJ81" i="75"/>
  <c r="AJ179" i="77" s="1"/>
  <c r="AK81" i="75"/>
  <c r="AK179" i="77" s="1"/>
  <c r="AL81" i="75"/>
  <c r="AL179" i="77" s="1"/>
  <c r="AM81" i="75"/>
  <c r="AM179" i="77" s="1"/>
  <c r="AN81" i="75"/>
  <c r="AN179" i="77" s="1"/>
  <c r="AO81" i="75"/>
  <c r="AO179" i="77" s="1"/>
  <c r="AP81" i="75"/>
  <c r="AP179" i="77" s="1"/>
  <c r="AQ81" i="75"/>
  <c r="AQ179" i="77" s="1"/>
  <c r="AR81" i="75"/>
  <c r="AR179" i="77" s="1"/>
  <c r="AS81" i="75"/>
  <c r="AS179" i="77" s="1"/>
  <c r="AT81" i="75"/>
  <c r="AT179" i="77" s="1"/>
  <c r="AU81" i="75"/>
  <c r="AU179" i="77" s="1"/>
  <c r="AV81" i="75"/>
  <c r="AV179" i="77" s="1"/>
  <c r="AW81" i="75"/>
  <c r="AW179" i="77" s="1"/>
  <c r="AX81" i="75"/>
  <c r="AX179" i="77" s="1"/>
  <c r="AY81" i="75"/>
  <c r="AY179" i="77" s="1"/>
  <c r="AZ81" i="75"/>
  <c r="AZ179" i="77" s="1"/>
  <c r="BA81" i="75"/>
  <c r="BA179" i="77" s="1"/>
  <c r="BB81" i="75"/>
  <c r="BB179" i="77" s="1"/>
  <c r="BC81" i="75"/>
  <c r="BC179" i="77" s="1"/>
  <c r="BD81" i="75"/>
  <c r="BD179" i="77" s="1"/>
  <c r="BE81" i="75"/>
  <c r="BE179" i="77" s="1"/>
  <c r="BF81" i="75"/>
  <c r="BF179" i="77" s="1"/>
  <c r="BG81" i="75"/>
  <c r="BG179" i="77" s="1"/>
  <c r="BH81" i="75"/>
  <c r="BH179" i="77" s="1"/>
  <c r="BI81" i="75"/>
  <c r="BI179" i="77" s="1"/>
  <c r="BJ81" i="75"/>
  <c r="BJ179" i="77" s="1"/>
  <c r="BK81" i="75"/>
  <c r="BK179" i="77" s="1"/>
  <c r="BL81" i="75"/>
  <c r="BL179" i="77" s="1"/>
  <c r="BM81" i="75"/>
  <c r="BM179" i="77" s="1"/>
  <c r="BN81" i="75"/>
  <c r="BN179" i="77" s="1"/>
  <c r="BO81" i="75"/>
  <c r="BO179" i="77" s="1"/>
  <c r="BP81" i="75"/>
  <c r="BP179" i="77" s="1"/>
  <c r="BQ81" i="75"/>
  <c r="BQ179" i="77" s="1"/>
  <c r="BR81" i="75"/>
  <c r="BR179" i="77" s="1"/>
  <c r="BS81" i="75"/>
  <c r="BS179" i="77" s="1"/>
  <c r="BT81" i="75"/>
  <c r="BT179" i="77" s="1"/>
  <c r="BU81" i="75"/>
  <c r="BU179" i="77" s="1"/>
  <c r="BV81" i="75"/>
  <c r="BV179" i="77" s="1"/>
  <c r="BW81" i="75"/>
  <c r="BW179" i="77" s="1"/>
  <c r="BX81" i="75"/>
  <c r="BX179" i="77" s="1"/>
  <c r="B87" i="75"/>
  <c r="B217" i="77" s="1"/>
  <c r="C87" i="75"/>
  <c r="C217" i="77" s="1"/>
  <c r="D87" i="75"/>
  <c r="D217" i="77" s="1"/>
  <c r="E87" i="75"/>
  <c r="E217" i="77" s="1"/>
  <c r="F87" i="75"/>
  <c r="F217" i="77" s="1"/>
  <c r="G87" i="75"/>
  <c r="G217" i="77" s="1"/>
  <c r="H87" i="75"/>
  <c r="H217" i="77" s="1"/>
  <c r="I87" i="75"/>
  <c r="I217" i="77" s="1"/>
  <c r="J87" i="75"/>
  <c r="J217" i="77" s="1"/>
  <c r="K87" i="75"/>
  <c r="K217" i="77" s="1"/>
  <c r="L87" i="75"/>
  <c r="L217" i="77" s="1"/>
  <c r="M87" i="75"/>
  <c r="M217" i="77" s="1"/>
  <c r="N87" i="75"/>
  <c r="N217" i="77" s="1"/>
  <c r="O87" i="75"/>
  <c r="O217" i="77" s="1"/>
  <c r="P87" i="75"/>
  <c r="P217" i="77" s="1"/>
  <c r="Q87" i="75"/>
  <c r="Q217" i="77" s="1"/>
  <c r="R87" i="75"/>
  <c r="R217" i="77" s="1"/>
  <c r="S87" i="75"/>
  <c r="S217" i="77" s="1"/>
  <c r="T87" i="75"/>
  <c r="T217" i="77" s="1"/>
  <c r="U87" i="75"/>
  <c r="U217" i="77" s="1"/>
  <c r="V87" i="75"/>
  <c r="V217" i="77" s="1"/>
  <c r="W87" i="75"/>
  <c r="W217" i="77" s="1"/>
  <c r="X87" i="75"/>
  <c r="X217" i="77" s="1"/>
  <c r="Y87" i="75"/>
  <c r="Y217" i="77" s="1"/>
  <c r="Z87" i="75"/>
  <c r="AA87" i="75"/>
  <c r="AA217" i="77" s="1"/>
  <c r="AB87" i="75"/>
  <c r="AB217" i="77" s="1"/>
  <c r="AC87" i="75"/>
  <c r="AC217" i="77" s="1"/>
  <c r="AD87" i="75"/>
  <c r="AD217" i="77" s="1"/>
  <c r="AE87" i="75"/>
  <c r="AE217" i="77" s="1"/>
  <c r="AF87" i="75"/>
  <c r="AF217" i="77" s="1"/>
  <c r="AG87" i="75"/>
  <c r="AG217" i="77" s="1"/>
  <c r="AH87" i="75"/>
  <c r="AH217" i="77" s="1"/>
  <c r="AI87" i="75"/>
  <c r="AI217" i="77" s="1"/>
  <c r="AJ87" i="75"/>
  <c r="AJ217" i="77" s="1"/>
  <c r="AK87" i="75"/>
  <c r="AK217" i="77" s="1"/>
  <c r="AL87" i="75"/>
  <c r="AL217" i="77" s="1"/>
  <c r="AM87" i="75"/>
  <c r="AM217" i="77" s="1"/>
  <c r="AN87" i="75"/>
  <c r="AN217" i="77" s="1"/>
  <c r="AO87" i="75"/>
  <c r="AO217" i="77" s="1"/>
  <c r="AP87" i="75"/>
  <c r="AP217" i="77" s="1"/>
  <c r="AQ87" i="75"/>
  <c r="AQ217" i="77" s="1"/>
  <c r="AR87" i="75"/>
  <c r="AR217" i="77" s="1"/>
  <c r="AS87" i="75"/>
  <c r="AS217" i="77" s="1"/>
  <c r="AT87" i="75"/>
  <c r="AT217" i="77" s="1"/>
  <c r="AU87" i="75"/>
  <c r="AU217" i="77" s="1"/>
  <c r="AV87" i="75"/>
  <c r="AV217" i="77" s="1"/>
  <c r="AW87" i="75"/>
  <c r="AW217" i="77" s="1"/>
  <c r="AX87" i="75"/>
  <c r="AX217" i="77" s="1"/>
  <c r="AY87" i="75"/>
  <c r="AY217" i="77" s="1"/>
  <c r="AZ87" i="75"/>
  <c r="AZ217" i="77" s="1"/>
  <c r="BA87" i="75"/>
  <c r="BA217" i="77" s="1"/>
  <c r="BB87" i="75"/>
  <c r="BB217" i="77" s="1"/>
  <c r="BC87" i="75"/>
  <c r="BC217" i="77" s="1"/>
  <c r="BD87" i="75"/>
  <c r="BD217" i="77" s="1"/>
  <c r="BE87" i="75"/>
  <c r="BE217" i="77" s="1"/>
  <c r="BF87" i="75"/>
  <c r="BF217" i="77" s="1"/>
  <c r="BG87" i="75"/>
  <c r="BG217" i="77" s="1"/>
  <c r="BH87" i="75"/>
  <c r="BH217" i="77" s="1"/>
  <c r="BI87" i="75"/>
  <c r="BI217" i="77" s="1"/>
  <c r="BJ87" i="75"/>
  <c r="BJ217" i="77" s="1"/>
  <c r="BK87" i="75"/>
  <c r="BK217" i="77" s="1"/>
  <c r="BL87" i="75"/>
  <c r="BL217" i="77" s="1"/>
  <c r="BM87" i="75"/>
  <c r="BM217" i="77" s="1"/>
  <c r="BN87" i="75"/>
  <c r="BN217" i="77" s="1"/>
  <c r="BO87" i="75"/>
  <c r="BO217" i="77" s="1"/>
  <c r="BP87" i="75"/>
  <c r="BP217" i="77" s="1"/>
  <c r="BQ87" i="75"/>
  <c r="BQ217" i="77" s="1"/>
  <c r="BR87" i="75"/>
  <c r="BR217" i="77" s="1"/>
  <c r="BS87" i="75"/>
  <c r="BS217" i="77" s="1"/>
  <c r="BT87" i="75"/>
  <c r="BT217" i="77" s="1"/>
  <c r="BU87" i="75"/>
  <c r="BU217" i="77" s="1"/>
  <c r="BV87" i="75"/>
  <c r="BV217" i="77" s="1"/>
  <c r="BW87" i="75"/>
  <c r="BW217" i="77" s="1"/>
  <c r="BX87" i="75"/>
  <c r="BX217" i="77" s="1"/>
  <c r="B88" i="75"/>
  <c r="B218" i="77" s="1"/>
  <c r="C88" i="75"/>
  <c r="C218" i="77" s="1"/>
  <c r="D88" i="75"/>
  <c r="D218" i="77" s="1"/>
  <c r="E88" i="75"/>
  <c r="E218" i="77" s="1"/>
  <c r="F88" i="75"/>
  <c r="F218" i="77" s="1"/>
  <c r="G88" i="75"/>
  <c r="H88" i="75"/>
  <c r="H218" i="77" s="1"/>
  <c r="I88" i="75"/>
  <c r="I218" i="77" s="1"/>
  <c r="J88" i="75"/>
  <c r="J218" i="77" s="1"/>
  <c r="K88" i="75"/>
  <c r="K218" i="77" s="1"/>
  <c r="L88" i="75"/>
  <c r="L218" i="77" s="1"/>
  <c r="M88" i="75"/>
  <c r="M218" i="77" s="1"/>
  <c r="N88" i="75"/>
  <c r="N218" i="77" s="1"/>
  <c r="O88" i="75"/>
  <c r="P88" i="75"/>
  <c r="P218" i="77" s="1"/>
  <c r="Q88" i="75"/>
  <c r="Q218" i="77" s="1"/>
  <c r="R88" i="75"/>
  <c r="R218" i="77" s="1"/>
  <c r="S88" i="75"/>
  <c r="S218" i="77" s="1"/>
  <c r="T88" i="75"/>
  <c r="T218" i="77" s="1"/>
  <c r="U88" i="75"/>
  <c r="U218" i="77" s="1"/>
  <c r="V88" i="75"/>
  <c r="V218" i="77" s="1"/>
  <c r="W88" i="75"/>
  <c r="W218" i="77" s="1"/>
  <c r="X88" i="75"/>
  <c r="X218" i="77" s="1"/>
  <c r="Y88" i="75"/>
  <c r="Y218" i="77" s="1"/>
  <c r="Z88" i="75"/>
  <c r="Z218" i="77" s="1"/>
  <c r="AA88" i="75"/>
  <c r="AA218" i="77" s="1"/>
  <c r="AB88" i="75"/>
  <c r="AB218" i="77" s="1"/>
  <c r="AC88" i="75"/>
  <c r="AC218" i="77" s="1"/>
  <c r="AD88" i="75"/>
  <c r="AD218" i="77" s="1"/>
  <c r="AE88" i="75"/>
  <c r="AE218" i="77" s="1"/>
  <c r="AF88" i="75"/>
  <c r="AF218" i="77" s="1"/>
  <c r="AG88" i="75"/>
  <c r="AG218" i="77" s="1"/>
  <c r="AH88" i="75"/>
  <c r="AH218" i="77" s="1"/>
  <c r="AI88" i="75"/>
  <c r="AI218" i="77" s="1"/>
  <c r="AJ88" i="75"/>
  <c r="AJ218" i="77" s="1"/>
  <c r="AK88" i="75"/>
  <c r="AK218" i="77" s="1"/>
  <c r="AL88" i="75"/>
  <c r="AL218" i="77" s="1"/>
  <c r="AM88" i="75"/>
  <c r="AM218" i="77" s="1"/>
  <c r="AN88" i="75"/>
  <c r="AN218" i="77" s="1"/>
  <c r="AO88" i="75"/>
  <c r="AO218" i="77" s="1"/>
  <c r="AP88" i="75"/>
  <c r="AP218" i="77" s="1"/>
  <c r="AQ88" i="75"/>
  <c r="AQ218" i="77" s="1"/>
  <c r="AR88" i="75"/>
  <c r="AR218" i="77" s="1"/>
  <c r="AS88" i="75"/>
  <c r="AS218" i="77" s="1"/>
  <c r="AT88" i="75"/>
  <c r="AT218" i="77" s="1"/>
  <c r="AU88" i="75"/>
  <c r="AU218" i="77" s="1"/>
  <c r="AV88" i="75"/>
  <c r="AV218" i="77" s="1"/>
  <c r="AW88" i="75"/>
  <c r="AW218" i="77" s="1"/>
  <c r="AX88" i="75"/>
  <c r="AX218" i="77" s="1"/>
  <c r="AY88" i="75"/>
  <c r="AY218" i="77" s="1"/>
  <c r="AZ88" i="75"/>
  <c r="AZ218" i="77" s="1"/>
  <c r="BA88" i="75"/>
  <c r="BA218" i="77" s="1"/>
  <c r="BB88" i="75"/>
  <c r="BB218" i="77" s="1"/>
  <c r="BC88" i="75"/>
  <c r="BC218" i="77" s="1"/>
  <c r="BD88" i="75"/>
  <c r="BD218" i="77" s="1"/>
  <c r="BE88" i="75"/>
  <c r="BE218" i="77" s="1"/>
  <c r="BF88" i="75"/>
  <c r="BF218" i="77" s="1"/>
  <c r="BG88" i="75"/>
  <c r="BG218" i="77" s="1"/>
  <c r="BH88" i="75"/>
  <c r="BH218" i="77" s="1"/>
  <c r="BI88" i="75"/>
  <c r="BI218" i="77" s="1"/>
  <c r="BJ88" i="75"/>
  <c r="BJ218" i="77" s="1"/>
  <c r="BK88" i="75"/>
  <c r="BK218" i="77" s="1"/>
  <c r="BL88" i="75"/>
  <c r="BL218" i="77" s="1"/>
  <c r="BM88" i="75"/>
  <c r="BM218" i="77" s="1"/>
  <c r="BN88" i="75"/>
  <c r="BN218" i="77" s="1"/>
  <c r="BO88" i="75"/>
  <c r="BO218" i="77" s="1"/>
  <c r="BP88" i="75"/>
  <c r="BP218" i="77" s="1"/>
  <c r="BQ88" i="75"/>
  <c r="BQ218" i="77" s="1"/>
  <c r="BR88" i="75"/>
  <c r="BR218" i="77" s="1"/>
  <c r="BS88" i="75"/>
  <c r="BS218" i="77" s="1"/>
  <c r="BT88" i="75"/>
  <c r="BT218" i="77" s="1"/>
  <c r="BU88" i="75"/>
  <c r="BU218" i="77" s="1"/>
  <c r="BV88" i="75"/>
  <c r="BV218" i="77" s="1"/>
  <c r="BW88" i="75"/>
  <c r="BW218" i="77" s="1"/>
  <c r="BX88" i="75"/>
  <c r="BX218" i="77" s="1"/>
  <c r="B89" i="75"/>
  <c r="B219" i="77" s="1"/>
  <c r="C89" i="75"/>
  <c r="C219" i="77" s="1"/>
  <c r="D89" i="75"/>
  <c r="D219" i="77" s="1"/>
  <c r="E89" i="75"/>
  <c r="E219" i="77" s="1"/>
  <c r="F89" i="75"/>
  <c r="F219" i="77" s="1"/>
  <c r="G89" i="75"/>
  <c r="G219" i="77" s="1"/>
  <c r="H89" i="75"/>
  <c r="H219" i="77" s="1"/>
  <c r="I89" i="75"/>
  <c r="I219" i="77" s="1"/>
  <c r="J89" i="75"/>
  <c r="J219" i="77" s="1"/>
  <c r="K89" i="75"/>
  <c r="K219" i="77" s="1"/>
  <c r="L89" i="75"/>
  <c r="L219" i="77" s="1"/>
  <c r="M89" i="75"/>
  <c r="M219" i="77" s="1"/>
  <c r="N89" i="75"/>
  <c r="N219" i="77" s="1"/>
  <c r="O89" i="75"/>
  <c r="O219" i="77" s="1"/>
  <c r="P89" i="75"/>
  <c r="P219" i="77" s="1"/>
  <c r="Q89" i="75"/>
  <c r="Q219" i="77" s="1"/>
  <c r="R89" i="75"/>
  <c r="R219" i="77" s="1"/>
  <c r="S89" i="75"/>
  <c r="S219" i="77" s="1"/>
  <c r="T89" i="75"/>
  <c r="T219" i="77" s="1"/>
  <c r="U89" i="75"/>
  <c r="U219" i="77" s="1"/>
  <c r="V89" i="75"/>
  <c r="V219" i="77" s="1"/>
  <c r="W89" i="75"/>
  <c r="W219" i="77" s="1"/>
  <c r="X89" i="75"/>
  <c r="X219" i="77" s="1"/>
  <c r="Y89" i="75"/>
  <c r="Y219" i="77" s="1"/>
  <c r="Z89" i="75"/>
  <c r="Z219" i="77" s="1"/>
  <c r="AA89" i="75"/>
  <c r="AA219" i="77" s="1"/>
  <c r="AB89" i="75"/>
  <c r="AB219" i="77" s="1"/>
  <c r="AC89" i="75"/>
  <c r="AC219" i="77" s="1"/>
  <c r="AD89" i="75"/>
  <c r="AD219" i="77" s="1"/>
  <c r="AE89" i="75"/>
  <c r="AE219" i="77" s="1"/>
  <c r="AF89" i="75"/>
  <c r="AF219" i="77" s="1"/>
  <c r="AG89" i="75"/>
  <c r="AG219" i="77" s="1"/>
  <c r="AH89" i="75"/>
  <c r="AH219" i="77" s="1"/>
  <c r="AI89" i="75"/>
  <c r="AI219" i="77" s="1"/>
  <c r="AJ89" i="75"/>
  <c r="AJ219" i="77" s="1"/>
  <c r="AK89" i="75"/>
  <c r="AK219" i="77" s="1"/>
  <c r="AL89" i="75"/>
  <c r="AL219" i="77" s="1"/>
  <c r="AM89" i="75"/>
  <c r="AM219" i="77" s="1"/>
  <c r="AN89" i="75"/>
  <c r="AN219" i="77" s="1"/>
  <c r="AO89" i="75"/>
  <c r="AO219" i="77" s="1"/>
  <c r="AP89" i="75"/>
  <c r="AP219" i="77" s="1"/>
  <c r="AQ89" i="75"/>
  <c r="AQ219" i="77" s="1"/>
  <c r="AR89" i="75"/>
  <c r="AR219" i="77" s="1"/>
  <c r="AS89" i="75"/>
  <c r="AS219" i="77" s="1"/>
  <c r="AT89" i="75"/>
  <c r="AT219" i="77" s="1"/>
  <c r="AU89" i="75"/>
  <c r="AU219" i="77" s="1"/>
  <c r="AV89" i="75"/>
  <c r="AV219" i="77" s="1"/>
  <c r="AW89" i="75"/>
  <c r="AW219" i="77" s="1"/>
  <c r="AX89" i="75"/>
  <c r="AX219" i="77" s="1"/>
  <c r="AY89" i="75"/>
  <c r="AY219" i="77" s="1"/>
  <c r="AZ89" i="75"/>
  <c r="AZ219" i="77" s="1"/>
  <c r="BA89" i="75"/>
  <c r="BA219" i="77" s="1"/>
  <c r="BB89" i="75"/>
  <c r="BB219" i="77" s="1"/>
  <c r="BC89" i="75"/>
  <c r="BC219" i="77" s="1"/>
  <c r="BD89" i="75"/>
  <c r="BD219" i="77" s="1"/>
  <c r="BE89" i="75"/>
  <c r="BE219" i="77" s="1"/>
  <c r="BF89" i="75"/>
  <c r="BF219" i="77" s="1"/>
  <c r="BG89" i="75"/>
  <c r="BG219" i="77" s="1"/>
  <c r="BH89" i="75"/>
  <c r="BH219" i="77" s="1"/>
  <c r="BI89" i="75"/>
  <c r="BI219" i="77" s="1"/>
  <c r="BJ89" i="75"/>
  <c r="BJ219" i="77" s="1"/>
  <c r="BK89" i="75"/>
  <c r="BK219" i="77" s="1"/>
  <c r="BL89" i="75"/>
  <c r="BL219" i="77" s="1"/>
  <c r="BM89" i="75"/>
  <c r="BM219" i="77" s="1"/>
  <c r="BN89" i="75"/>
  <c r="BN219" i="77" s="1"/>
  <c r="BO89" i="75"/>
  <c r="BO219" i="77" s="1"/>
  <c r="BP89" i="75"/>
  <c r="BP219" i="77" s="1"/>
  <c r="BQ89" i="75"/>
  <c r="BQ219" i="77" s="1"/>
  <c r="BR89" i="75"/>
  <c r="BR219" i="77" s="1"/>
  <c r="BS89" i="75"/>
  <c r="BS219" i="77" s="1"/>
  <c r="BT89" i="75"/>
  <c r="BT219" i="77" s="1"/>
  <c r="BU89" i="75"/>
  <c r="BU219" i="77" s="1"/>
  <c r="BV89" i="75"/>
  <c r="BV219" i="77" s="1"/>
  <c r="BW89" i="75"/>
  <c r="BW219" i="77" s="1"/>
  <c r="BX89" i="75"/>
  <c r="BX219" i="77" s="1"/>
  <c r="B90" i="75"/>
  <c r="B220" i="77" s="1"/>
  <c r="C90" i="75"/>
  <c r="C220" i="77" s="1"/>
  <c r="D90" i="75"/>
  <c r="D220" i="77" s="1"/>
  <c r="E90" i="75"/>
  <c r="E220" i="77" s="1"/>
  <c r="F90" i="75"/>
  <c r="F220" i="77" s="1"/>
  <c r="G90" i="75"/>
  <c r="G220" i="77" s="1"/>
  <c r="H90" i="75"/>
  <c r="H220" i="77" s="1"/>
  <c r="I90" i="75"/>
  <c r="I220" i="77" s="1"/>
  <c r="J90" i="75"/>
  <c r="J220" i="77" s="1"/>
  <c r="K90" i="75"/>
  <c r="K220" i="77" s="1"/>
  <c r="L90" i="75"/>
  <c r="L220" i="77" s="1"/>
  <c r="M90" i="75"/>
  <c r="M220" i="77" s="1"/>
  <c r="N90" i="75"/>
  <c r="N220" i="77" s="1"/>
  <c r="O90" i="75"/>
  <c r="O220" i="77" s="1"/>
  <c r="P90" i="75"/>
  <c r="P220" i="77" s="1"/>
  <c r="Q90" i="75"/>
  <c r="Q220" i="77" s="1"/>
  <c r="R90" i="75"/>
  <c r="R220" i="77" s="1"/>
  <c r="S90" i="75"/>
  <c r="S220" i="77" s="1"/>
  <c r="T90" i="75"/>
  <c r="T220" i="77" s="1"/>
  <c r="U90" i="75"/>
  <c r="U220" i="77" s="1"/>
  <c r="V90" i="75"/>
  <c r="V220" i="77" s="1"/>
  <c r="W90" i="75"/>
  <c r="W220" i="77" s="1"/>
  <c r="X90" i="75"/>
  <c r="X220" i="77" s="1"/>
  <c r="Y90" i="75"/>
  <c r="Z90" i="75"/>
  <c r="Z220" i="77" s="1"/>
  <c r="AA90" i="75"/>
  <c r="AA220" i="77" s="1"/>
  <c r="AB90" i="75"/>
  <c r="AB220" i="77" s="1"/>
  <c r="AC90" i="75"/>
  <c r="AC220" i="77" s="1"/>
  <c r="AD90" i="75"/>
  <c r="AD220" i="77" s="1"/>
  <c r="AE90" i="75"/>
  <c r="AE220" i="77" s="1"/>
  <c r="AF90" i="75"/>
  <c r="AF220" i="77" s="1"/>
  <c r="AG90" i="75"/>
  <c r="AG220" i="77" s="1"/>
  <c r="AH90" i="75"/>
  <c r="AH220" i="77" s="1"/>
  <c r="AI90" i="75"/>
  <c r="AI220" i="77" s="1"/>
  <c r="AJ90" i="75"/>
  <c r="AJ220" i="77" s="1"/>
  <c r="AK90" i="75"/>
  <c r="AK220" i="77" s="1"/>
  <c r="AL90" i="75"/>
  <c r="AL220" i="77" s="1"/>
  <c r="AM90" i="75"/>
  <c r="AM220" i="77" s="1"/>
  <c r="AN90" i="75"/>
  <c r="AN220" i="77" s="1"/>
  <c r="AO90" i="75"/>
  <c r="AO220" i="77" s="1"/>
  <c r="AP90" i="75"/>
  <c r="AP220" i="77" s="1"/>
  <c r="AQ90" i="75"/>
  <c r="AQ220" i="77" s="1"/>
  <c r="AR90" i="75"/>
  <c r="AR220" i="77" s="1"/>
  <c r="AS90" i="75"/>
  <c r="AS220" i="77" s="1"/>
  <c r="AT90" i="75"/>
  <c r="AT220" i="77" s="1"/>
  <c r="AU90" i="75"/>
  <c r="AU220" i="77" s="1"/>
  <c r="AV90" i="75"/>
  <c r="AV220" i="77" s="1"/>
  <c r="AW90" i="75"/>
  <c r="AW220" i="77" s="1"/>
  <c r="AX90" i="75"/>
  <c r="AX220" i="77" s="1"/>
  <c r="AY90" i="75"/>
  <c r="AY220" i="77" s="1"/>
  <c r="AZ90" i="75"/>
  <c r="AZ220" i="77" s="1"/>
  <c r="BA90" i="75"/>
  <c r="BA220" i="77" s="1"/>
  <c r="BB90" i="75"/>
  <c r="BB220" i="77" s="1"/>
  <c r="BC90" i="75"/>
  <c r="BC220" i="77" s="1"/>
  <c r="BD90" i="75"/>
  <c r="BD220" i="77" s="1"/>
  <c r="BE90" i="75"/>
  <c r="BE220" i="77" s="1"/>
  <c r="BF90" i="75"/>
  <c r="BF220" i="77" s="1"/>
  <c r="BG90" i="75"/>
  <c r="BG220" i="77" s="1"/>
  <c r="BH90" i="75"/>
  <c r="BH220" i="77" s="1"/>
  <c r="BI90" i="75"/>
  <c r="BI220" i="77" s="1"/>
  <c r="BJ90" i="75"/>
  <c r="BJ220" i="77" s="1"/>
  <c r="BK90" i="75"/>
  <c r="BK220" i="77" s="1"/>
  <c r="BL90" i="75"/>
  <c r="BL220" i="77" s="1"/>
  <c r="BM90" i="75"/>
  <c r="BM220" i="77" s="1"/>
  <c r="BN90" i="75"/>
  <c r="BN220" i="77" s="1"/>
  <c r="BO90" i="75"/>
  <c r="BO220" i="77" s="1"/>
  <c r="BP90" i="75"/>
  <c r="BP220" i="77" s="1"/>
  <c r="BQ90" i="75"/>
  <c r="BQ220" i="77" s="1"/>
  <c r="BR90" i="75"/>
  <c r="BR220" i="77" s="1"/>
  <c r="BS90" i="75"/>
  <c r="BS220" i="77" s="1"/>
  <c r="BT90" i="75"/>
  <c r="BT220" i="77" s="1"/>
  <c r="BU90" i="75"/>
  <c r="BU220" i="77" s="1"/>
  <c r="BV90" i="75"/>
  <c r="BV220" i="77" s="1"/>
  <c r="BW90" i="75"/>
  <c r="BW220" i="77" s="1"/>
  <c r="BX90" i="75"/>
  <c r="BX220" i="77" s="1"/>
  <c r="B91" i="75"/>
  <c r="B221" i="77" s="1"/>
  <c r="C91" i="75"/>
  <c r="C221" i="77" s="1"/>
  <c r="D91" i="75"/>
  <c r="D221" i="77" s="1"/>
  <c r="E91" i="75"/>
  <c r="E221" i="77" s="1"/>
  <c r="F91" i="75"/>
  <c r="F221" i="77" s="1"/>
  <c r="G91" i="75"/>
  <c r="G221" i="77" s="1"/>
  <c r="H91" i="75"/>
  <c r="H221" i="77" s="1"/>
  <c r="I91" i="75"/>
  <c r="I221" i="77" s="1"/>
  <c r="J91" i="75"/>
  <c r="J221" i="77" s="1"/>
  <c r="K91" i="75"/>
  <c r="K221" i="77" s="1"/>
  <c r="L91" i="75"/>
  <c r="L221" i="77" s="1"/>
  <c r="M91" i="75"/>
  <c r="M221" i="77" s="1"/>
  <c r="N91" i="75"/>
  <c r="N221" i="77" s="1"/>
  <c r="O91" i="75"/>
  <c r="O221" i="77" s="1"/>
  <c r="P91" i="75"/>
  <c r="P221" i="77" s="1"/>
  <c r="Q91" i="75"/>
  <c r="Q221" i="77" s="1"/>
  <c r="R91" i="75"/>
  <c r="R221" i="77" s="1"/>
  <c r="S91" i="75"/>
  <c r="S221" i="77" s="1"/>
  <c r="T91" i="75"/>
  <c r="T221" i="77" s="1"/>
  <c r="U91" i="75"/>
  <c r="U221" i="77" s="1"/>
  <c r="V91" i="75"/>
  <c r="V221" i="77" s="1"/>
  <c r="W91" i="75"/>
  <c r="W221" i="77" s="1"/>
  <c r="X91" i="75"/>
  <c r="X221" i="77" s="1"/>
  <c r="Y91" i="75"/>
  <c r="Y221" i="77" s="1"/>
  <c r="Z91" i="75"/>
  <c r="Z221" i="77" s="1"/>
  <c r="AA91" i="75"/>
  <c r="AA221" i="77" s="1"/>
  <c r="AB91" i="75"/>
  <c r="AB221" i="77" s="1"/>
  <c r="AC91" i="75"/>
  <c r="AC221" i="77" s="1"/>
  <c r="AD91" i="75"/>
  <c r="AD221" i="77" s="1"/>
  <c r="AE91" i="75"/>
  <c r="AE221" i="77" s="1"/>
  <c r="AF91" i="75"/>
  <c r="AF221" i="77" s="1"/>
  <c r="AG91" i="75"/>
  <c r="AG221" i="77" s="1"/>
  <c r="AH91" i="75"/>
  <c r="AH221" i="77" s="1"/>
  <c r="AI91" i="75"/>
  <c r="AI221" i="77" s="1"/>
  <c r="AJ91" i="75"/>
  <c r="AJ221" i="77" s="1"/>
  <c r="AK91" i="75"/>
  <c r="AK221" i="77" s="1"/>
  <c r="AL91" i="75"/>
  <c r="AL221" i="77" s="1"/>
  <c r="AM91" i="75"/>
  <c r="AM221" i="77" s="1"/>
  <c r="AN91" i="75"/>
  <c r="AN221" i="77" s="1"/>
  <c r="AO91" i="75"/>
  <c r="AO221" i="77" s="1"/>
  <c r="AP91" i="75"/>
  <c r="AP221" i="77" s="1"/>
  <c r="AQ91" i="75"/>
  <c r="AQ221" i="77" s="1"/>
  <c r="AR91" i="75"/>
  <c r="AR221" i="77" s="1"/>
  <c r="AS91" i="75"/>
  <c r="AS221" i="77" s="1"/>
  <c r="AT91" i="75"/>
  <c r="AT221" i="77" s="1"/>
  <c r="AU91" i="75"/>
  <c r="AU221" i="77" s="1"/>
  <c r="AV91" i="75"/>
  <c r="AV221" i="77" s="1"/>
  <c r="AW91" i="75"/>
  <c r="AW221" i="77" s="1"/>
  <c r="AX91" i="75"/>
  <c r="AX221" i="77" s="1"/>
  <c r="AY91" i="75"/>
  <c r="AY221" i="77" s="1"/>
  <c r="AZ91" i="75"/>
  <c r="AZ221" i="77" s="1"/>
  <c r="BA91" i="75"/>
  <c r="BA221" i="77" s="1"/>
  <c r="BB91" i="75"/>
  <c r="BB221" i="77" s="1"/>
  <c r="BC91" i="75"/>
  <c r="BC221" i="77" s="1"/>
  <c r="BD91" i="75"/>
  <c r="BD221" i="77" s="1"/>
  <c r="BE91" i="75"/>
  <c r="BE221" i="77" s="1"/>
  <c r="BF91" i="75"/>
  <c r="BF221" i="77" s="1"/>
  <c r="BG91" i="75"/>
  <c r="BG221" i="77" s="1"/>
  <c r="BH91" i="75"/>
  <c r="BH221" i="77" s="1"/>
  <c r="BI91" i="75"/>
  <c r="BI221" i="77" s="1"/>
  <c r="BJ91" i="75"/>
  <c r="BJ221" i="77" s="1"/>
  <c r="BK91" i="75"/>
  <c r="BK221" i="77" s="1"/>
  <c r="BL91" i="75"/>
  <c r="BL221" i="77" s="1"/>
  <c r="BM91" i="75"/>
  <c r="BM221" i="77" s="1"/>
  <c r="BN91" i="75"/>
  <c r="BN221" i="77" s="1"/>
  <c r="BO91" i="75"/>
  <c r="BO221" i="77" s="1"/>
  <c r="BP91" i="75"/>
  <c r="BP221" i="77" s="1"/>
  <c r="BQ91" i="75"/>
  <c r="BQ221" i="77" s="1"/>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F259" i="77" s="1"/>
  <c r="G97" i="75"/>
  <c r="G259" i="77" s="1"/>
  <c r="H97" i="75"/>
  <c r="H259" i="77" s="1"/>
  <c r="I97" i="75"/>
  <c r="I259" i="77" s="1"/>
  <c r="J97" i="75"/>
  <c r="J259" i="77" s="1"/>
  <c r="K97" i="75"/>
  <c r="K259" i="77" s="1"/>
  <c r="L97" i="75"/>
  <c r="L259" i="77" s="1"/>
  <c r="M97" i="75"/>
  <c r="M259" i="77" s="1"/>
  <c r="N97" i="75"/>
  <c r="N259" i="77" s="1"/>
  <c r="O97" i="75"/>
  <c r="O259" i="77" s="1"/>
  <c r="P97" i="75"/>
  <c r="P259" i="77" s="1"/>
  <c r="Q97" i="75"/>
  <c r="Q259" i="77" s="1"/>
  <c r="R97" i="75"/>
  <c r="R259" i="77" s="1"/>
  <c r="S97" i="75"/>
  <c r="S259" i="77" s="1"/>
  <c r="T97" i="75"/>
  <c r="T259" i="77" s="1"/>
  <c r="U97" i="75"/>
  <c r="U259" i="77" s="1"/>
  <c r="V97" i="75"/>
  <c r="V259" i="77" s="1"/>
  <c r="W97" i="75"/>
  <c r="W259" i="77" s="1"/>
  <c r="X97" i="75"/>
  <c r="X259" i="77" s="1"/>
  <c r="Y97" i="75"/>
  <c r="Y259" i="77" s="1"/>
  <c r="Z97" i="75"/>
  <c r="Z259" i="77" s="1"/>
  <c r="AA97" i="75"/>
  <c r="AA259" i="77" s="1"/>
  <c r="AB97" i="75"/>
  <c r="AC97" i="75"/>
  <c r="AC259" i="77" s="1"/>
  <c r="AD97" i="75"/>
  <c r="AD259" i="77" s="1"/>
  <c r="AE97" i="75"/>
  <c r="AE259" i="77" s="1"/>
  <c r="AF97" i="75"/>
  <c r="AF259" i="77" s="1"/>
  <c r="AG97" i="75"/>
  <c r="AG259" i="77" s="1"/>
  <c r="AH97" i="75"/>
  <c r="AH259" i="77" s="1"/>
  <c r="AI97" i="75"/>
  <c r="AI259" i="77" s="1"/>
  <c r="AJ97" i="75"/>
  <c r="AJ259" i="77" s="1"/>
  <c r="AK97" i="75"/>
  <c r="AK259" i="77" s="1"/>
  <c r="AL97" i="75"/>
  <c r="AL259" i="77" s="1"/>
  <c r="AM97" i="75"/>
  <c r="AM259" i="77" s="1"/>
  <c r="AN97" i="75"/>
  <c r="AN259" i="77" s="1"/>
  <c r="AO97" i="75"/>
  <c r="AO259" i="77" s="1"/>
  <c r="AP97" i="75"/>
  <c r="AP259" i="77" s="1"/>
  <c r="AQ97" i="75"/>
  <c r="AQ259" i="77" s="1"/>
  <c r="AR97" i="75"/>
  <c r="AR259" i="77" s="1"/>
  <c r="AS97" i="75"/>
  <c r="AS259" i="77" s="1"/>
  <c r="AT97" i="75"/>
  <c r="AT259" i="77" s="1"/>
  <c r="AU97" i="75"/>
  <c r="AU259" i="77" s="1"/>
  <c r="AV97" i="75"/>
  <c r="AV259" i="77" s="1"/>
  <c r="AW97" i="75"/>
  <c r="AW259" i="77" s="1"/>
  <c r="AX97" i="75"/>
  <c r="AX259" i="77" s="1"/>
  <c r="AY97" i="75"/>
  <c r="AY259" i="77" s="1"/>
  <c r="AZ97" i="75"/>
  <c r="AZ259" i="77" s="1"/>
  <c r="BA97" i="75"/>
  <c r="BA259" i="77" s="1"/>
  <c r="BB97" i="75"/>
  <c r="BB259" i="77" s="1"/>
  <c r="BC97" i="75"/>
  <c r="BC259" i="77" s="1"/>
  <c r="BD97" i="75"/>
  <c r="BD259" i="77" s="1"/>
  <c r="BE97" i="75"/>
  <c r="BE259" i="77" s="1"/>
  <c r="BF97" i="75"/>
  <c r="BF259" i="77" s="1"/>
  <c r="BG97" i="75"/>
  <c r="BG259" i="77" s="1"/>
  <c r="BH97" i="75"/>
  <c r="BH259" i="77" s="1"/>
  <c r="BI97" i="75"/>
  <c r="BI259" i="77" s="1"/>
  <c r="BJ97" i="75"/>
  <c r="BJ259" i="77" s="1"/>
  <c r="BK97" i="75"/>
  <c r="BK259" i="77" s="1"/>
  <c r="BL97" i="75"/>
  <c r="BL259" i="77" s="1"/>
  <c r="BM97" i="75"/>
  <c r="BM259" i="77" s="1"/>
  <c r="BN97" i="75"/>
  <c r="BN259" i="77" s="1"/>
  <c r="BO97" i="75"/>
  <c r="BO259" i="77" s="1"/>
  <c r="BP97" i="75"/>
  <c r="BP259" i="77" s="1"/>
  <c r="BQ97" i="75"/>
  <c r="BQ259" i="77" s="1"/>
  <c r="BR97" i="75"/>
  <c r="BR259" i="77" s="1"/>
  <c r="BS97" i="75"/>
  <c r="BS259" i="77" s="1"/>
  <c r="BT97" i="75"/>
  <c r="BT259" i="77" s="1"/>
  <c r="BU97" i="75"/>
  <c r="BU259" i="77" s="1"/>
  <c r="BV97" i="75"/>
  <c r="BV259" i="77" s="1"/>
  <c r="BW97" i="75"/>
  <c r="BW259" i="77" s="1"/>
  <c r="BX97" i="75"/>
  <c r="BX259" i="77" s="1"/>
  <c r="B98" i="75"/>
  <c r="B260" i="77" s="1"/>
  <c r="C98" i="75"/>
  <c r="C260" i="77" s="1"/>
  <c r="D98" i="75"/>
  <c r="D260" i="77" s="1"/>
  <c r="E98" i="75"/>
  <c r="E260" i="77" s="1"/>
  <c r="F98" i="75"/>
  <c r="F260" i="77" s="1"/>
  <c r="G98" i="75"/>
  <c r="G260" i="77" s="1"/>
  <c r="H98" i="75"/>
  <c r="H260" i="77" s="1"/>
  <c r="I98" i="75"/>
  <c r="I260" i="77" s="1"/>
  <c r="J98" i="75"/>
  <c r="J260" i="77" s="1"/>
  <c r="K98" i="75"/>
  <c r="K260" i="77" s="1"/>
  <c r="L98" i="75"/>
  <c r="L260" i="77" s="1"/>
  <c r="M98" i="75"/>
  <c r="M260" i="77" s="1"/>
  <c r="N98" i="75"/>
  <c r="N260" i="77" s="1"/>
  <c r="O98" i="75"/>
  <c r="O260" i="77" s="1"/>
  <c r="P98" i="75"/>
  <c r="P260" i="77" s="1"/>
  <c r="Q98" i="75"/>
  <c r="Q260" i="77" s="1"/>
  <c r="R98" i="75"/>
  <c r="R260" i="77" s="1"/>
  <c r="S98" i="75"/>
  <c r="S260" i="77" s="1"/>
  <c r="T98" i="75"/>
  <c r="T260" i="77" s="1"/>
  <c r="U98" i="75"/>
  <c r="U260" i="77" s="1"/>
  <c r="V98" i="75"/>
  <c r="V260" i="77" s="1"/>
  <c r="W98" i="75"/>
  <c r="W260" i="77" s="1"/>
  <c r="X98" i="75"/>
  <c r="X260" i="77" s="1"/>
  <c r="Y98" i="75"/>
  <c r="Y260" i="77" s="1"/>
  <c r="Z98" i="75"/>
  <c r="Z260" i="77" s="1"/>
  <c r="AA98" i="75"/>
  <c r="AA260" i="77" s="1"/>
  <c r="AB98" i="75"/>
  <c r="AB260" i="77" s="1"/>
  <c r="AC98" i="75"/>
  <c r="AC260" i="77" s="1"/>
  <c r="AD98" i="75"/>
  <c r="AD260" i="77" s="1"/>
  <c r="AE98" i="75"/>
  <c r="AE260" i="77" s="1"/>
  <c r="AF98" i="75"/>
  <c r="AF260" i="77" s="1"/>
  <c r="AG98" i="75"/>
  <c r="AG260" i="77" s="1"/>
  <c r="AH98" i="75"/>
  <c r="AH260" i="77" s="1"/>
  <c r="AI98" i="75"/>
  <c r="AI260" i="77" s="1"/>
  <c r="AJ98" i="75"/>
  <c r="AJ260" i="77" s="1"/>
  <c r="AK98" i="75"/>
  <c r="AK260" i="77" s="1"/>
  <c r="AL98" i="75"/>
  <c r="AL260" i="77" s="1"/>
  <c r="AM98" i="75"/>
  <c r="AM260" i="77" s="1"/>
  <c r="AN98" i="75"/>
  <c r="AN260" i="77" s="1"/>
  <c r="AO98" i="75"/>
  <c r="AO260" i="77" s="1"/>
  <c r="AP98" i="75"/>
  <c r="AP260" i="77" s="1"/>
  <c r="AQ98" i="75"/>
  <c r="AQ260" i="77" s="1"/>
  <c r="AR98" i="75"/>
  <c r="AR260" i="77" s="1"/>
  <c r="AS98" i="75"/>
  <c r="AS260" i="77" s="1"/>
  <c r="AT98" i="75"/>
  <c r="AT260" i="77" s="1"/>
  <c r="AU98" i="75"/>
  <c r="AU260" i="77" s="1"/>
  <c r="AV98" i="75"/>
  <c r="AV260" i="77" s="1"/>
  <c r="AW98" i="75"/>
  <c r="AW260" i="77" s="1"/>
  <c r="AX98" i="75"/>
  <c r="AX260" i="77" s="1"/>
  <c r="AY98" i="75"/>
  <c r="AY260" i="77" s="1"/>
  <c r="AZ98" i="75"/>
  <c r="AZ260" i="77" s="1"/>
  <c r="BA98" i="75"/>
  <c r="BA260" i="77" s="1"/>
  <c r="BB98" i="75"/>
  <c r="BB260" i="77" s="1"/>
  <c r="BC98" i="75"/>
  <c r="BC260" i="77" s="1"/>
  <c r="BD98" i="75"/>
  <c r="BD260" i="77" s="1"/>
  <c r="BE98" i="75"/>
  <c r="BE260" i="77" s="1"/>
  <c r="BF98" i="75"/>
  <c r="BF260" i="77" s="1"/>
  <c r="BG98" i="75"/>
  <c r="BG260" i="77" s="1"/>
  <c r="BH98" i="75"/>
  <c r="BH260" i="77" s="1"/>
  <c r="BI98" i="75"/>
  <c r="BI260" i="77" s="1"/>
  <c r="BJ98" i="75"/>
  <c r="BJ260" i="77" s="1"/>
  <c r="BK98" i="75"/>
  <c r="BK260" i="77" s="1"/>
  <c r="BL98" i="75"/>
  <c r="BL260" i="77" s="1"/>
  <c r="BM98" i="75"/>
  <c r="BM260" i="77" s="1"/>
  <c r="BN98" i="75"/>
  <c r="BN260" i="77" s="1"/>
  <c r="BO98" i="75"/>
  <c r="BO260" i="77" s="1"/>
  <c r="BP98" i="75"/>
  <c r="BP260" i="77" s="1"/>
  <c r="BQ98" i="75"/>
  <c r="BQ260" i="77" s="1"/>
  <c r="BR98" i="75"/>
  <c r="BR260" i="77" s="1"/>
  <c r="BS98" i="75"/>
  <c r="BS260" i="77" s="1"/>
  <c r="BT98" i="75"/>
  <c r="BT260" i="77" s="1"/>
  <c r="BU98" i="75"/>
  <c r="BU260" i="77" s="1"/>
  <c r="BV98" i="75"/>
  <c r="BV260" i="77" s="1"/>
  <c r="BW98" i="75"/>
  <c r="BW260" i="77" s="1"/>
  <c r="BX98" i="75"/>
  <c r="BX260" i="77" s="1"/>
  <c r="B99" i="75"/>
  <c r="B261" i="77" s="1"/>
  <c r="C99" i="75"/>
  <c r="C261" i="77" s="1"/>
  <c r="D99" i="75"/>
  <c r="D261" i="77" s="1"/>
  <c r="E99" i="75"/>
  <c r="E261" i="77" s="1"/>
  <c r="F99" i="75"/>
  <c r="F261" i="77" s="1"/>
  <c r="G99" i="75"/>
  <c r="G261" i="77" s="1"/>
  <c r="H99" i="75"/>
  <c r="H261" i="77" s="1"/>
  <c r="I99" i="75"/>
  <c r="I261" i="77" s="1"/>
  <c r="J99" i="75"/>
  <c r="J261" i="77" s="1"/>
  <c r="K99" i="75"/>
  <c r="K261" i="77" s="1"/>
  <c r="L99" i="75"/>
  <c r="L261" i="77" s="1"/>
  <c r="M99" i="75"/>
  <c r="M261" i="77" s="1"/>
  <c r="N99" i="75"/>
  <c r="N261" i="77" s="1"/>
  <c r="O99" i="75"/>
  <c r="O261" i="77" s="1"/>
  <c r="P99" i="75"/>
  <c r="P261" i="77" s="1"/>
  <c r="Q99" i="75"/>
  <c r="Q261" i="77" s="1"/>
  <c r="R99" i="75"/>
  <c r="R261" i="77" s="1"/>
  <c r="S99" i="75"/>
  <c r="S261" i="77" s="1"/>
  <c r="T99" i="75"/>
  <c r="T261" i="77" s="1"/>
  <c r="U99" i="75"/>
  <c r="U261" i="77" s="1"/>
  <c r="V99" i="75"/>
  <c r="V261" i="77" s="1"/>
  <c r="W99" i="75"/>
  <c r="W261" i="77" s="1"/>
  <c r="X99" i="75"/>
  <c r="X261" i="77" s="1"/>
  <c r="Y99" i="75"/>
  <c r="Y261" i="77" s="1"/>
  <c r="Z99" i="75"/>
  <c r="Z261" i="77" s="1"/>
  <c r="AA99" i="75"/>
  <c r="AA261" i="77" s="1"/>
  <c r="AB99" i="75"/>
  <c r="AB261" i="77" s="1"/>
  <c r="AC99" i="75"/>
  <c r="AC261" i="77" s="1"/>
  <c r="AD99" i="75"/>
  <c r="AD261" i="77" s="1"/>
  <c r="AE99" i="75"/>
  <c r="AE261" i="77" s="1"/>
  <c r="AF99" i="75"/>
  <c r="AF261" i="77" s="1"/>
  <c r="AG99" i="75"/>
  <c r="AG261" i="77" s="1"/>
  <c r="AH99" i="75"/>
  <c r="AH261" i="77" s="1"/>
  <c r="AI99" i="75"/>
  <c r="AI261" i="77" s="1"/>
  <c r="AJ99" i="75"/>
  <c r="AJ261" i="77" s="1"/>
  <c r="AK99" i="75"/>
  <c r="AK261" i="77" s="1"/>
  <c r="AL99" i="75"/>
  <c r="AL261" i="77" s="1"/>
  <c r="AM99" i="75"/>
  <c r="AM261" i="77" s="1"/>
  <c r="AN99" i="75"/>
  <c r="AN261" i="77" s="1"/>
  <c r="AO99" i="75"/>
  <c r="AO261" i="77" s="1"/>
  <c r="AP99" i="75"/>
  <c r="AP261" i="77" s="1"/>
  <c r="AQ99" i="75"/>
  <c r="AQ261" i="77" s="1"/>
  <c r="AR99" i="75"/>
  <c r="AR261" i="77" s="1"/>
  <c r="AS99" i="75"/>
  <c r="AS261" i="77" s="1"/>
  <c r="AT99" i="75"/>
  <c r="AT261" i="77" s="1"/>
  <c r="AU99" i="75"/>
  <c r="AU261" i="77" s="1"/>
  <c r="AV99" i="75"/>
  <c r="AV261" i="77" s="1"/>
  <c r="AW99" i="75"/>
  <c r="AW261" i="77" s="1"/>
  <c r="AX99" i="75"/>
  <c r="AX261" i="77" s="1"/>
  <c r="AY99" i="75"/>
  <c r="AY261" i="77" s="1"/>
  <c r="AZ99" i="75"/>
  <c r="AZ261" i="77" s="1"/>
  <c r="BA99" i="75"/>
  <c r="BA261" i="77" s="1"/>
  <c r="BB99" i="75"/>
  <c r="BB261" i="77" s="1"/>
  <c r="BC99" i="75"/>
  <c r="BC261" i="77" s="1"/>
  <c r="BD99" i="75"/>
  <c r="BD261" i="77" s="1"/>
  <c r="BE99" i="75"/>
  <c r="BE261" i="77" s="1"/>
  <c r="BF99" i="75"/>
  <c r="BF261" i="77" s="1"/>
  <c r="BG99" i="75"/>
  <c r="BG261" i="77" s="1"/>
  <c r="BH99" i="75"/>
  <c r="BH261" i="77" s="1"/>
  <c r="BI99" i="75"/>
  <c r="BI261" i="77" s="1"/>
  <c r="BJ99" i="75"/>
  <c r="BJ261" i="77" s="1"/>
  <c r="BK99" i="75"/>
  <c r="BK261" i="77" s="1"/>
  <c r="BL99" i="75"/>
  <c r="BL261" i="77" s="1"/>
  <c r="BM99" i="75"/>
  <c r="BM261" i="77" s="1"/>
  <c r="BN99" i="75"/>
  <c r="BN261" i="77" s="1"/>
  <c r="BO99" i="75"/>
  <c r="BO261" i="77" s="1"/>
  <c r="BP99" i="75"/>
  <c r="BP261" i="77" s="1"/>
  <c r="BQ99" i="75"/>
  <c r="BQ261" i="77" s="1"/>
  <c r="BR99" i="75"/>
  <c r="BR261" i="77" s="1"/>
  <c r="BS99" i="75"/>
  <c r="BS261" i="77" s="1"/>
  <c r="BT99" i="75"/>
  <c r="BT261" i="77" s="1"/>
  <c r="BU99" i="75"/>
  <c r="BU261" i="77" s="1"/>
  <c r="BV99" i="75"/>
  <c r="BV261" i="77" s="1"/>
  <c r="BW99" i="75"/>
  <c r="BW261" i="77" s="1"/>
  <c r="BX99" i="75"/>
  <c r="BX261" i="77" s="1"/>
  <c r="B100" i="75"/>
  <c r="B262" i="77" s="1"/>
  <c r="C100" i="75"/>
  <c r="C262" i="77" s="1"/>
  <c r="D100" i="75"/>
  <c r="D262" i="77" s="1"/>
  <c r="E100" i="75"/>
  <c r="E262" i="77" s="1"/>
  <c r="F100" i="75"/>
  <c r="F262" i="77" s="1"/>
  <c r="G100" i="75"/>
  <c r="G262" i="77" s="1"/>
  <c r="H100" i="75"/>
  <c r="H262" i="77" s="1"/>
  <c r="I100" i="75"/>
  <c r="I262" i="77" s="1"/>
  <c r="J100" i="75"/>
  <c r="J262" i="77" s="1"/>
  <c r="K100" i="75"/>
  <c r="K262" i="77" s="1"/>
  <c r="L100" i="75"/>
  <c r="L262" i="77" s="1"/>
  <c r="M100" i="75"/>
  <c r="M262" i="77" s="1"/>
  <c r="N100" i="75"/>
  <c r="N262" i="77" s="1"/>
  <c r="O100" i="75"/>
  <c r="O262" i="77" s="1"/>
  <c r="P100" i="75"/>
  <c r="P262" i="77" s="1"/>
  <c r="Q100" i="75"/>
  <c r="Q262" i="77" s="1"/>
  <c r="R100" i="75"/>
  <c r="R262" i="77" s="1"/>
  <c r="S100" i="75"/>
  <c r="S262" i="77" s="1"/>
  <c r="T100" i="75"/>
  <c r="T262" i="77" s="1"/>
  <c r="U100" i="75"/>
  <c r="U262" i="77" s="1"/>
  <c r="V100" i="75"/>
  <c r="V262" i="77" s="1"/>
  <c r="W100" i="75"/>
  <c r="W262" i="77" s="1"/>
  <c r="X100" i="75"/>
  <c r="X262" i="77" s="1"/>
  <c r="Y100" i="75"/>
  <c r="Y262" i="77" s="1"/>
  <c r="Z100" i="75"/>
  <c r="Z262" i="77" s="1"/>
  <c r="AA100" i="75"/>
  <c r="AA262" i="77" s="1"/>
  <c r="AB100" i="75"/>
  <c r="AB262" i="77" s="1"/>
  <c r="AC100" i="75"/>
  <c r="AC262" i="77" s="1"/>
  <c r="AD100" i="75"/>
  <c r="AD262" i="77" s="1"/>
  <c r="AE100" i="75"/>
  <c r="AE262" i="77" s="1"/>
  <c r="AF100" i="75"/>
  <c r="AF262" i="77" s="1"/>
  <c r="AG100" i="75"/>
  <c r="AG262" i="77" s="1"/>
  <c r="AH100" i="75"/>
  <c r="AH262" i="77" s="1"/>
  <c r="AI100" i="75"/>
  <c r="AI262" i="77" s="1"/>
  <c r="AJ100" i="75"/>
  <c r="AJ262" i="77" s="1"/>
  <c r="AK100" i="75"/>
  <c r="AK262" i="77" s="1"/>
  <c r="AL100" i="75"/>
  <c r="AL262" i="77" s="1"/>
  <c r="AM100" i="75"/>
  <c r="AM262" i="77" s="1"/>
  <c r="AN100" i="75"/>
  <c r="AN262" i="77" s="1"/>
  <c r="AO100" i="75"/>
  <c r="AO262" i="77" s="1"/>
  <c r="AP100" i="75"/>
  <c r="AP262" i="77" s="1"/>
  <c r="AQ100" i="75"/>
  <c r="AQ262" i="77" s="1"/>
  <c r="AR100" i="75"/>
  <c r="AR262" i="77" s="1"/>
  <c r="AS100" i="75"/>
  <c r="AS262" i="77" s="1"/>
  <c r="AT100" i="75"/>
  <c r="AT262" i="77" s="1"/>
  <c r="AU100" i="75"/>
  <c r="AU262" i="77" s="1"/>
  <c r="AV100" i="75"/>
  <c r="AW100" i="75"/>
  <c r="AW262" i="77" s="1"/>
  <c r="AX100" i="75"/>
  <c r="AX262" i="77" s="1"/>
  <c r="AY100" i="75"/>
  <c r="AY262" i="77" s="1"/>
  <c r="AZ100" i="75"/>
  <c r="AZ262" i="77" s="1"/>
  <c r="BA100" i="75"/>
  <c r="BA262" i="77" s="1"/>
  <c r="BB100" i="75"/>
  <c r="BB262" i="77" s="1"/>
  <c r="BC100" i="75"/>
  <c r="BC262" i="77" s="1"/>
  <c r="BD100" i="75"/>
  <c r="BD262" i="77" s="1"/>
  <c r="BE100" i="75"/>
  <c r="BE262" i="77" s="1"/>
  <c r="BF100" i="75"/>
  <c r="BF262" i="77" s="1"/>
  <c r="BG100" i="75"/>
  <c r="BG262" i="77" s="1"/>
  <c r="BH100" i="75"/>
  <c r="BH262" i="77" s="1"/>
  <c r="BI100" i="75"/>
  <c r="BI262" i="77" s="1"/>
  <c r="BJ100" i="75"/>
  <c r="BJ262" i="77" s="1"/>
  <c r="BK100" i="75"/>
  <c r="BK262" i="77" s="1"/>
  <c r="BL100" i="75"/>
  <c r="BL262" i="77" s="1"/>
  <c r="BM100" i="75"/>
  <c r="BM262" i="77" s="1"/>
  <c r="BN100" i="75"/>
  <c r="BN262" i="77" s="1"/>
  <c r="BO100" i="75"/>
  <c r="BO262" i="77" s="1"/>
  <c r="BP100" i="75"/>
  <c r="BP262" i="77" s="1"/>
  <c r="BQ100" i="75"/>
  <c r="BQ262" i="77" s="1"/>
  <c r="BR100" i="75"/>
  <c r="BR262" i="77" s="1"/>
  <c r="BS100" i="75"/>
  <c r="BS262" i="77" s="1"/>
  <c r="BT100" i="75"/>
  <c r="BT262" i="77" s="1"/>
  <c r="BU100" i="75"/>
  <c r="BU262" i="77" s="1"/>
  <c r="BV100" i="75"/>
  <c r="BV262" i="77" s="1"/>
  <c r="BW100" i="75"/>
  <c r="BW262" i="77" s="1"/>
  <c r="BX100" i="75"/>
  <c r="BX262" i="77" s="1"/>
  <c r="B101" i="75"/>
  <c r="B263" i="77" s="1"/>
  <c r="C101" i="75"/>
  <c r="C263" i="77" s="1"/>
  <c r="D101" i="75"/>
  <c r="D263" i="77" s="1"/>
  <c r="E101" i="75"/>
  <c r="E263" i="77" s="1"/>
  <c r="F101" i="75"/>
  <c r="F263" i="77" s="1"/>
  <c r="G101" i="75"/>
  <c r="G263" i="77" s="1"/>
  <c r="H101" i="75"/>
  <c r="H263" i="77" s="1"/>
  <c r="I101" i="75"/>
  <c r="I263" i="77" s="1"/>
  <c r="J101" i="75"/>
  <c r="J263" i="77" s="1"/>
  <c r="K101" i="75"/>
  <c r="K263" i="77" s="1"/>
  <c r="L101" i="75"/>
  <c r="L263" i="77" s="1"/>
  <c r="M101" i="75"/>
  <c r="M263" i="77" s="1"/>
  <c r="N101" i="75"/>
  <c r="N263" i="77" s="1"/>
  <c r="O101" i="75"/>
  <c r="O263" i="77" s="1"/>
  <c r="P101" i="75"/>
  <c r="P263" i="77" s="1"/>
  <c r="Q101" i="75"/>
  <c r="Q263" i="77" s="1"/>
  <c r="R101" i="75"/>
  <c r="R263" i="77" s="1"/>
  <c r="S101" i="75"/>
  <c r="S263" i="77" s="1"/>
  <c r="T101" i="75"/>
  <c r="T263" i="77" s="1"/>
  <c r="U101" i="75"/>
  <c r="U263" i="77" s="1"/>
  <c r="V101" i="75"/>
  <c r="V263" i="77" s="1"/>
  <c r="W101" i="75"/>
  <c r="W263" i="77" s="1"/>
  <c r="X101" i="75"/>
  <c r="X263" i="77" s="1"/>
  <c r="Y101" i="75"/>
  <c r="Y263" i="77" s="1"/>
  <c r="Z101" i="75"/>
  <c r="Z263" i="77" s="1"/>
  <c r="AA101" i="75"/>
  <c r="AA263" i="77" s="1"/>
  <c r="AB101" i="75"/>
  <c r="AB263" i="77" s="1"/>
  <c r="AC101" i="75"/>
  <c r="AC263" i="77" s="1"/>
  <c r="AD101" i="75"/>
  <c r="AD263" i="77" s="1"/>
  <c r="AE101" i="75"/>
  <c r="AE263" i="77" s="1"/>
  <c r="AF101" i="75"/>
  <c r="AF263" i="77" s="1"/>
  <c r="AG101" i="75"/>
  <c r="AG263" i="77" s="1"/>
  <c r="AH101" i="75"/>
  <c r="AH263" i="77" s="1"/>
  <c r="AI101" i="75"/>
  <c r="AI263" i="77" s="1"/>
  <c r="AJ101" i="75"/>
  <c r="AJ263" i="77" s="1"/>
  <c r="AK101" i="75"/>
  <c r="AK263" i="77" s="1"/>
  <c r="AL101" i="75"/>
  <c r="AL263" i="77" s="1"/>
  <c r="AM101" i="75"/>
  <c r="AM263" i="77" s="1"/>
  <c r="AN101" i="75"/>
  <c r="AN263" i="77" s="1"/>
  <c r="AO101" i="75"/>
  <c r="AO263" i="77" s="1"/>
  <c r="AP101" i="75"/>
  <c r="AP263" i="77" s="1"/>
  <c r="AQ101" i="75"/>
  <c r="AQ263" i="77" s="1"/>
  <c r="AR101" i="75"/>
  <c r="AR263" i="77" s="1"/>
  <c r="AS101" i="75"/>
  <c r="AS263" i="77" s="1"/>
  <c r="AT101" i="75"/>
  <c r="AT263" i="77" s="1"/>
  <c r="AU101" i="75"/>
  <c r="AU263" i="77" s="1"/>
  <c r="AV101" i="75"/>
  <c r="AV263" i="77" s="1"/>
  <c r="AW101" i="75"/>
  <c r="AW263" i="77" s="1"/>
  <c r="AX101" i="75"/>
  <c r="AX263" i="77" s="1"/>
  <c r="AY101" i="75"/>
  <c r="AY263" i="77" s="1"/>
  <c r="AZ101" i="75"/>
  <c r="AZ263" i="77" s="1"/>
  <c r="BA101" i="75"/>
  <c r="BA263" i="77" s="1"/>
  <c r="BB101" i="75"/>
  <c r="BB263" i="77" s="1"/>
  <c r="BC101" i="75"/>
  <c r="BC263" i="77" s="1"/>
  <c r="BD101" i="75"/>
  <c r="BD263" i="77" s="1"/>
  <c r="BE101" i="75"/>
  <c r="BE263" i="77" s="1"/>
  <c r="BF101" i="75"/>
  <c r="BF263" i="77" s="1"/>
  <c r="BG101" i="75"/>
  <c r="BG263" i="77" s="1"/>
  <c r="BH101" i="75"/>
  <c r="BH263" i="77" s="1"/>
  <c r="BI101" i="75"/>
  <c r="BI263" i="77" s="1"/>
  <c r="BJ101" i="75"/>
  <c r="BJ263" i="77" s="1"/>
  <c r="BK101" i="75"/>
  <c r="BK263" i="77" s="1"/>
  <c r="BL101" i="75"/>
  <c r="BL263" i="77" s="1"/>
  <c r="BM101" i="75"/>
  <c r="BM263" i="77" s="1"/>
  <c r="BN101" i="75"/>
  <c r="BN263" i="77" s="1"/>
  <c r="BO101" i="75"/>
  <c r="BO263" i="77" s="1"/>
  <c r="BP101" i="75"/>
  <c r="BP263" i="77" s="1"/>
  <c r="BQ101" i="75"/>
  <c r="BQ263" i="77" s="1"/>
  <c r="BR101" i="75"/>
  <c r="BR263" i="77" s="1"/>
  <c r="BS101" i="75"/>
  <c r="BS263" i="77" s="1"/>
  <c r="BT101" i="75"/>
  <c r="BT263" i="77" s="1"/>
  <c r="BU101" i="75"/>
  <c r="BU263" i="77" s="1"/>
  <c r="BV101" i="75"/>
  <c r="BV263" i="77" s="1"/>
  <c r="BW101" i="75"/>
  <c r="BW263" i="77" s="1"/>
  <c r="BX101" i="75"/>
  <c r="BX263" i="77" s="1"/>
  <c r="B107" i="75"/>
  <c r="B301" i="77" s="1"/>
  <c r="C107" i="75"/>
  <c r="C301" i="77" s="1"/>
  <c r="D107" i="75"/>
  <c r="D301" i="77" s="1"/>
  <c r="E107" i="75"/>
  <c r="E301" i="77" s="1"/>
  <c r="F107" i="75"/>
  <c r="F301" i="77" s="1"/>
  <c r="G107" i="75"/>
  <c r="G301" i="77" s="1"/>
  <c r="H107" i="75"/>
  <c r="H301" i="77" s="1"/>
  <c r="I107" i="75"/>
  <c r="I301" i="77" s="1"/>
  <c r="J107" i="75"/>
  <c r="J301" i="77" s="1"/>
  <c r="K107" i="75"/>
  <c r="K301" i="77" s="1"/>
  <c r="L107" i="75"/>
  <c r="L301" i="77" s="1"/>
  <c r="M107" i="75"/>
  <c r="M301" i="77" s="1"/>
  <c r="N107" i="75"/>
  <c r="N301" i="77" s="1"/>
  <c r="O107" i="75"/>
  <c r="O301" i="77" s="1"/>
  <c r="P107" i="75"/>
  <c r="P301" i="77" s="1"/>
  <c r="Q107" i="75"/>
  <c r="Q301" i="77" s="1"/>
  <c r="R107" i="75"/>
  <c r="R301" i="77" s="1"/>
  <c r="S107" i="75"/>
  <c r="S301" i="77" s="1"/>
  <c r="T107" i="75"/>
  <c r="T301" i="77" s="1"/>
  <c r="U107" i="75"/>
  <c r="U301" i="77" s="1"/>
  <c r="V107" i="75"/>
  <c r="V301" i="77" s="1"/>
  <c r="W107" i="75"/>
  <c r="W301" i="77" s="1"/>
  <c r="X107" i="75"/>
  <c r="X301" i="77" s="1"/>
  <c r="Y107" i="75"/>
  <c r="Y301" i="77" s="1"/>
  <c r="Z107" i="75"/>
  <c r="Z301" i="77" s="1"/>
  <c r="AA107" i="75"/>
  <c r="AA301" i="77" s="1"/>
  <c r="AB107" i="75"/>
  <c r="AB301" i="77" s="1"/>
  <c r="AC107" i="75"/>
  <c r="AC301" i="77" s="1"/>
  <c r="AD107" i="75"/>
  <c r="AD301" i="77" s="1"/>
  <c r="AE107" i="75"/>
  <c r="AE301" i="77" s="1"/>
  <c r="AF107" i="75"/>
  <c r="AF301" i="77" s="1"/>
  <c r="AG107" i="75"/>
  <c r="AG301" i="77" s="1"/>
  <c r="AH107" i="75"/>
  <c r="AH301" i="77" s="1"/>
  <c r="AI107" i="75"/>
  <c r="AI301" i="77" s="1"/>
  <c r="AJ107" i="75"/>
  <c r="AJ301" i="77" s="1"/>
  <c r="AK107" i="75"/>
  <c r="AK301" i="77" s="1"/>
  <c r="AL107" i="75"/>
  <c r="AL301" i="77" s="1"/>
  <c r="AM107" i="75"/>
  <c r="AM301" i="77" s="1"/>
  <c r="AN107" i="75"/>
  <c r="AN301" i="77" s="1"/>
  <c r="AO107" i="75"/>
  <c r="AO301" i="77" s="1"/>
  <c r="AP107" i="75"/>
  <c r="AP301" i="77" s="1"/>
  <c r="AQ107" i="75"/>
  <c r="AQ301" i="77" s="1"/>
  <c r="AR107" i="75"/>
  <c r="AR301" i="77" s="1"/>
  <c r="AS107" i="75"/>
  <c r="AS301" i="77" s="1"/>
  <c r="AT107" i="75"/>
  <c r="AT301" i="77" s="1"/>
  <c r="AU107" i="75"/>
  <c r="AU301" i="77" s="1"/>
  <c r="AV107" i="75"/>
  <c r="AV301" i="77" s="1"/>
  <c r="AW107" i="75"/>
  <c r="AW301" i="77" s="1"/>
  <c r="AX107" i="75"/>
  <c r="AX301" i="77" s="1"/>
  <c r="AY107" i="75"/>
  <c r="AY301" i="77" s="1"/>
  <c r="AZ107" i="75"/>
  <c r="AZ301" i="77" s="1"/>
  <c r="BA107" i="75"/>
  <c r="BA301" i="77" s="1"/>
  <c r="BB107" i="75"/>
  <c r="BB301" i="77" s="1"/>
  <c r="BC107" i="75"/>
  <c r="BC301" i="77" s="1"/>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S301" i="77" s="1"/>
  <c r="BT107" i="75"/>
  <c r="BT301" i="77" s="1"/>
  <c r="BU107" i="75"/>
  <c r="BU301" i="77" s="1"/>
  <c r="BV107" i="75"/>
  <c r="BV301" i="77" s="1"/>
  <c r="BW107" i="75"/>
  <c r="BW301" i="77" s="1"/>
  <c r="BX107" i="75"/>
  <c r="BX301" i="77" s="1"/>
  <c r="B108" i="75"/>
  <c r="B302" i="77" s="1"/>
  <c r="C108" i="75"/>
  <c r="C302" i="77" s="1"/>
  <c r="D108" i="75"/>
  <c r="D302" i="77" s="1"/>
  <c r="E108" i="75"/>
  <c r="E302" i="77" s="1"/>
  <c r="F108" i="75"/>
  <c r="F302" i="77" s="1"/>
  <c r="G108" i="75"/>
  <c r="G302" i="77" s="1"/>
  <c r="H108" i="75"/>
  <c r="H302" i="77" s="1"/>
  <c r="I108" i="75"/>
  <c r="I302" i="77" s="1"/>
  <c r="J108" i="75"/>
  <c r="J302" i="77" s="1"/>
  <c r="K108" i="75"/>
  <c r="K302" i="77" s="1"/>
  <c r="L108" i="75"/>
  <c r="L302" i="77" s="1"/>
  <c r="M108" i="75"/>
  <c r="M302" i="77" s="1"/>
  <c r="N108" i="75"/>
  <c r="N302" i="77" s="1"/>
  <c r="O108" i="75"/>
  <c r="O302" i="77" s="1"/>
  <c r="P108" i="75"/>
  <c r="P302" i="77" s="1"/>
  <c r="Q108" i="75"/>
  <c r="Q302" i="77" s="1"/>
  <c r="R108" i="75"/>
  <c r="R302" i="77" s="1"/>
  <c r="S108" i="75"/>
  <c r="S302" i="77" s="1"/>
  <c r="T108" i="75"/>
  <c r="T302" i="77" s="1"/>
  <c r="U108" i="75"/>
  <c r="U302" i="77" s="1"/>
  <c r="V108" i="75"/>
  <c r="V302" i="77" s="1"/>
  <c r="W108" i="75"/>
  <c r="W302" i="77" s="1"/>
  <c r="X108" i="75"/>
  <c r="X302" i="77" s="1"/>
  <c r="Y108" i="75"/>
  <c r="Y302" i="77" s="1"/>
  <c r="Z108" i="75"/>
  <c r="Z302" i="77" s="1"/>
  <c r="AA108" i="75"/>
  <c r="AA302" i="77" s="1"/>
  <c r="AB108" i="75"/>
  <c r="AB302" i="77" s="1"/>
  <c r="AC108" i="75"/>
  <c r="AC302" i="77" s="1"/>
  <c r="AD108" i="75"/>
  <c r="AD302" i="77" s="1"/>
  <c r="AE108" i="75"/>
  <c r="AE302" i="77" s="1"/>
  <c r="AF108" i="75"/>
  <c r="AF302" i="77" s="1"/>
  <c r="AG108" i="75"/>
  <c r="AG302" i="77" s="1"/>
  <c r="AH108" i="75"/>
  <c r="AH302" i="77" s="1"/>
  <c r="AI108" i="75"/>
  <c r="AI302" i="77" s="1"/>
  <c r="AJ108" i="75"/>
  <c r="AJ302" i="77" s="1"/>
  <c r="AK108" i="75"/>
  <c r="AK302" i="77" s="1"/>
  <c r="AL108" i="75"/>
  <c r="AL302" i="77" s="1"/>
  <c r="AM108" i="75"/>
  <c r="AM302" i="77" s="1"/>
  <c r="AN108" i="75"/>
  <c r="AN302" i="77" s="1"/>
  <c r="AO108" i="75"/>
  <c r="AO302" i="77" s="1"/>
  <c r="AP108" i="75"/>
  <c r="AP302" i="77" s="1"/>
  <c r="AQ108" i="75"/>
  <c r="AQ302" i="77" s="1"/>
  <c r="AR108" i="75"/>
  <c r="AR302" i="77" s="1"/>
  <c r="AS108" i="75"/>
  <c r="AS302" i="77" s="1"/>
  <c r="AT108" i="75"/>
  <c r="AT302" i="77" s="1"/>
  <c r="AU108" i="75"/>
  <c r="AU302" i="77" s="1"/>
  <c r="AV108" i="75"/>
  <c r="AV302" i="77" s="1"/>
  <c r="AW108" i="75"/>
  <c r="AW302" i="77" s="1"/>
  <c r="AX108" i="75"/>
  <c r="AX302" i="77" s="1"/>
  <c r="AY108" i="75"/>
  <c r="AY302" i="77" s="1"/>
  <c r="AZ108" i="75"/>
  <c r="AZ302" i="77" s="1"/>
  <c r="BA108" i="75"/>
  <c r="BA302" i="77" s="1"/>
  <c r="BB108" i="75"/>
  <c r="BB302" i="77" s="1"/>
  <c r="BC108" i="75"/>
  <c r="BC302" i="77" s="1"/>
  <c r="BD108" i="75"/>
  <c r="BD302" i="77" s="1"/>
  <c r="BE108" i="75"/>
  <c r="BE302" i="77" s="1"/>
  <c r="BF108" i="75"/>
  <c r="BF302" i="77" s="1"/>
  <c r="BG108" i="75"/>
  <c r="BG302" i="77" s="1"/>
  <c r="BH108" i="75"/>
  <c r="BH302" i="77" s="1"/>
  <c r="BI108" i="75"/>
  <c r="BI302" i="77" s="1"/>
  <c r="BJ108" i="75"/>
  <c r="BJ302" i="77" s="1"/>
  <c r="BK108" i="75"/>
  <c r="BK302" i="77" s="1"/>
  <c r="BL108" i="75"/>
  <c r="BL302" i="77" s="1"/>
  <c r="BM108" i="75"/>
  <c r="BM302" i="77" s="1"/>
  <c r="BN108" i="75"/>
  <c r="BN302" i="77" s="1"/>
  <c r="BO108" i="75"/>
  <c r="BO302" i="77" s="1"/>
  <c r="BP108" i="75"/>
  <c r="BP302" i="77" s="1"/>
  <c r="BQ108" i="75"/>
  <c r="BQ302" i="77" s="1"/>
  <c r="BR108" i="75"/>
  <c r="BR302" i="77" s="1"/>
  <c r="BS108" i="75"/>
  <c r="BS302" i="77" s="1"/>
  <c r="BT108" i="75"/>
  <c r="BT302" i="77" s="1"/>
  <c r="BU108" i="75"/>
  <c r="BU302" i="77" s="1"/>
  <c r="BV108" i="75"/>
  <c r="BV302" i="77" s="1"/>
  <c r="BW108" i="75"/>
  <c r="BW302" i="77" s="1"/>
  <c r="BX108" i="75"/>
  <c r="BX302" i="77" s="1"/>
  <c r="B109" i="75"/>
  <c r="B303" i="77" s="1"/>
  <c r="C109" i="75"/>
  <c r="C303" i="77" s="1"/>
  <c r="D109" i="75"/>
  <c r="D303" i="77" s="1"/>
  <c r="E109" i="75"/>
  <c r="E303" i="77" s="1"/>
  <c r="F109" i="75"/>
  <c r="F303" i="77" s="1"/>
  <c r="G109" i="75"/>
  <c r="G303" i="77" s="1"/>
  <c r="H109" i="75"/>
  <c r="H303" i="77" s="1"/>
  <c r="I109" i="75"/>
  <c r="I303" i="77" s="1"/>
  <c r="J109" i="75"/>
  <c r="J303" i="77" s="1"/>
  <c r="K109" i="75"/>
  <c r="K303" i="77" s="1"/>
  <c r="L109" i="75"/>
  <c r="L303" i="77" s="1"/>
  <c r="M109" i="75"/>
  <c r="M303" i="77" s="1"/>
  <c r="N109" i="75"/>
  <c r="N303" i="77" s="1"/>
  <c r="O109" i="75"/>
  <c r="O303" i="77" s="1"/>
  <c r="P109" i="75"/>
  <c r="P303" i="77" s="1"/>
  <c r="Q109" i="75"/>
  <c r="Q303" i="77" s="1"/>
  <c r="R109" i="75"/>
  <c r="R303" i="77" s="1"/>
  <c r="S109" i="75"/>
  <c r="S303" i="77" s="1"/>
  <c r="T109" i="75"/>
  <c r="T303" i="77" s="1"/>
  <c r="U109" i="75"/>
  <c r="U303" i="77" s="1"/>
  <c r="V109" i="75"/>
  <c r="V303" i="77" s="1"/>
  <c r="W109" i="75"/>
  <c r="W303" i="77" s="1"/>
  <c r="X109" i="75"/>
  <c r="X303" i="77" s="1"/>
  <c r="Y109" i="75"/>
  <c r="Y303" i="77" s="1"/>
  <c r="Z109" i="75"/>
  <c r="Z303" i="77" s="1"/>
  <c r="AA109" i="75"/>
  <c r="AA303" i="77" s="1"/>
  <c r="AB109" i="75"/>
  <c r="AB303" i="77" s="1"/>
  <c r="AC109" i="75"/>
  <c r="AC303" i="77" s="1"/>
  <c r="AD109" i="75"/>
  <c r="AD303" i="77" s="1"/>
  <c r="AE109" i="75"/>
  <c r="AE303" i="77" s="1"/>
  <c r="AF109" i="75"/>
  <c r="AF303" i="77" s="1"/>
  <c r="AG109" i="75"/>
  <c r="AG303" i="77" s="1"/>
  <c r="AH109" i="75"/>
  <c r="AH303" i="77" s="1"/>
  <c r="AI109" i="75"/>
  <c r="AI303" i="77" s="1"/>
  <c r="AJ109" i="75"/>
  <c r="AJ303" i="77" s="1"/>
  <c r="AK109" i="75"/>
  <c r="AK303" i="77" s="1"/>
  <c r="AL109" i="75"/>
  <c r="AL303" i="77" s="1"/>
  <c r="AM109" i="75"/>
  <c r="AM303" i="77" s="1"/>
  <c r="AN109" i="75"/>
  <c r="AN303" i="77" s="1"/>
  <c r="AO109" i="75"/>
  <c r="AO303" i="77" s="1"/>
  <c r="AP109" i="75"/>
  <c r="AP303" i="77" s="1"/>
  <c r="AQ109" i="75"/>
  <c r="AQ303" i="77" s="1"/>
  <c r="AR109" i="75"/>
  <c r="AR303" i="77" s="1"/>
  <c r="AS109" i="75"/>
  <c r="AS303" i="77" s="1"/>
  <c r="AT109" i="75"/>
  <c r="AT303" i="77" s="1"/>
  <c r="AU109" i="75"/>
  <c r="AU303" i="77" s="1"/>
  <c r="AV109" i="75"/>
  <c r="AV303" i="77" s="1"/>
  <c r="AW109" i="75"/>
  <c r="AW303" i="77" s="1"/>
  <c r="AX109" i="75"/>
  <c r="AX303" i="77" s="1"/>
  <c r="AY109" i="75"/>
  <c r="AY303" i="77" s="1"/>
  <c r="AZ109" i="75"/>
  <c r="AZ303" i="77" s="1"/>
  <c r="BA109" i="75"/>
  <c r="BA303" i="77" s="1"/>
  <c r="BB109" i="75"/>
  <c r="BB303" i="77" s="1"/>
  <c r="BC109" i="75"/>
  <c r="BC303" i="77" s="1"/>
  <c r="BD109" i="75"/>
  <c r="BD303" i="77" s="1"/>
  <c r="BE109" i="75"/>
  <c r="BE303" i="77" s="1"/>
  <c r="BF109" i="75"/>
  <c r="BF303" i="77" s="1"/>
  <c r="BG109" i="75"/>
  <c r="BG303" i="77" s="1"/>
  <c r="BH109" i="75"/>
  <c r="BH303" i="77" s="1"/>
  <c r="BI109" i="75"/>
  <c r="BI303" i="77" s="1"/>
  <c r="BJ109" i="75"/>
  <c r="BJ303" i="77" s="1"/>
  <c r="BK109" i="75"/>
  <c r="BK303" i="77" s="1"/>
  <c r="BL109" i="75"/>
  <c r="BL303" i="77" s="1"/>
  <c r="BM109" i="75"/>
  <c r="BM303" i="77" s="1"/>
  <c r="BN109" i="75"/>
  <c r="BN303" i="77" s="1"/>
  <c r="BO109" i="75"/>
  <c r="BO303" i="77" s="1"/>
  <c r="BP109" i="75"/>
  <c r="BP303" i="77" s="1"/>
  <c r="BQ109" i="75"/>
  <c r="BQ303" i="77" s="1"/>
  <c r="BR109" i="75"/>
  <c r="BR303" i="77" s="1"/>
  <c r="BS109" i="75"/>
  <c r="BS303" i="77" s="1"/>
  <c r="BT109" i="75"/>
  <c r="BT303" i="77" s="1"/>
  <c r="BU109" i="75"/>
  <c r="BU303" i="77" s="1"/>
  <c r="BV109" i="75"/>
  <c r="BV303" i="77" s="1"/>
  <c r="BW109" i="75"/>
  <c r="BW303" i="77" s="1"/>
  <c r="BX109" i="75"/>
  <c r="BX303" i="77" s="1"/>
  <c r="B110" i="75"/>
  <c r="B304" i="77" s="1"/>
  <c r="C110" i="75"/>
  <c r="C304" i="77" s="1"/>
  <c r="D110" i="75"/>
  <c r="D304" i="77" s="1"/>
  <c r="E110" i="75"/>
  <c r="E304" i="77" s="1"/>
  <c r="F110" i="75"/>
  <c r="F304" i="77" s="1"/>
  <c r="G110" i="75"/>
  <c r="G304" i="77" s="1"/>
  <c r="H110" i="75"/>
  <c r="H304" i="77" s="1"/>
  <c r="I110" i="75"/>
  <c r="I304" i="77" s="1"/>
  <c r="J110" i="75"/>
  <c r="J304" i="77" s="1"/>
  <c r="K110" i="75"/>
  <c r="K304" i="77" s="1"/>
  <c r="L110" i="75"/>
  <c r="L304" i="77" s="1"/>
  <c r="M110" i="75"/>
  <c r="M304" i="77" s="1"/>
  <c r="N110" i="75"/>
  <c r="N304" i="77" s="1"/>
  <c r="O110" i="75"/>
  <c r="O304" i="77" s="1"/>
  <c r="P110" i="75"/>
  <c r="P304" i="77" s="1"/>
  <c r="Q110" i="75"/>
  <c r="Q304" i="77" s="1"/>
  <c r="R110" i="75"/>
  <c r="R304" i="77" s="1"/>
  <c r="S110" i="75"/>
  <c r="S304" i="77" s="1"/>
  <c r="T110" i="75"/>
  <c r="T304" i="77" s="1"/>
  <c r="U110" i="75"/>
  <c r="U304" i="77" s="1"/>
  <c r="V110" i="75"/>
  <c r="V304" i="77" s="1"/>
  <c r="W110" i="75"/>
  <c r="W304" i="77" s="1"/>
  <c r="X110" i="75"/>
  <c r="X304" i="77" s="1"/>
  <c r="Y110" i="75"/>
  <c r="Y304" i="77" s="1"/>
  <c r="Z110" i="75"/>
  <c r="Z304" i="77" s="1"/>
  <c r="AA110" i="75"/>
  <c r="AA304" i="77" s="1"/>
  <c r="AB110" i="75"/>
  <c r="AB304" i="77" s="1"/>
  <c r="AC110" i="75"/>
  <c r="AC304" i="77" s="1"/>
  <c r="AD110" i="75"/>
  <c r="AD304" i="77" s="1"/>
  <c r="AE110" i="75"/>
  <c r="AE304" i="77" s="1"/>
  <c r="AF110" i="75"/>
  <c r="AF304" i="77" s="1"/>
  <c r="AG110" i="75"/>
  <c r="AG304" i="77" s="1"/>
  <c r="AH110" i="75"/>
  <c r="AH304" i="77" s="1"/>
  <c r="AI110" i="75"/>
  <c r="AI304" i="77" s="1"/>
  <c r="AJ110" i="75"/>
  <c r="AJ304" i="77" s="1"/>
  <c r="AK110" i="75"/>
  <c r="AK304" i="77" s="1"/>
  <c r="AL110" i="75"/>
  <c r="AL304" i="77" s="1"/>
  <c r="AM110" i="75"/>
  <c r="AM304" i="77" s="1"/>
  <c r="AN110" i="75"/>
  <c r="AN304" i="77" s="1"/>
  <c r="AO110" i="75"/>
  <c r="AO304" i="77" s="1"/>
  <c r="AP110" i="75"/>
  <c r="AP304" i="77" s="1"/>
  <c r="AQ110" i="75"/>
  <c r="AQ304" i="77" s="1"/>
  <c r="AR110" i="75"/>
  <c r="AR304" i="77" s="1"/>
  <c r="AS110" i="75"/>
  <c r="AS304" i="77" s="1"/>
  <c r="AT110" i="75"/>
  <c r="AT304" i="77" s="1"/>
  <c r="AU110" i="75"/>
  <c r="AU304" i="77" s="1"/>
  <c r="AV110" i="75"/>
  <c r="AV304" i="77" s="1"/>
  <c r="AW110" i="75"/>
  <c r="AW304" i="77" s="1"/>
  <c r="AX110" i="75"/>
  <c r="AX304" i="77" s="1"/>
  <c r="AY110" i="75"/>
  <c r="AY304" i="77" s="1"/>
  <c r="AZ110" i="75"/>
  <c r="AZ304" i="77" s="1"/>
  <c r="BA110" i="75"/>
  <c r="BA304" i="77" s="1"/>
  <c r="BB110" i="75"/>
  <c r="BB304" i="77" s="1"/>
  <c r="BC110" i="75"/>
  <c r="BC304" i="77" s="1"/>
  <c r="BD110" i="75"/>
  <c r="BD304" i="77" s="1"/>
  <c r="BE110" i="75"/>
  <c r="BE304" i="77" s="1"/>
  <c r="BF110" i="75"/>
  <c r="BF304" i="77" s="1"/>
  <c r="BG110" i="75"/>
  <c r="BG304" i="77" s="1"/>
  <c r="BH110" i="75"/>
  <c r="BH304" i="77" s="1"/>
  <c r="BI110" i="75"/>
  <c r="BI304" i="77" s="1"/>
  <c r="BJ110" i="75"/>
  <c r="BJ304" i="77" s="1"/>
  <c r="BK110" i="75"/>
  <c r="BK304" i="77" s="1"/>
  <c r="BL110" i="75"/>
  <c r="BL304" i="77" s="1"/>
  <c r="BM110" i="75"/>
  <c r="BM304" i="77" s="1"/>
  <c r="BN110" i="75"/>
  <c r="BN304" i="77" s="1"/>
  <c r="BO110" i="75"/>
  <c r="BO304" i="77" s="1"/>
  <c r="BP110" i="75"/>
  <c r="BP304" i="77" s="1"/>
  <c r="BQ110" i="75"/>
  <c r="BQ304" i="77" s="1"/>
  <c r="BR110" i="75"/>
  <c r="BR304" i="77" s="1"/>
  <c r="BS110" i="75"/>
  <c r="BS304" i="77" s="1"/>
  <c r="BT110" i="75"/>
  <c r="BT304" i="77" s="1"/>
  <c r="BU110" i="75"/>
  <c r="BU304" i="77" s="1"/>
  <c r="BV110" i="75"/>
  <c r="BV304" i="77" s="1"/>
  <c r="BW110" i="75"/>
  <c r="BW304" i="77" s="1"/>
  <c r="BX110" i="75"/>
  <c r="BX304" i="77" s="1"/>
  <c r="B111" i="75"/>
  <c r="B305" i="77" s="1"/>
  <c r="C111" i="75"/>
  <c r="C305" i="77" s="1"/>
  <c r="D111" i="75"/>
  <c r="D305" i="77" s="1"/>
  <c r="E111" i="75"/>
  <c r="E305" i="77" s="1"/>
  <c r="F111" i="75"/>
  <c r="F305" i="77" s="1"/>
  <c r="G111" i="75"/>
  <c r="G305" i="77" s="1"/>
  <c r="H111" i="75"/>
  <c r="H305" i="77" s="1"/>
  <c r="I111" i="75"/>
  <c r="I305" i="77" s="1"/>
  <c r="J111" i="75"/>
  <c r="J305" i="77" s="1"/>
  <c r="K111" i="75"/>
  <c r="K305" i="77" s="1"/>
  <c r="L111" i="75"/>
  <c r="L305" i="77" s="1"/>
  <c r="M111" i="75"/>
  <c r="M305" i="77" s="1"/>
  <c r="N111" i="75"/>
  <c r="N305" i="77" s="1"/>
  <c r="O111" i="75"/>
  <c r="O305" i="77" s="1"/>
  <c r="P111" i="75"/>
  <c r="P305" i="77" s="1"/>
  <c r="Q111" i="75"/>
  <c r="Q305" i="77" s="1"/>
  <c r="R111" i="75"/>
  <c r="R305" i="77" s="1"/>
  <c r="S111" i="75"/>
  <c r="S305" i="77" s="1"/>
  <c r="T111" i="75"/>
  <c r="T305" i="77" s="1"/>
  <c r="U111" i="75"/>
  <c r="U305" i="77" s="1"/>
  <c r="V111" i="75"/>
  <c r="V305" i="77" s="1"/>
  <c r="W111" i="75"/>
  <c r="W305" i="77" s="1"/>
  <c r="X111" i="75"/>
  <c r="Y111" i="75"/>
  <c r="Y305" i="77" s="1"/>
  <c r="Z111" i="75"/>
  <c r="Z305" i="77" s="1"/>
  <c r="AA111" i="75"/>
  <c r="AA305" i="77" s="1"/>
  <c r="AB111" i="75"/>
  <c r="AB305" i="77" s="1"/>
  <c r="AC111" i="75"/>
  <c r="AC305" i="77" s="1"/>
  <c r="AD111" i="75"/>
  <c r="AD305" i="77" s="1"/>
  <c r="AE111" i="75"/>
  <c r="AE305" i="77" s="1"/>
  <c r="AF111" i="75"/>
  <c r="AF305" i="77" s="1"/>
  <c r="AG111" i="75"/>
  <c r="AG305" i="77" s="1"/>
  <c r="AH111" i="75"/>
  <c r="AH305" i="77" s="1"/>
  <c r="AI111" i="75"/>
  <c r="AI305" i="77" s="1"/>
  <c r="AJ111" i="75"/>
  <c r="AJ305" i="77" s="1"/>
  <c r="AK111" i="75"/>
  <c r="AK305" i="77" s="1"/>
  <c r="AL111" i="75"/>
  <c r="AL305" i="77" s="1"/>
  <c r="AM111" i="75"/>
  <c r="AM305" i="77" s="1"/>
  <c r="AN111" i="75"/>
  <c r="AN305" i="77" s="1"/>
  <c r="AO111" i="75"/>
  <c r="AO305" i="77" s="1"/>
  <c r="AP111" i="75"/>
  <c r="AP305" i="77" s="1"/>
  <c r="AQ111" i="75"/>
  <c r="AQ305" i="77" s="1"/>
  <c r="AR111" i="75"/>
  <c r="AR305" i="77" s="1"/>
  <c r="AS111" i="75"/>
  <c r="AS305" i="77" s="1"/>
  <c r="AT111" i="75"/>
  <c r="AT305" i="77" s="1"/>
  <c r="AU111" i="75"/>
  <c r="AU305" i="77" s="1"/>
  <c r="AV111" i="75"/>
  <c r="AV305" i="77" s="1"/>
  <c r="AW111" i="75"/>
  <c r="AW305" i="77" s="1"/>
  <c r="AX111" i="75"/>
  <c r="AX305" i="77" s="1"/>
  <c r="AY111" i="75"/>
  <c r="AY305" i="77" s="1"/>
  <c r="AZ111" i="75"/>
  <c r="AZ305" i="77" s="1"/>
  <c r="BA111" i="75"/>
  <c r="BA305" i="77" s="1"/>
  <c r="BB111" i="75"/>
  <c r="BB305" i="77" s="1"/>
  <c r="BC111" i="75"/>
  <c r="BC305" i="77" s="1"/>
  <c r="BD111" i="75"/>
  <c r="BD305" i="77" s="1"/>
  <c r="BE111" i="75"/>
  <c r="BE305" i="77" s="1"/>
  <c r="BF111" i="75"/>
  <c r="BF305" i="77" s="1"/>
  <c r="BG111" i="75"/>
  <c r="BG305" i="77" s="1"/>
  <c r="BH111" i="75"/>
  <c r="BH305" i="77" s="1"/>
  <c r="BI111" i="75"/>
  <c r="BI305" i="77" s="1"/>
  <c r="BJ111" i="75"/>
  <c r="BJ305" i="77" s="1"/>
  <c r="BK111" i="75"/>
  <c r="BK305" i="77" s="1"/>
  <c r="BL111" i="75"/>
  <c r="BL305" i="77" s="1"/>
  <c r="BM111" i="75"/>
  <c r="BM305" i="77" s="1"/>
  <c r="BN111" i="75"/>
  <c r="BN305" i="77" s="1"/>
  <c r="BO111" i="75"/>
  <c r="BO305" i="77" s="1"/>
  <c r="BP111" i="75"/>
  <c r="BP305" i="77" s="1"/>
  <c r="BQ111" i="75"/>
  <c r="BQ305" i="77" s="1"/>
  <c r="BR111" i="75"/>
  <c r="BR305" i="77" s="1"/>
  <c r="BS111" i="75"/>
  <c r="BS305" i="77" s="1"/>
  <c r="BT111" i="75"/>
  <c r="BT305" i="77" s="1"/>
  <c r="BU111" i="75"/>
  <c r="BU305" i="77" s="1"/>
  <c r="BV111" i="75"/>
  <c r="BV305" i="77" s="1"/>
  <c r="BW111" i="75"/>
  <c r="BW305" i="77" s="1"/>
  <c r="BX111" i="75"/>
  <c r="BX305" i="77" s="1"/>
  <c r="B117" i="75"/>
  <c r="B343" i="77" s="1"/>
  <c r="C117" i="75"/>
  <c r="C343" i="77" s="1"/>
  <c r="D117" i="75"/>
  <c r="D343" i="77" s="1"/>
  <c r="E117" i="75"/>
  <c r="E343" i="77" s="1"/>
  <c r="F117" i="75"/>
  <c r="F343" i="77" s="1"/>
  <c r="G117" i="75"/>
  <c r="G343" i="77" s="1"/>
  <c r="H117" i="75"/>
  <c r="H343" i="77" s="1"/>
  <c r="I117" i="75"/>
  <c r="I343" i="77" s="1"/>
  <c r="J117" i="75"/>
  <c r="J343" i="77" s="1"/>
  <c r="K117" i="75"/>
  <c r="K343" i="77" s="1"/>
  <c r="L117" i="75"/>
  <c r="L343" i="77" s="1"/>
  <c r="M117" i="75"/>
  <c r="M343" i="77" s="1"/>
  <c r="N117" i="75"/>
  <c r="N343" i="77" s="1"/>
  <c r="O117" i="75"/>
  <c r="O343" i="77" s="1"/>
  <c r="P117" i="75"/>
  <c r="P343" i="77" s="1"/>
  <c r="Q117" i="75"/>
  <c r="Q343" i="77" s="1"/>
  <c r="R117" i="75"/>
  <c r="R343" i="77" s="1"/>
  <c r="S117" i="75"/>
  <c r="S343" i="77" s="1"/>
  <c r="T117" i="75"/>
  <c r="T343" i="77" s="1"/>
  <c r="U117" i="75"/>
  <c r="U343" i="77" s="1"/>
  <c r="V117" i="75"/>
  <c r="V343" i="77" s="1"/>
  <c r="W117" i="75"/>
  <c r="W343" i="77" s="1"/>
  <c r="X117" i="75"/>
  <c r="X343" i="77" s="1"/>
  <c r="Y117" i="75"/>
  <c r="Y343" i="77" s="1"/>
  <c r="Z117" i="75"/>
  <c r="Z343" i="77" s="1"/>
  <c r="AA117" i="75"/>
  <c r="AA343" i="77" s="1"/>
  <c r="AB117" i="75"/>
  <c r="AB343" i="77" s="1"/>
  <c r="AC117" i="75"/>
  <c r="AC343" i="77" s="1"/>
  <c r="AD117" i="75"/>
  <c r="AD343" i="77" s="1"/>
  <c r="AE117" i="75"/>
  <c r="AE343" i="77" s="1"/>
  <c r="AF117" i="75"/>
  <c r="AF343" i="77" s="1"/>
  <c r="AG117" i="75"/>
  <c r="AG343" i="77" s="1"/>
  <c r="AH117" i="75"/>
  <c r="AH343" i="77" s="1"/>
  <c r="AI117" i="75"/>
  <c r="AI343" i="77" s="1"/>
  <c r="AJ117" i="75"/>
  <c r="AJ343" i="77" s="1"/>
  <c r="AK117" i="75"/>
  <c r="AK343" i="77" s="1"/>
  <c r="AL117" i="75"/>
  <c r="AL343" i="77" s="1"/>
  <c r="AM117" i="75"/>
  <c r="AM343" i="77" s="1"/>
  <c r="AN117" i="75"/>
  <c r="AN343" i="77" s="1"/>
  <c r="AO117" i="75"/>
  <c r="AO343" i="77" s="1"/>
  <c r="AP117" i="75"/>
  <c r="AP343" i="77" s="1"/>
  <c r="AQ117" i="75"/>
  <c r="AQ343" i="77" s="1"/>
  <c r="AR117" i="75"/>
  <c r="AR343" i="77" s="1"/>
  <c r="AS117" i="75"/>
  <c r="AS343" i="77" s="1"/>
  <c r="AT117" i="75"/>
  <c r="AT343" i="77" s="1"/>
  <c r="AU117" i="75"/>
  <c r="AU343" i="77" s="1"/>
  <c r="AV117" i="75"/>
  <c r="AV343" i="77" s="1"/>
  <c r="AW117" i="75"/>
  <c r="AW343" i="77" s="1"/>
  <c r="AX117" i="75"/>
  <c r="AX343" i="77" s="1"/>
  <c r="AY117" i="75"/>
  <c r="AY343" i="77" s="1"/>
  <c r="AZ117" i="75"/>
  <c r="AZ343" i="77" s="1"/>
  <c r="BA117" i="75"/>
  <c r="BA343" i="77" s="1"/>
  <c r="BB117" i="75"/>
  <c r="BB343" i="77" s="1"/>
  <c r="BC117" i="75"/>
  <c r="BC343" i="77" s="1"/>
  <c r="BD117" i="75"/>
  <c r="BD343" i="77" s="1"/>
  <c r="BE117" i="75"/>
  <c r="BE343" i="77" s="1"/>
  <c r="BF117" i="75"/>
  <c r="BF343" i="77" s="1"/>
  <c r="BG117" i="75"/>
  <c r="BG343" i="77" s="1"/>
  <c r="BH117" i="75"/>
  <c r="BH343" i="77" s="1"/>
  <c r="BI117" i="75"/>
  <c r="BI343" i="77" s="1"/>
  <c r="BJ117" i="75"/>
  <c r="BJ343" i="77" s="1"/>
  <c r="BK117" i="75"/>
  <c r="BK343" i="77" s="1"/>
  <c r="BL117" i="75"/>
  <c r="BL343" i="77" s="1"/>
  <c r="BM117" i="75"/>
  <c r="BM343" i="77" s="1"/>
  <c r="BN117" i="75"/>
  <c r="BN343" i="77" s="1"/>
  <c r="BO117" i="75"/>
  <c r="BO343" i="77" s="1"/>
  <c r="BP117" i="75"/>
  <c r="BP343" i="77" s="1"/>
  <c r="BQ117" i="75"/>
  <c r="BQ343" i="77" s="1"/>
  <c r="BR117" i="75"/>
  <c r="BR343" i="77" s="1"/>
  <c r="BS117" i="75"/>
  <c r="BS343" i="77" s="1"/>
  <c r="BT117" i="75"/>
  <c r="BT343" i="77" s="1"/>
  <c r="BU117" i="75"/>
  <c r="BU343" i="77" s="1"/>
  <c r="BV117" i="75"/>
  <c r="BV343" i="77" s="1"/>
  <c r="BW117" i="75"/>
  <c r="BW343" i="77" s="1"/>
  <c r="BX117" i="75"/>
  <c r="BX343" i="77" s="1"/>
  <c r="B118" i="75"/>
  <c r="B344" i="77" s="1"/>
  <c r="C118" i="75"/>
  <c r="C344" i="77" s="1"/>
  <c r="D118" i="75"/>
  <c r="D344" i="77" s="1"/>
  <c r="E118" i="75"/>
  <c r="E344" i="77" s="1"/>
  <c r="F118" i="75"/>
  <c r="F344" i="77" s="1"/>
  <c r="G118" i="75"/>
  <c r="G344" i="77" s="1"/>
  <c r="H118" i="75"/>
  <c r="H344" i="77" s="1"/>
  <c r="I118" i="75"/>
  <c r="I344" i="77" s="1"/>
  <c r="J118" i="75"/>
  <c r="J344" i="77" s="1"/>
  <c r="K118" i="75"/>
  <c r="K344" i="77" s="1"/>
  <c r="L118" i="75"/>
  <c r="L344" i="77" s="1"/>
  <c r="M118" i="75"/>
  <c r="M344" i="77" s="1"/>
  <c r="N118" i="75"/>
  <c r="N344" i="77" s="1"/>
  <c r="O118" i="75"/>
  <c r="O344" i="77" s="1"/>
  <c r="P118" i="75"/>
  <c r="P344" i="77" s="1"/>
  <c r="Q118" i="75"/>
  <c r="Q344" i="77" s="1"/>
  <c r="R118" i="75"/>
  <c r="R344" i="77" s="1"/>
  <c r="S118" i="75"/>
  <c r="S344" i="77" s="1"/>
  <c r="T118" i="75"/>
  <c r="T344" i="77" s="1"/>
  <c r="U118" i="75"/>
  <c r="U344" i="77" s="1"/>
  <c r="V118" i="75"/>
  <c r="V344" i="77" s="1"/>
  <c r="W118" i="75"/>
  <c r="W344" i="77" s="1"/>
  <c r="X118" i="75"/>
  <c r="X344" i="77" s="1"/>
  <c r="Y118" i="75"/>
  <c r="Y344" i="77" s="1"/>
  <c r="Z118" i="75"/>
  <c r="Z344" i="77" s="1"/>
  <c r="AA118" i="75"/>
  <c r="AA344" i="77" s="1"/>
  <c r="AB118" i="75"/>
  <c r="AB344" i="77" s="1"/>
  <c r="AC118" i="75"/>
  <c r="AC344" i="77" s="1"/>
  <c r="AD118" i="75"/>
  <c r="AD344" i="77" s="1"/>
  <c r="AE118" i="75"/>
  <c r="AE344" i="77" s="1"/>
  <c r="AF118" i="75"/>
  <c r="AF344" i="77" s="1"/>
  <c r="AG118" i="75"/>
  <c r="AG344" i="77" s="1"/>
  <c r="AH118" i="75"/>
  <c r="AH344" i="77" s="1"/>
  <c r="AI118" i="75"/>
  <c r="AI344" i="77" s="1"/>
  <c r="AJ118" i="75"/>
  <c r="AJ344" i="77" s="1"/>
  <c r="AK118" i="75"/>
  <c r="AK344" i="77" s="1"/>
  <c r="AL118" i="75"/>
  <c r="AL344" i="77" s="1"/>
  <c r="AM118" i="75"/>
  <c r="AM344" i="77" s="1"/>
  <c r="AN118" i="75"/>
  <c r="AN344" i="77" s="1"/>
  <c r="AO118" i="75"/>
  <c r="AO344" i="77" s="1"/>
  <c r="AP118" i="75"/>
  <c r="AP344" i="77" s="1"/>
  <c r="AQ118" i="75"/>
  <c r="AQ344" i="77" s="1"/>
  <c r="AR118" i="75"/>
  <c r="AR344" i="77" s="1"/>
  <c r="AS118" i="75"/>
  <c r="AS344" i="77" s="1"/>
  <c r="AT118" i="75"/>
  <c r="AT344" i="77" s="1"/>
  <c r="AU118" i="75"/>
  <c r="AU344" i="77" s="1"/>
  <c r="AV118" i="75"/>
  <c r="AV344" i="77" s="1"/>
  <c r="AW118" i="75"/>
  <c r="AW344" i="77" s="1"/>
  <c r="AX118" i="75"/>
  <c r="AX344" i="77" s="1"/>
  <c r="AY118" i="75"/>
  <c r="AY344" i="77" s="1"/>
  <c r="AZ118" i="75"/>
  <c r="AZ344" i="77" s="1"/>
  <c r="BA118" i="75"/>
  <c r="BA344" i="77" s="1"/>
  <c r="BB118" i="75"/>
  <c r="BB344" i="77" s="1"/>
  <c r="BC118" i="75"/>
  <c r="BC344" i="77" s="1"/>
  <c r="BD118" i="75"/>
  <c r="BD344" i="77" s="1"/>
  <c r="BE118" i="75"/>
  <c r="BE344" i="77" s="1"/>
  <c r="BF118" i="75"/>
  <c r="BF344" i="77" s="1"/>
  <c r="BG118" i="75"/>
  <c r="BG344" i="77" s="1"/>
  <c r="BH118" i="75"/>
  <c r="BH344" i="77" s="1"/>
  <c r="BI118" i="75"/>
  <c r="BI344" i="77" s="1"/>
  <c r="BJ118" i="75"/>
  <c r="BJ344" i="77" s="1"/>
  <c r="BK118" i="75"/>
  <c r="BK344" i="77" s="1"/>
  <c r="BL118" i="75"/>
  <c r="BL344" i="77" s="1"/>
  <c r="BM118" i="75"/>
  <c r="BM344" i="77" s="1"/>
  <c r="BN118" i="75"/>
  <c r="BN344" i="77" s="1"/>
  <c r="BO118" i="75"/>
  <c r="BO344" i="77" s="1"/>
  <c r="BP118" i="75"/>
  <c r="BP344" i="77" s="1"/>
  <c r="BQ118" i="75"/>
  <c r="BQ344" i="77" s="1"/>
  <c r="BR118" i="75"/>
  <c r="BR344" i="77" s="1"/>
  <c r="BS118" i="75"/>
  <c r="BS344" i="77" s="1"/>
  <c r="BT118" i="75"/>
  <c r="BT344" i="77" s="1"/>
  <c r="BU118" i="75"/>
  <c r="BU344" i="77" s="1"/>
  <c r="BV118" i="75"/>
  <c r="BV344" i="77" s="1"/>
  <c r="BW118" i="75"/>
  <c r="BW344" i="77" s="1"/>
  <c r="BX118" i="75"/>
  <c r="BX344" i="77" s="1"/>
  <c r="B119" i="75"/>
  <c r="B345" i="77" s="1"/>
  <c r="C119" i="75"/>
  <c r="C345" i="77" s="1"/>
  <c r="D119" i="75"/>
  <c r="D345" i="77" s="1"/>
  <c r="E119" i="75"/>
  <c r="E345" i="77" s="1"/>
  <c r="F119" i="75"/>
  <c r="F345" i="77" s="1"/>
  <c r="G119" i="75"/>
  <c r="G345" i="77" s="1"/>
  <c r="H119" i="75"/>
  <c r="H345" i="77" s="1"/>
  <c r="I119" i="75"/>
  <c r="I345" i="77" s="1"/>
  <c r="J119" i="75"/>
  <c r="J345" i="77" s="1"/>
  <c r="K119" i="75"/>
  <c r="K345" i="77" s="1"/>
  <c r="L119" i="75"/>
  <c r="L345" i="77" s="1"/>
  <c r="M119" i="75"/>
  <c r="M345" i="77" s="1"/>
  <c r="N119" i="75"/>
  <c r="N345" i="77" s="1"/>
  <c r="O119" i="75"/>
  <c r="O345" i="77" s="1"/>
  <c r="P119" i="75"/>
  <c r="P345" i="77" s="1"/>
  <c r="Q119" i="75"/>
  <c r="Q345" i="77" s="1"/>
  <c r="R119" i="75"/>
  <c r="R345" i="77" s="1"/>
  <c r="S119" i="75"/>
  <c r="S345" i="77" s="1"/>
  <c r="T119" i="75"/>
  <c r="T345" i="77" s="1"/>
  <c r="U119" i="75"/>
  <c r="U345" i="77" s="1"/>
  <c r="V119" i="75"/>
  <c r="V345" i="77" s="1"/>
  <c r="W119" i="75"/>
  <c r="W345" i="77" s="1"/>
  <c r="X119" i="75"/>
  <c r="X345" i="77" s="1"/>
  <c r="Y119" i="75"/>
  <c r="Y345" i="77" s="1"/>
  <c r="Z119" i="75"/>
  <c r="Z345" i="77" s="1"/>
  <c r="AA119" i="75"/>
  <c r="AA345" i="77" s="1"/>
  <c r="AB119" i="75"/>
  <c r="AB345" i="77" s="1"/>
  <c r="AC119" i="75"/>
  <c r="AC345" i="77" s="1"/>
  <c r="AD119" i="75"/>
  <c r="AD345" i="77" s="1"/>
  <c r="AE119" i="75"/>
  <c r="AE345" i="77" s="1"/>
  <c r="AF119" i="75"/>
  <c r="AF345" i="77" s="1"/>
  <c r="AG119" i="75"/>
  <c r="AG345" i="77" s="1"/>
  <c r="AH119" i="75"/>
  <c r="AH345" i="77" s="1"/>
  <c r="AI119" i="75"/>
  <c r="AI345" i="77" s="1"/>
  <c r="AJ119" i="75"/>
  <c r="AJ345" i="77" s="1"/>
  <c r="AK119" i="75"/>
  <c r="AK345" i="77" s="1"/>
  <c r="AL119" i="75"/>
  <c r="AL345" i="77" s="1"/>
  <c r="AM119" i="75"/>
  <c r="AM345" i="77" s="1"/>
  <c r="AN119" i="75"/>
  <c r="AN345" i="77" s="1"/>
  <c r="AO119" i="75"/>
  <c r="AO345" i="77" s="1"/>
  <c r="AP119" i="75"/>
  <c r="AP345" i="77" s="1"/>
  <c r="AQ119" i="75"/>
  <c r="AQ345" i="77" s="1"/>
  <c r="AR119" i="75"/>
  <c r="AR345" i="77" s="1"/>
  <c r="AS119" i="75"/>
  <c r="AS345" i="77" s="1"/>
  <c r="AT119" i="75"/>
  <c r="AT345" i="77" s="1"/>
  <c r="AU119" i="75"/>
  <c r="AU345" i="77" s="1"/>
  <c r="AV119" i="75"/>
  <c r="AV345" i="77" s="1"/>
  <c r="AW119" i="75"/>
  <c r="AW345" i="77" s="1"/>
  <c r="AX119" i="75"/>
  <c r="AX345" i="77" s="1"/>
  <c r="AY119" i="75"/>
  <c r="AY345" i="77" s="1"/>
  <c r="AZ119" i="75"/>
  <c r="AZ345" i="77" s="1"/>
  <c r="BA119" i="75"/>
  <c r="BA345" i="77" s="1"/>
  <c r="BB119" i="75"/>
  <c r="BB345" i="77" s="1"/>
  <c r="BC119" i="75"/>
  <c r="BC345" i="77" s="1"/>
  <c r="BD119" i="75"/>
  <c r="BD345" i="77" s="1"/>
  <c r="BE119" i="75"/>
  <c r="BE345" i="77" s="1"/>
  <c r="BF119" i="75"/>
  <c r="BF345" i="77" s="1"/>
  <c r="BG119" i="75"/>
  <c r="BG345" i="77" s="1"/>
  <c r="BH119" i="75"/>
  <c r="BH345" i="77" s="1"/>
  <c r="BI119" i="75"/>
  <c r="BI345" i="77" s="1"/>
  <c r="BJ119" i="75"/>
  <c r="BJ345" i="77" s="1"/>
  <c r="BK119" i="75"/>
  <c r="BK345" i="77" s="1"/>
  <c r="BL119" i="75"/>
  <c r="BL345" i="77" s="1"/>
  <c r="BM119" i="75"/>
  <c r="BM345" i="77" s="1"/>
  <c r="BN119" i="75"/>
  <c r="BN345" i="77" s="1"/>
  <c r="BO119" i="75"/>
  <c r="BO345" i="77" s="1"/>
  <c r="BP119" i="75"/>
  <c r="BP345" i="77" s="1"/>
  <c r="BQ119" i="75"/>
  <c r="BQ345" i="77" s="1"/>
  <c r="BR119" i="75"/>
  <c r="BR345" i="77" s="1"/>
  <c r="BS119" i="75"/>
  <c r="BS345" i="77" s="1"/>
  <c r="BT119" i="75"/>
  <c r="BT345" i="77" s="1"/>
  <c r="BU119" i="75"/>
  <c r="BU345" i="77" s="1"/>
  <c r="BV119" i="75"/>
  <c r="BV345" i="77" s="1"/>
  <c r="BW119" i="75"/>
  <c r="BW345" i="77" s="1"/>
  <c r="BX119" i="75"/>
  <c r="BX345" i="77" s="1"/>
  <c r="B120" i="75"/>
  <c r="B346" i="77" s="1"/>
  <c r="C120" i="75"/>
  <c r="C346" i="77" s="1"/>
  <c r="D120" i="75"/>
  <c r="D346" i="77" s="1"/>
  <c r="E120" i="75"/>
  <c r="E346" i="77" s="1"/>
  <c r="F120" i="75"/>
  <c r="F346" i="77" s="1"/>
  <c r="G120" i="75"/>
  <c r="G346" i="77" s="1"/>
  <c r="H120" i="75"/>
  <c r="H346" i="77" s="1"/>
  <c r="I120" i="75"/>
  <c r="I346" i="77" s="1"/>
  <c r="J120" i="75"/>
  <c r="J346" i="77" s="1"/>
  <c r="K120" i="75"/>
  <c r="K346" i="77" s="1"/>
  <c r="L120" i="75"/>
  <c r="M120" i="75"/>
  <c r="M346" i="77" s="1"/>
  <c r="N120" i="75"/>
  <c r="N346" i="77" s="1"/>
  <c r="O120" i="75"/>
  <c r="O346" i="77" s="1"/>
  <c r="P120" i="75"/>
  <c r="P346" i="77" s="1"/>
  <c r="Q120" i="75"/>
  <c r="Q346" i="77" s="1"/>
  <c r="R120" i="75"/>
  <c r="R346" i="77" s="1"/>
  <c r="S120" i="75"/>
  <c r="S346" i="77" s="1"/>
  <c r="T120" i="75"/>
  <c r="T346" i="77" s="1"/>
  <c r="U120" i="75"/>
  <c r="U346" i="77" s="1"/>
  <c r="V120" i="75"/>
  <c r="V346" i="77" s="1"/>
  <c r="W120" i="75"/>
  <c r="W346" i="77" s="1"/>
  <c r="X120" i="75"/>
  <c r="X346" i="77" s="1"/>
  <c r="Y120" i="75"/>
  <c r="Y346" i="77" s="1"/>
  <c r="Z120" i="75"/>
  <c r="Z346" i="77" s="1"/>
  <c r="AA120" i="75"/>
  <c r="AA346" i="77" s="1"/>
  <c r="AB120" i="75"/>
  <c r="AB346" i="77" s="1"/>
  <c r="AC120" i="75"/>
  <c r="AC346" i="77" s="1"/>
  <c r="AD120" i="75"/>
  <c r="AD346" i="77" s="1"/>
  <c r="AE120" i="75"/>
  <c r="AE346" i="77" s="1"/>
  <c r="AF120" i="75"/>
  <c r="AF346" i="77" s="1"/>
  <c r="AG120" i="75"/>
  <c r="AG346" i="77" s="1"/>
  <c r="AH120" i="75"/>
  <c r="AH346" i="77" s="1"/>
  <c r="AI120" i="75"/>
  <c r="AI346" i="77" s="1"/>
  <c r="AJ120" i="75"/>
  <c r="AJ346" i="77" s="1"/>
  <c r="AK120" i="75"/>
  <c r="AK346" i="77" s="1"/>
  <c r="AL120" i="75"/>
  <c r="AL346" i="77" s="1"/>
  <c r="AM120" i="75"/>
  <c r="AM346" i="77" s="1"/>
  <c r="AN120" i="75"/>
  <c r="AN346" i="77" s="1"/>
  <c r="AO120" i="75"/>
  <c r="AO346" i="77" s="1"/>
  <c r="AP120" i="75"/>
  <c r="AP346" i="77" s="1"/>
  <c r="AQ120" i="75"/>
  <c r="AQ346" i="77" s="1"/>
  <c r="AR120" i="75"/>
  <c r="AR346" i="77" s="1"/>
  <c r="AS120" i="75"/>
  <c r="AS346" i="77" s="1"/>
  <c r="AT120" i="75"/>
  <c r="AT346" i="77" s="1"/>
  <c r="AU120" i="75"/>
  <c r="AU346" i="77" s="1"/>
  <c r="AV120" i="75"/>
  <c r="AV346" i="77" s="1"/>
  <c r="AW120" i="75"/>
  <c r="AW346" i="77" s="1"/>
  <c r="AX120" i="75"/>
  <c r="AX346" i="77" s="1"/>
  <c r="AY120" i="75"/>
  <c r="AY346" i="77" s="1"/>
  <c r="AZ120" i="75"/>
  <c r="AZ346" i="77" s="1"/>
  <c r="BA120" i="75"/>
  <c r="BA346" i="77" s="1"/>
  <c r="BB120" i="75"/>
  <c r="BB346" i="77" s="1"/>
  <c r="BC120" i="75"/>
  <c r="BC346" i="77" s="1"/>
  <c r="BD120" i="75"/>
  <c r="BD346" i="77" s="1"/>
  <c r="BE120" i="75"/>
  <c r="BE346" i="77" s="1"/>
  <c r="BF120" i="75"/>
  <c r="BF346" i="77" s="1"/>
  <c r="BG120" i="75"/>
  <c r="BG346" i="77" s="1"/>
  <c r="BH120" i="75"/>
  <c r="BH346" i="77" s="1"/>
  <c r="BI120" i="75"/>
  <c r="BI346" i="77" s="1"/>
  <c r="BJ120" i="75"/>
  <c r="BJ346" i="77" s="1"/>
  <c r="BK120" i="75"/>
  <c r="BK346" i="77" s="1"/>
  <c r="BL120" i="75"/>
  <c r="BL346" i="77" s="1"/>
  <c r="BM120" i="75"/>
  <c r="BM346" i="77" s="1"/>
  <c r="BN120" i="75"/>
  <c r="BN346" i="77" s="1"/>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D347" i="77" s="1"/>
  <c r="E121" i="75"/>
  <c r="E347" i="77" s="1"/>
  <c r="F121" i="75"/>
  <c r="F347" i="77" s="1"/>
  <c r="G121" i="75"/>
  <c r="G347" i="77" s="1"/>
  <c r="H121" i="75"/>
  <c r="H347" i="77" s="1"/>
  <c r="I121" i="75"/>
  <c r="I347" i="77" s="1"/>
  <c r="J121" i="75"/>
  <c r="J347" i="77" s="1"/>
  <c r="K121" i="75"/>
  <c r="K347" i="77" s="1"/>
  <c r="L121" i="75"/>
  <c r="L347" i="77" s="1"/>
  <c r="M121" i="75"/>
  <c r="M347" i="77" s="1"/>
  <c r="N121" i="75"/>
  <c r="N347" i="77" s="1"/>
  <c r="O121" i="75"/>
  <c r="O347" i="77" s="1"/>
  <c r="P121" i="75"/>
  <c r="P347" i="77" s="1"/>
  <c r="Q121" i="75"/>
  <c r="Q347" i="77" s="1"/>
  <c r="R121" i="75"/>
  <c r="R347" i="77" s="1"/>
  <c r="S121" i="75"/>
  <c r="S347" i="77" s="1"/>
  <c r="T121" i="75"/>
  <c r="T347" i="77" s="1"/>
  <c r="U121" i="75"/>
  <c r="U347" i="77" s="1"/>
  <c r="V121" i="75"/>
  <c r="V347" i="77" s="1"/>
  <c r="W121" i="75"/>
  <c r="W347" i="77" s="1"/>
  <c r="X121" i="75"/>
  <c r="X347" i="77" s="1"/>
  <c r="Y121" i="75"/>
  <c r="Y347" i="77" s="1"/>
  <c r="Z121" i="75"/>
  <c r="Z347" i="77" s="1"/>
  <c r="AA121" i="75"/>
  <c r="AA347" i="77" s="1"/>
  <c r="AB121" i="75"/>
  <c r="AB347" i="77" s="1"/>
  <c r="AC121" i="75"/>
  <c r="AC347" i="77" s="1"/>
  <c r="AD121" i="75"/>
  <c r="AD347" i="77" s="1"/>
  <c r="AE121" i="75"/>
  <c r="AE347" i="77" s="1"/>
  <c r="AF121" i="75"/>
  <c r="AF347" i="77" s="1"/>
  <c r="AG121" i="75"/>
  <c r="AG347" i="77" s="1"/>
  <c r="AH121" i="75"/>
  <c r="AH347" i="77" s="1"/>
  <c r="AI121" i="75"/>
  <c r="AI347" i="77" s="1"/>
  <c r="AJ121" i="75"/>
  <c r="AJ347" i="77" s="1"/>
  <c r="AK121" i="75"/>
  <c r="AK347" i="77" s="1"/>
  <c r="AL121" i="75"/>
  <c r="AL347" i="77" s="1"/>
  <c r="AM121" i="75"/>
  <c r="AM347" i="77" s="1"/>
  <c r="AN121" i="75"/>
  <c r="AN347" i="77" s="1"/>
  <c r="AO121" i="75"/>
  <c r="AO347" i="77" s="1"/>
  <c r="AP121" i="75"/>
  <c r="AP347" i="77" s="1"/>
  <c r="AQ121" i="75"/>
  <c r="AQ347" i="77" s="1"/>
  <c r="AR121" i="75"/>
  <c r="AR347" i="77" s="1"/>
  <c r="AS121" i="75"/>
  <c r="AS347" i="77" s="1"/>
  <c r="AT121" i="75"/>
  <c r="AT347" i="77" s="1"/>
  <c r="AU121" i="75"/>
  <c r="AU347" i="77" s="1"/>
  <c r="AV121" i="75"/>
  <c r="AV347" i="77" s="1"/>
  <c r="AW121" i="75"/>
  <c r="AW347" i="77" s="1"/>
  <c r="AX121" i="75"/>
  <c r="AX347" i="77" s="1"/>
  <c r="AY121" i="75"/>
  <c r="AY347" i="77" s="1"/>
  <c r="AZ121" i="75"/>
  <c r="AZ347" i="77" s="1"/>
  <c r="BA121" i="75"/>
  <c r="BA347" i="77" s="1"/>
  <c r="BB121" i="75"/>
  <c r="BB347" i="77" s="1"/>
  <c r="BC121" i="75"/>
  <c r="BC347" i="77" s="1"/>
  <c r="BD121" i="75"/>
  <c r="BD347" i="77" s="1"/>
  <c r="BE121" i="75"/>
  <c r="BE347" i="77" s="1"/>
  <c r="BF121" i="75"/>
  <c r="BF347" i="77" s="1"/>
  <c r="BG121" i="75"/>
  <c r="BG347" i="77" s="1"/>
  <c r="BH121" i="75"/>
  <c r="BH347" i="77" s="1"/>
  <c r="BI121" i="75"/>
  <c r="BI347" i="77" s="1"/>
  <c r="BJ121" i="75"/>
  <c r="BJ347" i="77" s="1"/>
  <c r="BK121" i="75"/>
  <c r="BK347" i="77" s="1"/>
  <c r="BL121" i="75"/>
  <c r="BL347" i="77" s="1"/>
  <c r="BM121" i="75"/>
  <c r="BM347" i="77" s="1"/>
  <c r="BN121" i="75"/>
  <c r="BN347" i="77" s="1"/>
  <c r="BO121" i="75"/>
  <c r="BO347" i="77" s="1"/>
  <c r="BP121" i="75"/>
  <c r="BP347" i="77" s="1"/>
  <c r="BQ121" i="75"/>
  <c r="BQ347" i="77" s="1"/>
  <c r="BR121" i="75"/>
  <c r="BR347" i="77" s="1"/>
  <c r="BS121" i="75"/>
  <c r="BS347" i="77" s="1"/>
  <c r="BT121" i="75"/>
  <c r="BT347" i="77" s="1"/>
  <c r="BU121" i="75"/>
  <c r="BU347" i="77" s="1"/>
  <c r="BV121" i="75"/>
  <c r="BV347" i="77" s="1"/>
  <c r="BW121" i="75"/>
  <c r="BW347" i="77" s="1"/>
  <c r="BX121" i="75"/>
  <c r="BX347" i="77" s="1"/>
  <c r="B17" i="75"/>
  <c r="B384" i="77" s="1"/>
  <c r="C17" i="75"/>
  <c r="C384" i="77" s="1"/>
  <c r="D17" i="75"/>
  <c r="D384" i="77" s="1"/>
  <c r="E17" i="75"/>
  <c r="E384" i="77" s="1"/>
  <c r="F17" i="75"/>
  <c r="F384" i="77" s="1"/>
  <c r="G17" i="75"/>
  <c r="G384" i="77" s="1"/>
  <c r="H17" i="75"/>
  <c r="H384" i="77" s="1"/>
  <c r="I17" i="75"/>
  <c r="I384" i="77" s="1"/>
  <c r="J17" i="75"/>
  <c r="J384" i="77" s="1"/>
  <c r="K17" i="75"/>
  <c r="K384" i="77" s="1"/>
  <c r="L17" i="75"/>
  <c r="L384" i="77" s="1"/>
  <c r="M17" i="75"/>
  <c r="M384" i="77" s="1"/>
  <c r="N17" i="75"/>
  <c r="N384" i="77" s="1"/>
  <c r="O17" i="75"/>
  <c r="O384" i="77" s="1"/>
  <c r="P17" i="75"/>
  <c r="P384" i="77" s="1"/>
  <c r="Q17" i="75"/>
  <c r="Q384" i="77" s="1"/>
  <c r="R17" i="75"/>
  <c r="R384" i="77" s="1"/>
  <c r="S17" i="75"/>
  <c r="S384" i="77" s="1"/>
  <c r="T17" i="75"/>
  <c r="T384" i="77" s="1"/>
  <c r="U17" i="75"/>
  <c r="U384" i="77" s="1"/>
  <c r="V17" i="75"/>
  <c r="V384" i="77" s="1"/>
  <c r="W17" i="75"/>
  <c r="W384" i="77" s="1"/>
  <c r="X17" i="75"/>
  <c r="X384" i="77" s="1"/>
  <c r="Y17" i="75"/>
  <c r="Y384" i="77" s="1"/>
  <c r="Z17" i="75"/>
  <c r="Z384" i="77" s="1"/>
  <c r="AA17" i="75"/>
  <c r="AA384" i="77" s="1"/>
  <c r="AB17" i="75"/>
  <c r="AB384" i="77" s="1"/>
  <c r="AC17" i="75"/>
  <c r="AC384" i="77" s="1"/>
  <c r="AD17" i="75"/>
  <c r="AD384" i="77" s="1"/>
  <c r="AE17" i="75"/>
  <c r="AE384" i="77" s="1"/>
  <c r="AF17" i="75"/>
  <c r="AF384" i="77" s="1"/>
  <c r="AG17" i="75"/>
  <c r="AG384" i="77" s="1"/>
  <c r="AH17" i="75"/>
  <c r="AH384" i="77" s="1"/>
  <c r="AI17" i="75"/>
  <c r="AI384" i="77" s="1"/>
  <c r="AJ17" i="75"/>
  <c r="AJ384" i="77" s="1"/>
  <c r="AK17" i="75"/>
  <c r="AK384" i="77" s="1"/>
  <c r="AL17" i="75"/>
  <c r="AL384" i="77" s="1"/>
  <c r="AM17" i="75"/>
  <c r="AM384" i="77" s="1"/>
  <c r="AN17" i="75"/>
  <c r="AN384" i="77" s="1"/>
  <c r="AO17" i="75"/>
  <c r="AO384" i="77" s="1"/>
  <c r="AP17" i="75"/>
  <c r="AP384" i="77" s="1"/>
  <c r="AQ17" i="75"/>
  <c r="AQ384" i="77" s="1"/>
  <c r="AR17" i="75"/>
  <c r="AR384" i="77" s="1"/>
  <c r="AS17" i="75"/>
  <c r="AS384" i="77" s="1"/>
  <c r="AT17" i="75"/>
  <c r="AT384" i="77" s="1"/>
  <c r="AU17" i="75"/>
  <c r="AU384" i="77" s="1"/>
  <c r="AV17" i="75"/>
  <c r="AV384" i="77" s="1"/>
  <c r="AW17" i="75"/>
  <c r="AW384" i="77" s="1"/>
  <c r="AX17" i="75"/>
  <c r="AX384" i="77" s="1"/>
  <c r="AY17" i="75"/>
  <c r="AY384" i="77" s="1"/>
  <c r="AZ17" i="75"/>
  <c r="AZ384" i="77" s="1"/>
  <c r="BA17" i="75"/>
  <c r="BA384" i="77" s="1"/>
  <c r="BB17" i="75"/>
  <c r="BB384" i="77" s="1"/>
  <c r="BC17" i="75"/>
  <c r="BC384" i="77" s="1"/>
  <c r="BD17" i="75"/>
  <c r="BD384" i="77" s="1"/>
  <c r="BE17" i="75"/>
  <c r="BE384" i="77" s="1"/>
  <c r="BF17" i="75"/>
  <c r="BF384" i="77" s="1"/>
  <c r="BG17" i="75"/>
  <c r="BG384" i="77" s="1"/>
  <c r="BH17" i="75"/>
  <c r="BH384" i="77" s="1"/>
  <c r="BI17" i="75"/>
  <c r="BI384" i="77" s="1"/>
  <c r="BJ17" i="75"/>
  <c r="BJ384" i="77" s="1"/>
  <c r="BK17" i="75"/>
  <c r="BK384" i="77" s="1"/>
  <c r="BL17" i="75"/>
  <c r="BL384" i="77" s="1"/>
  <c r="BM17" i="75"/>
  <c r="BM384" i="77" s="1"/>
  <c r="BN17" i="75"/>
  <c r="BN384" i="77" s="1"/>
  <c r="BO17" i="75"/>
  <c r="BO384" i="77" s="1"/>
  <c r="BP17" i="75"/>
  <c r="BP384" i="77" s="1"/>
  <c r="BQ17" i="75"/>
  <c r="BQ384" i="77" s="1"/>
  <c r="BR17" i="75"/>
  <c r="BR384" i="77" s="1"/>
  <c r="BS17" i="75"/>
  <c r="BS384" i="77" s="1"/>
  <c r="BT17" i="75"/>
  <c r="BT384" i="77" s="1"/>
  <c r="BU17" i="75"/>
  <c r="BU384" i="77" s="1"/>
  <c r="BV17" i="75"/>
  <c r="BV384" i="77" s="1"/>
  <c r="BW17" i="75"/>
  <c r="BW384" i="77" s="1"/>
  <c r="BX17" i="75"/>
  <c r="BX384" i="77" s="1"/>
  <c r="B18" i="75"/>
  <c r="B385" i="77" s="1"/>
  <c r="C18" i="75"/>
  <c r="C385" i="77" s="1"/>
  <c r="D18" i="75"/>
  <c r="D385" i="77" s="1"/>
  <c r="E18" i="75"/>
  <c r="E385" i="77" s="1"/>
  <c r="F18" i="75"/>
  <c r="F385" i="77" s="1"/>
  <c r="G18" i="75"/>
  <c r="G385" i="77" s="1"/>
  <c r="H18" i="75"/>
  <c r="H385" i="77" s="1"/>
  <c r="I18" i="75"/>
  <c r="I385" i="77" s="1"/>
  <c r="J18" i="75"/>
  <c r="J385" i="77" s="1"/>
  <c r="K18" i="75"/>
  <c r="K385" i="77" s="1"/>
  <c r="L18" i="75"/>
  <c r="L385" i="77" s="1"/>
  <c r="M18" i="75"/>
  <c r="M385" i="77" s="1"/>
  <c r="N18" i="75"/>
  <c r="N385" i="77" s="1"/>
  <c r="O18" i="75"/>
  <c r="O385" i="77" s="1"/>
  <c r="P18" i="75"/>
  <c r="P385" i="77" s="1"/>
  <c r="Q18" i="75"/>
  <c r="Q385" i="77" s="1"/>
  <c r="R18" i="75"/>
  <c r="R385" i="77" s="1"/>
  <c r="S18" i="75"/>
  <c r="S385" i="77" s="1"/>
  <c r="T18" i="75"/>
  <c r="T385" i="77" s="1"/>
  <c r="U18" i="75"/>
  <c r="U385" i="77" s="1"/>
  <c r="V18" i="75"/>
  <c r="V385" i="77" s="1"/>
  <c r="W18" i="75"/>
  <c r="W385" i="77" s="1"/>
  <c r="X18" i="75"/>
  <c r="X385" i="77" s="1"/>
  <c r="Y18" i="75"/>
  <c r="Y385" i="77" s="1"/>
  <c r="Z18" i="75"/>
  <c r="Z385" i="77" s="1"/>
  <c r="AA18" i="75"/>
  <c r="AA385" i="77" s="1"/>
  <c r="AB18" i="75"/>
  <c r="AB385" i="77" s="1"/>
  <c r="AC18" i="75"/>
  <c r="AC385" i="77" s="1"/>
  <c r="AD18" i="75"/>
  <c r="AD385" i="77" s="1"/>
  <c r="AE18" i="75"/>
  <c r="AE385" i="77" s="1"/>
  <c r="AF18" i="75"/>
  <c r="AF385" i="77" s="1"/>
  <c r="AG18" i="75"/>
  <c r="AG385" i="77" s="1"/>
  <c r="AH18" i="75"/>
  <c r="AH385" i="77" s="1"/>
  <c r="AI18" i="75"/>
  <c r="AI385" i="77" s="1"/>
  <c r="AJ18" i="75"/>
  <c r="AJ385" i="77" s="1"/>
  <c r="AK18" i="75"/>
  <c r="AK385" i="77" s="1"/>
  <c r="AL18" i="75"/>
  <c r="AL385" i="77" s="1"/>
  <c r="AM18" i="75"/>
  <c r="AM385" i="77" s="1"/>
  <c r="AN18" i="75"/>
  <c r="AN385" i="77" s="1"/>
  <c r="AO18" i="75"/>
  <c r="AO385" i="77" s="1"/>
  <c r="AP18" i="75"/>
  <c r="AP385" i="77" s="1"/>
  <c r="AQ18" i="75"/>
  <c r="AQ385" i="77" s="1"/>
  <c r="AR18" i="75"/>
  <c r="AR385" i="77" s="1"/>
  <c r="AS18" i="75"/>
  <c r="AS385" i="77" s="1"/>
  <c r="AT18" i="75"/>
  <c r="AT385" i="77" s="1"/>
  <c r="AU18" i="75"/>
  <c r="AU385" i="77" s="1"/>
  <c r="AV18" i="75"/>
  <c r="AV385" i="77" s="1"/>
  <c r="AW18" i="75"/>
  <c r="AW385" i="77" s="1"/>
  <c r="AX18" i="75"/>
  <c r="AX385" i="77" s="1"/>
  <c r="AY18" i="75"/>
  <c r="AY385" i="77" s="1"/>
  <c r="AZ18" i="75"/>
  <c r="AZ385" i="77" s="1"/>
  <c r="BA18" i="75"/>
  <c r="BA385" i="77" s="1"/>
  <c r="BB18" i="75"/>
  <c r="BB385" i="77" s="1"/>
  <c r="BC18" i="75"/>
  <c r="BC385" i="77" s="1"/>
  <c r="BD18" i="75"/>
  <c r="BD385" i="77" s="1"/>
  <c r="BE18" i="75"/>
  <c r="BE385" i="77" s="1"/>
  <c r="BF18" i="75"/>
  <c r="BF385" i="77" s="1"/>
  <c r="BG18" i="75"/>
  <c r="BG385" i="77" s="1"/>
  <c r="BH18" i="75"/>
  <c r="BH385" i="77" s="1"/>
  <c r="BI18" i="75"/>
  <c r="BI385" i="77" s="1"/>
  <c r="BJ18" i="75"/>
  <c r="BJ385" i="77" s="1"/>
  <c r="BK18" i="75"/>
  <c r="BK385" i="77" s="1"/>
  <c r="BL18" i="75"/>
  <c r="BL385" i="77" s="1"/>
  <c r="BM18" i="75"/>
  <c r="BM385" i="77" s="1"/>
  <c r="BN18" i="75"/>
  <c r="BN385" i="77" s="1"/>
  <c r="BO18" i="75"/>
  <c r="BO385" i="77" s="1"/>
  <c r="BP18" i="75"/>
  <c r="BP385" i="77" s="1"/>
  <c r="BQ18" i="75"/>
  <c r="BQ385" i="77" s="1"/>
  <c r="BR18" i="75"/>
  <c r="BR385" i="77" s="1"/>
  <c r="BS18" i="75"/>
  <c r="BS385" i="77" s="1"/>
  <c r="BT18" i="75"/>
  <c r="BT385" i="77" s="1"/>
  <c r="BU18" i="75"/>
  <c r="BU385" i="77" s="1"/>
  <c r="BV18" i="75"/>
  <c r="BV385" i="77" s="1"/>
  <c r="BW18" i="75"/>
  <c r="BW385" i="77" s="1"/>
  <c r="BX18" i="75"/>
  <c r="BX385" i="77" s="1"/>
  <c r="B19" i="75"/>
  <c r="B386" i="77" s="1"/>
  <c r="C19" i="75"/>
  <c r="C386" i="77" s="1"/>
  <c r="D19" i="75"/>
  <c r="D386" i="77" s="1"/>
  <c r="E19" i="75"/>
  <c r="E386" i="77" s="1"/>
  <c r="F19" i="75"/>
  <c r="F386" i="77" s="1"/>
  <c r="G19" i="75"/>
  <c r="G386" i="77" s="1"/>
  <c r="H19" i="75"/>
  <c r="H386" i="77" s="1"/>
  <c r="I19" i="75"/>
  <c r="I386" i="77" s="1"/>
  <c r="J19" i="75"/>
  <c r="J386" i="77" s="1"/>
  <c r="K19" i="75"/>
  <c r="K386" i="77" s="1"/>
  <c r="L19" i="75"/>
  <c r="L386" i="77" s="1"/>
  <c r="M19" i="75"/>
  <c r="M386" i="77" s="1"/>
  <c r="N19" i="75"/>
  <c r="N386" i="77" s="1"/>
  <c r="O19" i="75"/>
  <c r="O386" i="77" s="1"/>
  <c r="P19" i="75"/>
  <c r="P386" i="77" s="1"/>
  <c r="Q19" i="75"/>
  <c r="Q386" i="77" s="1"/>
  <c r="R19" i="75"/>
  <c r="R386" i="77" s="1"/>
  <c r="S19" i="75"/>
  <c r="S386" i="77" s="1"/>
  <c r="T19" i="75"/>
  <c r="T386" i="77" s="1"/>
  <c r="U19" i="75"/>
  <c r="U386" i="77" s="1"/>
  <c r="V19" i="75"/>
  <c r="V386" i="77" s="1"/>
  <c r="W19" i="75"/>
  <c r="W386" i="77" s="1"/>
  <c r="X19" i="75"/>
  <c r="X386" i="77" s="1"/>
  <c r="Y19" i="75"/>
  <c r="Y386" i="77" s="1"/>
  <c r="Z19" i="75"/>
  <c r="Z386" i="77" s="1"/>
  <c r="AA19" i="75"/>
  <c r="AA386" i="77" s="1"/>
  <c r="AB19" i="75"/>
  <c r="AB386" i="77" s="1"/>
  <c r="AC19" i="75"/>
  <c r="AC386" i="77" s="1"/>
  <c r="AD19" i="75"/>
  <c r="AD386" i="77" s="1"/>
  <c r="AE19" i="75"/>
  <c r="AE386" i="77" s="1"/>
  <c r="AF19" i="75"/>
  <c r="AF386" i="77" s="1"/>
  <c r="AG19" i="75"/>
  <c r="AG386" i="77" s="1"/>
  <c r="AH19" i="75"/>
  <c r="AH386" i="77" s="1"/>
  <c r="AI19" i="75"/>
  <c r="AI386" i="77" s="1"/>
  <c r="AJ19" i="75"/>
  <c r="AJ386" i="77" s="1"/>
  <c r="AK19" i="75"/>
  <c r="AK386" i="77" s="1"/>
  <c r="AL19" i="75"/>
  <c r="AL386" i="77" s="1"/>
  <c r="AM19" i="75"/>
  <c r="AM386" i="77" s="1"/>
  <c r="AN19" i="75"/>
  <c r="AN386" i="77" s="1"/>
  <c r="AO19" i="75"/>
  <c r="AO386" i="77" s="1"/>
  <c r="AP19" i="75"/>
  <c r="AP386" i="77" s="1"/>
  <c r="AQ19" i="75"/>
  <c r="AQ386" i="77" s="1"/>
  <c r="AR19" i="75"/>
  <c r="AR386" i="77" s="1"/>
  <c r="AS19" i="75"/>
  <c r="AS386" i="77" s="1"/>
  <c r="AT19" i="75"/>
  <c r="AT386" i="77" s="1"/>
  <c r="AU19" i="75"/>
  <c r="AU386" i="77" s="1"/>
  <c r="AV19" i="75"/>
  <c r="AV386" i="77" s="1"/>
  <c r="AW19" i="75"/>
  <c r="AW386" i="77" s="1"/>
  <c r="AX19" i="75"/>
  <c r="AX386" i="77" s="1"/>
  <c r="AY19" i="75"/>
  <c r="AY386" i="77" s="1"/>
  <c r="AZ19" i="75"/>
  <c r="AZ386" i="77" s="1"/>
  <c r="BA19" i="75"/>
  <c r="BA386" i="77" s="1"/>
  <c r="BB19" i="75"/>
  <c r="BB386" i="77" s="1"/>
  <c r="BC19" i="75"/>
  <c r="BC386" i="77" s="1"/>
  <c r="BD19" i="75"/>
  <c r="BD386" i="77" s="1"/>
  <c r="BE19" i="75"/>
  <c r="BE386" i="77" s="1"/>
  <c r="BF19" i="75"/>
  <c r="BF386" i="77" s="1"/>
  <c r="BG19" i="75"/>
  <c r="BG386" i="77" s="1"/>
  <c r="BH19" i="75"/>
  <c r="BH386" i="77" s="1"/>
  <c r="BI19" i="75"/>
  <c r="BI386" i="77" s="1"/>
  <c r="BJ19" i="75"/>
  <c r="BJ386" i="77" s="1"/>
  <c r="BK19" i="75"/>
  <c r="BK386" i="77" s="1"/>
  <c r="BL19" i="75"/>
  <c r="BL386" i="77" s="1"/>
  <c r="BM19" i="75"/>
  <c r="BM386" i="77" s="1"/>
  <c r="BN19" i="75"/>
  <c r="BN386" i="77" s="1"/>
  <c r="BO19" i="75"/>
  <c r="BO386" i="77" s="1"/>
  <c r="BP19" i="75"/>
  <c r="BP386" i="77" s="1"/>
  <c r="BQ19" i="75"/>
  <c r="BQ386" i="77" s="1"/>
  <c r="BR19" i="75"/>
  <c r="BR386" i="77" s="1"/>
  <c r="BS19" i="75"/>
  <c r="BS386" i="77" s="1"/>
  <c r="BT19" i="75"/>
  <c r="BT386" i="77" s="1"/>
  <c r="BU19" i="75"/>
  <c r="BU386" i="77" s="1"/>
  <c r="BV19" i="75"/>
  <c r="BV386" i="77" s="1"/>
  <c r="BW19" i="75"/>
  <c r="BW386" i="77" s="1"/>
  <c r="BX19" i="75"/>
  <c r="BX386" i="77" s="1"/>
  <c r="B20" i="75"/>
  <c r="B387" i="77" s="1"/>
  <c r="C20" i="75"/>
  <c r="C387" i="77" s="1"/>
  <c r="D20" i="75"/>
  <c r="D387" i="77" s="1"/>
  <c r="E20" i="75"/>
  <c r="E387" i="77" s="1"/>
  <c r="F20" i="75"/>
  <c r="F387" i="77" s="1"/>
  <c r="G20" i="75"/>
  <c r="G387" i="77" s="1"/>
  <c r="H20" i="75"/>
  <c r="H387" i="77" s="1"/>
  <c r="I20" i="75"/>
  <c r="I387" i="77" s="1"/>
  <c r="J20" i="75"/>
  <c r="J387" i="77" s="1"/>
  <c r="K20" i="75"/>
  <c r="K387" i="77" s="1"/>
  <c r="L20" i="75"/>
  <c r="L387" i="77" s="1"/>
  <c r="M20" i="75"/>
  <c r="M387" i="77" s="1"/>
  <c r="N20" i="75"/>
  <c r="N387" i="77" s="1"/>
  <c r="O20" i="75"/>
  <c r="O387" i="77" s="1"/>
  <c r="P20" i="75"/>
  <c r="P387" i="77" s="1"/>
  <c r="Q20" i="75"/>
  <c r="Q387" i="77" s="1"/>
  <c r="R20" i="75"/>
  <c r="R387" i="77" s="1"/>
  <c r="S20" i="75"/>
  <c r="S387" i="77" s="1"/>
  <c r="T20" i="75"/>
  <c r="T387" i="77" s="1"/>
  <c r="U20" i="75"/>
  <c r="U387" i="77" s="1"/>
  <c r="V20" i="75"/>
  <c r="V387" i="77" s="1"/>
  <c r="W20" i="75"/>
  <c r="W387" i="77" s="1"/>
  <c r="X20" i="75"/>
  <c r="X387" i="77" s="1"/>
  <c r="Y20" i="75"/>
  <c r="Y387" i="77" s="1"/>
  <c r="Z20" i="75"/>
  <c r="Z387" i="77" s="1"/>
  <c r="AA20" i="75"/>
  <c r="AA387" i="77" s="1"/>
  <c r="AB20" i="75"/>
  <c r="AB387" i="77" s="1"/>
  <c r="AC20" i="75"/>
  <c r="AC387" i="77" s="1"/>
  <c r="AD20" i="75"/>
  <c r="AD387" i="77" s="1"/>
  <c r="AE20" i="75"/>
  <c r="AE387" i="77" s="1"/>
  <c r="AF20" i="75"/>
  <c r="AF387" i="77" s="1"/>
  <c r="AG20" i="75"/>
  <c r="AG387" i="77" s="1"/>
  <c r="AH20" i="75"/>
  <c r="AH387" i="77" s="1"/>
  <c r="AI20" i="75"/>
  <c r="AI387" i="77" s="1"/>
  <c r="AJ20" i="75"/>
  <c r="AJ387" i="77" s="1"/>
  <c r="AK20" i="75"/>
  <c r="AK387" i="77" s="1"/>
  <c r="AL20" i="75"/>
  <c r="AL387" i="77" s="1"/>
  <c r="AM20" i="75"/>
  <c r="AM387" i="77" s="1"/>
  <c r="AN20" i="75"/>
  <c r="AN387" i="77" s="1"/>
  <c r="AO20" i="75"/>
  <c r="AO387" i="77" s="1"/>
  <c r="AP20" i="75"/>
  <c r="AP387" i="77" s="1"/>
  <c r="AQ20" i="75"/>
  <c r="AQ387" i="77" s="1"/>
  <c r="AR20" i="75"/>
  <c r="AR387" i="77" s="1"/>
  <c r="AS20" i="75"/>
  <c r="AS387" i="77" s="1"/>
  <c r="AT20" i="75"/>
  <c r="AT387" i="77" s="1"/>
  <c r="AU20" i="75"/>
  <c r="AU387" i="77" s="1"/>
  <c r="AV20" i="75"/>
  <c r="AV387" i="77" s="1"/>
  <c r="AW20" i="75"/>
  <c r="AW387" i="77" s="1"/>
  <c r="AX20" i="75"/>
  <c r="AX387" i="77" s="1"/>
  <c r="AY20" i="75"/>
  <c r="AY387" i="77" s="1"/>
  <c r="AZ20" i="75"/>
  <c r="AZ387" i="77" s="1"/>
  <c r="BA20" i="75"/>
  <c r="BA387" i="77" s="1"/>
  <c r="BB20" i="75"/>
  <c r="BB387" i="77" s="1"/>
  <c r="BC20" i="75"/>
  <c r="BC387" i="77" s="1"/>
  <c r="BD20" i="75"/>
  <c r="BD387" i="77" s="1"/>
  <c r="BE20" i="75"/>
  <c r="BE387" i="77" s="1"/>
  <c r="BF20" i="75"/>
  <c r="BF387" i="77" s="1"/>
  <c r="BG20" i="75"/>
  <c r="BG387" i="77" s="1"/>
  <c r="BH20" i="75"/>
  <c r="BH387" i="77" s="1"/>
  <c r="BI20" i="75"/>
  <c r="BI387" i="77" s="1"/>
  <c r="BJ20" i="75"/>
  <c r="BJ387" i="77" s="1"/>
  <c r="BK20" i="75"/>
  <c r="BK387" i="77" s="1"/>
  <c r="BL20" i="75"/>
  <c r="BL387" i="77" s="1"/>
  <c r="BM20" i="75"/>
  <c r="BM387" i="77" s="1"/>
  <c r="BN20" i="75"/>
  <c r="BN387" i="77" s="1"/>
  <c r="BO20" i="75"/>
  <c r="BO387" i="77" s="1"/>
  <c r="BP20" i="75"/>
  <c r="BP387" i="77" s="1"/>
  <c r="BQ20" i="75"/>
  <c r="BQ387" i="77" s="1"/>
  <c r="BR20" i="75"/>
  <c r="BR387" i="77" s="1"/>
  <c r="BS20" i="75"/>
  <c r="BS387" i="77" s="1"/>
  <c r="BT20" i="75"/>
  <c r="BT387" i="77" s="1"/>
  <c r="BU20" i="75"/>
  <c r="BU387" i="77" s="1"/>
  <c r="BV20" i="75"/>
  <c r="BV387" i="77" s="1"/>
  <c r="BW20" i="75"/>
  <c r="BW387" i="77" s="1"/>
  <c r="BX20" i="75"/>
  <c r="BX387" i="77" s="1"/>
  <c r="B21" i="75"/>
  <c r="B388" i="77" s="1"/>
  <c r="C21" i="75"/>
  <c r="C388" i="77" s="1"/>
  <c r="D21" i="75"/>
  <c r="D388" i="77" s="1"/>
  <c r="E21" i="75"/>
  <c r="E388" i="77" s="1"/>
  <c r="F21" i="75"/>
  <c r="F388" i="77" s="1"/>
  <c r="G21" i="75"/>
  <c r="G388" i="77" s="1"/>
  <c r="H21" i="75"/>
  <c r="H388" i="77" s="1"/>
  <c r="I21" i="75"/>
  <c r="I388" i="77" s="1"/>
  <c r="J21" i="75"/>
  <c r="J388" i="77" s="1"/>
  <c r="K21" i="75"/>
  <c r="K388" i="77" s="1"/>
  <c r="L21" i="75"/>
  <c r="L388" i="77" s="1"/>
  <c r="M21" i="75"/>
  <c r="M388" i="77" s="1"/>
  <c r="N21" i="75"/>
  <c r="N388" i="77" s="1"/>
  <c r="O21" i="75"/>
  <c r="O388" i="77" s="1"/>
  <c r="P21" i="75"/>
  <c r="P388" i="77" s="1"/>
  <c r="Q21" i="75"/>
  <c r="Q388" i="77" s="1"/>
  <c r="R21" i="75"/>
  <c r="R388" i="77" s="1"/>
  <c r="S21" i="75"/>
  <c r="S388" i="77" s="1"/>
  <c r="T21" i="75"/>
  <c r="T388" i="77" s="1"/>
  <c r="U21" i="75"/>
  <c r="U388" i="77" s="1"/>
  <c r="V21" i="75"/>
  <c r="V388" i="77" s="1"/>
  <c r="W21" i="75"/>
  <c r="W388" i="77" s="1"/>
  <c r="X21" i="75"/>
  <c r="X388" i="77" s="1"/>
  <c r="Y21" i="75"/>
  <c r="Y388" i="77" s="1"/>
  <c r="Z21" i="75"/>
  <c r="Z388" i="77" s="1"/>
  <c r="AA21" i="75"/>
  <c r="AA388" i="77" s="1"/>
  <c r="AB21" i="75"/>
  <c r="AB388" i="77" s="1"/>
  <c r="AC21" i="75"/>
  <c r="AC388" i="77" s="1"/>
  <c r="AD21" i="75"/>
  <c r="AD388" i="77" s="1"/>
  <c r="AE21" i="75"/>
  <c r="AE388" i="77" s="1"/>
  <c r="AF21" i="75"/>
  <c r="AF388" i="77" s="1"/>
  <c r="AG21" i="75"/>
  <c r="AG388" i="77" s="1"/>
  <c r="AH21" i="75"/>
  <c r="AH388" i="77" s="1"/>
  <c r="AI21" i="75"/>
  <c r="AI388" i="77" s="1"/>
  <c r="AJ21" i="75"/>
  <c r="AJ388" i="77" s="1"/>
  <c r="AK21" i="75"/>
  <c r="AK388" i="77" s="1"/>
  <c r="AL21" i="75"/>
  <c r="AL388" i="77" s="1"/>
  <c r="AM21" i="75"/>
  <c r="AM388" i="77" s="1"/>
  <c r="AN21" i="75"/>
  <c r="AN388" i="77" s="1"/>
  <c r="AO21" i="75"/>
  <c r="AO388" i="77" s="1"/>
  <c r="AP21" i="75"/>
  <c r="AP388" i="77" s="1"/>
  <c r="AQ21" i="75"/>
  <c r="AQ388" i="77" s="1"/>
  <c r="AR21" i="75"/>
  <c r="AR388" i="77" s="1"/>
  <c r="AS21" i="75"/>
  <c r="AS388" i="77" s="1"/>
  <c r="AT21" i="75"/>
  <c r="AT388" i="77" s="1"/>
  <c r="AU21" i="75"/>
  <c r="AU388" i="77" s="1"/>
  <c r="AV21" i="75"/>
  <c r="AV388" i="77" s="1"/>
  <c r="AW21" i="75"/>
  <c r="AW388" i="77" s="1"/>
  <c r="AX21" i="75"/>
  <c r="AX388" i="77" s="1"/>
  <c r="AY21" i="75"/>
  <c r="AY388" i="77" s="1"/>
  <c r="AZ21" i="75"/>
  <c r="AZ388" i="77" s="1"/>
  <c r="BA21" i="75"/>
  <c r="BA388" i="77" s="1"/>
  <c r="BB21" i="75"/>
  <c r="BB388" i="77" s="1"/>
  <c r="BC21" i="75"/>
  <c r="BC388" i="77" s="1"/>
  <c r="BD21" i="75"/>
  <c r="BD388" i="77" s="1"/>
  <c r="BE21" i="75"/>
  <c r="BE388" i="77" s="1"/>
  <c r="BF21" i="75"/>
  <c r="BF388" i="77" s="1"/>
  <c r="BG21" i="75"/>
  <c r="BG388" i="77" s="1"/>
  <c r="BH21" i="75"/>
  <c r="BH388" i="77" s="1"/>
  <c r="BI21" i="75"/>
  <c r="BI388" i="77" s="1"/>
  <c r="BJ21" i="75"/>
  <c r="BJ388" i="77" s="1"/>
  <c r="BK21" i="75"/>
  <c r="BK388" i="77" s="1"/>
  <c r="BL21" i="75"/>
  <c r="BL388" i="77" s="1"/>
  <c r="BM21" i="75"/>
  <c r="BM388" i="77" s="1"/>
  <c r="BN21" i="75"/>
  <c r="BN388" i="77" s="1"/>
  <c r="BO21" i="75"/>
  <c r="BO388" i="77" s="1"/>
  <c r="BP21" i="75"/>
  <c r="BP388" i="77" s="1"/>
  <c r="BQ21" i="75"/>
  <c r="BQ388" i="77" s="1"/>
  <c r="BR21" i="75"/>
  <c r="BR388" i="77" s="1"/>
  <c r="BS21" i="75"/>
  <c r="BS388" i="77" s="1"/>
  <c r="BT21" i="75"/>
  <c r="BT388" i="77" s="1"/>
  <c r="BU21" i="75"/>
  <c r="BU388" i="77" s="1"/>
  <c r="BV21" i="75"/>
  <c r="BV388" i="77" s="1"/>
  <c r="BW21" i="75"/>
  <c r="BW388" i="77" s="1"/>
  <c r="BX21" i="75"/>
  <c r="BX388" i="77" s="1"/>
  <c r="B5" i="75"/>
  <c r="B426" i="77" s="1"/>
  <c r="C5" i="75"/>
  <c r="C426" i="77" s="1"/>
  <c r="D5" i="75"/>
  <c r="D426" i="77" s="1"/>
  <c r="E5" i="75"/>
  <c r="E426" i="77" s="1"/>
  <c r="F5" i="75"/>
  <c r="F426" i="77" s="1"/>
  <c r="G5" i="75"/>
  <c r="G426" i="77" s="1"/>
  <c r="H5" i="75"/>
  <c r="H426" i="77" s="1"/>
  <c r="I5" i="75"/>
  <c r="I426" i="77" s="1"/>
  <c r="J5" i="75"/>
  <c r="J426" i="77" s="1"/>
  <c r="K5" i="75"/>
  <c r="K426" i="77" s="1"/>
  <c r="L5" i="75"/>
  <c r="L426" i="77" s="1"/>
  <c r="M5" i="75"/>
  <c r="M426" i="77" s="1"/>
  <c r="N5" i="75"/>
  <c r="N426" i="77" s="1"/>
  <c r="O5" i="75"/>
  <c r="O426" i="77" s="1"/>
  <c r="P5" i="75"/>
  <c r="P426" i="77" s="1"/>
  <c r="Q5" i="75"/>
  <c r="Q426" i="77" s="1"/>
  <c r="R5" i="75"/>
  <c r="R426" i="77" s="1"/>
  <c r="S5" i="75"/>
  <c r="S426" i="77" s="1"/>
  <c r="T5" i="75"/>
  <c r="T426" i="77" s="1"/>
  <c r="U5" i="75"/>
  <c r="U426" i="77" s="1"/>
  <c r="V5" i="75"/>
  <c r="V426" i="77" s="1"/>
  <c r="W5" i="75"/>
  <c r="W426" i="77" s="1"/>
  <c r="X5" i="75"/>
  <c r="X426" i="77" s="1"/>
  <c r="Y5" i="75"/>
  <c r="Y426" i="77" s="1"/>
  <c r="Z5" i="75"/>
  <c r="Z426" i="77" s="1"/>
  <c r="AA5" i="75"/>
  <c r="AA426" i="77" s="1"/>
  <c r="AB5" i="75"/>
  <c r="AB426" i="77" s="1"/>
  <c r="AC5" i="75"/>
  <c r="AC426" i="77" s="1"/>
  <c r="AD5" i="75"/>
  <c r="AD426" i="77" s="1"/>
  <c r="AE5" i="75"/>
  <c r="AE426" i="77" s="1"/>
  <c r="AF5" i="75"/>
  <c r="AF426" i="77" s="1"/>
  <c r="AG5" i="75"/>
  <c r="AG426" i="77" s="1"/>
  <c r="AH5" i="75"/>
  <c r="AH426" i="77" s="1"/>
  <c r="AI5" i="75"/>
  <c r="AI426" i="77" s="1"/>
  <c r="AJ5" i="75"/>
  <c r="AJ426" i="77" s="1"/>
  <c r="AK5" i="75"/>
  <c r="AK426" i="77" s="1"/>
  <c r="AL5" i="75"/>
  <c r="AL426" i="77" s="1"/>
  <c r="AM5" i="75"/>
  <c r="AM426" i="77" s="1"/>
  <c r="AN5" i="75"/>
  <c r="AN426" i="77" s="1"/>
  <c r="AO5" i="75"/>
  <c r="AO426" i="77" s="1"/>
  <c r="AP5" i="75"/>
  <c r="AP426" i="77" s="1"/>
  <c r="AQ5" i="75"/>
  <c r="AQ426" i="77" s="1"/>
  <c r="AR5" i="75"/>
  <c r="AR426" i="77" s="1"/>
  <c r="AS5" i="75"/>
  <c r="AS426" i="77" s="1"/>
  <c r="AT5" i="75"/>
  <c r="AT426" i="77" s="1"/>
  <c r="AU5" i="75"/>
  <c r="AU426" i="77" s="1"/>
  <c r="AV5" i="75"/>
  <c r="AV426" i="77" s="1"/>
  <c r="AW5" i="75"/>
  <c r="AW426" i="77" s="1"/>
  <c r="AX5" i="75"/>
  <c r="AX426" i="77" s="1"/>
  <c r="AY5" i="75"/>
  <c r="AY426" i="77" s="1"/>
  <c r="AZ5" i="75"/>
  <c r="AZ426" i="77" s="1"/>
  <c r="BA5" i="75"/>
  <c r="BA426" i="77" s="1"/>
  <c r="BB5" i="75"/>
  <c r="BB426" i="77" s="1"/>
  <c r="BC5" i="75"/>
  <c r="BC426" i="77" s="1"/>
  <c r="BD5" i="75"/>
  <c r="BD426" i="77" s="1"/>
  <c r="BE5" i="75"/>
  <c r="BE426" i="77" s="1"/>
  <c r="BF5" i="75"/>
  <c r="BF426" i="77" s="1"/>
  <c r="BG5" i="75"/>
  <c r="BG426" i="77" s="1"/>
  <c r="BH5" i="75"/>
  <c r="BH426" i="77" s="1"/>
  <c r="BI5" i="75"/>
  <c r="BI426" i="77" s="1"/>
  <c r="BJ5" i="75"/>
  <c r="BJ426" i="77" s="1"/>
  <c r="BK5" i="75"/>
  <c r="BK426" i="77" s="1"/>
  <c r="BL5" i="75"/>
  <c r="BL426" i="77" s="1"/>
  <c r="BM5" i="75"/>
  <c r="BM426" i="77" s="1"/>
  <c r="BN5" i="75"/>
  <c r="BN426" i="77" s="1"/>
  <c r="BO5" i="75"/>
  <c r="BO426" i="77" s="1"/>
  <c r="BP5" i="75"/>
  <c r="BP426" i="77" s="1"/>
  <c r="BQ5" i="75"/>
  <c r="BQ426" i="77" s="1"/>
  <c r="BR5" i="75"/>
  <c r="BR426" i="77" s="1"/>
  <c r="BS5" i="75"/>
  <c r="BS426" i="77" s="1"/>
  <c r="BT5" i="75"/>
  <c r="BT426" i="77" s="1"/>
  <c r="BU5" i="75"/>
  <c r="BU426" i="77" s="1"/>
  <c r="BV5" i="75"/>
  <c r="BV426" i="77" s="1"/>
  <c r="BW5" i="75"/>
  <c r="BW426" i="77" s="1"/>
  <c r="BX5" i="75"/>
  <c r="BX426" i="77" s="1"/>
  <c r="B6" i="75"/>
  <c r="B427" i="77" s="1"/>
  <c r="C6" i="75"/>
  <c r="C427" i="77" s="1"/>
  <c r="D6" i="75"/>
  <c r="E6" i="75"/>
  <c r="E427" i="77" s="1"/>
  <c r="F6" i="75"/>
  <c r="F427" i="77" s="1"/>
  <c r="G6" i="75"/>
  <c r="G427" i="77" s="1"/>
  <c r="H6" i="75"/>
  <c r="H427" i="77" s="1"/>
  <c r="I6" i="75"/>
  <c r="I427" i="77" s="1"/>
  <c r="J6" i="75"/>
  <c r="J427" i="77" s="1"/>
  <c r="K6" i="75"/>
  <c r="K427" i="77" s="1"/>
  <c r="L6" i="75"/>
  <c r="L427" i="77" s="1"/>
  <c r="M6" i="75"/>
  <c r="M427" i="77" s="1"/>
  <c r="N6" i="75"/>
  <c r="N427" i="77" s="1"/>
  <c r="O6" i="75"/>
  <c r="O427" i="77" s="1"/>
  <c r="P6" i="75"/>
  <c r="P427" i="77" s="1"/>
  <c r="Q6" i="75"/>
  <c r="Q427" i="77" s="1"/>
  <c r="R6" i="75"/>
  <c r="R427" i="77" s="1"/>
  <c r="S6" i="75"/>
  <c r="S427" i="77" s="1"/>
  <c r="T6" i="75"/>
  <c r="U6" i="75"/>
  <c r="U427" i="77" s="1"/>
  <c r="V6" i="75"/>
  <c r="V427" i="77" s="1"/>
  <c r="W6" i="75"/>
  <c r="W427" i="77" s="1"/>
  <c r="X6" i="75"/>
  <c r="X427" i="77" s="1"/>
  <c r="Y6" i="75"/>
  <c r="Y427" i="77" s="1"/>
  <c r="Z6" i="75"/>
  <c r="Z427" i="77" s="1"/>
  <c r="AA6" i="75"/>
  <c r="AA427" i="77" s="1"/>
  <c r="AB6" i="75"/>
  <c r="AB427" i="77" s="1"/>
  <c r="AC6" i="75"/>
  <c r="AC427" i="77" s="1"/>
  <c r="AD6" i="75"/>
  <c r="AD427" i="77" s="1"/>
  <c r="AE6" i="75"/>
  <c r="AE427" i="77" s="1"/>
  <c r="AF6" i="75"/>
  <c r="AF427" i="77" s="1"/>
  <c r="AG6" i="75"/>
  <c r="AG427" i="77" s="1"/>
  <c r="AH6" i="75"/>
  <c r="AH427" i="77" s="1"/>
  <c r="AI6" i="75"/>
  <c r="AI427" i="77" s="1"/>
  <c r="AJ6" i="75"/>
  <c r="AJ427" i="77" s="1"/>
  <c r="AK6" i="75"/>
  <c r="AK427" i="77" s="1"/>
  <c r="AL6" i="75"/>
  <c r="AL427" i="77" s="1"/>
  <c r="AM6" i="75"/>
  <c r="AM427" i="77" s="1"/>
  <c r="AN6" i="75"/>
  <c r="AN427" i="77" s="1"/>
  <c r="AO6" i="75"/>
  <c r="AO427" i="77" s="1"/>
  <c r="AP6" i="75"/>
  <c r="AP427" i="77" s="1"/>
  <c r="AQ6" i="75"/>
  <c r="AQ427" i="77" s="1"/>
  <c r="AR6" i="75"/>
  <c r="AR427" i="77" s="1"/>
  <c r="AS6" i="75"/>
  <c r="AS427" i="77" s="1"/>
  <c r="AT6" i="75"/>
  <c r="AT427" i="77" s="1"/>
  <c r="AU6" i="75"/>
  <c r="AU427" i="77" s="1"/>
  <c r="AV6" i="75"/>
  <c r="AV427" i="77" s="1"/>
  <c r="AW6" i="75"/>
  <c r="AW427" i="77" s="1"/>
  <c r="AX6" i="75"/>
  <c r="AX427" i="77" s="1"/>
  <c r="AY6" i="75"/>
  <c r="AY427" i="77" s="1"/>
  <c r="AZ6" i="75"/>
  <c r="AZ427" i="77" s="1"/>
  <c r="BA6" i="75"/>
  <c r="BA427" i="77" s="1"/>
  <c r="BB6" i="75"/>
  <c r="BB427" i="77" s="1"/>
  <c r="BC6" i="75"/>
  <c r="BC427" i="77" s="1"/>
  <c r="BD6" i="75"/>
  <c r="BD427" i="77" s="1"/>
  <c r="BE6" i="75"/>
  <c r="BE427" i="77" s="1"/>
  <c r="BF6" i="75"/>
  <c r="BF427" i="77" s="1"/>
  <c r="BG6" i="75"/>
  <c r="BG427" i="77" s="1"/>
  <c r="BH6" i="75"/>
  <c r="BH427" i="77" s="1"/>
  <c r="BI6" i="75"/>
  <c r="BI427" i="77" s="1"/>
  <c r="BJ6" i="75"/>
  <c r="BJ427" i="77" s="1"/>
  <c r="BK6" i="75"/>
  <c r="BK427" i="77" s="1"/>
  <c r="BL6" i="75"/>
  <c r="BL427" i="77" s="1"/>
  <c r="BM6" i="75"/>
  <c r="BM427" i="77" s="1"/>
  <c r="BN6" i="75"/>
  <c r="BN427" i="77" s="1"/>
  <c r="BO6" i="75"/>
  <c r="BO427" i="77" s="1"/>
  <c r="BP6" i="75"/>
  <c r="BP427" i="77" s="1"/>
  <c r="BQ6" i="75"/>
  <c r="BQ427" i="77" s="1"/>
  <c r="BR6" i="75"/>
  <c r="BR427" i="77" s="1"/>
  <c r="BS6" i="75"/>
  <c r="BS427" i="77" s="1"/>
  <c r="BT6" i="75"/>
  <c r="BT427" i="77" s="1"/>
  <c r="BU6" i="75"/>
  <c r="BU427" i="77" s="1"/>
  <c r="BV6" i="75"/>
  <c r="BV427" i="77" s="1"/>
  <c r="BW6" i="75"/>
  <c r="BW427" i="77" s="1"/>
  <c r="BX6" i="75"/>
  <c r="BX427" i="77" s="1"/>
  <c r="B7" i="75"/>
  <c r="B428" i="77" s="1"/>
  <c r="C7" i="75"/>
  <c r="C428" i="77" s="1"/>
  <c r="D7" i="75"/>
  <c r="D428" i="77" s="1"/>
  <c r="E7" i="75"/>
  <c r="E428" i="77" s="1"/>
  <c r="F7" i="75"/>
  <c r="F428" i="77" s="1"/>
  <c r="G7" i="75"/>
  <c r="G428" i="77" s="1"/>
  <c r="H7" i="75"/>
  <c r="H428" i="77" s="1"/>
  <c r="I7" i="75"/>
  <c r="I428" i="77" s="1"/>
  <c r="J7" i="75"/>
  <c r="J428" i="77" s="1"/>
  <c r="K7" i="75"/>
  <c r="K428" i="77" s="1"/>
  <c r="L7" i="75"/>
  <c r="L428" i="77" s="1"/>
  <c r="M7" i="75"/>
  <c r="M428" i="77" s="1"/>
  <c r="N7" i="75"/>
  <c r="N428" i="77" s="1"/>
  <c r="O7" i="75"/>
  <c r="O428" i="77" s="1"/>
  <c r="P7" i="75"/>
  <c r="P428" i="77" s="1"/>
  <c r="Q7" i="75"/>
  <c r="Q428" i="77" s="1"/>
  <c r="R7" i="75"/>
  <c r="R428" i="77" s="1"/>
  <c r="S7" i="75"/>
  <c r="S428" i="77" s="1"/>
  <c r="T7" i="75"/>
  <c r="T428" i="77" s="1"/>
  <c r="U7" i="75"/>
  <c r="U428" i="77" s="1"/>
  <c r="V7" i="75"/>
  <c r="V428" i="77" s="1"/>
  <c r="W7" i="75"/>
  <c r="W428" i="77" s="1"/>
  <c r="X7" i="75"/>
  <c r="X428" i="77" s="1"/>
  <c r="Y7" i="75"/>
  <c r="Y428" i="77" s="1"/>
  <c r="Z7" i="75"/>
  <c r="AA7" i="75"/>
  <c r="AA428" i="77" s="1"/>
  <c r="AB7" i="75"/>
  <c r="AB428" i="77" s="1"/>
  <c r="AC7" i="75"/>
  <c r="AC428" i="77" s="1"/>
  <c r="AD7" i="75"/>
  <c r="AD428" i="77" s="1"/>
  <c r="AE7" i="75"/>
  <c r="AE428" i="77" s="1"/>
  <c r="AF7" i="75"/>
  <c r="AF428" i="77" s="1"/>
  <c r="AG7" i="75"/>
  <c r="AG428" i="77" s="1"/>
  <c r="AH7" i="75"/>
  <c r="AH428" i="77" s="1"/>
  <c r="AI7" i="75"/>
  <c r="AI428" i="77" s="1"/>
  <c r="AJ7" i="75"/>
  <c r="AJ428" i="77" s="1"/>
  <c r="AK7" i="75"/>
  <c r="AK428" i="77" s="1"/>
  <c r="AL7" i="75"/>
  <c r="AL428" i="77" s="1"/>
  <c r="AM7" i="75"/>
  <c r="AM428" i="77" s="1"/>
  <c r="AN7" i="75"/>
  <c r="AN428" i="77" s="1"/>
  <c r="AO7" i="75"/>
  <c r="AO428" i="77" s="1"/>
  <c r="AP7" i="75"/>
  <c r="AP428" i="77" s="1"/>
  <c r="AQ7" i="75"/>
  <c r="AQ428" i="77" s="1"/>
  <c r="AR7" i="75"/>
  <c r="AR428" i="77" s="1"/>
  <c r="AS7" i="75"/>
  <c r="AS428" i="77" s="1"/>
  <c r="AT7" i="75"/>
  <c r="AT428" i="77" s="1"/>
  <c r="AU7" i="75"/>
  <c r="AU428" i="77" s="1"/>
  <c r="AV7" i="75"/>
  <c r="AV428" i="77" s="1"/>
  <c r="AW7" i="75"/>
  <c r="AW428" i="77" s="1"/>
  <c r="AX7" i="75"/>
  <c r="AX428" i="77" s="1"/>
  <c r="AY7" i="75"/>
  <c r="AY428" i="77" s="1"/>
  <c r="AZ7" i="75"/>
  <c r="AZ428" i="77" s="1"/>
  <c r="BA7" i="75"/>
  <c r="BA428" i="77" s="1"/>
  <c r="BB7" i="75"/>
  <c r="BB428" i="77" s="1"/>
  <c r="BC7" i="75"/>
  <c r="BC428" i="77" s="1"/>
  <c r="BD7" i="75"/>
  <c r="BD428" i="77" s="1"/>
  <c r="BE7" i="75"/>
  <c r="BE428" i="77" s="1"/>
  <c r="BF7" i="75"/>
  <c r="BF428" i="77" s="1"/>
  <c r="BG7" i="75"/>
  <c r="BG428" i="77" s="1"/>
  <c r="BH7" i="75"/>
  <c r="BH428" i="77" s="1"/>
  <c r="BI7" i="75"/>
  <c r="BI428" i="77" s="1"/>
  <c r="BJ7" i="75"/>
  <c r="BJ428" i="77" s="1"/>
  <c r="BK7" i="75"/>
  <c r="BK428" i="77" s="1"/>
  <c r="BL7" i="75"/>
  <c r="BL428" i="77" s="1"/>
  <c r="BM7" i="75"/>
  <c r="BM428" i="77" s="1"/>
  <c r="BN7" i="75"/>
  <c r="BN428" i="77" s="1"/>
  <c r="BO7" i="75"/>
  <c r="BO428" i="77" s="1"/>
  <c r="BP7" i="75"/>
  <c r="BP428" i="77" s="1"/>
  <c r="BQ7" i="75"/>
  <c r="BQ428" i="77" s="1"/>
  <c r="BR7" i="75"/>
  <c r="BR428" i="77" s="1"/>
  <c r="BS7" i="75"/>
  <c r="BS428" i="77" s="1"/>
  <c r="BT7" i="75"/>
  <c r="BT428" i="77" s="1"/>
  <c r="BU7" i="75"/>
  <c r="BU428" i="77" s="1"/>
  <c r="BV7" i="75"/>
  <c r="BV428" i="77" s="1"/>
  <c r="BW7" i="75"/>
  <c r="BW428" i="77" s="1"/>
  <c r="BX7" i="75"/>
  <c r="BX428" i="77" s="1"/>
  <c r="B8" i="75"/>
  <c r="B429" i="77" s="1"/>
  <c r="C8" i="75"/>
  <c r="C429" i="77" s="1"/>
  <c r="D8" i="75"/>
  <c r="D429" i="77" s="1"/>
  <c r="E8" i="75"/>
  <c r="E429" i="77" s="1"/>
  <c r="F8" i="75"/>
  <c r="F429" i="77" s="1"/>
  <c r="G8" i="75"/>
  <c r="G429" i="77" s="1"/>
  <c r="H8" i="75"/>
  <c r="H429" i="77" s="1"/>
  <c r="I8" i="75"/>
  <c r="I429" i="77" s="1"/>
  <c r="J8" i="75"/>
  <c r="J429" i="77" s="1"/>
  <c r="K8" i="75"/>
  <c r="K429" i="77" s="1"/>
  <c r="L8" i="75"/>
  <c r="L429" i="77" s="1"/>
  <c r="M8" i="75"/>
  <c r="M429" i="77" s="1"/>
  <c r="N8" i="75"/>
  <c r="O8" i="75"/>
  <c r="O429" i="77" s="1"/>
  <c r="P8" i="75"/>
  <c r="P429" i="77" s="1"/>
  <c r="Q8" i="75"/>
  <c r="Q429" i="77" s="1"/>
  <c r="R8" i="75"/>
  <c r="R429" i="77" s="1"/>
  <c r="S8" i="75"/>
  <c r="S429" i="77" s="1"/>
  <c r="T8" i="75"/>
  <c r="T429" i="77" s="1"/>
  <c r="U8" i="75"/>
  <c r="U429" i="77" s="1"/>
  <c r="V8" i="75"/>
  <c r="V429" i="77" s="1"/>
  <c r="W8" i="75"/>
  <c r="W429" i="77" s="1"/>
  <c r="X8" i="75"/>
  <c r="X429" i="77" s="1"/>
  <c r="Y8" i="75"/>
  <c r="Y429" i="77" s="1"/>
  <c r="Z8" i="75"/>
  <c r="Z429" i="77" s="1"/>
  <c r="AA8" i="75"/>
  <c r="AA429" i="77" s="1"/>
  <c r="AB8" i="75"/>
  <c r="AB429" i="77" s="1"/>
  <c r="AC8" i="75"/>
  <c r="AC429" i="77" s="1"/>
  <c r="AD8" i="75"/>
  <c r="AD429" i="77" s="1"/>
  <c r="AE8" i="75"/>
  <c r="AE429" i="77" s="1"/>
  <c r="AF8" i="75"/>
  <c r="AF429" i="77" s="1"/>
  <c r="AG8" i="75"/>
  <c r="AG429" i="77" s="1"/>
  <c r="AH8" i="75"/>
  <c r="AH429" i="77" s="1"/>
  <c r="AI8" i="75"/>
  <c r="AI429" i="77" s="1"/>
  <c r="AJ8" i="75"/>
  <c r="AJ429" i="77" s="1"/>
  <c r="AK8" i="75"/>
  <c r="AK429" i="77" s="1"/>
  <c r="AL8" i="75"/>
  <c r="AL429" i="77" s="1"/>
  <c r="AM8" i="75"/>
  <c r="AM429" i="77" s="1"/>
  <c r="AN8" i="75"/>
  <c r="AN429" i="77" s="1"/>
  <c r="AO8" i="75"/>
  <c r="AO429" i="77" s="1"/>
  <c r="AP8" i="75"/>
  <c r="AP429" i="77" s="1"/>
  <c r="AQ8" i="75"/>
  <c r="AQ429" i="77" s="1"/>
  <c r="AR8" i="75"/>
  <c r="AR429" i="77" s="1"/>
  <c r="AS8" i="75"/>
  <c r="AS429" i="77" s="1"/>
  <c r="AT8" i="75"/>
  <c r="AT429" i="77" s="1"/>
  <c r="AU8" i="75"/>
  <c r="AU429" i="77" s="1"/>
  <c r="AV8" i="75"/>
  <c r="AV429" i="77" s="1"/>
  <c r="AW8" i="75"/>
  <c r="AW429" i="77" s="1"/>
  <c r="AX8" i="75"/>
  <c r="AX429" i="77" s="1"/>
  <c r="AY8" i="75"/>
  <c r="AY429" i="77" s="1"/>
  <c r="AZ8" i="75"/>
  <c r="AZ429" i="77" s="1"/>
  <c r="BA8" i="75"/>
  <c r="BA429" i="77" s="1"/>
  <c r="BB8" i="75"/>
  <c r="BB429" i="77" s="1"/>
  <c r="BC8" i="75"/>
  <c r="BC429" i="77" s="1"/>
  <c r="BD8" i="75"/>
  <c r="BD429" i="77" s="1"/>
  <c r="BE8" i="75"/>
  <c r="BE429" i="77" s="1"/>
  <c r="BF8" i="75"/>
  <c r="BF429" i="77" s="1"/>
  <c r="BG8" i="75"/>
  <c r="BG429" i="77" s="1"/>
  <c r="BH8" i="75"/>
  <c r="BH429" i="77" s="1"/>
  <c r="BI8" i="75"/>
  <c r="BI429" i="77" s="1"/>
  <c r="BJ8" i="75"/>
  <c r="BJ429" i="77" s="1"/>
  <c r="BK8" i="75"/>
  <c r="BK429" i="77" s="1"/>
  <c r="BL8" i="75"/>
  <c r="BL429" i="77" s="1"/>
  <c r="BM8" i="75"/>
  <c r="BM429" i="77" s="1"/>
  <c r="BN8" i="75"/>
  <c r="BN429" i="77" s="1"/>
  <c r="BO8" i="75"/>
  <c r="BO429" i="77" s="1"/>
  <c r="BP8" i="75"/>
  <c r="BP429" i="77" s="1"/>
  <c r="BQ8" i="75"/>
  <c r="BQ429" i="77" s="1"/>
  <c r="BR8" i="75"/>
  <c r="BR429" i="77" s="1"/>
  <c r="BS8" i="75"/>
  <c r="BS429" i="77" s="1"/>
  <c r="BT8" i="75"/>
  <c r="BT429" i="77" s="1"/>
  <c r="BU8" i="75"/>
  <c r="BU429" i="77" s="1"/>
  <c r="BV8" i="75"/>
  <c r="BV429" i="77" s="1"/>
  <c r="BW8" i="75"/>
  <c r="BW429" i="77" s="1"/>
  <c r="BX8" i="75"/>
  <c r="BX429" i="77" s="1"/>
  <c r="B9" i="75"/>
  <c r="B430" i="77" s="1"/>
  <c r="C9" i="75"/>
  <c r="C430" i="77" s="1"/>
  <c r="D9" i="75"/>
  <c r="D430" i="77" s="1"/>
  <c r="E9" i="75"/>
  <c r="E430" i="77" s="1"/>
  <c r="F9" i="75"/>
  <c r="F430" i="77" s="1"/>
  <c r="G9" i="75"/>
  <c r="G430" i="77" s="1"/>
  <c r="H9" i="75"/>
  <c r="H430" i="77" s="1"/>
  <c r="I9" i="75"/>
  <c r="I430" i="77" s="1"/>
  <c r="J9" i="75"/>
  <c r="J430" i="77" s="1"/>
  <c r="K9" i="75"/>
  <c r="K430" i="77" s="1"/>
  <c r="L9" i="75"/>
  <c r="L430" i="77" s="1"/>
  <c r="M9" i="75"/>
  <c r="M430" i="77" s="1"/>
  <c r="N9" i="75"/>
  <c r="N430" i="77" s="1"/>
  <c r="O9" i="75"/>
  <c r="O430" i="77" s="1"/>
  <c r="P9" i="75"/>
  <c r="P430" i="77" s="1"/>
  <c r="Q9" i="75"/>
  <c r="Q430" i="77" s="1"/>
  <c r="R9" i="75"/>
  <c r="R430" i="77" s="1"/>
  <c r="S9" i="75"/>
  <c r="S430" i="77" s="1"/>
  <c r="T9" i="75"/>
  <c r="T430" i="77" s="1"/>
  <c r="U9" i="75"/>
  <c r="U430" i="77" s="1"/>
  <c r="V9" i="75"/>
  <c r="V430" i="77" s="1"/>
  <c r="W9" i="75"/>
  <c r="W430" i="77" s="1"/>
  <c r="X9" i="75"/>
  <c r="X430" i="77" s="1"/>
  <c r="Y9" i="75"/>
  <c r="Y430" i="77" s="1"/>
  <c r="Z9" i="75"/>
  <c r="Z430" i="77" s="1"/>
  <c r="AA9" i="75"/>
  <c r="AA430" i="77" s="1"/>
  <c r="AB9" i="75"/>
  <c r="AB430" i="77" s="1"/>
  <c r="AC9" i="75"/>
  <c r="AC430" i="77" s="1"/>
  <c r="AD9" i="75"/>
  <c r="AD430" i="77" s="1"/>
  <c r="AE9" i="75"/>
  <c r="AE430" i="77" s="1"/>
  <c r="AF9" i="75"/>
  <c r="AF430" i="77" s="1"/>
  <c r="AG9" i="75"/>
  <c r="AG430" i="77" s="1"/>
  <c r="AH9" i="75"/>
  <c r="AH430" i="77" s="1"/>
  <c r="AI9" i="75"/>
  <c r="AI430" i="77" s="1"/>
  <c r="AJ9" i="75"/>
  <c r="AJ430" i="77" s="1"/>
  <c r="AK9" i="75"/>
  <c r="AK430" i="77" s="1"/>
  <c r="AL9" i="75"/>
  <c r="AL430" i="77" s="1"/>
  <c r="AM9" i="75"/>
  <c r="AM430" i="77" s="1"/>
  <c r="AN9" i="75"/>
  <c r="AN430" i="77" s="1"/>
  <c r="AO9" i="75"/>
  <c r="AO430" i="77" s="1"/>
  <c r="AP9" i="75"/>
  <c r="AP430" i="77" s="1"/>
  <c r="AQ9" i="75"/>
  <c r="AQ430" i="77" s="1"/>
  <c r="AR9" i="75"/>
  <c r="AR430" i="77" s="1"/>
  <c r="AS9" i="75"/>
  <c r="AS430" i="77" s="1"/>
  <c r="AT9" i="75"/>
  <c r="AT430" i="77" s="1"/>
  <c r="AU9" i="75"/>
  <c r="AU430" i="77" s="1"/>
  <c r="AV9" i="75"/>
  <c r="AV430" i="77" s="1"/>
  <c r="AW9" i="75"/>
  <c r="AW430" i="77" s="1"/>
  <c r="AX9" i="75"/>
  <c r="AX430" i="77" s="1"/>
  <c r="AY9" i="75"/>
  <c r="AY430" i="77" s="1"/>
  <c r="AZ9" i="75"/>
  <c r="AZ430" i="77" s="1"/>
  <c r="BA9" i="75"/>
  <c r="BA430" i="77" s="1"/>
  <c r="BB9" i="75"/>
  <c r="BB430" i="77" s="1"/>
  <c r="BC9" i="75"/>
  <c r="BC430" i="77" s="1"/>
  <c r="BD9" i="75"/>
  <c r="BD430" i="77" s="1"/>
  <c r="BE9" i="75"/>
  <c r="BE430" i="77" s="1"/>
  <c r="BF9" i="75"/>
  <c r="BF430" i="77" s="1"/>
  <c r="BG9" i="75"/>
  <c r="BG430" i="77" s="1"/>
  <c r="BH9" i="75"/>
  <c r="BH430" i="77" s="1"/>
  <c r="BI9" i="75"/>
  <c r="BI430" i="77" s="1"/>
  <c r="BJ9" i="75"/>
  <c r="BJ430" i="77" s="1"/>
  <c r="BK9" i="75"/>
  <c r="BK430" i="77" s="1"/>
  <c r="BL9" i="75"/>
  <c r="BL430" i="77" s="1"/>
  <c r="BM9" i="75"/>
  <c r="BM430" i="77" s="1"/>
  <c r="BN9" i="75"/>
  <c r="BN430" i="77" s="1"/>
  <c r="BO9" i="75"/>
  <c r="BO430" i="77" s="1"/>
  <c r="BP9" i="75"/>
  <c r="BP430" i="77" s="1"/>
  <c r="BQ9" i="75"/>
  <c r="BQ430" i="77" s="1"/>
  <c r="BR9" i="75"/>
  <c r="BR430" i="77" s="1"/>
  <c r="BS9" i="75"/>
  <c r="BS430" i="77" s="1"/>
  <c r="BT9" i="75"/>
  <c r="BT430" i="77" s="1"/>
  <c r="BU9" i="75"/>
  <c r="BU430" i="77" s="1"/>
  <c r="BV9" i="75"/>
  <c r="BV430" i="77" s="1"/>
  <c r="BW9" i="75"/>
  <c r="BW430" i="77" s="1"/>
  <c r="BX9" i="75"/>
  <c r="BX430" i="77" s="1"/>
  <c r="B10" i="75"/>
  <c r="B431" i="77" s="1"/>
  <c r="C10" i="75"/>
  <c r="C431" i="77" s="1"/>
  <c r="D10" i="75"/>
  <c r="E10" i="75"/>
  <c r="E431" i="77" s="1"/>
  <c r="F10" i="75"/>
  <c r="F431" i="77" s="1"/>
  <c r="G10" i="75"/>
  <c r="G431" i="77" s="1"/>
  <c r="H10" i="75"/>
  <c r="H431" i="77" s="1"/>
  <c r="I10" i="75"/>
  <c r="I431" i="77" s="1"/>
  <c r="J10" i="75"/>
  <c r="J431" i="77" s="1"/>
  <c r="K10" i="75"/>
  <c r="K431" i="77" s="1"/>
  <c r="L10" i="75"/>
  <c r="L431" i="77" s="1"/>
  <c r="M10" i="75"/>
  <c r="M431" i="77" s="1"/>
  <c r="N10" i="75"/>
  <c r="N431" i="77" s="1"/>
  <c r="O10" i="75"/>
  <c r="O431" i="77" s="1"/>
  <c r="P10" i="75"/>
  <c r="P431" i="77" s="1"/>
  <c r="Q10" i="75"/>
  <c r="Q431" i="77" s="1"/>
  <c r="R10" i="75"/>
  <c r="S10" i="75"/>
  <c r="S431" i="77" s="1"/>
  <c r="T10" i="75"/>
  <c r="T431" i="77" s="1"/>
  <c r="U10" i="75"/>
  <c r="U431" i="77" s="1"/>
  <c r="V10" i="75"/>
  <c r="V431" i="77" s="1"/>
  <c r="W10" i="75"/>
  <c r="W431" i="77" s="1"/>
  <c r="X10" i="75"/>
  <c r="X431" i="77" s="1"/>
  <c r="Y10" i="75"/>
  <c r="Y431" i="77" s="1"/>
  <c r="Z10" i="75"/>
  <c r="Z431" i="77" s="1"/>
  <c r="AA10" i="75"/>
  <c r="AA431" i="77" s="1"/>
  <c r="AB10" i="75"/>
  <c r="AB431" i="77" s="1"/>
  <c r="AC10" i="75"/>
  <c r="AC431" i="77" s="1"/>
  <c r="AD10" i="75"/>
  <c r="AD431" i="77" s="1"/>
  <c r="AE10" i="75"/>
  <c r="AE431" i="77" s="1"/>
  <c r="AF10" i="75"/>
  <c r="AF431" i="77" s="1"/>
  <c r="AG10" i="75"/>
  <c r="AG431" i="77" s="1"/>
  <c r="AH10" i="75"/>
  <c r="AH431" i="77" s="1"/>
  <c r="AI10" i="75"/>
  <c r="AI431" i="77" s="1"/>
  <c r="AJ10" i="75"/>
  <c r="AJ431" i="77" s="1"/>
  <c r="AK10" i="75"/>
  <c r="AK431" i="77" s="1"/>
  <c r="AL10" i="75"/>
  <c r="AL431" i="77" s="1"/>
  <c r="AM10" i="75"/>
  <c r="AM431" i="77" s="1"/>
  <c r="AN10" i="75"/>
  <c r="AN431" i="77" s="1"/>
  <c r="AO10" i="75"/>
  <c r="AO431" i="77" s="1"/>
  <c r="AP10" i="75"/>
  <c r="AP431" i="77" s="1"/>
  <c r="AQ10" i="75"/>
  <c r="AQ431" i="77" s="1"/>
  <c r="AR10" i="75"/>
  <c r="AR431" i="77" s="1"/>
  <c r="AS10" i="75"/>
  <c r="AS431" i="77" s="1"/>
  <c r="AT10" i="75"/>
  <c r="AT431" i="77" s="1"/>
  <c r="AU10" i="75"/>
  <c r="AU431" i="77" s="1"/>
  <c r="AV10" i="75"/>
  <c r="AV431" i="77" s="1"/>
  <c r="AW10" i="75"/>
  <c r="AW431" i="77" s="1"/>
  <c r="AX10" i="75"/>
  <c r="AX431" i="77" s="1"/>
  <c r="AY10" i="75"/>
  <c r="AY431" i="77" s="1"/>
  <c r="AZ10" i="75"/>
  <c r="AZ431" i="77" s="1"/>
  <c r="BA10" i="75"/>
  <c r="BA431" i="77" s="1"/>
  <c r="BB10" i="75"/>
  <c r="BB431" i="77" s="1"/>
  <c r="BC10" i="75"/>
  <c r="BC431" i="77" s="1"/>
  <c r="BD10" i="75"/>
  <c r="BD431" i="77" s="1"/>
  <c r="BE10" i="75"/>
  <c r="BE431" i="77" s="1"/>
  <c r="BF10" i="75"/>
  <c r="BF431" i="77" s="1"/>
  <c r="BG10" i="75"/>
  <c r="BG431" i="77" s="1"/>
  <c r="BH10" i="75"/>
  <c r="BH431" i="77" s="1"/>
  <c r="BI10" i="75"/>
  <c r="BI431" i="77" s="1"/>
  <c r="BJ10" i="75"/>
  <c r="BJ431" i="77" s="1"/>
  <c r="BK10" i="75"/>
  <c r="BK431" i="77" s="1"/>
  <c r="BL10" i="75"/>
  <c r="BL431" i="77" s="1"/>
  <c r="BM10" i="75"/>
  <c r="BM431" i="77" s="1"/>
  <c r="BN10" i="75"/>
  <c r="BN431" i="77" s="1"/>
  <c r="BO10" i="75"/>
  <c r="BO431" i="77" s="1"/>
  <c r="BP10" i="75"/>
  <c r="BP431" i="77" s="1"/>
  <c r="BQ10" i="75"/>
  <c r="BQ431" i="77" s="1"/>
  <c r="BR10" i="75"/>
  <c r="BR431" i="77" s="1"/>
  <c r="BS10" i="75"/>
  <c r="BS431" i="77" s="1"/>
  <c r="BT10" i="75"/>
  <c r="BT431" i="77" s="1"/>
  <c r="BU10" i="75"/>
  <c r="BU431" i="77" s="1"/>
  <c r="BV10" i="75"/>
  <c r="BV431" i="77" s="1"/>
  <c r="BW10" i="75"/>
  <c r="BW431" i="77" s="1"/>
  <c r="BX10" i="75"/>
  <c r="BX431" i="77" s="1"/>
  <c r="B27" i="75"/>
  <c r="B467" i="77" s="1"/>
  <c r="C27" i="75"/>
  <c r="C467" i="77" s="1"/>
  <c r="D27" i="75"/>
  <c r="D467" i="77" s="1"/>
  <c r="E27" i="75"/>
  <c r="E467" i="77" s="1"/>
  <c r="F27" i="75"/>
  <c r="F467" i="77" s="1"/>
  <c r="G27" i="75"/>
  <c r="G467" i="77" s="1"/>
  <c r="H27" i="75"/>
  <c r="H467" i="77" s="1"/>
  <c r="I27" i="75"/>
  <c r="I467" i="77" s="1"/>
  <c r="J27" i="75"/>
  <c r="J467" i="77" s="1"/>
  <c r="K27" i="75"/>
  <c r="K467" i="77" s="1"/>
  <c r="L27" i="75"/>
  <c r="L467" i="77" s="1"/>
  <c r="M27" i="75"/>
  <c r="M467" i="77" s="1"/>
  <c r="N27" i="75"/>
  <c r="N467" i="77" s="1"/>
  <c r="O27" i="75"/>
  <c r="O467" i="77" s="1"/>
  <c r="P27" i="75"/>
  <c r="P467" i="77" s="1"/>
  <c r="Q27" i="75"/>
  <c r="Q467" i="77" s="1"/>
  <c r="R27" i="75"/>
  <c r="R467" i="77" s="1"/>
  <c r="S27" i="75"/>
  <c r="S467" i="77" s="1"/>
  <c r="T27" i="75"/>
  <c r="T467" i="77" s="1"/>
  <c r="U27" i="75"/>
  <c r="U467" i="77" s="1"/>
  <c r="V27" i="75"/>
  <c r="V467" i="77" s="1"/>
  <c r="W27" i="75"/>
  <c r="W467" i="77" s="1"/>
  <c r="X27" i="75"/>
  <c r="X467" i="77" s="1"/>
  <c r="Y27" i="75"/>
  <c r="Y467" i="77" s="1"/>
  <c r="Z27" i="75"/>
  <c r="Z467" i="77" s="1"/>
  <c r="AA27" i="75"/>
  <c r="AA467" i="77" s="1"/>
  <c r="AB27" i="75"/>
  <c r="AB467" i="77" s="1"/>
  <c r="AC27" i="75"/>
  <c r="AD27" i="75"/>
  <c r="AD467" i="77" s="1"/>
  <c r="AE27" i="75"/>
  <c r="AE467" i="77" s="1"/>
  <c r="AF27" i="75"/>
  <c r="AF467" i="77" s="1"/>
  <c r="AG27" i="75"/>
  <c r="AG467" i="77" s="1"/>
  <c r="AH27" i="75"/>
  <c r="AH467" i="77" s="1"/>
  <c r="AI27" i="75"/>
  <c r="AI467" i="77" s="1"/>
  <c r="AJ27" i="75"/>
  <c r="AJ467" i="77" s="1"/>
  <c r="AK27" i="75"/>
  <c r="AK467" i="77" s="1"/>
  <c r="AL27" i="75"/>
  <c r="AL467" i="77" s="1"/>
  <c r="AM27" i="75"/>
  <c r="AM467" i="77" s="1"/>
  <c r="AN27" i="75"/>
  <c r="AN467" i="77" s="1"/>
  <c r="AO27" i="75"/>
  <c r="AO467" i="77" s="1"/>
  <c r="AP27" i="75"/>
  <c r="AP467" i="77" s="1"/>
  <c r="AQ27" i="75"/>
  <c r="AQ467" i="77" s="1"/>
  <c r="AR27" i="75"/>
  <c r="AR467" i="77" s="1"/>
  <c r="AS27" i="75"/>
  <c r="AS467" i="77" s="1"/>
  <c r="AT27" i="75"/>
  <c r="AT467" i="77" s="1"/>
  <c r="AU27" i="75"/>
  <c r="AU467" i="77" s="1"/>
  <c r="AV27" i="75"/>
  <c r="AV467" i="77" s="1"/>
  <c r="AW27" i="75"/>
  <c r="AW467" i="77" s="1"/>
  <c r="AX27" i="75"/>
  <c r="AX467" i="77" s="1"/>
  <c r="AY27" i="75"/>
  <c r="AY467" i="77" s="1"/>
  <c r="AZ27" i="75"/>
  <c r="AZ467" i="77" s="1"/>
  <c r="BA27" i="75"/>
  <c r="BA467" i="77" s="1"/>
  <c r="BB27" i="75"/>
  <c r="BB467" i="77" s="1"/>
  <c r="BC27" i="75"/>
  <c r="BC467" i="77" s="1"/>
  <c r="BD27" i="75"/>
  <c r="BD467" i="77" s="1"/>
  <c r="BE27" i="75"/>
  <c r="BE467" i="77" s="1"/>
  <c r="BF27" i="75"/>
  <c r="BF467" i="77" s="1"/>
  <c r="BG27" i="75"/>
  <c r="BG467" i="77" s="1"/>
  <c r="BH27" i="75"/>
  <c r="BH467" i="77" s="1"/>
  <c r="BI27" i="75"/>
  <c r="BI467" i="77" s="1"/>
  <c r="BJ27" i="75"/>
  <c r="BJ467" i="77" s="1"/>
  <c r="BK27" i="75"/>
  <c r="BK467" i="77" s="1"/>
  <c r="BL27" i="75"/>
  <c r="BL467" i="77" s="1"/>
  <c r="BM27" i="75"/>
  <c r="BM467" i="77" s="1"/>
  <c r="BN27" i="75"/>
  <c r="BN467" i="77" s="1"/>
  <c r="BO27" i="75"/>
  <c r="BO467" i="77" s="1"/>
  <c r="BP27" i="75"/>
  <c r="BP467" i="77" s="1"/>
  <c r="BQ27" i="75"/>
  <c r="BQ467" i="77" s="1"/>
  <c r="BR27" i="75"/>
  <c r="BR467" i="77" s="1"/>
  <c r="BS27" i="75"/>
  <c r="BS467" i="77" s="1"/>
  <c r="BT27" i="75"/>
  <c r="BT467" i="77" s="1"/>
  <c r="BU27" i="75"/>
  <c r="BU467" i="77" s="1"/>
  <c r="BV27" i="75"/>
  <c r="BV467" i="77" s="1"/>
  <c r="BW27" i="75"/>
  <c r="BW467" i="77" s="1"/>
  <c r="BX27" i="75"/>
  <c r="BX467" i="77" s="1"/>
  <c r="B28" i="75"/>
  <c r="B468" i="77" s="1"/>
  <c r="C28" i="75"/>
  <c r="C468" i="77" s="1"/>
  <c r="D28" i="75"/>
  <c r="D468" i="77" s="1"/>
  <c r="E28" i="75"/>
  <c r="E468" i="77" s="1"/>
  <c r="F28" i="75"/>
  <c r="F468" i="77" s="1"/>
  <c r="G28" i="75"/>
  <c r="G468" i="77" s="1"/>
  <c r="H28" i="75"/>
  <c r="H468" i="77" s="1"/>
  <c r="I28" i="75"/>
  <c r="I468" i="77" s="1"/>
  <c r="J28" i="75"/>
  <c r="J468" i="77" s="1"/>
  <c r="K28" i="75"/>
  <c r="K468" i="77" s="1"/>
  <c r="L28" i="75"/>
  <c r="L468" i="77" s="1"/>
  <c r="M28" i="75"/>
  <c r="M468" i="77" s="1"/>
  <c r="N28" i="75"/>
  <c r="N468" i="77" s="1"/>
  <c r="O28" i="75"/>
  <c r="O468" i="77" s="1"/>
  <c r="P28" i="75"/>
  <c r="P468" i="77" s="1"/>
  <c r="Q28" i="75"/>
  <c r="Q468" i="77" s="1"/>
  <c r="R28" i="75"/>
  <c r="R468" i="77" s="1"/>
  <c r="S28" i="75"/>
  <c r="S468" i="77" s="1"/>
  <c r="T28" i="75"/>
  <c r="T468" i="77" s="1"/>
  <c r="U28" i="75"/>
  <c r="U468" i="77" s="1"/>
  <c r="V28" i="75"/>
  <c r="V468" i="77" s="1"/>
  <c r="W28" i="75"/>
  <c r="W468" i="77" s="1"/>
  <c r="X28" i="75"/>
  <c r="X468" i="77" s="1"/>
  <c r="Y28" i="75"/>
  <c r="Y468" i="77" s="1"/>
  <c r="Z28" i="75"/>
  <c r="Z468" i="77" s="1"/>
  <c r="AA28" i="75"/>
  <c r="AA468" i="77" s="1"/>
  <c r="AB28" i="75"/>
  <c r="AB468" i="77" s="1"/>
  <c r="AC28" i="75"/>
  <c r="AC468" i="77" s="1"/>
  <c r="AD28" i="75"/>
  <c r="AD468" i="77" s="1"/>
  <c r="AE28" i="75"/>
  <c r="AE468" i="77" s="1"/>
  <c r="AF28" i="75"/>
  <c r="AF468" i="77" s="1"/>
  <c r="AG28" i="75"/>
  <c r="AG468" i="77" s="1"/>
  <c r="AH28" i="75"/>
  <c r="AH468" i="77" s="1"/>
  <c r="AI28" i="75"/>
  <c r="AI468" i="77" s="1"/>
  <c r="AJ28" i="75"/>
  <c r="AJ468" i="77" s="1"/>
  <c r="AK28" i="75"/>
  <c r="AK468" i="77" s="1"/>
  <c r="AL28" i="75"/>
  <c r="AL468" i="77" s="1"/>
  <c r="AM28" i="75"/>
  <c r="AM468" i="77" s="1"/>
  <c r="AN28" i="75"/>
  <c r="AN468" i="77" s="1"/>
  <c r="AO28" i="75"/>
  <c r="AO468" i="77" s="1"/>
  <c r="AP28" i="75"/>
  <c r="AP468" i="77" s="1"/>
  <c r="AQ28" i="75"/>
  <c r="AQ468" i="77" s="1"/>
  <c r="AR28" i="75"/>
  <c r="AR468" i="77" s="1"/>
  <c r="AS28" i="75"/>
  <c r="AS468" i="77" s="1"/>
  <c r="AT28" i="75"/>
  <c r="AT468" i="77" s="1"/>
  <c r="AU28" i="75"/>
  <c r="AU468" i="77" s="1"/>
  <c r="AV28" i="75"/>
  <c r="AV468" i="77" s="1"/>
  <c r="AW28" i="75"/>
  <c r="AW468" i="77" s="1"/>
  <c r="AX28" i="75"/>
  <c r="AX468" i="77" s="1"/>
  <c r="AY28" i="75"/>
  <c r="AY468" i="77" s="1"/>
  <c r="AZ28" i="75"/>
  <c r="AZ468" i="77" s="1"/>
  <c r="BA28" i="75"/>
  <c r="BA468" i="77" s="1"/>
  <c r="BB28" i="75"/>
  <c r="BB468" i="77" s="1"/>
  <c r="BC28" i="75"/>
  <c r="BC468" i="77" s="1"/>
  <c r="BD28" i="75"/>
  <c r="BD468" i="77" s="1"/>
  <c r="BE28" i="75"/>
  <c r="BE468" i="77" s="1"/>
  <c r="BF28" i="75"/>
  <c r="BF468" i="77" s="1"/>
  <c r="BG28" i="75"/>
  <c r="BG468" i="77" s="1"/>
  <c r="BH28" i="75"/>
  <c r="BH468" i="77" s="1"/>
  <c r="BI28" i="75"/>
  <c r="BI468" i="77" s="1"/>
  <c r="BJ28" i="75"/>
  <c r="BJ468" i="77" s="1"/>
  <c r="BK28" i="75"/>
  <c r="BK468" i="77" s="1"/>
  <c r="BL28" i="75"/>
  <c r="BL468" i="77" s="1"/>
  <c r="BM28" i="75"/>
  <c r="BM468" i="77" s="1"/>
  <c r="BN28" i="75"/>
  <c r="BN468" i="77" s="1"/>
  <c r="BO28" i="75"/>
  <c r="BO468" i="77" s="1"/>
  <c r="BP28" i="75"/>
  <c r="BP468" i="77" s="1"/>
  <c r="BQ28" i="75"/>
  <c r="BQ468" i="77" s="1"/>
  <c r="BR28" i="75"/>
  <c r="BR468" i="77" s="1"/>
  <c r="BS28" i="75"/>
  <c r="BS468" i="77" s="1"/>
  <c r="BT28" i="75"/>
  <c r="BT468" i="77" s="1"/>
  <c r="BU28" i="75"/>
  <c r="BU468" i="77" s="1"/>
  <c r="BV28" i="75"/>
  <c r="BV468" i="77" s="1"/>
  <c r="BW28" i="75"/>
  <c r="BW468" i="77" s="1"/>
  <c r="BX28" i="75"/>
  <c r="BX468" i="77" s="1"/>
  <c r="B29" i="75"/>
  <c r="B469" i="77" s="1"/>
  <c r="C29" i="75"/>
  <c r="C469" i="77" s="1"/>
  <c r="D29" i="75"/>
  <c r="D469" i="77" s="1"/>
  <c r="E29" i="75"/>
  <c r="E469" i="77" s="1"/>
  <c r="F29" i="75"/>
  <c r="F469" i="77" s="1"/>
  <c r="G29" i="75"/>
  <c r="G469" i="77" s="1"/>
  <c r="H29" i="75"/>
  <c r="H469" i="77" s="1"/>
  <c r="I29" i="75"/>
  <c r="I469" i="77" s="1"/>
  <c r="J29" i="75"/>
  <c r="J469" i="77" s="1"/>
  <c r="K29" i="75"/>
  <c r="K469" i="77" s="1"/>
  <c r="L29" i="75"/>
  <c r="L469" i="77" s="1"/>
  <c r="M29" i="75"/>
  <c r="M469" i="77" s="1"/>
  <c r="N29" i="75"/>
  <c r="N469" i="77" s="1"/>
  <c r="O29" i="75"/>
  <c r="O469" i="77" s="1"/>
  <c r="P29" i="75"/>
  <c r="P469" i="77" s="1"/>
  <c r="Q29" i="75"/>
  <c r="Q469" i="77" s="1"/>
  <c r="R29" i="75"/>
  <c r="R469" i="77" s="1"/>
  <c r="S29" i="75"/>
  <c r="S469" i="77" s="1"/>
  <c r="T29" i="75"/>
  <c r="T469" i="77" s="1"/>
  <c r="U29" i="75"/>
  <c r="U469" i="77" s="1"/>
  <c r="V29" i="75"/>
  <c r="V469" i="77" s="1"/>
  <c r="W29" i="75"/>
  <c r="W469" i="77" s="1"/>
  <c r="X29" i="75"/>
  <c r="X469" i="77" s="1"/>
  <c r="Y29" i="75"/>
  <c r="Y469" i="77" s="1"/>
  <c r="Z29" i="75"/>
  <c r="Z469" i="77" s="1"/>
  <c r="AA29" i="75"/>
  <c r="AA469" i="77" s="1"/>
  <c r="AB29" i="75"/>
  <c r="AB469" i="77" s="1"/>
  <c r="AC29" i="75"/>
  <c r="AC469" i="77" s="1"/>
  <c r="AD29" i="75"/>
  <c r="AD469" i="77" s="1"/>
  <c r="AE29" i="75"/>
  <c r="AE469" i="77" s="1"/>
  <c r="AF29" i="75"/>
  <c r="AF469" i="77" s="1"/>
  <c r="AG29" i="75"/>
  <c r="AG469" i="77" s="1"/>
  <c r="AH29" i="75"/>
  <c r="AH469" i="77" s="1"/>
  <c r="AI29" i="75"/>
  <c r="AI469" i="77" s="1"/>
  <c r="AJ29" i="75"/>
  <c r="AJ469" i="77" s="1"/>
  <c r="AK29" i="75"/>
  <c r="AK469" i="77" s="1"/>
  <c r="AL29" i="75"/>
  <c r="AL469" i="77" s="1"/>
  <c r="AM29" i="75"/>
  <c r="AM469" i="77" s="1"/>
  <c r="AN29" i="75"/>
  <c r="AN469" i="77" s="1"/>
  <c r="AO29" i="75"/>
  <c r="AO469" i="77" s="1"/>
  <c r="AP29" i="75"/>
  <c r="AP469" i="77" s="1"/>
  <c r="AQ29" i="75"/>
  <c r="AQ469" i="77" s="1"/>
  <c r="AR29" i="75"/>
  <c r="AR469" i="77" s="1"/>
  <c r="AS29" i="75"/>
  <c r="AS469" i="77" s="1"/>
  <c r="AT29" i="75"/>
  <c r="AT469" i="77" s="1"/>
  <c r="AU29" i="75"/>
  <c r="AU469" i="77" s="1"/>
  <c r="AV29" i="75"/>
  <c r="AV469" i="77" s="1"/>
  <c r="AW29" i="75"/>
  <c r="AW469" i="77" s="1"/>
  <c r="AX29" i="75"/>
  <c r="AX469" i="77" s="1"/>
  <c r="AY29" i="75"/>
  <c r="AY469" i="77" s="1"/>
  <c r="AZ29" i="75"/>
  <c r="AZ469" i="77" s="1"/>
  <c r="BA29" i="75"/>
  <c r="BA469" i="77" s="1"/>
  <c r="BB29" i="75"/>
  <c r="BB469" i="77" s="1"/>
  <c r="BC29" i="75"/>
  <c r="BC469" i="77" s="1"/>
  <c r="BD29" i="75"/>
  <c r="BD469" i="77" s="1"/>
  <c r="BE29" i="75"/>
  <c r="BE469" i="77" s="1"/>
  <c r="BF29" i="75"/>
  <c r="BF469" i="77" s="1"/>
  <c r="BG29" i="75"/>
  <c r="BG469" i="77" s="1"/>
  <c r="BH29" i="75"/>
  <c r="BH469" i="77" s="1"/>
  <c r="BI29" i="75"/>
  <c r="BI469" i="77" s="1"/>
  <c r="BJ29" i="75"/>
  <c r="BJ469" i="77" s="1"/>
  <c r="BK29" i="75"/>
  <c r="BK469" i="77" s="1"/>
  <c r="BL29" i="75"/>
  <c r="BL469" i="77" s="1"/>
  <c r="BM29" i="75"/>
  <c r="BM469" i="77" s="1"/>
  <c r="BN29" i="75"/>
  <c r="BN469" i="77" s="1"/>
  <c r="BO29" i="75"/>
  <c r="BO469" i="77" s="1"/>
  <c r="BP29" i="75"/>
  <c r="BP469" i="77" s="1"/>
  <c r="BQ29" i="75"/>
  <c r="BQ469" i="77" s="1"/>
  <c r="BR29" i="75"/>
  <c r="BR469" i="77" s="1"/>
  <c r="BS29" i="75"/>
  <c r="BS469" i="77" s="1"/>
  <c r="BT29" i="75"/>
  <c r="BT469" i="77" s="1"/>
  <c r="BU29" i="75"/>
  <c r="BU469" i="77" s="1"/>
  <c r="BV29" i="75"/>
  <c r="BV469" i="77" s="1"/>
  <c r="BW29" i="75"/>
  <c r="BW469" i="77" s="1"/>
  <c r="BX29" i="75"/>
  <c r="BX469" i="77" s="1"/>
  <c r="B30" i="75"/>
  <c r="B470" i="77" s="1"/>
  <c r="C30" i="75"/>
  <c r="C470" i="77" s="1"/>
  <c r="D30" i="75"/>
  <c r="E30" i="75"/>
  <c r="E470" i="77" s="1"/>
  <c r="F30" i="75"/>
  <c r="F470" i="77" s="1"/>
  <c r="G30" i="75"/>
  <c r="G470" i="77" s="1"/>
  <c r="H30" i="75"/>
  <c r="H470" i="77" s="1"/>
  <c r="I30" i="75"/>
  <c r="I470" i="77" s="1"/>
  <c r="J30" i="75"/>
  <c r="J470" i="77" s="1"/>
  <c r="K30" i="75"/>
  <c r="K470" i="77" s="1"/>
  <c r="L30" i="75"/>
  <c r="L470" i="77" s="1"/>
  <c r="M30" i="75"/>
  <c r="M470" i="77" s="1"/>
  <c r="N30" i="75"/>
  <c r="N470" i="77" s="1"/>
  <c r="O30" i="75"/>
  <c r="O470" i="77" s="1"/>
  <c r="P30" i="75"/>
  <c r="P470" i="77" s="1"/>
  <c r="Q30" i="75"/>
  <c r="Q470" i="77" s="1"/>
  <c r="R30" i="75"/>
  <c r="R470" i="77" s="1"/>
  <c r="S30" i="75"/>
  <c r="S470" i="77" s="1"/>
  <c r="T30" i="75"/>
  <c r="T470" i="77" s="1"/>
  <c r="U30" i="75"/>
  <c r="U470" i="77" s="1"/>
  <c r="V30" i="75"/>
  <c r="V470" i="77" s="1"/>
  <c r="W30" i="75"/>
  <c r="W470" i="77" s="1"/>
  <c r="X30" i="75"/>
  <c r="X470" i="77" s="1"/>
  <c r="Y30" i="75"/>
  <c r="Y470" i="77" s="1"/>
  <c r="Z30" i="75"/>
  <c r="Z470" i="77" s="1"/>
  <c r="AA30" i="75"/>
  <c r="AA470" i="77" s="1"/>
  <c r="AB30" i="75"/>
  <c r="AB470" i="77" s="1"/>
  <c r="AC30" i="75"/>
  <c r="AC470" i="77" s="1"/>
  <c r="AD30" i="75"/>
  <c r="AD470" i="77" s="1"/>
  <c r="AE30" i="75"/>
  <c r="AE470" i="77" s="1"/>
  <c r="AF30" i="75"/>
  <c r="AF470" i="77" s="1"/>
  <c r="AG30" i="75"/>
  <c r="AG470" i="77" s="1"/>
  <c r="AH30" i="75"/>
  <c r="AH470" i="77" s="1"/>
  <c r="AI30" i="75"/>
  <c r="AI470" i="77" s="1"/>
  <c r="AJ30" i="75"/>
  <c r="AJ470" i="77" s="1"/>
  <c r="AK30" i="75"/>
  <c r="AK470" i="77" s="1"/>
  <c r="AL30" i="75"/>
  <c r="AL470" i="77" s="1"/>
  <c r="AM30" i="75"/>
  <c r="AM470" i="77" s="1"/>
  <c r="AN30" i="75"/>
  <c r="AN470" i="77" s="1"/>
  <c r="AO30" i="75"/>
  <c r="AO470" i="77" s="1"/>
  <c r="AP30" i="75"/>
  <c r="AP470" i="77" s="1"/>
  <c r="AQ30" i="75"/>
  <c r="AQ470" i="77" s="1"/>
  <c r="AR30" i="75"/>
  <c r="AR470" i="77" s="1"/>
  <c r="AS30" i="75"/>
  <c r="AS470" i="77" s="1"/>
  <c r="AT30" i="75"/>
  <c r="AT470" i="77" s="1"/>
  <c r="AU30" i="75"/>
  <c r="AU470" i="77" s="1"/>
  <c r="AV30" i="75"/>
  <c r="AV470" i="77" s="1"/>
  <c r="AW30" i="75"/>
  <c r="AW470" i="77" s="1"/>
  <c r="AX30" i="75"/>
  <c r="AX470" i="77" s="1"/>
  <c r="AY30" i="75"/>
  <c r="AY470" i="77" s="1"/>
  <c r="AZ30" i="75"/>
  <c r="AZ470" i="77" s="1"/>
  <c r="BA30" i="75"/>
  <c r="BA470" i="77" s="1"/>
  <c r="BB30" i="75"/>
  <c r="BB470" i="77" s="1"/>
  <c r="BC30" i="75"/>
  <c r="BC470" i="77" s="1"/>
  <c r="BD30" i="75"/>
  <c r="BD470" i="77" s="1"/>
  <c r="BE30" i="75"/>
  <c r="BE470" i="77" s="1"/>
  <c r="BF30" i="75"/>
  <c r="BF470" i="77" s="1"/>
  <c r="BG30" i="75"/>
  <c r="BG470" i="77" s="1"/>
  <c r="BH30" i="75"/>
  <c r="BH470" i="77" s="1"/>
  <c r="BI30" i="75"/>
  <c r="BI470" i="77" s="1"/>
  <c r="BJ30" i="75"/>
  <c r="BJ470" i="77" s="1"/>
  <c r="BK30" i="75"/>
  <c r="BK470" i="77" s="1"/>
  <c r="BL30" i="75"/>
  <c r="BL470" i="77" s="1"/>
  <c r="BM30" i="75"/>
  <c r="BM470" i="77" s="1"/>
  <c r="BN30" i="75"/>
  <c r="BN470" i="77" s="1"/>
  <c r="BO30" i="75"/>
  <c r="BO470" i="77" s="1"/>
  <c r="BP30" i="75"/>
  <c r="BP470" i="77" s="1"/>
  <c r="BQ30" i="75"/>
  <c r="BQ470" i="77" s="1"/>
  <c r="BR30" i="75"/>
  <c r="BR470" i="77" s="1"/>
  <c r="BS30" i="75"/>
  <c r="BS470" i="77" s="1"/>
  <c r="BT30" i="75"/>
  <c r="BT470" i="77" s="1"/>
  <c r="BU30" i="75"/>
  <c r="BU470" i="77" s="1"/>
  <c r="BV30" i="75"/>
  <c r="BV470" i="77" s="1"/>
  <c r="BW30" i="75"/>
  <c r="BW470" i="77" s="1"/>
  <c r="BX30" i="75"/>
  <c r="BX470" i="77" s="1"/>
  <c r="B31" i="75"/>
  <c r="B471" i="77" s="1"/>
  <c r="C31" i="75"/>
  <c r="C471" i="77" s="1"/>
  <c r="D31" i="75"/>
  <c r="D471" i="77" s="1"/>
  <c r="E31" i="75"/>
  <c r="E471" i="77" s="1"/>
  <c r="F31" i="75"/>
  <c r="F471" i="77" s="1"/>
  <c r="G31" i="75"/>
  <c r="G471" i="77" s="1"/>
  <c r="H31" i="75"/>
  <c r="H471" i="77" s="1"/>
  <c r="I31" i="75"/>
  <c r="I471" i="77" s="1"/>
  <c r="J31" i="75"/>
  <c r="J471" i="77" s="1"/>
  <c r="K31" i="75"/>
  <c r="K471" i="77" s="1"/>
  <c r="L31" i="75"/>
  <c r="L471" i="77" s="1"/>
  <c r="M31" i="75"/>
  <c r="M471" i="77" s="1"/>
  <c r="N31" i="75"/>
  <c r="N471" i="77" s="1"/>
  <c r="O31" i="75"/>
  <c r="O471" i="77" s="1"/>
  <c r="P31" i="75"/>
  <c r="P471" i="77" s="1"/>
  <c r="Q31" i="75"/>
  <c r="Q471" i="77" s="1"/>
  <c r="R31" i="75"/>
  <c r="R471" i="77" s="1"/>
  <c r="S31" i="75"/>
  <c r="S471" i="77" s="1"/>
  <c r="T31" i="75"/>
  <c r="T471" i="77" s="1"/>
  <c r="U31" i="75"/>
  <c r="U471" i="77" s="1"/>
  <c r="V31" i="75"/>
  <c r="V471" i="77" s="1"/>
  <c r="W31" i="75"/>
  <c r="W471" i="77" s="1"/>
  <c r="X31" i="75"/>
  <c r="X471" i="77" s="1"/>
  <c r="Y31" i="75"/>
  <c r="Y471" i="77" s="1"/>
  <c r="Z31" i="75"/>
  <c r="Z471" i="77" s="1"/>
  <c r="AA31" i="75"/>
  <c r="AA471" i="77" s="1"/>
  <c r="AB31" i="75"/>
  <c r="AB471" i="77" s="1"/>
  <c r="AC31" i="75"/>
  <c r="AC471" i="77" s="1"/>
  <c r="AD31" i="75"/>
  <c r="AD471" i="77" s="1"/>
  <c r="AE31" i="75"/>
  <c r="AE471" i="77" s="1"/>
  <c r="AF31" i="75"/>
  <c r="AF471" i="77" s="1"/>
  <c r="AG31" i="75"/>
  <c r="AG471" i="77" s="1"/>
  <c r="AH31" i="75"/>
  <c r="AH471" i="77" s="1"/>
  <c r="AI31" i="75"/>
  <c r="AI471" i="77" s="1"/>
  <c r="AJ31" i="75"/>
  <c r="AJ471" i="77" s="1"/>
  <c r="AK31" i="75"/>
  <c r="AK471" i="77" s="1"/>
  <c r="AL31" i="75"/>
  <c r="AL471" i="77" s="1"/>
  <c r="AM31" i="75"/>
  <c r="AM471" i="77" s="1"/>
  <c r="AN31" i="75"/>
  <c r="AN471" i="77" s="1"/>
  <c r="AO31" i="75"/>
  <c r="AO471" i="77" s="1"/>
  <c r="AP31" i="75"/>
  <c r="AP471" i="77" s="1"/>
  <c r="AQ31" i="75"/>
  <c r="AQ471" i="77" s="1"/>
  <c r="AR31" i="75"/>
  <c r="AR471" i="77" s="1"/>
  <c r="AS31" i="75"/>
  <c r="AS471" i="77" s="1"/>
  <c r="AT31" i="75"/>
  <c r="AT471" i="77" s="1"/>
  <c r="AU31" i="75"/>
  <c r="AU471" i="77" s="1"/>
  <c r="AV31" i="75"/>
  <c r="AV471" i="77" s="1"/>
  <c r="AW31" i="75"/>
  <c r="AW471" i="77" s="1"/>
  <c r="AX31" i="75"/>
  <c r="AX471" i="77" s="1"/>
  <c r="AY31" i="75"/>
  <c r="AY471" i="77" s="1"/>
  <c r="AZ31" i="75"/>
  <c r="AZ471" i="77" s="1"/>
  <c r="BA31" i="75"/>
  <c r="BA471" i="77" s="1"/>
  <c r="BB31" i="75"/>
  <c r="BB471" i="77" s="1"/>
  <c r="BC31" i="75"/>
  <c r="BC471" i="77" s="1"/>
  <c r="BD31" i="75"/>
  <c r="BD471" i="77" s="1"/>
  <c r="BE31" i="75"/>
  <c r="BE471" i="77" s="1"/>
  <c r="BF31" i="75"/>
  <c r="BF471" i="77" s="1"/>
  <c r="BG31" i="75"/>
  <c r="BG471" i="77" s="1"/>
  <c r="BH31" i="75"/>
  <c r="BH471" i="77" s="1"/>
  <c r="BI31" i="75"/>
  <c r="BI471" i="77" s="1"/>
  <c r="BJ31" i="75"/>
  <c r="BJ471" i="77" s="1"/>
  <c r="BK31" i="75"/>
  <c r="BK471" i="77" s="1"/>
  <c r="BL31" i="75"/>
  <c r="BL471" i="77" s="1"/>
  <c r="BM31" i="75"/>
  <c r="BM471" i="77" s="1"/>
  <c r="BN31" i="75"/>
  <c r="BN471" i="77" s="1"/>
  <c r="BO31" i="75"/>
  <c r="BO471" i="77" s="1"/>
  <c r="BP31" i="75"/>
  <c r="BP471" i="77" s="1"/>
  <c r="BQ31" i="75"/>
  <c r="BQ471" i="77" s="1"/>
  <c r="BR31" i="75"/>
  <c r="BR471" i="77" s="1"/>
  <c r="BS31" i="75"/>
  <c r="BS471" i="77" s="1"/>
  <c r="BT31" i="75"/>
  <c r="BT471" i="77" s="1"/>
  <c r="BU31" i="75"/>
  <c r="BU471" i="77" s="1"/>
  <c r="BV31" i="75"/>
  <c r="BV471" i="77" s="1"/>
  <c r="BW31" i="75"/>
  <c r="BW471" i="77" s="1"/>
  <c r="BX31" i="75"/>
  <c r="BX471" i="77" s="1"/>
  <c r="B11" i="75"/>
  <c r="B509" i="77" s="1"/>
  <c r="C11" i="75"/>
  <c r="C509" i="77" s="1"/>
  <c r="D11" i="75"/>
  <c r="D509" i="77" s="1"/>
  <c r="E11" i="75"/>
  <c r="E509" i="77" s="1"/>
  <c r="F11" i="75"/>
  <c r="F509" i="77" s="1"/>
  <c r="G11" i="75"/>
  <c r="G509" i="77" s="1"/>
  <c r="H11" i="75"/>
  <c r="H509" i="77" s="1"/>
  <c r="I11" i="75"/>
  <c r="I509" i="77" s="1"/>
  <c r="J11" i="75"/>
  <c r="J509" i="77" s="1"/>
  <c r="K11" i="75"/>
  <c r="K509" i="77" s="1"/>
  <c r="L11" i="75"/>
  <c r="L509" i="77" s="1"/>
  <c r="M11" i="75"/>
  <c r="M509" i="77" s="1"/>
  <c r="N11" i="75"/>
  <c r="N509" i="77" s="1"/>
  <c r="O11" i="75"/>
  <c r="O509" i="77" s="1"/>
  <c r="P11" i="75"/>
  <c r="P509" i="77" s="1"/>
  <c r="Q11" i="75"/>
  <c r="Q509" i="77" s="1"/>
  <c r="R11" i="75"/>
  <c r="R509" i="77" s="1"/>
  <c r="S11" i="75"/>
  <c r="S509" i="77" s="1"/>
  <c r="T11" i="75"/>
  <c r="T509" i="77" s="1"/>
  <c r="U11" i="75"/>
  <c r="U509" i="77" s="1"/>
  <c r="V11" i="75"/>
  <c r="V509" i="77" s="1"/>
  <c r="W11" i="75"/>
  <c r="W509" i="77" s="1"/>
  <c r="X11" i="75"/>
  <c r="X509" i="77" s="1"/>
  <c r="Y11" i="75"/>
  <c r="Y509" i="77" s="1"/>
  <c r="Z11" i="75"/>
  <c r="Z509" i="77" s="1"/>
  <c r="AA11" i="75"/>
  <c r="AA509" i="77" s="1"/>
  <c r="AB11" i="75"/>
  <c r="AB509" i="77" s="1"/>
  <c r="AC11" i="75"/>
  <c r="AC509" i="77" s="1"/>
  <c r="AD11" i="75"/>
  <c r="AD509" i="77" s="1"/>
  <c r="AE11" i="75"/>
  <c r="AE509" i="77" s="1"/>
  <c r="AF11" i="75"/>
  <c r="AF509" i="77" s="1"/>
  <c r="AG11" i="75"/>
  <c r="AG509" i="77" s="1"/>
  <c r="AH11" i="75"/>
  <c r="AH509" i="77" s="1"/>
  <c r="AI11" i="75"/>
  <c r="AI509" i="77" s="1"/>
  <c r="AJ11" i="75"/>
  <c r="AJ509" i="77" s="1"/>
  <c r="AK11" i="75"/>
  <c r="AK509" i="77" s="1"/>
  <c r="AL11" i="75"/>
  <c r="AL509" i="77" s="1"/>
  <c r="AM11" i="75"/>
  <c r="AM509" i="77" s="1"/>
  <c r="AN11" i="75"/>
  <c r="AN509" i="77" s="1"/>
  <c r="AO11" i="75"/>
  <c r="AO509" i="77" s="1"/>
  <c r="AP11" i="75"/>
  <c r="AP509" i="77" s="1"/>
  <c r="AQ11" i="75"/>
  <c r="AQ509" i="77" s="1"/>
  <c r="AR11" i="75"/>
  <c r="AR509" i="77" s="1"/>
  <c r="AS11" i="75"/>
  <c r="AS509" i="77" s="1"/>
  <c r="AT11" i="75"/>
  <c r="AT509" i="77" s="1"/>
  <c r="AU11" i="75"/>
  <c r="AU509" i="77" s="1"/>
  <c r="AV11" i="75"/>
  <c r="AV509" i="77" s="1"/>
  <c r="AW11" i="75"/>
  <c r="AW509" i="77" s="1"/>
  <c r="AX11" i="75"/>
  <c r="AX509" i="77" s="1"/>
  <c r="AY11" i="75"/>
  <c r="AY509" i="77" s="1"/>
  <c r="AZ11" i="75"/>
  <c r="AZ509" i="77" s="1"/>
  <c r="BA11" i="75"/>
  <c r="BA509" i="77" s="1"/>
  <c r="BB11" i="75"/>
  <c r="BB509" i="77" s="1"/>
  <c r="BC11" i="75"/>
  <c r="BC509" i="77" s="1"/>
  <c r="BD11" i="75"/>
  <c r="BD509" i="77" s="1"/>
  <c r="BE11" i="75"/>
  <c r="BE509" i="77" s="1"/>
  <c r="BF11" i="75"/>
  <c r="BF509" i="77" s="1"/>
  <c r="BG11" i="75"/>
  <c r="BG509" i="77" s="1"/>
  <c r="BH11" i="75"/>
  <c r="BH509" i="77" s="1"/>
  <c r="BI11" i="75"/>
  <c r="BI509" i="77" s="1"/>
  <c r="BJ11" i="75"/>
  <c r="BJ509" i="77" s="1"/>
  <c r="BK11" i="75"/>
  <c r="BK509" i="77" s="1"/>
  <c r="BL11" i="75"/>
  <c r="BL509" i="77" s="1"/>
  <c r="BM11" i="75"/>
  <c r="BM509" i="77" s="1"/>
  <c r="BN11" i="75"/>
  <c r="BN509" i="77" s="1"/>
  <c r="BO11" i="75"/>
  <c r="BO509" i="77" s="1"/>
  <c r="BP11" i="75"/>
  <c r="BP509" i="77" s="1"/>
  <c r="BQ11" i="75"/>
  <c r="BQ509" i="77" s="1"/>
  <c r="BR11" i="75"/>
  <c r="BR509" i="77" s="1"/>
  <c r="BS11" i="75"/>
  <c r="BS509" i="77" s="1"/>
  <c r="BT11" i="75"/>
  <c r="BT509" i="77" s="1"/>
  <c r="BU11" i="75"/>
  <c r="BU509" i="77" s="1"/>
  <c r="BV11" i="75"/>
  <c r="BV509" i="77" s="1"/>
  <c r="BW11" i="75"/>
  <c r="BW509" i="77" s="1"/>
  <c r="BX11" i="75"/>
  <c r="BX509" i="77" s="1"/>
  <c r="B12" i="75"/>
  <c r="B510" i="77" s="1"/>
  <c r="C12" i="75"/>
  <c r="C510" i="77" s="1"/>
  <c r="D12" i="75"/>
  <c r="D510" i="77" s="1"/>
  <c r="E12" i="75"/>
  <c r="E510" i="77" s="1"/>
  <c r="F12" i="75"/>
  <c r="F510" i="77" s="1"/>
  <c r="G12" i="75"/>
  <c r="G510" i="77" s="1"/>
  <c r="H12" i="75"/>
  <c r="H510" i="77" s="1"/>
  <c r="I12" i="75"/>
  <c r="I510" i="77" s="1"/>
  <c r="J12" i="75"/>
  <c r="J510" i="77" s="1"/>
  <c r="K12" i="75"/>
  <c r="K510" i="77" s="1"/>
  <c r="L12" i="75"/>
  <c r="L510" i="77" s="1"/>
  <c r="M12" i="75"/>
  <c r="M510" i="77" s="1"/>
  <c r="N12" i="75"/>
  <c r="N510" i="77" s="1"/>
  <c r="O12" i="75"/>
  <c r="O510" i="77" s="1"/>
  <c r="P12" i="75"/>
  <c r="P510" i="77" s="1"/>
  <c r="Q12" i="75"/>
  <c r="Q510" i="77" s="1"/>
  <c r="R12" i="75"/>
  <c r="R510" i="77" s="1"/>
  <c r="S12" i="75"/>
  <c r="S510" i="77" s="1"/>
  <c r="T12" i="75"/>
  <c r="T510" i="77" s="1"/>
  <c r="U12" i="75"/>
  <c r="U510" i="77" s="1"/>
  <c r="V12" i="75"/>
  <c r="V510" i="77" s="1"/>
  <c r="W12" i="75"/>
  <c r="W510" i="77" s="1"/>
  <c r="X12" i="75"/>
  <c r="X510" i="77" s="1"/>
  <c r="Y12" i="75"/>
  <c r="Y510" i="77" s="1"/>
  <c r="Z12" i="75"/>
  <c r="Z510" i="77" s="1"/>
  <c r="AA12" i="75"/>
  <c r="AA510" i="77" s="1"/>
  <c r="AB12" i="75"/>
  <c r="AB510" i="77" s="1"/>
  <c r="AC12" i="75"/>
  <c r="AC510" i="77" s="1"/>
  <c r="AD12" i="75"/>
  <c r="AD510" i="77" s="1"/>
  <c r="AE12" i="75"/>
  <c r="AE510" i="77" s="1"/>
  <c r="AF12" i="75"/>
  <c r="AF510" i="77" s="1"/>
  <c r="AG12" i="75"/>
  <c r="AG510" i="77" s="1"/>
  <c r="AH12" i="75"/>
  <c r="AH510" i="77" s="1"/>
  <c r="AI12" i="75"/>
  <c r="AI510" i="77" s="1"/>
  <c r="AJ12" i="75"/>
  <c r="AJ510" i="77" s="1"/>
  <c r="AK12" i="75"/>
  <c r="AK510" i="77" s="1"/>
  <c r="AL12" i="75"/>
  <c r="AL510" i="77" s="1"/>
  <c r="AM12" i="75"/>
  <c r="AM510" i="77" s="1"/>
  <c r="AN12" i="75"/>
  <c r="AN510" i="77" s="1"/>
  <c r="AO12" i="75"/>
  <c r="AO510" i="77" s="1"/>
  <c r="AP12" i="75"/>
  <c r="AP510" i="77" s="1"/>
  <c r="AQ12" i="75"/>
  <c r="AQ510" i="77" s="1"/>
  <c r="AR12" i="75"/>
  <c r="AR510" i="77" s="1"/>
  <c r="AS12" i="75"/>
  <c r="AS510" i="77" s="1"/>
  <c r="AT12" i="75"/>
  <c r="AT510" i="77" s="1"/>
  <c r="AU12" i="75"/>
  <c r="AU510" i="77" s="1"/>
  <c r="AV12" i="75"/>
  <c r="AV510" i="77" s="1"/>
  <c r="AW12" i="75"/>
  <c r="AW510" i="77" s="1"/>
  <c r="AX12" i="75"/>
  <c r="AX510" i="77" s="1"/>
  <c r="AY12" i="75"/>
  <c r="AY510" i="77" s="1"/>
  <c r="AZ12" i="75"/>
  <c r="AZ510" i="77" s="1"/>
  <c r="BA12" i="75"/>
  <c r="BA510" i="77" s="1"/>
  <c r="BB12" i="75"/>
  <c r="BB510" i="77" s="1"/>
  <c r="BC12" i="75"/>
  <c r="BC510" i="77" s="1"/>
  <c r="BD12" i="75"/>
  <c r="BD510" i="77" s="1"/>
  <c r="BE12" i="75"/>
  <c r="BE510" i="77" s="1"/>
  <c r="BF12" i="75"/>
  <c r="BF510" i="77" s="1"/>
  <c r="BG12" i="75"/>
  <c r="BG510" i="77" s="1"/>
  <c r="BH12" i="75"/>
  <c r="BH510" i="77" s="1"/>
  <c r="BI12" i="75"/>
  <c r="BI510" i="77" s="1"/>
  <c r="BJ12" i="75"/>
  <c r="BJ510" i="77" s="1"/>
  <c r="BK12" i="75"/>
  <c r="BK510" i="77" s="1"/>
  <c r="BL12" i="75"/>
  <c r="BL510" i="77" s="1"/>
  <c r="BM12" i="75"/>
  <c r="BM510" i="77" s="1"/>
  <c r="BN12" i="75"/>
  <c r="BN510" i="77" s="1"/>
  <c r="BO12" i="75"/>
  <c r="BO510" i="77" s="1"/>
  <c r="BP12" i="75"/>
  <c r="BP510" i="77" s="1"/>
  <c r="BQ12" i="75"/>
  <c r="BQ510" i="77" s="1"/>
  <c r="BR12" i="75"/>
  <c r="BR510" i="77" s="1"/>
  <c r="BS12" i="75"/>
  <c r="BS510" i="77" s="1"/>
  <c r="BT12" i="75"/>
  <c r="BT510" i="77" s="1"/>
  <c r="BU12" i="75"/>
  <c r="BU510" i="77" s="1"/>
  <c r="BV12" i="75"/>
  <c r="BV510" i="77" s="1"/>
  <c r="BW12" i="75"/>
  <c r="BW510" i="77" s="1"/>
  <c r="BX12" i="75"/>
  <c r="BX510" i="77" s="1"/>
  <c r="B13" i="75"/>
  <c r="B511" i="77" s="1"/>
  <c r="C13" i="75"/>
  <c r="C511" i="77" s="1"/>
  <c r="D13" i="75"/>
  <c r="D511" i="77" s="1"/>
  <c r="E13" i="75"/>
  <c r="E511" i="77" s="1"/>
  <c r="F13" i="75"/>
  <c r="F511" i="77" s="1"/>
  <c r="G13" i="75"/>
  <c r="G511" i="77" s="1"/>
  <c r="H13" i="75"/>
  <c r="H511" i="77" s="1"/>
  <c r="I13" i="75"/>
  <c r="I511" i="77" s="1"/>
  <c r="J13" i="75"/>
  <c r="J511" i="77" s="1"/>
  <c r="K13" i="75"/>
  <c r="K511" i="77" s="1"/>
  <c r="L13" i="75"/>
  <c r="L511" i="77" s="1"/>
  <c r="M13" i="75"/>
  <c r="M511" i="77" s="1"/>
  <c r="N13" i="75"/>
  <c r="N511" i="77" s="1"/>
  <c r="O13" i="75"/>
  <c r="O511" i="77" s="1"/>
  <c r="P13" i="75"/>
  <c r="P511" i="77" s="1"/>
  <c r="Q13" i="75"/>
  <c r="Q511" i="77" s="1"/>
  <c r="R13" i="75"/>
  <c r="R511" i="77" s="1"/>
  <c r="S13" i="75"/>
  <c r="S511" i="77" s="1"/>
  <c r="T13" i="75"/>
  <c r="T511" i="77" s="1"/>
  <c r="U13" i="75"/>
  <c r="U511" i="77" s="1"/>
  <c r="V13" i="75"/>
  <c r="V511" i="77" s="1"/>
  <c r="W13" i="75"/>
  <c r="W511" i="77" s="1"/>
  <c r="X13" i="75"/>
  <c r="X511" i="77" s="1"/>
  <c r="Y13" i="75"/>
  <c r="Y511" i="77" s="1"/>
  <c r="Z13" i="75"/>
  <c r="Z511" i="77" s="1"/>
  <c r="AA13" i="75"/>
  <c r="AA511" i="77" s="1"/>
  <c r="AB13" i="75"/>
  <c r="AB511" i="77" s="1"/>
  <c r="AC13" i="75"/>
  <c r="AC511" i="77" s="1"/>
  <c r="AD13" i="75"/>
  <c r="AD511" i="77" s="1"/>
  <c r="AE13" i="75"/>
  <c r="AE511" i="77" s="1"/>
  <c r="AF13" i="75"/>
  <c r="AF511" i="77" s="1"/>
  <c r="AG13" i="75"/>
  <c r="AG511" i="77" s="1"/>
  <c r="AH13" i="75"/>
  <c r="AH511" i="77" s="1"/>
  <c r="AI13" i="75"/>
  <c r="AI511" i="77" s="1"/>
  <c r="AJ13" i="75"/>
  <c r="AJ511" i="77" s="1"/>
  <c r="AK13" i="75"/>
  <c r="AK511" i="77" s="1"/>
  <c r="AL13" i="75"/>
  <c r="AL511" i="77" s="1"/>
  <c r="AM13" i="75"/>
  <c r="AM511" i="77" s="1"/>
  <c r="AN13" i="75"/>
  <c r="AN511" i="77" s="1"/>
  <c r="AO13" i="75"/>
  <c r="AO511" i="77" s="1"/>
  <c r="AP13" i="75"/>
  <c r="AP511" i="77" s="1"/>
  <c r="AQ13" i="75"/>
  <c r="AQ511" i="77" s="1"/>
  <c r="AR13" i="75"/>
  <c r="AR511" i="77" s="1"/>
  <c r="AS13" i="75"/>
  <c r="AS511" i="77" s="1"/>
  <c r="AT13" i="75"/>
  <c r="AT511" i="77" s="1"/>
  <c r="AU13" i="75"/>
  <c r="AU511" i="77" s="1"/>
  <c r="AV13" i="75"/>
  <c r="AV511" i="77" s="1"/>
  <c r="AW13" i="75"/>
  <c r="AW511" i="77" s="1"/>
  <c r="AX13" i="75"/>
  <c r="AX511" i="77" s="1"/>
  <c r="AY13" i="75"/>
  <c r="AY511" i="77" s="1"/>
  <c r="AZ13" i="75"/>
  <c r="AZ511" i="77" s="1"/>
  <c r="BA13" i="75"/>
  <c r="BA511" i="77" s="1"/>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O511" i="77" s="1"/>
  <c r="BP13" i="75"/>
  <c r="BP511" i="77" s="1"/>
  <c r="BQ13" i="75"/>
  <c r="BQ511" i="77" s="1"/>
  <c r="BR13" i="75"/>
  <c r="BR511" i="77" s="1"/>
  <c r="BS13" i="75"/>
  <c r="BS511" i="77" s="1"/>
  <c r="BT13" i="75"/>
  <c r="BT511" i="77" s="1"/>
  <c r="BU13" i="75"/>
  <c r="BU511" i="77" s="1"/>
  <c r="BV13" i="75"/>
  <c r="BV511" i="77" s="1"/>
  <c r="BW13" i="75"/>
  <c r="BW511" i="77" s="1"/>
  <c r="BX13" i="75"/>
  <c r="BX511" i="77" s="1"/>
  <c r="B14" i="75"/>
  <c r="B512" i="77" s="1"/>
  <c r="C14" i="75"/>
  <c r="D14" i="75"/>
  <c r="D512" i="77" s="1"/>
  <c r="E14" i="75"/>
  <c r="E512" i="77" s="1"/>
  <c r="F14" i="75"/>
  <c r="F512" i="77" s="1"/>
  <c r="G14" i="75"/>
  <c r="G512" i="77" s="1"/>
  <c r="H14" i="75"/>
  <c r="H512" i="77" s="1"/>
  <c r="I14" i="75"/>
  <c r="I512" i="77" s="1"/>
  <c r="J14" i="75"/>
  <c r="J512" i="77" s="1"/>
  <c r="K14" i="75"/>
  <c r="K512" i="77" s="1"/>
  <c r="L14" i="75"/>
  <c r="L512" i="77" s="1"/>
  <c r="M14" i="75"/>
  <c r="M512" i="77" s="1"/>
  <c r="N14" i="75"/>
  <c r="N512" i="77" s="1"/>
  <c r="O14" i="75"/>
  <c r="O512" i="77" s="1"/>
  <c r="P14" i="75"/>
  <c r="P512" i="77" s="1"/>
  <c r="Q14" i="75"/>
  <c r="Q512" i="77" s="1"/>
  <c r="R14" i="75"/>
  <c r="R512" i="77" s="1"/>
  <c r="S14" i="75"/>
  <c r="S512" i="77" s="1"/>
  <c r="T14" i="75"/>
  <c r="T512" i="77" s="1"/>
  <c r="U14" i="75"/>
  <c r="U512" i="77" s="1"/>
  <c r="V14" i="75"/>
  <c r="V512" i="77" s="1"/>
  <c r="W14" i="75"/>
  <c r="W512" i="77" s="1"/>
  <c r="X14" i="75"/>
  <c r="X512" i="77" s="1"/>
  <c r="Y14" i="75"/>
  <c r="Y512" i="77" s="1"/>
  <c r="Z14" i="75"/>
  <c r="Z512" i="77" s="1"/>
  <c r="AA14" i="75"/>
  <c r="AA512" i="77" s="1"/>
  <c r="AB14" i="75"/>
  <c r="AB512" i="77" s="1"/>
  <c r="AC14" i="75"/>
  <c r="AC512" i="77" s="1"/>
  <c r="AD14" i="75"/>
  <c r="AD512" i="77" s="1"/>
  <c r="AE14" i="75"/>
  <c r="AE512" i="77" s="1"/>
  <c r="AF14" i="75"/>
  <c r="AF512" i="77" s="1"/>
  <c r="AG14" i="75"/>
  <c r="AG512" i="77" s="1"/>
  <c r="AH14" i="75"/>
  <c r="AH512" i="77" s="1"/>
  <c r="AI14" i="75"/>
  <c r="AI512" i="77" s="1"/>
  <c r="AJ14" i="75"/>
  <c r="AJ512" i="77" s="1"/>
  <c r="AK14" i="75"/>
  <c r="AK512" i="77" s="1"/>
  <c r="AL14" i="75"/>
  <c r="AL512" i="77" s="1"/>
  <c r="AM14" i="75"/>
  <c r="AM512" i="77" s="1"/>
  <c r="AN14" i="75"/>
  <c r="AN512" i="77" s="1"/>
  <c r="AO14" i="75"/>
  <c r="AO512" i="77" s="1"/>
  <c r="AP14" i="75"/>
  <c r="AP512" i="77" s="1"/>
  <c r="AQ14" i="75"/>
  <c r="AQ512" i="77" s="1"/>
  <c r="AR14" i="75"/>
  <c r="AR512" i="77" s="1"/>
  <c r="AS14" i="75"/>
  <c r="AS512" i="77" s="1"/>
  <c r="AT14" i="75"/>
  <c r="AT512" i="77" s="1"/>
  <c r="AU14" i="75"/>
  <c r="AU512" i="77" s="1"/>
  <c r="AV14" i="75"/>
  <c r="AV512" i="77" s="1"/>
  <c r="AW14" i="75"/>
  <c r="AW512" i="77" s="1"/>
  <c r="AX14" i="75"/>
  <c r="AX512" i="77" s="1"/>
  <c r="AY14" i="75"/>
  <c r="AY512" i="77" s="1"/>
  <c r="AZ14" i="75"/>
  <c r="AZ512" i="77" s="1"/>
  <c r="BA14" i="75"/>
  <c r="BA512" i="77" s="1"/>
  <c r="BB14" i="75"/>
  <c r="BB512" i="77" s="1"/>
  <c r="BC14" i="75"/>
  <c r="BC512" i="77" s="1"/>
  <c r="BD14" i="75"/>
  <c r="BD512" i="77" s="1"/>
  <c r="BE14" i="75"/>
  <c r="BE512" i="77" s="1"/>
  <c r="BF14" i="75"/>
  <c r="BF512" i="77" s="1"/>
  <c r="BG14" i="75"/>
  <c r="BG512" i="77" s="1"/>
  <c r="BH14" i="75"/>
  <c r="BH512" i="77" s="1"/>
  <c r="BI14" i="75"/>
  <c r="BI512" i="77" s="1"/>
  <c r="BJ14" i="75"/>
  <c r="BJ512" i="77" s="1"/>
  <c r="BK14" i="75"/>
  <c r="BK512" i="77" s="1"/>
  <c r="BL14" i="75"/>
  <c r="BL512" i="77" s="1"/>
  <c r="BM14" i="75"/>
  <c r="BM512" i="77" s="1"/>
  <c r="BN14" i="75"/>
  <c r="BN512" i="77" s="1"/>
  <c r="BO14" i="75"/>
  <c r="BO512" i="77" s="1"/>
  <c r="BP14" i="75"/>
  <c r="BP512" i="77" s="1"/>
  <c r="BQ14" i="75"/>
  <c r="BQ512" i="77" s="1"/>
  <c r="BR14" i="75"/>
  <c r="BR512" i="77" s="1"/>
  <c r="BS14" i="75"/>
  <c r="BS512" i="77" s="1"/>
  <c r="BT14" i="75"/>
  <c r="BT512" i="77" s="1"/>
  <c r="BU14" i="75"/>
  <c r="BU512" i="77" s="1"/>
  <c r="BV14" i="75"/>
  <c r="BV512" i="77" s="1"/>
  <c r="BW14" i="75"/>
  <c r="BW512" i="77" s="1"/>
  <c r="BX14" i="75"/>
  <c r="BX512" i="77" s="1"/>
  <c r="B15" i="75"/>
  <c r="B513" i="77" s="1"/>
  <c r="C15" i="75"/>
  <c r="C513" i="77" s="1"/>
  <c r="D15" i="75"/>
  <c r="D513" i="77" s="1"/>
  <c r="E15" i="75"/>
  <c r="E513" i="77" s="1"/>
  <c r="F15" i="75"/>
  <c r="F513" i="77" s="1"/>
  <c r="G15" i="75"/>
  <c r="G513" i="77" s="1"/>
  <c r="H15" i="75"/>
  <c r="H513" i="77" s="1"/>
  <c r="I15" i="75"/>
  <c r="I513" i="77" s="1"/>
  <c r="J15" i="75"/>
  <c r="J513" i="77" s="1"/>
  <c r="K15" i="75"/>
  <c r="K513" i="77" s="1"/>
  <c r="L15" i="75"/>
  <c r="L513" i="77" s="1"/>
  <c r="M15" i="75"/>
  <c r="M513" i="77" s="1"/>
  <c r="N15" i="75"/>
  <c r="N513" i="77" s="1"/>
  <c r="O15" i="75"/>
  <c r="O513" i="77" s="1"/>
  <c r="P15" i="75"/>
  <c r="P513" i="77" s="1"/>
  <c r="Q15" i="75"/>
  <c r="Q513" i="77" s="1"/>
  <c r="R15" i="75"/>
  <c r="R513" i="77" s="1"/>
  <c r="S15" i="75"/>
  <c r="S513" i="77" s="1"/>
  <c r="T15" i="75"/>
  <c r="T513" i="77" s="1"/>
  <c r="U15" i="75"/>
  <c r="U513" i="77" s="1"/>
  <c r="V15" i="75"/>
  <c r="V513" i="77" s="1"/>
  <c r="W15" i="75"/>
  <c r="W513" i="77" s="1"/>
  <c r="X15" i="75"/>
  <c r="X513" i="77" s="1"/>
  <c r="Y15" i="75"/>
  <c r="Y513" i="77" s="1"/>
  <c r="Z15" i="75"/>
  <c r="Z513" i="77" s="1"/>
  <c r="AA15" i="75"/>
  <c r="AA513" i="77" s="1"/>
  <c r="AB15" i="75"/>
  <c r="AB513" i="77" s="1"/>
  <c r="AC15" i="75"/>
  <c r="AC513" i="77" s="1"/>
  <c r="AD15" i="75"/>
  <c r="AD513" i="77" s="1"/>
  <c r="AE15" i="75"/>
  <c r="AE513" i="77" s="1"/>
  <c r="AF15" i="75"/>
  <c r="AF513" i="77" s="1"/>
  <c r="AG15" i="75"/>
  <c r="AG513" i="77" s="1"/>
  <c r="AH15" i="75"/>
  <c r="AH513" i="77" s="1"/>
  <c r="AI15" i="75"/>
  <c r="AI513" i="77" s="1"/>
  <c r="AJ15" i="75"/>
  <c r="AJ513" i="77" s="1"/>
  <c r="AK15" i="75"/>
  <c r="AK513" i="77" s="1"/>
  <c r="AL15" i="75"/>
  <c r="AL513" i="77" s="1"/>
  <c r="AM15" i="75"/>
  <c r="AM513" i="77" s="1"/>
  <c r="AN15" i="75"/>
  <c r="AN513" i="77" s="1"/>
  <c r="AO15" i="75"/>
  <c r="AO513" i="77" s="1"/>
  <c r="AP15" i="75"/>
  <c r="AP513" i="77" s="1"/>
  <c r="AQ15" i="75"/>
  <c r="AQ513" i="77" s="1"/>
  <c r="AR15" i="75"/>
  <c r="AR513" i="77" s="1"/>
  <c r="AS15" i="75"/>
  <c r="AS513" i="77" s="1"/>
  <c r="AT15" i="75"/>
  <c r="AT513" i="77" s="1"/>
  <c r="AU15" i="75"/>
  <c r="AU513" i="77" s="1"/>
  <c r="AV15" i="75"/>
  <c r="AV513" i="77" s="1"/>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I513" i="77" s="1"/>
  <c r="BJ15" i="75"/>
  <c r="BJ513" i="77" s="1"/>
  <c r="BK15" i="75"/>
  <c r="BK513" i="77" s="1"/>
  <c r="BL15" i="75"/>
  <c r="BL513" i="77" s="1"/>
  <c r="BM15" i="75"/>
  <c r="BM513" i="77" s="1"/>
  <c r="BN15" i="75"/>
  <c r="BN513" i="77" s="1"/>
  <c r="BO15" i="75"/>
  <c r="BO513" i="77" s="1"/>
  <c r="BP15" i="75"/>
  <c r="BP513" i="77" s="1"/>
  <c r="BQ15" i="75"/>
  <c r="BQ513" i="77" s="1"/>
  <c r="BR15" i="75"/>
  <c r="BR513" i="77" s="1"/>
  <c r="BS15" i="75"/>
  <c r="BS513" i="77" s="1"/>
  <c r="BT15" i="75"/>
  <c r="BT513" i="77" s="1"/>
  <c r="BU15" i="75"/>
  <c r="BU513" i="77" s="1"/>
  <c r="BV15" i="75"/>
  <c r="BV513" i="77" s="1"/>
  <c r="BW15" i="75"/>
  <c r="BW513" i="77" s="1"/>
  <c r="BX15" i="75"/>
  <c r="BX513" i="77" s="1"/>
  <c r="B16" i="75"/>
  <c r="B514" i="77" s="1"/>
  <c r="C16" i="75"/>
  <c r="C514" i="77" s="1"/>
  <c r="D16" i="75"/>
  <c r="D514" i="77" s="1"/>
  <c r="E16" i="75"/>
  <c r="E514" i="77" s="1"/>
  <c r="F16" i="75"/>
  <c r="F514" i="77" s="1"/>
  <c r="G16" i="75"/>
  <c r="G514" i="77" s="1"/>
  <c r="H16" i="75"/>
  <c r="H514" i="77" s="1"/>
  <c r="I16" i="75"/>
  <c r="I514" i="77" s="1"/>
  <c r="J16" i="75"/>
  <c r="J514" i="77" s="1"/>
  <c r="K16" i="75"/>
  <c r="K514" i="77" s="1"/>
  <c r="L16" i="75"/>
  <c r="L514" i="77" s="1"/>
  <c r="M16" i="75"/>
  <c r="M514" i="77" s="1"/>
  <c r="N16" i="75"/>
  <c r="N514" i="77" s="1"/>
  <c r="O16" i="75"/>
  <c r="O514" i="77" s="1"/>
  <c r="P16" i="75"/>
  <c r="P514" i="77" s="1"/>
  <c r="Q16" i="75"/>
  <c r="Q514" i="77" s="1"/>
  <c r="R16" i="75"/>
  <c r="R514" i="77" s="1"/>
  <c r="S16" i="75"/>
  <c r="S514" i="77" s="1"/>
  <c r="T16" i="75"/>
  <c r="T514" i="77" s="1"/>
  <c r="U16" i="75"/>
  <c r="U514" i="77" s="1"/>
  <c r="V16" i="75"/>
  <c r="V514" i="77" s="1"/>
  <c r="W16" i="75"/>
  <c r="W514" i="77" s="1"/>
  <c r="X16" i="75"/>
  <c r="X514" i="77" s="1"/>
  <c r="Y16" i="75"/>
  <c r="Y514" i="77" s="1"/>
  <c r="Z16" i="75"/>
  <c r="Z514" i="77" s="1"/>
  <c r="AA16" i="75"/>
  <c r="AA514" i="77" s="1"/>
  <c r="AB16" i="75"/>
  <c r="AB514" i="77" s="1"/>
  <c r="AC16" i="75"/>
  <c r="AC514" i="77" s="1"/>
  <c r="AD16" i="75"/>
  <c r="AD514" i="77" s="1"/>
  <c r="AE16" i="75"/>
  <c r="AE514" i="77" s="1"/>
  <c r="AF16" i="75"/>
  <c r="AF514" i="77" s="1"/>
  <c r="AG16" i="75"/>
  <c r="AG514" i="77" s="1"/>
  <c r="AH16" i="75"/>
  <c r="AH514" i="77" s="1"/>
  <c r="AI16" i="75"/>
  <c r="AI514" i="77" s="1"/>
  <c r="AJ16" i="75"/>
  <c r="AJ514" i="77" s="1"/>
  <c r="AK16" i="75"/>
  <c r="AK514" i="77" s="1"/>
  <c r="AL16" i="75"/>
  <c r="AL514" i="77" s="1"/>
  <c r="AM16" i="75"/>
  <c r="AM514" i="77" s="1"/>
  <c r="AN16" i="75"/>
  <c r="AN514" i="77" s="1"/>
  <c r="AO16" i="75"/>
  <c r="AO514" i="77" s="1"/>
  <c r="AP16" i="75"/>
  <c r="AP514" i="77" s="1"/>
  <c r="AQ16" i="75"/>
  <c r="AQ514" i="77" s="1"/>
  <c r="AR16" i="75"/>
  <c r="AR514" i="77" s="1"/>
  <c r="AS16" i="75"/>
  <c r="AS514" i="77" s="1"/>
  <c r="AT16" i="75"/>
  <c r="AT514" i="77" s="1"/>
  <c r="AU16" i="75"/>
  <c r="AU514" i="77" s="1"/>
  <c r="AV16" i="75"/>
  <c r="AV514" i="77" s="1"/>
  <c r="AW16" i="75"/>
  <c r="AW514" i="77" s="1"/>
  <c r="AX16" i="75"/>
  <c r="AX514" i="77" s="1"/>
  <c r="AY16" i="75"/>
  <c r="AY514" i="77" s="1"/>
  <c r="AZ16" i="75"/>
  <c r="AZ514" i="77" s="1"/>
  <c r="BA16" i="75"/>
  <c r="BA514" i="77" s="1"/>
  <c r="BB16" i="75"/>
  <c r="BB514" i="77" s="1"/>
  <c r="BC16" i="75"/>
  <c r="BC514" i="77" s="1"/>
  <c r="BD16" i="75"/>
  <c r="BD514" i="77" s="1"/>
  <c r="BE16" i="75"/>
  <c r="BE514" i="77" s="1"/>
  <c r="BF16" i="75"/>
  <c r="BF514" i="77" s="1"/>
  <c r="BG16" i="75"/>
  <c r="BG514" i="77" s="1"/>
  <c r="BH16" i="75"/>
  <c r="BH514" i="77" s="1"/>
  <c r="BI16" i="75"/>
  <c r="BI514" i="77" s="1"/>
  <c r="BJ16" i="75"/>
  <c r="BJ514" i="77" s="1"/>
  <c r="BK16" i="75"/>
  <c r="BK514" i="77" s="1"/>
  <c r="BL16" i="75"/>
  <c r="BL514" i="77" s="1"/>
  <c r="BM16" i="75"/>
  <c r="BM514" i="77" s="1"/>
  <c r="BN16" i="75"/>
  <c r="BN514" i="77" s="1"/>
  <c r="BO16" i="75"/>
  <c r="BO514" i="77" s="1"/>
  <c r="BP16" i="75"/>
  <c r="BP514" i="77" s="1"/>
  <c r="BQ16" i="75"/>
  <c r="BQ514" i="77" s="1"/>
  <c r="BR16" i="75"/>
  <c r="BR514" i="77" s="1"/>
  <c r="BS16" i="75"/>
  <c r="BS514" i="77" s="1"/>
  <c r="BT16" i="75"/>
  <c r="BT514" i="77" s="1"/>
  <c r="BU16" i="75"/>
  <c r="BU514" i="77" s="1"/>
  <c r="BV16" i="75"/>
  <c r="BV514" i="77" s="1"/>
  <c r="BW16" i="75"/>
  <c r="BW514" i="77" s="1"/>
  <c r="BX16" i="75"/>
  <c r="BX514" i="77" s="1"/>
  <c r="B127" i="75"/>
  <c r="B553" i="77" s="1"/>
  <c r="C127" i="75"/>
  <c r="C553" i="77" s="1"/>
  <c r="D127" i="75"/>
  <c r="D553" i="77" s="1"/>
  <c r="E127" i="75"/>
  <c r="E553" i="77" s="1"/>
  <c r="F127" i="75"/>
  <c r="F553" i="77" s="1"/>
  <c r="G127" i="75"/>
  <c r="G553" i="77" s="1"/>
  <c r="H127" i="75"/>
  <c r="H553" i="77" s="1"/>
  <c r="I127" i="75"/>
  <c r="I553" i="77" s="1"/>
  <c r="J127" i="75"/>
  <c r="J553" i="77" s="1"/>
  <c r="K127" i="75"/>
  <c r="K553" i="77" s="1"/>
  <c r="L127" i="75"/>
  <c r="L553" i="77" s="1"/>
  <c r="M127" i="75"/>
  <c r="M553" i="77" s="1"/>
  <c r="N127" i="75"/>
  <c r="N553" i="77" s="1"/>
  <c r="O127" i="75"/>
  <c r="O553" i="77" s="1"/>
  <c r="P127" i="75"/>
  <c r="P553" i="77" s="1"/>
  <c r="Q127" i="75"/>
  <c r="Q553" i="77" s="1"/>
  <c r="R127" i="75"/>
  <c r="R553" i="77" s="1"/>
  <c r="S127" i="75"/>
  <c r="S553" i="77" s="1"/>
  <c r="T127" i="75"/>
  <c r="T553" i="77" s="1"/>
  <c r="U127" i="75"/>
  <c r="U553" i="77" s="1"/>
  <c r="V127" i="75"/>
  <c r="V553" i="77" s="1"/>
  <c r="W127" i="75"/>
  <c r="W553" i="77" s="1"/>
  <c r="X127" i="75"/>
  <c r="X553" i="77" s="1"/>
  <c r="Y127" i="75"/>
  <c r="Y553" i="77" s="1"/>
  <c r="Z127" i="75"/>
  <c r="Z553" i="77" s="1"/>
  <c r="AA127" i="75"/>
  <c r="AA553" i="77" s="1"/>
  <c r="AB127" i="75"/>
  <c r="AB553" i="77" s="1"/>
  <c r="AC127" i="75"/>
  <c r="AC553" i="77" s="1"/>
  <c r="AD127" i="75"/>
  <c r="AD553" i="77" s="1"/>
  <c r="AE127" i="75"/>
  <c r="AE553" i="77" s="1"/>
  <c r="AF127" i="75"/>
  <c r="AF553" i="77" s="1"/>
  <c r="AG127" i="75"/>
  <c r="AG553" i="77" s="1"/>
  <c r="AH127" i="75"/>
  <c r="AH553" i="77" s="1"/>
  <c r="AI127" i="75"/>
  <c r="AI553" i="77" s="1"/>
  <c r="AJ127" i="75"/>
  <c r="AJ553" i="77" s="1"/>
  <c r="AK127" i="75"/>
  <c r="AK553" i="77" s="1"/>
  <c r="AL127" i="75"/>
  <c r="AL553" i="77" s="1"/>
  <c r="AM127" i="75"/>
  <c r="AM553" i="77" s="1"/>
  <c r="AN127" i="75"/>
  <c r="AN553" i="77" s="1"/>
  <c r="AO127" i="75"/>
  <c r="AO553" i="77" s="1"/>
  <c r="AP127" i="75"/>
  <c r="AP553" i="77" s="1"/>
  <c r="AQ127" i="75"/>
  <c r="AQ553" i="77" s="1"/>
  <c r="AR127" i="75"/>
  <c r="AR553" i="77" s="1"/>
  <c r="AS127" i="75"/>
  <c r="AS553" i="77" s="1"/>
  <c r="AT127" i="75"/>
  <c r="AT553" i="77" s="1"/>
  <c r="AU127" i="75"/>
  <c r="AU553" i="77" s="1"/>
  <c r="AV127" i="75"/>
  <c r="AV553" i="77" s="1"/>
  <c r="AW127" i="75"/>
  <c r="AW553" i="77" s="1"/>
  <c r="AX127" i="75"/>
  <c r="AX553" i="77" s="1"/>
  <c r="AY127" i="75"/>
  <c r="AY553" i="77" s="1"/>
  <c r="AZ127" i="75"/>
  <c r="AZ553" i="77" s="1"/>
  <c r="BA127" i="75"/>
  <c r="BA553" i="77" s="1"/>
  <c r="BB127" i="75"/>
  <c r="BB553" i="77" s="1"/>
  <c r="BC127" i="75"/>
  <c r="BC553" i="77" s="1"/>
  <c r="BD127" i="75"/>
  <c r="BD553" i="77" s="1"/>
  <c r="BE127" i="75"/>
  <c r="BE553" i="77" s="1"/>
  <c r="BF127" i="75"/>
  <c r="BF553" i="77" s="1"/>
  <c r="BG127" i="75"/>
  <c r="BG553" i="77" s="1"/>
  <c r="BH127" i="75"/>
  <c r="BH553" i="77" s="1"/>
  <c r="BI127" i="75"/>
  <c r="BI553" i="77" s="1"/>
  <c r="BJ127" i="75"/>
  <c r="BJ553" i="77" s="1"/>
  <c r="BK127" i="75"/>
  <c r="BK553" i="77" s="1"/>
  <c r="BL127" i="75"/>
  <c r="BL553" i="77" s="1"/>
  <c r="BM127" i="75"/>
  <c r="BM553" i="77" s="1"/>
  <c r="BN127" i="75"/>
  <c r="BN553" i="77" s="1"/>
  <c r="BO127" i="75"/>
  <c r="BO553" i="77" s="1"/>
  <c r="BP127" i="75"/>
  <c r="BP553" i="77" s="1"/>
  <c r="BQ127" i="75"/>
  <c r="BQ553" i="77" s="1"/>
  <c r="BR127" i="75"/>
  <c r="BR553" i="77" s="1"/>
  <c r="BS127" i="75"/>
  <c r="BS553" i="77" s="1"/>
  <c r="BT127" i="75"/>
  <c r="BT553" i="77" s="1"/>
  <c r="BU127" i="75"/>
  <c r="BU553" i="77" s="1"/>
  <c r="BV127" i="75"/>
  <c r="BV553" i="77" s="1"/>
  <c r="BW127" i="75"/>
  <c r="BW553" i="77" s="1"/>
  <c r="BX127" i="75"/>
  <c r="BX553" i="77" s="1"/>
  <c r="B128" i="75"/>
  <c r="B554" i="77" s="1"/>
  <c r="C128" i="75"/>
  <c r="C554" i="77" s="1"/>
  <c r="D128" i="75"/>
  <c r="D554" i="77" s="1"/>
  <c r="E128" i="75"/>
  <c r="E554" i="77" s="1"/>
  <c r="F128" i="75"/>
  <c r="F554" i="77" s="1"/>
  <c r="G128" i="75"/>
  <c r="G554" i="77" s="1"/>
  <c r="H128" i="75"/>
  <c r="H554" i="77" s="1"/>
  <c r="I128" i="75"/>
  <c r="I554" i="77" s="1"/>
  <c r="J128" i="75"/>
  <c r="J554" i="77" s="1"/>
  <c r="K128" i="75"/>
  <c r="K554" i="77" s="1"/>
  <c r="L128" i="75"/>
  <c r="L554" i="77" s="1"/>
  <c r="M128" i="75"/>
  <c r="M554" i="77" s="1"/>
  <c r="N128" i="75"/>
  <c r="N554" i="77" s="1"/>
  <c r="O128" i="75"/>
  <c r="O554" i="77" s="1"/>
  <c r="P128" i="75"/>
  <c r="P554" i="77" s="1"/>
  <c r="Q128" i="75"/>
  <c r="Q554" i="77" s="1"/>
  <c r="R128" i="75"/>
  <c r="R554" i="77" s="1"/>
  <c r="S128" i="75"/>
  <c r="S554" i="77" s="1"/>
  <c r="T128" i="75"/>
  <c r="T554" i="77" s="1"/>
  <c r="U128" i="75"/>
  <c r="U554" i="77" s="1"/>
  <c r="V128" i="75"/>
  <c r="V554" i="77" s="1"/>
  <c r="W128" i="75"/>
  <c r="W554" i="77" s="1"/>
  <c r="X128" i="75"/>
  <c r="X554" i="77" s="1"/>
  <c r="Y128" i="75"/>
  <c r="Z128" i="75"/>
  <c r="Z554" i="77" s="1"/>
  <c r="AA128" i="75"/>
  <c r="AA554" i="77" s="1"/>
  <c r="AB128" i="75"/>
  <c r="AB554" i="77" s="1"/>
  <c r="AC128" i="75"/>
  <c r="AC554" i="77" s="1"/>
  <c r="AD128" i="75"/>
  <c r="AD554" i="77" s="1"/>
  <c r="AE128" i="75"/>
  <c r="AE554" i="77" s="1"/>
  <c r="AF128" i="75"/>
  <c r="AF554" i="77" s="1"/>
  <c r="AG128" i="75"/>
  <c r="AG554" i="77" s="1"/>
  <c r="AH128" i="75"/>
  <c r="AH554" i="77" s="1"/>
  <c r="AI128" i="75"/>
  <c r="AI554" i="77" s="1"/>
  <c r="AJ128" i="75"/>
  <c r="AJ554" i="77" s="1"/>
  <c r="AK128" i="75"/>
  <c r="AK554" i="77" s="1"/>
  <c r="AL128" i="75"/>
  <c r="AL554" i="77" s="1"/>
  <c r="AM128" i="75"/>
  <c r="AM554" i="77" s="1"/>
  <c r="AN128" i="75"/>
  <c r="AN554" i="77" s="1"/>
  <c r="AO128" i="75"/>
  <c r="AO554" i="77" s="1"/>
  <c r="AP128" i="75"/>
  <c r="AP554" i="77" s="1"/>
  <c r="AQ128" i="75"/>
  <c r="AQ554" i="77" s="1"/>
  <c r="AR128" i="75"/>
  <c r="AR554" i="77" s="1"/>
  <c r="AS128" i="75"/>
  <c r="AS554" i="77" s="1"/>
  <c r="AT128" i="75"/>
  <c r="AT554" i="77" s="1"/>
  <c r="AU128" i="75"/>
  <c r="AU554" i="77" s="1"/>
  <c r="AV128" i="75"/>
  <c r="AV554" i="77" s="1"/>
  <c r="AW128" i="75"/>
  <c r="AW554" i="77" s="1"/>
  <c r="AX128" i="75"/>
  <c r="AX554" i="77" s="1"/>
  <c r="AY128" i="75"/>
  <c r="AY554" i="77" s="1"/>
  <c r="AZ128" i="75"/>
  <c r="AZ554" i="77" s="1"/>
  <c r="BA128" i="75"/>
  <c r="BA554" i="77" s="1"/>
  <c r="BB128" i="75"/>
  <c r="BB554" i="77" s="1"/>
  <c r="BC128" i="75"/>
  <c r="BC554" i="77" s="1"/>
  <c r="BD128" i="75"/>
  <c r="BD554" i="77" s="1"/>
  <c r="BE128" i="75"/>
  <c r="BE554" i="77" s="1"/>
  <c r="BF128" i="75"/>
  <c r="BF554" i="77" s="1"/>
  <c r="BG128" i="75"/>
  <c r="BG554" i="77" s="1"/>
  <c r="BH128" i="75"/>
  <c r="BH554" i="77" s="1"/>
  <c r="BI128" i="75"/>
  <c r="BI554" i="77" s="1"/>
  <c r="BJ128" i="75"/>
  <c r="BJ554" i="77" s="1"/>
  <c r="BK128" i="75"/>
  <c r="BK554" i="77" s="1"/>
  <c r="BL128" i="75"/>
  <c r="BL554" i="77" s="1"/>
  <c r="BM128" i="75"/>
  <c r="BM554" i="77" s="1"/>
  <c r="BN128" i="75"/>
  <c r="BN554" i="77" s="1"/>
  <c r="BO128" i="75"/>
  <c r="BO554" i="77" s="1"/>
  <c r="BP128" i="75"/>
  <c r="BP554" i="77" s="1"/>
  <c r="BQ128" i="75"/>
  <c r="BQ554" i="77" s="1"/>
  <c r="BR128" i="75"/>
  <c r="BR554" i="77" s="1"/>
  <c r="BS128" i="75"/>
  <c r="BS554" i="77" s="1"/>
  <c r="BT128" i="75"/>
  <c r="BT554" i="77" s="1"/>
  <c r="BU128" i="75"/>
  <c r="BU554" i="77" s="1"/>
  <c r="BV128" i="75"/>
  <c r="BV554" i="77" s="1"/>
  <c r="BW128" i="75"/>
  <c r="BW554" i="77" s="1"/>
  <c r="BX128" i="75"/>
  <c r="BX554" i="77" s="1"/>
  <c r="B129" i="75"/>
  <c r="B555" i="77" s="1"/>
  <c r="C129" i="75"/>
  <c r="C555" i="77" s="1"/>
  <c r="D129" i="75"/>
  <c r="D555" i="77" s="1"/>
  <c r="E129" i="75"/>
  <c r="E555" i="77" s="1"/>
  <c r="F129" i="75"/>
  <c r="F555" i="77" s="1"/>
  <c r="G129" i="75"/>
  <c r="G555" i="77" s="1"/>
  <c r="H129" i="75"/>
  <c r="H555" i="77" s="1"/>
  <c r="I129" i="75"/>
  <c r="I555" i="77" s="1"/>
  <c r="J129" i="75"/>
  <c r="J555" i="77" s="1"/>
  <c r="K129" i="75"/>
  <c r="K555" i="77" s="1"/>
  <c r="L129" i="75"/>
  <c r="L555" i="77" s="1"/>
  <c r="M129" i="75"/>
  <c r="M555" i="77" s="1"/>
  <c r="N129" i="75"/>
  <c r="N555" i="77" s="1"/>
  <c r="O129" i="75"/>
  <c r="O555" i="77" s="1"/>
  <c r="P129" i="75"/>
  <c r="P555" i="77" s="1"/>
  <c r="Q129" i="75"/>
  <c r="Q555" i="77" s="1"/>
  <c r="R129" i="75"/>
  <c r="R555" i="77" s="1"/>
  <c r="S129" i="75"/>
  <c r="S555" i="77" s="1"/>
  <c r="T129" i="75"/>
  <c r="T555" i="77" s="1"/>
  <c r="U129" i="75"/>
  <c r="U555" i="77" s="1"/>
  <c r="V129" i="75"/>
  <c r="V555" i="77" s="1"/>
  <c r="W129" i="75"/>
  <c r="W555" i="77" s="1"/>
  <c r="X129" i="75"/>
  <c r="X555" i="77" s="1"/>
  <c r="Y129" i="75"/>
  <c r="Y555" i="77" s="1"/>
  <c r="Z129" i="75"/>
  <c r="Z555" i="77" s="1"/>
  <c r="AA129" i="75"/>
  <c r="AA555" i="77" s="1"/>
  <c r="AB129" i="75"/>
  <c r="AB555" i="77" s="1"/>
  <c r="AC129" i="75"/>
  <c r="AC555" i="77" s="1"/>
  <c r="AD129" i="75"/>
  <c r="AD555" i="77" s="1"/>
  <c r="AE129" i="75"/>
  <c r="AE555" i="77" s="1"/>
  <c r="AF129" i="75"/>
  <c r="AF555" i="77" s="1"/>
  <c r="AG129" i="75"/>
  <c r="AG555" i="77" s="1"/>
  <c r="AH129" i="75"/>
  <c r="AH555" i="77" s="1"/>
  <c r="AI129" i="75"/>
  <c r="AI555" i="77" s="1"/>
  <c r="AJ129" i="75"/>
  <c r="AJ555" i="77" s="1"/>
  <c r="AK129" i="75"/>
  <c r="AK555" i="77" s="1"/>
  <c r="AL129" i="75"/>
  <c r="AL555" i="77" s="1"/>
  <c r="AM129" i="75"/>
  <c r="AM555" i="77" s="1"/>
  <c r="AN129" i="75"/>
  <c r="AN555" i="77" s="1"/>
  <c r="AO129" i="75"/>
  <c r="AO555" i="77" s="1"/>
  <c r="AP129" i="75"/>
  <c r="AP555" i="77" s="1"/>
  <c r="AQ129" i="75"/>
  <c r="AQ555" i="77" s="1"/>
  <c r="AR129" i="75"/>
  <c r="AR555" i="77" s="1"/>
  <c r="AS129" i="75"/>
  <c r="AS555" i="77" s="1"/>
  <c r="AT129" i="75"/>
  <c r="AT555" i="77" s="1"/>
  <c r="AU129" i="75"/>
  <c r="AU555" i="77" s="1"/>
  <c r="AV129" i="75"/>
  <c r="AV555" i="77" s="1"/>
  <c r="AW129" i="75"/>
  <c r="AW555" i="77" s="1"/>
  <c r="AX129" i="75"/>
  <c r="AX555" i="77" s="1"/>
  <c r="AY129" i="75"/>
  <c r="AY555" i="77" s="1"/>
  <c r="AZ129" i="75"/>
  <c r="AZ555" i="77" s="1"/>
  <c r="BA129" i="75"/>
  <c r="BA555" i="77" s="1"/>
  <c r="BB129" i="75"/>
  <c r="BB555" i="77" s="1"/>
  <c r="BC129" i="75"/>
  <c r="BC555" i="77" s="1"/>
  <c r="BD129" i="75"/>
  <c r="BD555" i="77" s="1"/>
  <c r="BE129" i="75"/>
  <c r="BE555" i="77" s="1"/>
  <c r="BF129" i="75"/>
  <c r="BF555" i="77" s="1"/>
  <c r="BG129" i="75"/>
  <c r="BG555" i="77" s="1"/>
  <c r="BH129" i="75"/>
  <c r="BH555" i="77" s="1"/>
  <c r="BI129" i="75"/>
  <c r="BI555" i="77" s="1"/>
  <c r="BJ129" i="75"/>
  <c r="BJ555" i="77" s="1"/>
  <c r="BK129" i="75"/>
  <c r="BK555" i="77" s="1"/>
  <c r="BL129" i="75"/>
  <c r="BL555" i="77" s="1"/>
  <c r="BM129" i="75"/>
  <c r="BM555" i="77" s="1"/>
  <c r="BN129" i="75"/>
  <c r="BN555" i="77" s="1"/>
  <c r="BO129" i="75"/>
  <c r="BO555" i="77" s="1"/>
  <c r="BP129" i="75"/>
  <c r="BP555" i="77" s="1"/>
  <c r="BQ129" i="75"/>
  <c r="BQ555" i="77" s="1"/>
  <c r="BR129" i="75"/>
  <c r="BR555" i="77" s="1"/>
  <c r="BS129" i="75"/>
  <c r="BS555" i="77" s="1"/>
  <c r="BT129" i="75"/>
  <c r="BT555" i="77" s="1"/>
  <c r="BU129" i="75"/>
  <c r="BU555" i="77" s="1"/>
  <c r="BV129" i="75"/>
  <c r="BV555" i="77" s="1"/>
  <c r="BW129" i="75"/>
  <c r="BW555" i="77" s="1"/>
  <c r="BX129" i="75"/>
  <c r="BX555" i="77" s="1"/>
  <c r="B130" i="75"/>
  <c r="B556" i="77" s="1"/>
  <c r="C130" i="75"/>
  <c r="C556" i="77" s="1"/>
  <c r="D130" i="75"/>
  <c r="D556" i="77" s="1"/>
  <c r="E130" i="75"/>
  <c r="E556" i="77" s="1"/>
  <c r="F130" i="75"/>
  <c r="F556" i="77" s="1"/>
  <c r="G130" i="75"/>
  <c r="G556" i="77" s="1"/>
  <c r="H130" i="75"/>
  <c r="H556" i="77" s="1"/>
  <c r="I130" i="75"/>
  <c r="I556" i="77" s="1"/>
  <c r="J130" i="75"/>
  <c r="J556" i="77" s="1"/>
  <c r="K130" i="75"/>
  <c r="K556" i="77" s="1"/>
  <c r="L130" i="75"/>
  <c r="L556" i="77" s="1"/>
  <c r="M130" i="75"/>
  <c r="M556" i="77" s="1"/>
  <c r="N130" i="75"/>
  <c r="N556" i="77" s="1"/>
  <c r="O130" i="75"/>
  <c r="O556" i="77" s="1"/>
  <c r="P130" i="75"/>
  <c r="P556" i="77" s="1"/>
  <c r="Q130" i="75"/>
  <c r="Q556" i="77" s="1"/>
  <c r="R130" i="75"/>
  <c r="R556" i="77" s="1"/>
  <c r="S130" i="75"/>
  <c r="S556" i="77" s="1"/>
  <c r="T130" i="75"/>
  <c r="T556" i="77" s="1"/>
  <c r="U130" i="75"/>
  <c r="U556" i="77" s="1"/>
  <c r="V130" i="75"/>
  <c r="V556" i="77" s="1"/>
  <c r="W130" i="75"/>
  <c r="W556" i="77" s="1"/>
  <c r="X130" i="75"/>
  <c r="X556" i="77" s="1"/>
  <c r="Y130" i="75"/>
  <c r="Y556" i="77" s="1"/>
  <c r="Z130" i="75"/>
  <c r="Z556" i="77" s="1"/>
  <c r="AA130" i="75"/>
  <c r="AA556" i="77" s="1"/>
  <c r="AB130" i="75"/>
  <c r="AB556" i="77" s="1"/>
  <c r="AC130" i="75"/>
  <c r="AC556" i="77" s="1"/>
  <c r="AD130" i="75"/>
  <c r="AD556" i="77" s="1"/>
  <c r="AE130" i="75"/>
  <c r="AE556" i="77" s="1"/>
  <c r="AF130" i="75"/>
  <c r="AF556" i="77" s="1"/>
  <c r="AG130" i="75"/>
  <c r="AG556" i="77" s="1"/>
  <c r="AH130" i="75"/>
  <c r="AH556" i="77" s="1"/>
  <c r="AI130" i="75"/>
  <c r="AI556" i="77" s="1"/>
  <c r="AJ130" i="75"/>
  <c r="AJ556" i="77" s="1"/>
  <c r="AK130" i="75"/>
  <c r="AK556" i="77" s="1"/>
  <c r="AL130" i="75"/>
  <c r="AL556" i="77" s="1"/>
  <c r="AM130" i="75"/>
  <c r="AM556" i="77" s="1"/>
  <c r="AN130" i="75"/>
  <c r="AN556" i="77" s="1"/>
  <c r="AO130" i="75"/>
  <c r="AO556" i="77" s="1"/>
  <c r="AP130" i="75"/>
  <c r="AP556" i="77" s="1"/>
  <c r="AQ130" i="75"/>
  <c r="AQ556" i="77" s="1"/>
  <c r="AR130" i="75"/>
  <c r="AR556" i="77" s="1"/>
  <c r="AS130" i="75"/>
  <c r="AS556" i="77" s="1"/>
  <c r="AT130" i="75"/>
  <c r="AT556" i="77" s="1"/>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E556" i="77" s="1"/>
  <c r="BF130" i="75"/>
  <c r="BF556" i="77" s="1"/>
  <c r="BG130" i="75"/>
  <c r="BG556" i="77" s="1"/>
  <c r="BH130" i="75"/>
  <c r="BH556" i="77" s="1"/>
  <c r="BI130" i="75"/>
  <c r="BI556" i="77" s="1"/>
  <c r="BJ130" i="75"/>
  <c r="BJ556" i="77" s="1"/>
  <c r="BK130" i="75"/>
  <c r="BK556" i="77" s="1"/>
  <c r="BL130" i="75"/>
  <c r="BL556" i="77" s="1"/>
  <c r="BM130" i="75"/>
  <c r="BM556" i="77" s="1"/>
  <c r="BN130" i="75"/>
  <c r="BN556" i="77" s="1"/>
  <c r="BO130" i="75"/>
  <c r="BO556" i="77" s="1"/>
  <c r="BP130" i="75"/>
  <c r="BP556" i="77" s="1"/>
  <c r="BQ130" i="75"/>
  <c r="BQ556" i="77" s="1"/>
  <c r="BR130" i="75"/>
  <c r="BR556" i="77" s="1"/>
  <c r="BS130" i="75"/>
  <c r="BS556" i="77" s="1"/>
  <c r="BT130" i="75"/>
  <c r="BT556" i="77" s="1"/>
  <c r="BU130" i="75"/>
  <c r="BU556" i="77" s="1"/>
  <c r="BV130" i="75"/>
  <c r="BV556" i="77" s="1"/>
  <c r="BW130" i="75"/>
  <c r="BW556" i="77" s="1"/>
  <c r="BX130" i="75"/>
  <c r="BX556" i="77" s="1"/>
  <c r="B131" i="75"/>
  <c r="B557" i="77" s="1"/>
  <c r="C131" i="75"/>
  <c r="C557" i="77" s="1"/>
  <c r="D131" i="75"/>
  <c r="D557" i="77" s="1"/>
  <c r="E131" i="75"/>
  <c r="E557" i="77" s="1"/>
  <c r="F131" i="75"/>
  <c r="F557" i="77" s="1"/>
  <c r="G131" i="75"/>
  <c r="G557" i="77" s="1"/>
  <c r="H131" i="75"/>
  <c r="H557" i="77" s="1"/>
  <c r="I131" i="75"/>
  <c r="I557" i="77" s="1"/>
  <c r="J131" i="75"/>
  <c r="J557" i="77" s="1"/>
  <c r="K131" i="75"/>
  <c r="K557" i="77" s="1"/>
  <c r="L131" i="75"/>
  <c r="L557" i="77" s="1"/>
  <c r="M131" i="75"/>
  <c r="M557" i="77" s="1"/>
  <c r="N131" i="75"/>
  <c r="N557" i="77" s="1"/>
  <c r="O131" i="75"/>
  <c r="O557" i="77" s="1"/>
  <c r="P131" i="75"/>
  <c r="P557" i="77" s="1"/>
  <c r="Q131" i="75"/>
  <c r="Q557" i="77" s="1"/>
  <c r="R131" i="75"/>
  <c r="R557" i="77" s="1"/>
  <c r="S131" i="75"/>
  <c r="S557" i="77" s="1"/>
  <c r="T131" i="75"/>
  <c r="T557" i="77" s="1"/>
  <c r="U131" i="75"/>
  <c r="U557" i="77" s="1"/>
  <c r="V131" i="75"/>
  <c r="V557" i="77" s="1"/>
  <c r="W131" i="75"/>
  <c r="W557" i="77" s="1"/>
  <c r="X131" i="75"/>
  <c r="X557" i="77" s="1"/>
  <c r="Y131" i="75"/>
  <c r="Y557" i="77" s="1"/>
  <c r="Z131" i="75"/>
  <c r="Z557" i="77" s="1"/>
  <c r="AA131" i="75"/>
  <c r="AA557" i="77" s="1"/>
  <c r="AB131" i="75"/>
  <c r="AB557" i="77" s="1"/>
  <c r="AC131" i="75"/>
  <c r="AC557" i="77" s="1"/>
  <c r="AD131" i="75"/>
  <c r="AD557" i="77" s="1"/>
  <c r="AE131" i="75"/>
  <c r="AE557" i="77" s="1"/>
  <c r="AF131" i="75"/>
  <c r="AF557" i="77" s="1"/>
  <c r="AG131" i="75"/>
  <c r="AG557" i="77" s="1"/>
  <c r="AH131" i="75"/>
  <c r="AH557" i="77" s="1"/>
  <c r="AI131" i="75"/>
  <c r="AI557" i="77" s="1"/>
  <c r="AJ131" i="75"/>
  <c r="AJ557" i="77" s="1"/>
  <c r="AK131" i="75"/>
  <c r="AK557" i="77" s="1"/>
  <c r="AL131" i="75"/>
  <c r="AL557" i="77" s="1"/>
  <c r="AM131" i="75"/>
  <c r="AM557" i="77" s="1"/>
  <c r="AN131" i="75"/>
  <c r="AN557" i="77" s="1"/>
  <c r="AO131" i="75"/>
  <c r="AO557" i="77" s="1"/>
  <c r="AP131" i="75"/>
  <c r="AP557" i="77" s="1"/>
  <c r="AQ131" i="75"/>
  <c r="AQ557" i="77" s="1"/>
  <c r="AR131" i="75"/>
  <c r="AR557" i="77" s="1"/>
  <c r="AS131" i="75"/>
  <c r="AS557" i="77" s="1"/>
  <c r="AT131" i="75"/>
  <c r="AT557" i="77" s="1"/>
  <c r="AU131" i="75"/>
  <c r="AU557" i="77" s="1"/>
  <c r="AV131" i="75"/>
  <c r="AV557" i="77" s="1"/>
  <c r="AW131" i="75"/>
  <c r="AW557" i="77" s="1"/>
  <c r="AX131" i="75"/>
  <c r="AX557" i="77" s="1"/>
  <c r="AY131" i="75"/>
  <c r="AY557" i="77" s="1"/>
  <c r="AZ131" i="75"/>
  <c r="AZ557" i="77" s="1"/>
  <c r="BA131" i="75"/>
  <c r="BA557" i="77" s="1"/>
  <c r="BB131" i="75"/>
  <c r="BB557" i="77" s="1"/>
  <c r="BC131" i="75"/>
  <c r="BC557" i="77" s="1"/>
  <c r="BD131" i="75"/>
  <c r="BD557" i="77" s="1"/>
  <c r="BE131" i="75"/>
  <c r="BE557" i="77" s="1"/>
  <c r="BF131" i="75"/>
  <c r="BF557" i="77" s="1"/>
  <c r="BG131" i="75"/>
  <c r="BG557" i="77" s="1"/>
  <c r="BH131" i="75"/>
  <c r="BH557" i="77" s="1"/>
  <c r="BI131" i="75"/>
  <c r="BI557" i="77" s="1"/>
  <c r="BJ131" i="75"/>
  <c r="BJ557" i="77" s="1"/>
  <c r="BK131" i="75"/>
  <c r="BK557" i="77" s="1"/>
  <c r="BL131" i="75"/>
  <c r="BL557" i="77" s="1"/>
  <c r="BM131" i="75"/>
  <c r="BM557" i="77" s="1"/>
  <c r="BN131" i="75"/>
  <c r="BN557" i="77" s="1"/>
  <c r="BO131" i="75"/>
  <c r="BO557" i="77" s="1"/>
  <c r="BP131" i="75"/>
  <c r="BP557" i="77" s="1"/>
  <c r="BQ131" i="75"/>
  <c r="BQ557" i="77" s="1"/>
  <c r="BR131" i="75"/>
  <c r="BR557" i="77" s="1"/>
  <c r="BS131" i="75"/>
  <c r="BS557" i="77" s="1"/>
  <c r="BT131" i="75"/>
  <c r="BT557" i="77" s="1"/>
  <c r="BU131" i="75"/>
  <c r="BU557" i="77" s="1"/>
  <c r="BV131" i="75"/>
  <c r="BV557" i="77" s="1"/>
  <c r="BW131" i="75"/>
  <c r="BW557" i="77" s="1"/>
  <c r="BX131" i="75"/>
  <c r="BX557" i="77" s="1"/>
  <c r="B137" i="75"/>
  <c r="B595" i="77" s="1"/>
  <c r="C137" i="75"/>
  <c r="C595" i="77" s="1"/>
  <c r="D137" i="75"/>
  <c r="D595" i="77" s="1"/>
  <c r="E137" i="75"/>
  <c r="E595" i="77" s="1"/>
  <c r="F137" i="75"/>
  <c r="F595" i="77" s="1"/>
  <c r="G137" i="75"/>
  <c r="G595" i="77" s="1"/>
  <c r="H137" i="75"/>
  <c r="H595" i="77" s="1"/>
  <c r="I137" i="75"/>
  <c r="I595" i="77" s="1"/>
  <c r="J137" i="75"/>
  <c r="J595" i="77" s="1"/>
  <c r="K137" i="75"/>
  <c r="K595" i="77" s="1"/>
  <c r="L137" i="75"/>
  <c r="L595" i="77" s="1"/>
  <c r="M137" i="75"/>
  <c r="M595" i="77" s="1"/>
  <c r="N137" i="75"/>
  <c r="N595" i="77" s="1"/>
  <c r="O137" i="75"/>
  <c r="O595" i="77" s="1"/>
  <c r="P137" i="75"/>
  <c r="P595" i="77" s="1"/>
  <c r="Q137" i="75"/>
  <c r="Q595" i="77" s="1"/>
  <c r="R137" i="75"/>
  <c r="R595" i="77" s="1"/>
  <c r="S137" i="75"/>
  <c r="S595" i="77" s="1"/>
  <c r="T137" i="75"/>
  <c r="T595" i="77" s="1"/>
  <c r="U137" i="75"/>
  <c r="V137" i="75"/>
  <c r="V595" i="77" s="1"/>
  <c r="W137" i="75"/>
  <c r="W595" i="77" s="1"/>
  <c r="X137" i="75"/>
  <c r="X595" i="77" s="1"/>
  <c r="Y137" i="75"/>
  <c r="Y595" i="77" s="1"/>
  <c r="Z137" i="75"/>
  <c r="Z595" i="77" s="1"/>
  <c r="AA137" i="75"/>
  <c r="AA595" i="77" s="1"/>
  <c r="AB137" i="75"/>
  <c r="AB595" i="77" s="1"/>
  <c r="AC137" i="75"/>
  <c r="AC595" i="77" s="1"/>
  <c r="AD137" i="75"/>
  <c r="AD595" i="77" s="1"/>
  <c r="AE137" i="75"/>
  <c r="AE595" i="77" s="1"/>
  <c r="AF137" i="75"/>
  <c r="AF595" i="77" s="1"/>
  <c r="AG137" i="75"/>
  <c r="AG595" i="77" s="1"/>
  <c r="AH137" i="75"/>
  <c r="AH595" i="77" s="1"/>
  <c r="AI137" i="75"/>
  <c r="AI595" i="77" s="1"/>
  <c r="AJ137" i="75"/>
  <c r="AJ595" i="77" s="1"/>
  <c r="AK137" i="75"/>
  <c r="AK595" i="77" s="1"/>
  <c r="AL137" i="75"/>
  <c r="AL595" i="77" s="1"/>
  <c r="AM137" i="75"/>
  <c r="AM595" i="77" s="1"/>
  <c r="AN137" i="75"/>
  <c r="AN595" i="77" s="1"/>
  <c r="AO137" i="75"/>
  <c r="AO595" i="77" s="1"/>
  <c r="AP137" i="75"/>
  <c r="AP595" i="77" s="1"/>
  <c r="AQ137" i="75"/>
  <c r="AQ595" i="77" s="1"/>
  <c r="AR137" i="75"/>
  <c r="AR595" i="77" s="1"/>
  <c r="AS137" i="75"/>
  <c r="AS595" i="77" s="1"/>
  <c r="AT137" i="75"/>
  <c r="AT595" i="77" s="1"/>
  <c r="AU137" i="75"/>
  <c r="AU595" i="77" s="1"/>
  <c r="AV137" i="75"/>
  <c r="AV595" i="77" s="1"/>
  <c r="AW137" i="75"/>
  <c r="AW595" i="77" s="1"/>
  <c r="AX137" i="75"/>
  <c r="AX595" i="77" s="1"/>
  <c r="AY137" i="75"/>
  <c r="AY595" i="77" s="1"/>
  <c r="AZ137" i="75"/>
  <c r="AZ595" i="77" s="1"/>
  <c r="BA137" i="75"/>
  <c r="BA595" i="77" s="1"/>
  <c r="BB137" i="75"/>
  <c r="BB595" i="77" s="1"/>
  <c r="BC137" i="75"/>
  <c r="BC595" i="77" s="1"/>
  <c r="BD137" i="75"/>
  <c r="BD595" i="77" s="1"/>
  <c r="BE137" i="75"/>
  <c r="BE595" i="77" s="1"/>
  <c r="BF137" i="75"/>
  <c r="BF595" i="77" s="1"/>
  <c r="BG137" i="75"/>
  <c r="BG595" i="77" s="1"/>
  <c r="BH137" i="75"/>
  <c r="BH595" i="77" s="1"/>
  <c r="BI137" i="75"/>
  <c r="BI595" i="77" s="1"/>
  <c r="BJ137" i="75"/>
  <c r="BJ595" i="77" s="1"/>
  <c r="BK137" i="75"/>
  <c r="BK595" i="77" s="1"/>
  <c r="BL137" i="75"/>
  <c r="BL595" i="77" s="1"/>
  <c r="BM137" i="75"/>
  <c r="BM595" i="77" s="1"/>
  <c r="BN137" i="75"/>
  <c r="BN595" i="77" s="1"/>
  <c r="BO137" i="75"/>
  <c r="BO595" i="77" s="1"/>
  <c r="BP137" i="75"/>
  <c r="BP595" i="77" s="1"/>
  <c r="BQ137" i="75"/>
  <c r="BQ595" i="77" s="1"/>
  <c r="BR137" i="75"/>
  <c r="BR595" i="77" s="1"/>
  <c r="BS137" i="75"/>
  <c r="BS595" i="77" s="1"/>
  <c r="BT137" i="75"/>
  <c r="BT595" i="77" s="1"/>
  <c r="BU137" i="75"/>
  <c r="BU595" i="77" s="1"/>
  <c r="BV137" i="75"/>
  <c r="BV595" i="77" s="1"/>
  <c r="BW137" i="75"/>
  <c r="BW595" i="77" s="1"/>
  <c r="BX137" i="75"/>
  <c r="BX595" i="77" s="1"/>
  <c r="B138" i="75"/>
  <c r="B596" i="77" s="1"/>
  <c r="C138" i="75"/>
  <c r="C596" i="77" s="1"/>
  <c r="D138" i="75"/>
  <c r="D596" i="77" s="1"/>
  <c r="E138" i="75"/>
  <c r="E596" i="77" s="1"/>
  <c r="F138" i="75"/>
  <c r="F596" i="77" s="1"/>
  <c r="G138" i="75"/>
  <c r="G596" i="77" s="1"/>
  <c r="H138" i="75"/>
  <c r="H596" i="77" s="1"/>
  <c r="I138" i="75"/>
  <c r="I596" i="77" s="1"/>
  <c r="J138" i="75"/>
  <c r="J596" i="77" s="1"/>
  <c r="K138" i="75"/>
  <c r="K596" i="77" s="1"/>
  <c r="L138" i="75"/>
  <c r="L596" i="77" s="1"/>
  <c r="M138" i="75"/>
  <c r="M596" i="77" s="1"/>
  <c r="N138" i="75"/>
  <c r="N596" i="77" s="1"/>
  <c r="O138" i="75"/>
  <c r="O596" i="77" s="1"/>
  <c r="P138" i="75"/>
  <c r="P596" i="77" s="1"/>
  <c r="Q138" i="75"/>
  <c r="Q596" i="77" s="1"/>
  <c r="R138" i="75"/>
  <c r="R596" i="77" s="1"/>
  <c r="S138" i="75"/>
  <c r="S596" i="77" s="1"/>
  <c r="T138" i="75"/>
  <c r="T596" i="77" s="1"/>
  <c r="U138" i="75"/>
  <c r="U596" i="77" s="1"/>
  <c r="V138" i="75"/>
  <c r="V596" i="77" s="1"/>
  <c r="W138" i="75"/>
  <c r="W596" i="77" s="1"/>
  <c r="X138" i="75"/>
  <c r="X596" i="77" s="1"/>
  <c r="Y138" i="75"/>
  <c r="Y596" i="77" s="1"/>
  <c r="Z138" i="75"/>
  <c r="Z596" i="77" s="1"/>
  <c r="AA138" i="75"/>
  <c r="AA596" i="77" s="1"/>
  <c r="AB138" i="75"/>
  <c r="AB596" i="77" s="1"/>
  <c r="AC138" i="75"/>
  <c r="AC596" i="77" s="1"/>
  <c r="AD138" i="75"/>
  <c r="AD596" i="77" s="1"/>
  <c r="AE138" i="75"/>
  <c r="AE596" i="77" s="1"/>
  <c r="AF138" i="75"/>
  <c r="AF596" i="77" s="1"/>
  <c r="AG138" i="75"/>
  <c r="AG596" i="77" s="1"/>
  <c r="AH138" i="75"/>
  <c r="AH596" i="77" s="1"/>
  <c r="AI138" i="75"/>
  <c r="AI596" i="77" s="1"/>
  <c r="AJ138" i="75"/>
  <c r="AJ596" i="77" s="1"/>
  <c r="AK138" i="75"/>
  <c r="AK596" i="77" s="1"/>
  <c r="AL138" i="75"/>
  <c r="AL596" i="77" s="1"/>
  <c r="AM138" i="75"/>
  <c r="AM596" i="77" s="1"/>
  <c r="AN138" i="75"/>
  <c r="AN596" i="77" s="1"/>
  <c r="AO138" i="75"/>
  <c r="AO596" i="77" s="1"/>
  <c r="AP138" i="75"/>
  <c r="AP596" i="77" s="1"/>
  <c r="AQ138" i="75"/>
  <c r="AQ596" i="77" s="1"/>
  <c r="AR138" i="75"/>
  <c r="AR596" i="77" s="1"/>
  <c r="AS138" i="75"/>
  <c r="AS596" i="77" s="1"/>
  <c r="AT138" i="75"/>
  <c r="AT596" i="77" s="1"/>
  <c r="AU138" i="75"/>
  <c r="AU596" i="77" s="1"/>
  <c r="AV138" i="75"/>
  <c r="AV596" i="77" s="1"/>
  <c r="AW138" i="75"/>
  <c r="AW596" i="77" s="1"/>
  <c r="AX138" i="75"/>
  <c r="AX596" i="77" s="1"/>
  <c r="AY138" i="75"/>
  <c r="AY596" i="77" s="1"/>
  <c r="AZ138" i="75"/>
  <c r="AZ596" i="77" s="1"/>
  <c r="BA138" i="75"/>
  <c r="BA596" i="77" s="1"/>
  <c r="BB138" i="75"/>
  <c r="BB596" i="77" s="1"/>
  <c r="BC138" i="75"/>
  <c r="BC596" i="77" s="1"/>
  <c r="BD138" i="75"/>
  <c r="BD596" i="77" s="1"/>
  <c r="BE138" i="75"/>
  <c r="BE596" i="77" s="1"/>
  <c r="BF138" i="75"/>
  <c r="BF596" i="77" s="1"/>
  <c r="BG138" i="75"/>
  <c r="BG596" i="77" s="1"/>
  <c r="BH138" i="75"/>
  <c r="BH596" i="77" s="1"/>
  <c r="BI138" i="75"/>
  <c r="BI596" i="77" s="1"/>
  <c r="BJ138" i="75"/>
  <c r="BJ596" i="77" s="1"/>
  <c r="BK138" i="75"/>
  <c r="BK596" i="77" s="1"/>
  <c r="BL138" i="75"/>
  <c r="BL596" i="77" s="1"/>
  <c r="BM138" i="75"/>
  <c r="BM596" i="77" s="1"/>
  <c r="BN138" i="75"/>
  <c r="BN596" i="77" s="1"/>
  <c r="BO138" i="75"/>
  <c r="BO596" i="77" s="1"/>
  <c r="BP138" i="75"/>
  <c r="BP596" i="77" s="1"/>
  <c r="BQ138" i="75"/>
  <c r="BQ596" i="77" s="1"/>
  <c r="BR138" i="75"/>
  <c r="BR596" i="77" s="1"/>
  <c r="BS138" i="75"/>
  <c r="BS596" i="77" s="1"/>
  <c r="BT138" i="75"/>
  <c r="BT596" i="77" s="1"/>
  <c r="BU138" i="75"/>
  <c r="BU596" i="77" s="1"/>
  <c r="BV138" i="75"/>
  <c r="BV596" i="77" s="1"/>
  <c r="BW138" i="75"/>
  <c r="BW596" i="77" s="1"/>
  <c r="BX138" i="75"/>
  <c r="BX596" i="77" s="1"/>
  <c r="B139" i="75"/>
  <c r="B597" i="77" s="1"/>
  <c r="C139" i="75"/>
  <c r="C597" i="77" s="1"/>
  <c r="D139" i="75"/>
  <c r="D597" i="77" s="1"/>
  <c r="E139" i="75"/>
  <c r="E597" i="77" s="1"/>
  <c r="F139" i="75"/>
  <c r="F597" i="77" s="1"/>
  <c r="G139" i="75"/>
  <c r="G597" i="77" s="1"/>
  <c r="H139" i="75"/>
  <c r="H597" i="77" s="1"/>
  <c r="I139" i="75"/>
  <c r="I597" i="77" s="1"/>
  <c r="J139" i="75"/>
  <c r="J597" i="77" s="1"/>
  <c r="K139" i="75"/>
  <c r="K597" i="77" s="1"/>
  <c r="L139" i="75"/>
  <c r="L597" i="77" s="1"/>
  <c r="M139" i="75"/>
  <c r="M597" i="77" s="1"/>
  <c r="N139" i="75"/>
  <c r="N597" i="77" s="1"/>
  <c r="O139" i="75"/>
  <c r="O597" i="77" s="1"/>
  <c r="P139" i="75"/>
  <c r="P597" i="77" s="1"/>
  <c r="Q139" i="75"/>
  <c r="Q597" i="77" s="1"/>
  <c r="R139" i="75"/>
  <c r="R597" i="77" s="1"/>
  <c r="S139" i="75"/>
  <c r="S597" i="77" s="1"/>
  <c r="T139" i="75"/>
  <c r="T597" i="77" s="1"/>
  <c r="U139" i="75"/>
  <c r="U597" i="77" s="1"/>
  <c r="V139" i="75"/>
  <c r="V597" i="77" s="1"/>
  <c r="W139" i="75"/>
  <c r="W597" i="77" s="1"/>
  <c r="X139" i="75"/>
  <c r="X597" i="77" s="1"/>
  <c r="Y139" i="75"/>
  <c r="Y597" i="77" s="1"/>
  <c r="Z139" i="75"/>
  <c r="Z597" i="77" s="1"/>
  <c r="AA139" i="75"/>
  <c r="AA597" i="77" s="1"/>
  <c r="AB139" i="75"/>
  <c r="AB597" i="77" s="1"/>
  <c r="AC139" i="75"/>
  <c r="AC597" i="77" s="1"/>
  <c r="AD139" i="75"/>
  <c r="AD597" i="77" s="1"/>
  <c r="AE139" i="75"/>
  <c r="AE597" i="77" s="1"/>
  <c r="AF139" i="75"/>
  <c r="AF597" i="77" s="1"/>
  <c r="AG139" i="75"/>
  <c r="AG597" i="77" s="1"/>
  <c r="AH139" i="75"/>
  <c r="AH597" i="77" s="1"/>
  <c r="AI139" i="75"/>
  <c r="AI597" i="77" s="1"/>
  <c r="AJ139" i="75"/>
  <c r="AJ597" i="77" s="1"/>
  <c r="AK139" i="75"/>
  <c r="AK597" i="77" s="1"/>
  <c r="AL139" i="75"/>
  <c r="AL597" i="77" s="1"/>
  <c r="AM139" i="75"/>
  <c r="AM597" i="77" s="1"/>
  <c r="AN139" i="75"/>
  <c r="AN597" i="77" s="1"/>
  <c r="AO139" i="75"/>
  <c r="AO597" i="77" s="1"/>
  <c r="AP139" i="75"/>
  <c r="AP597" i="77" s="1"/>
  <c r="AQ139" i="75"/>
  <c r="AQ597" i="77" s="1"/>
  <c r="AR139" i="75"/>
  <c r="AR597" i="77" s="1"/>
  <c r="AS139" i="75"/>
  <c r="AS597" i="77" s="1"/>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F597" i="77" s="1"/>
  <c r="BG139" i="75"/>
  <c r="BG597" i="77" s="1"/>
  <c r="BH139" i="75"/>
  <c r="BH597" i="77" s="1"/>
  <c r="BI139" i="75"/>
  <c r="BI597" i="77" s="1"/>
  <c r="BJ139" i="75"/>
  <c r="BJ597" i="77" s="1"/>
  <c r="BK139" i="75"/>
  <c r="BK597" i="77" s="1"/>
  <c r="BL139" i="75"/>
  <c r="BL597" i="77" s="1"/>
  <c r="BM139" i="75"/>
  <c r="BM597" i="77" s="1"/>
  <c r="BN139" i="75"/>
  <c r="BN597" i="77" s="1"/>
  <c r="BO139" i="75"/>
  <c r="BO597" i="77" s="1"/>
  <c r="BP139" i="75"/>
  <c r="BP597" i="77" s="1"/>
  <c r="BQ139" i="75"/>
  <c r="BQ597" i="77" s="1"/>
  <c r="BR139" i="75"/>
  <c r="BR597" i="77" s="1"/>
  <c r="BS139" i="75"/>
  <c r="BS597" i="77" s="1"/>
  <c r="BT139" i="75"/>
  <c r="BT597" i="77" s="1"/>
  <c r="BU139" i="75"/>
  <c r="BU597" i="77" s="1"/>
  <c r="BV139" i="75"/>
  <c r="BV597" i="77" s="1"/>
  <c r="BW139" i="75"/>
  <c r="BW597" i="77" s="1"/>
  <c r="BX139" i="75"/>
  <c r="BX597" i="77" s="1"/>
  <c r="B140" i="75"/>
  <c r="B598" i="77" s="1"/>
  <c r="C140" i="75"/>
  <c r="C598" i="77" s="1"/>
  <c r="D140" i="75"/>
  <c r="D598" i="77" s="1"/>
  <c r="E140" i="75"/>
  <c r="E598" i="77" s="1"/>
  <c r="F140" i="75"/>
  <c r="F598" i="77" s="1"/>
  <c r="G140" i="75"/>
  <c r="G598" i="77" s="1"/>
  <c r="H140" i="75"/>
  <c r="H598" i="77" s="1"/>
  <c r="I140" i="75"/>
  <c r="I598" i="77" s="1"/>
  <c r="J140" i="75"/>
  <c r="J598" i="77" s="1"/>
  <c r="K140" i="75"/>
  <c r="K598" i="77" s="1"/>
  <c r="L140" i="75"/>
  <c r="L598" i="77" s="1"/>
  <c r="M140" i="75"/>
  <c r="M598" i="77" s="1"/>
  <c r="N140" i="75"/>
  <c r="N598" i="77" s="1"/>
  <c r="O140" i="75"/>
  <c r="O598" i="77" s="1"/>
  <c r="P140" i="75"/>
  <c r="P598" i="77" s="1"/>
  <c r="Q140" i="75"/>
  <c r="Q598" i="77" s="1"/>
  <c r="R140" i="75"/>
  <c r="R598" i="77" s="1"/>
  <c r="S140" i="75"/>
  <c r="S598" i="77" s="1"/>
  <c r="T140" i="75"/>
  <c r="T598" i="77" s="1"/>
  <c r="U140" i="75"/>
  <c r="U598" i="77" s="1"/>
  <c r="V140" i="75"/>
  <c r="V598" i="77" s="1"/>
  <c r="W140" i="75"/>
  <c r="W598" i="77" s="1"/>
  <c r="X140" i="75"/>
  <c r="X598" i="77" s="1"/>
  <c r="Y140" i="75"/>
  <c r="Y598" i="77" s="1"/>
  <c r="Z140" i="75"/>
  <c r="Z598" i="77" s="1"/>
  <c r="AA140" i="75"/>
  <c r="AA598" i="77" s="1"/>
  <c r="AB140" i="75"/>
  <c r="AC140" i="75"/>
  <c r="AC598" i="77" s="1"/>
  <c r="AD140" i="75"/>
  <c r="AD598" i="77" s="1"/>
  <c r="AE140" i="75"/>
  <c r="AE598" i="77" s="1"/>
  <c r="AF140" i="75"/>
  <c r="AF598" i="77" s="1"/>
  <c r="AG140" i="75"/>
  <c r="AG598" i="77" s="1"/>
  <c r="AH140" i="75"/>
  <c r="AH598" i="77" s="1"/>
  <c r="AI140" i="75"/>
  <c r="AI598" i="77" s="1"/>
  <c r="AJ140" i="75"/>
  <c r="AJ598" i="77" s="1"/>
  <c r="AK140" i="75"/>
  <c r="AK598" i="77" s="1"/>
  <c r="AL140" i="75"/>
  <c r="AL598" i="77" s="1"/>
  <c r="AM140" i="75"/>
  <c r="AM598" i="77" s="1"/>
  <c r="AN140" i="75"/>
  <c r="AN598" i="77" s="1"/>
  <c r="AO140" i="75"/>
  <c r="AO598" i="77" s="1"/>
  <c r="AP140" i="75"/>
  <c r="AP598" i="77" s="1"/>
  <c r="AQ140" i="75"/>
  <c r="AQ598" i="77" s="1"/>
  <c r="AR140" i="75"/>
  <c r="AR598" i="77" s="1"/>
  <c r="AS140" i="75"/>
  <c r="AS598" i="77" s="1"/>
  <c r="AT140" i="75"/>
  <c r="AT598" i="77" s="1"/>
  <c r="AU140" i="75"/>
  <c r="AU598" i="77" s="1"/>
  <c r="AV140" i="75"/>
  <c r="AV598" i="77" s="1"/>
  <c r="AW140" i="75"/>
  <c r="AW598" i="77" s="1"/>
  <c r="AX140" i="75"/>
  <c r="AX598" i="77" s="1"/>
  <c r="AY140" i="75"/>
  <c r="AY598" i="77" s="1"/>
  <c r="AZ140" i="75"/>
  <c r="AZ598" i="77" s="1"/>
  <c r="BA140" i="75"/>
  <c r="BA598" i="77" s="1"/>
  <c r="BB140" i="75"/>
  <c r="BB598" i="77" s="1"/>
  <c r="BC140" i="75"/>
  <c r="BC598" i="77" s="1"/>
  <c r="BD140" i="75"/>
  <c r="BD598" i="77" s="1"/>
  <c r="BE140" i="75"/>
  <c r="BE598" i="77" s="1"/>
  <c r="BF140" i="75"/>
  <c r="BF598" i="77" s="1"/>
  <c r="BG140" i="75"/>
  <c r="BG598" i="77" s="1"/>
  <c r="BH140" i="75"/>
  <c r="BH598" i="77" s="1"/>
  <c r="BI140" i="75"/>
  <c r="BI598" i="77" s="1"/>
  <c r="BJ140" i="75"/>
  <c r="BJ598" i="77" s="1"/>
  <c r="BK140" i="75"/>
  <c r="BK598" i="77" s="1"/>
  <c r="BL140" i="75"/>
  <c r="BL598" i="77" s="1"/>
  <c r="BM140" i="75"/>
  <c r="BM598" i="77" s="1"/>
  <c r="BN140" i="75"/>
  <c r="BN598" i="77" s="1"/>
  <c r="BO140" i="75"/>
  <c r="BO598" i="77" s="1"/>
  <c r="BP140" i="75"/>
  <c r="BP598" i="77" s="1"/>
  <c r="BQ140" i="75"/>
  <c r="BQ598" i="77" s="1"/>
  <c r="BR140" i="75"/>
  <c r="BR598" i="77" s="1"/>
  <c r="BS140" i="75"/>
  <c r="BS598" i="77" s="1"/>
  <c r="BT140" i="75"/>
  <c r="BT598" i="77" s="1"/>
  <c r="BU140" i="75"/>
  <c r="BU598" i="77" s="1"/>
  <c r="BV140" i="75"/>
  <c r="BV598" i="77" s="1"/>
  <c r="BW140" i="75"/>
  <c r="BW598" i="77" s="1"/>
  <c r="BX140" i="75"/>
  <c r="BX598" i="77" s="1"/>
  <c r="B141" i="75"/>
  <c r="B599" i="77" s="1"/>
  <c r="C141" i="75"/>
  <c r="C599" i="77" s="1"/>
  <c r="D141" i="75"/>
  <c r="D599" i="77" s="1"/>
  <c r="E141" i="75"/>
  <c r="E599" i="77" s="1"/>
  <c r="F141" i="75"/>
  <c r="F599" i="77" s="1"/>
  <c r="G141" i="75"/>
  <c r="G599" i="77" s="1"/>
  <c r="H141" i="75"/>
  <c r="H599" i="77" s="1"/>
  <c r="I141" i="75"/>
  <c r="I599" i="77" s="1"/>
  <c r="J141" i="75"/>
  <c r="J599" i="77" s="1"/>
  <c r="K141" i="75"/>
  <c r="K599" i="77" s="1"/>
  <c r="L141" i="75"/>
  <c r="L599" i="77" s="1"/>
  <c r="M141" i="75"/>
  <c r="M599" i="77" s="1"/>
  <c r="N141" i="75"/>
  <c r="N599" i="77" s="1"/>
  <c r="O141" i="75"/>
  <c r="O599" i="77" s="1"/>
  <c r="P141" i="75"/>
  <c r="P599" i="77" s="1"/>
  <c r="Q141" i="75"/>
  <c r="Q599" i="77" s="1"/>
  <c r="R141" i="75"/>
  <c r="R599" i="77" s="1"/>
  <c r="S141" i="75"/>
  <c r="S599" i="77" s="1"/>
  <c r="T141" i="75"/>
  <c r="T599" i="77" s="1"/>
  <c r="U141" i="75"/>
  <c r="U599" i="77" s="1"/>
  <c r="V141" i="75"/>
  <c r="V599" i="77" s="1"/>
  <c r="W141" i="75"/>
  <c r="W599" i="77" s="1"/>
  <c r="X141" i="75"/>
  <c r="X599" i="77" s="1"/>
  <c r="Y141" i="75"/>
  <c r="Y599" i="77" s="1"/>
  <c r="Z141" i="75"/>
  <c r="Z599" i="77" s="1"/>
  <c r="AA141" i="75"/>
  <c r="AA599" i="77" s="1"/>
  <c r="AB141" i="75"/>
  <c r="AB599" i="77" s="1"/>
  <c r="AC141" i="75"/>
  <c r="AC599" i="77" s="1"/>
  <c r="AD141" i="75"/>
  <c r="AD599" i="77" s="1"/>
  <c r="AE141" i="75"/>
  <c r="AE599" i="77" s="1"/>
  <c r="AF141" i="75"/>
  <c r="AF599" i="77" s="1"/>
  <c r="AG141" i="75"/>
  <c r="AG599" i="77" s="1"/>
  <c r="AH141" i="75"/>
  <c r="AH599" i="77" s="1"/>
  <c r="AI141" i="75"/>
  <c r="AI599" i="77" s="1"/>
  <c r="AJ141" i="75"/>
  <c r="AJ599" i="77" s="1"/>
  <c r="AK141" i="75"/>
  <c r="AK599" i="77" s="1"/>
  <c r="AL141" i="75"/>
  <c r="AL599" i="77" s="1"/>
  <c r="AM141" i="75"/>
  <c r="AM599" i="77" s="1"/>
  <c r="AN141" i="75"/>
  <c r="AN599" i="77" s="1"/>
  <c r="AO141" i="75"/>
  <c r="AO599" i="77" s="1"/>
  <c r="AP141" i="75"/>
  <c r="AP599" i="77" s="1"/>
  <c r="AQ141" i="75"/>
  <c r="AQ599" i="77" s="1"/>
  <c r="AR141" i="75"/>
  <c r="AR599" i="77" s="1"/>
  <c r="AS141" i="75"/>
  <c r="AS599" i="77" s="1"/>
  <c r="AT141" i="75"/>
  <c r="AT599" i="77" s="1"/>
  <c r="AU141" i="75"/>
  <c r="AU599" i="77" s="1"/>
  <c r="AV141" i="75"/>
  <c r="AV599" i="77" s="1"/>
  <c r="AW141" i="75"/>
  <c r="AW599" i="77" s="1"/>
  <c r="AX141" i="75"/>
  <c r="AX599" i="77" s="1"/>
  <c r="AY141" i="75"/>
  <c r="AY599" i="77" s="1"/>
  <c r="AZ141" i="75"/>
  <c r="AZ599" i="77" s="1"/>
  <c r="BA141" i="75"/>
  <c r="BA599" i="77" s="1"/>
  <c r="BB141" i="75"/>
  <c r="BB599" i="77" s="1"/>
  <c r="BC141" i="75"/>
  <c r="BC599" i="77" s="1"/>
  <c r="BD141" i="75"/>
  <c r="BD599" i="77" s="1"/>
  <c r="BE141" i="75"/>
  <c r="BE599" i="77" s="1"/>
  <c r="BF141" i="75"/>
  <c r="BF599" i="77" s="1"/>
  <c r="BG141" i="75"/>
  <c r="BG599" i="77" s="1"/>
  <c r="BH141" i="75"/>
  <c r="BH599" i="77" s="1"/>
  <c r="BI141" i="75"/>
  <c r="BI599" i="77" s="1"/>
  <c r="BJ141" i="75"/>
  <c r="BJ599" i="77" s="1"/>
  <c r="BK141" i="75"/>
  <c r="BK599" i="77" s="1"/>
  <c r="BL141" i="75"/>
  <c r="BL599" i="77" s="1"/>
  <c r="BM141" i="75"/>
  <c r="BM599" i="77" s="1"/>
  <c r="BN141" i="75"/>
  <c r="BN599" i="77" s="1"/>
  <c r="BO141" i="75"/>
  <c r="BO599" i="77" s="1"/>
  <c r="BP141" i="75"/>
  <c r="BP599" i="77" s="1"/>
  <c r="BQ141" i="75"/>
  <c r="BQ599" i="77" s="1"/>
  <c r="BR141" i="75"/>
  <c r="BR599" i="77" s="1"/>
  <c r="BS141" i="75"/>
  <c r="BS599" i="77" s="1"/>
  <c r="BT141" i="75"/>
  <c r="BT599" i="77" s="1"/>
  <c r="BU141" i="75"/>
  <c r="BU599" i="77" s="1"/>
  <c r="BV141" i="75"/>
  <c r="BV599" i="77" s="1"/>
  <c r="BW141" i="75"/>
  <c r="BW599" i="77" s="1"/>
  <c r="BX141" i="75"/>
  <c r="BX599" i="77" s="1"/>
  <c r="B147" i="75"/>
  <c r="B637" i="77" s="1"/>
  <c r="C147" i="75"/>
  <c r="C637" i="77" s="1"/>
  <c r="D147" i="75"/>
  <c r="D637" i="77" s="1"/>
  <c r="E147" i="75"/>
  <c r="E637" i="77" s="1"/>
  <c r="F147" i="75"/>
  <c r="F637" i="77" s="1"/>
  <c r="G147" i="75"/>
  <c r="G637" i="77" s="1"/>
  <c r="H147" i="75"/>
  <c r="H637" i="77" s="1"/>
  <c r="I147" i="75"/>
  <c r="I637" i="77" s="1"/>
  <c r="J147" i="75"/>
  <c r="J637" i="77" s="1"/>
  <c r="K147" i="75"/>
  <c r="K637" i="77" s="1"/>
  <c r="L147" i="75"/>
  <c r="L637" i="77" s="1"/>
  <c r="M147" i="75"/>
  <c r="M637" i="77" s="1"/>
  <c r="N147" i="75"/>
  <c r="N637" i="77" s="1"/>
  <c r="O147" i="75"/>
  <c r="O637" i="77" s="1"/>
  <c r="P147" i="75"/>
  <c r="P637" i="77" s="1"/>
  <c r="Q147" i="75"/>
  <c r="Q637" i="77" s="1"/>
  <c r="R147" i="75"/>
  <c r="R637" i="77" s="1"/>
  <c r="S147" i="75"/>
  <c r="S637" i="77" s="1"/>
  <c r="T147" i="75"/>
  <c r="T637" i="77" s="1"/>
  <c r="U147" i="75"/>
  <c r="U637" i="77" s="1"/>
  <c r="V147" i="75"/>
  <c r="V637" i="77" s="1"/>
  <c r="W147" i="75"/>
  <c r="W637" i="77" s="1"/>
  <c r="X147" i="75"/>
  <c r="X637" i="77" s="1"/>
  <c r="Y147" i="75"/>
  <c r="Y637" i="77" s="1"/>
  <c r="Z147" i="75"/>
  <c r="Z637" i="77" s="1"/>
  <c r="AA147" i="75"/>
  <c r="AA637" i="77" s="1"/>
  <c r="AB147" i="75"/>
  <c r="AB637" i="77" s="1"/>
  <c r="AC147" i="75"/>
  <c r="AC637" i="77" s="1"/>
  <c r="AD147" i="75"/>
  <c r="AE147" i="75"/>
  <c r="AE637" i="77" s="1"/>
  <c r="AF147" i="75"/>
  <c r="AF637" i="77" s="1"/>
  <c r="AG147" i="75"/>
  <c r="AG637" i="77" s="1"/>
  <c r="AH147" i="75"/>
  <c r="AH637" i="77" s="1"/>
  <c r="AI147" i="75"/>
  <c r="AI637" i="77" s="1"/>
  <c r="AJ147" i="75"/>
  <c r="AJ637" i="77" s="1"/>
  <c r="AK147" i="75"/>
  <c r="AK637" i="77" s="1"/>
  <c r="AL147" i="75"/>
  <c r="AL637" i="77" s="1"/>
  <c r="AM147" i="75"/>
  <c r="AM637" i="77" s="1"/>
  <c r="AN147" i="75"/>
  <c r="AN637" i="77" s="1"/>
  <c r="AO147" i="75"/>
  <c r="AO637" i="77" s="1"/>
  <c r="AP147" i="75"/>
  <c r="AP637" i="77" s="1"/>
  <c r="AQ147" i="75"/>
  <c r="AQ637" i="77" s="1"/>
  <c r="AR147" i="75"/>
  <c r="AR637" i="77" s="1"/>
  <c r="AS147" i="75"/>
  <c r="AS637" i="77" s="1"/>
  <c r="AT147" i="75"/>
  <c r="AT637" i="77" s="1"/>
  <c r="AU147" i="75"/>
  <c r="AU637" i="77" s="1"/>
  <c r="AV147" i="75"/>
  <c r="AV637" i="77" s="1"/>
  <c r="AW147" i="75"/>
  <c r="AW637" i="77" s="1"/>
  <c r="AX147" i="75"/>
  <c r="AX637" i="77" s="1"/>
  <c r="AY147" i="75"/>
  <c r="AY637" i="77" s="1"/>
  <c r="AZ147" i="75"/>
  <c r="AZ637" i="77" s="1"/>
  <c r="BA147" i="75"/>
  <c r="BA637" i="77" s="1"/>
  <c r="BB147" i="75"/>
  <c r="BB637" i="77" s="1"/>
  <c r="BC147" i="75"/>
  <c r="BC637" i="77" s="1"/>
  <c r="BD147" i="75"/>
  <c r="BD637" i="77" s="1"/>
  <c r="BE147" i="75"/>
  <c r="BE637" i="77" s="1"/>
  <c r="BF147" i="75"/>
  <c r="BF637" i="77" s="1"/>
  <c r="BG147" i="75"/>
  <c r="BG637" i="77" s="1"/>
  <c r="BH147" i="75"/>
  <c r="BH637" i="77" s="1"/>
  <c r="BI147" i="75"/>
  <c r="BI637" i="77" s="1"/>
  <c r="BJ147" i="75"/>
  <c r="BJ637" i="77" s="1"/>
  <c r="BK147" i="75"/>
  <c r="BK637" i="77" s="1"/>
  <c r="BL147" i="75"/>
  <c r="BL637" i="77" s="1"/>
  <c r="BM147" i="75"/>
  <c r="BM637" i="77" s="1"/>
  <c r="BN147" i="75"/>
  <c r="BN637" i="77" s="1"/>
  <c r="BO147" i="75"/>
  <c r="BO637" i="77" s="1"/>
  <c r="BP147" i="75"/>
  <c r="BP637" i="77" s="1"/>
  <c r="BQ147" i="75"/>
  <c r="BQ637" i="77" s="1"/>
  <c r="BR147" i="75"/>
  <c r="BR637" i="77" s="1"/>
  <c r="BS147" i="75"/>
  <c r="BS637" i="77" s="1"/>
  <c r="BT147" i="75"/>
  <c r="BT637" i="77" s="1"/>
  <c r="BU147" i="75"/>
  <c r="BU637" i="77" s="1"/>
  <c r="BV147" i="75"/>
  <c r="BV637" i="77" s="1"/>
  <c r="BW147" i="75"/>
  <c r="BW637" i="77" s="1"/>
  <c r="BX147" i="75"/>
  <c r="BX637" i="77" s="1"/>
  <c r="B148" i="75"/>
  <c r="B638" i="77" s="1"/>
  <c r="C148" i="75"/>
  <c r="C638" i="77" s="1"/>
  <c r="D148" i="75"/>
  <c r="D638" i="77" s="1"/>
  <c r="E148" i="75"/>
  <c r="E638" i="77" s="1"/>
  <c r="F148" i="75"/>
  <c r="F638" i="77" s="1"/>
  <c r="G148" i="75"/>
  <c r="G638" i="77" s="1"/>
  <c r="H148" i="75"/>
  <c r="H638" i="77" s="1"/>
  <c r="I148" i="75"/>
  <c r="I638" i="77" s="1"/>
  <c r="J148" i="75"/>
  <c r="J638" i="77" s="1"/>
  <c r="K148" i="75"/>
  <c r="K638" i="77" s="1"/>
  <c r="L148" i="75"/>
  <c r="L638" i="77" s="1"/>
  <c r="M148" i="75"/>
  <c r="M638" i="77" s="1"/>
  <c r="N148" i="75"/>
  <c r="N638" i="77" s="1"/>
  <c r="O148" i="75"/>
  <c r="O638" i="77" s="1"/>
  <c r="P148" i="75"/>
  <c r="P638" i="77" s="1"/>
  <c r="Q148" i="75"/>
  <c r="Q638" i="77" s="1"/>
  <c r="R148" i="75"/>
  <c r="R638" i="77" s="1"/>
  <c r="S148" i="75"/>
  <c r="S638" i="77" s="1"/>
  <c r="T148" i="75"/>
  <c r="T638" i="77" s="1"/>
  <c r="U148" i="75"/>
  <c r="U638" i="77" s="1"/>
  <c r="V148" i="75"/>
  <c r="V638" i="77" s="1"/>
  <c r="W148" i="75"/>
  <c r="W638" i="77" s="1"/>
  <c r="X148" i="75"/>
  <c r="X638" i="77" s="1"/>
  <c r="Y148" i="75"/>
  <c r="Y638" i="77" s="1"/>
  <c r="Z148" i="75"/>
  <c r="Z638" i="77" s="1"/>
  <c r="AA148" i="75"/>
  <c r="AA638" i="77" s="1"/>
  <c r="AB148" i="75"/>
  <c r="AB638" i="77" s="1"/>
  <c r="AC148" i="75"/>
  <c r="AC638" i="77" s="1"/>
  <c r="AD148" i="75"/>
  <c r="AD638" i="77" s="1"/>
  <c r="AE148" i="75"/>
  <c r="AE638" i="77" s="1"/>
  <c r="AF148" i="75"/>
  <c r="AF638" i="77" s="1"/>
  <c r="AG148" i="75"/>
  <c r="AG638" i="77" s="1"/>
  <c r="AH148" i="75"/>
  <c r="AH638" i="77" s="1"/>
  <c r="AI148" i="75"/>
  <c r="AI638" i="77" s="1"/>
  <c r="AJ148" i="75"/>
  <c r="AJ638" i="77" s="1"/>
  <c r="AK148" i="75"/>
  <c r="AK638" i="77" s="1"/>
  <c r="AL148" i="75"/>
  <c r="AL638" i="77" s="1"/>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B638" i="77" s="1"/>
  <c r="BC148" i="75"/>
  <c r="BC638" i="77" s="1"/>
  <c r="BD148" i="75"/>
  <c r="BD638" i="77" s="1"/>
  <c r="BE148" i="75"/>
  <c r="BE638" i="77" s="1"/>
  <c r="BF148" i="75"/>
  <c r="BF638" i="77" s="1"/>
  <c r="BG148" i="75"/>
  <c r="BG638" i="77" s="1"/>
  <c r="BH148" i="75"/>
  <c r="BH638" i="77" s="1"/>
  <c r="BI148" i="75"/>
  <c r="BI638" i="77" s="1"/>
  <c r="BJ148" i="75"/>
  <c r="BJ638" i="77" s="1"/>
  <c r="BK148" i="75"/>
  <c r="BK638" i="77" s="1"/>
  <c r="BL148" i="75"/>
  <c r="BL638" i="77" s="1"/>
  <c r="BM148" i="75"/>
  <c r="BM638" i="77" s="1"/>
  <c r="BN148" i="75"/>
  <c r="BN638" i="77" s="1"/>
  <c r="BO148" i="75"/>
  <c r="BO638" i="77" s="1"/>
  <c r="BP148" i="75"/>
  <c r="BP638" i="77" s="1"/>
  <c r="BQ148" i="75"/>
  <c r="BQ638" i="77" s="1"/>
  <c r="BR148" i="75"/>
  <c r="BR638" i="77" s="1"/>
  <c r="BS148" i="75"/>
  <c r="BS638" i="77" s="1"/>
  <c r="BT148" i="75"/>
  <c r="BT638" i="77" s="1"/>
  <c r="BU148" i="75"/>
  <c r="BU638" i="77" s="1"/>
  <c r="BV148" i="75"/>
  <c r="BV638" i="77" s="1"/>
  <c r="BW148" i="75"/>
  <c r="BW638" i="77" s="1"/>
  <c r="BX148" i="75"/>
  <c r="BX638" i="77" s="1"/>
  <c r="B149" i="75"/>
  <c r="B639" i="77" s="1"/>
  <c r="C149" i="75"/>
  <c r="C639" i="77" s="1"/>
  <c r="D149" i="75"/>
  <c r="D639" i="77" s="1"/>
  <c r="E149" i="75"/>
  <c r="E639" i="77" s="1"/>
  <c r="F149" i="75"/>
  <c r="F639" i="77" s="1"/>
  <c r="G149" i="75"/>
  <c r="G639" i="77" s="1"/>
  <c r="H149" i="75"/>
  <c r="H639" i="77" s="1"/>
  <c r="I149" i="75"/>
  <c r="I639" i="77" s="1"/>
  <c r="J149" i="75"/>
  <c r="J639" i="77" s="1"/>
  <c r="K149" i="75"/>
  <c r="K639" i="77" s="1"/>
  <c r="L149" i="75"/>
  <c r="L639" i="77" s="1"/>
  <c r="M149" i="75"/>
  <c r="M639" i="77" s="1"/>
  <c r="N149" i="75"/>
  <c r="N639" i="77" s="1"/>
  <c r="O149" i="75"/>
  <c r="O639" i="77" s="1"/>
  <c r="P149" i="75"/>
  <c r="P639" i="77" s="1"/>
  <c r="Q149" i="75"/>
  <c r="Q639" i="77" s="1"/>
  <c r="R149" i="75"/>
  <c r="R639" i="77" s="1"/>
  <c r="S149" i="75"/>
  <c r="S639" i="77" s="1"/>
  <c r="T149" i="75"/>
  <c r="T639" i="77" s="1"/>
  <c r="U149" i="75"/>
  <c r="U639" i="77" s="1"/>
  <c r="V149" i="75"/>
  <c r="V639" i="77" s="1"/>
  <c r="W149" i="75"/>
  <c r="W639" i="77" s="1"/>
  <c r="X149" i="75"/>
  <c r="X639" i="77" s="1"/>
  <c r="Y149" i="75"/>
  <c r="Y639" i="77" s="1"/>
  <c r="Z149" i="75"/>
  <c r="Z639" i="77" s="1"/>
  <c r="AA149" i="75"/>
  <c r="AA639" i="77" s="1"/>
  <c r="AB149" i="75"/>
  <c r="AB639" i="77" s="1"/>
  <c r="AC149" i="75"/>
  <c r="AC639" i="77" s="1"/>
  <c r="AD149" i="75"/>
  <c r="AD639" i="77" s="1"/>
  <c r="AE149" i="75"/>
  <c r="AE639" i="77" s="1"/>
  <c r="AF149" i="75"/>
  <c r="AF639" i="77" s="1"/>
  <c r="AG149" i="75"/>
  <c r="AG639" i="77" s="1"/>
  <c r="AH149" i="75"/>
  <c r="AH639" i="77" s="1"/>
  <c r="AI149" i="75"/>
  <c r="AI639" i="77" s="1"/>
  <c r="AJ149" i="75"/>
  <c r="AJ639" i="77" s="1"/>
  <c r="AK149" i="75"/>
  <c r="AK639" i="77" s="1"/>
  <c r="AL149" i="75"/>
  <c r="AL639" i="77" s="1"/>
  <c r="AM149" i="75"/>
  <c r="AM639" i="77" s="1"/>
  <c r="AN149" i="75"/>
  <c r="AN639" i="77" s="1"/>
  <c r="AO149" i="75"/>
  <c r="AO639" i="77" s="1"/>
  <c r="AP149" i="75"/>
  <c r="AP639" i="77" s="1"/>
  <c r="AQ149" i="75"/>
  <c r="AQ639" i="77" s="1"/>
  <c r="AR149" i="75"/>
  <c r="AR639" i="77" s="1"/>
  <c r="AS149" i="75"/>
  <c r="AS639" i="77" s="1"/>
  <c r="AT149" i="75"/>
  <c r="AT639" i="77" s="1"/>
  <c r="AU149" i="75"/>
  <c r="AU639" i="77" s="1"/>
  <c r="AV149" i="75"/>
  <c r="AV639" i="77" s="1"/>
  <c r="AW149" i="75"/>
  <c r="AW639" i="77" s="1"/>
  <c r="AX149" i="75"/>
  <c r="AX639" i="77" s="1"/>
  <c r="AY149" i="75"/>
  <c r="AY639" i="77" s="1"/>
  <c r="AZ149" i="75"/>
  <c r="AZ639" i="77" s="1"/>
  <c r="BA149" i="75"/>
  <c r="BA639" i="77" s="1"/>
  <c r="BB149" i="75"/>
  <c r="BB639" i="77" s="1"/>
  <c r="BC149" i="75"/>
  <c r="BC639" i="77" s="1"/>
  <c r="BD149" i="75"/>
  <c r="BD639" i="77" s="1"/>
  <c r="BE149" i="75"/>
  <c r="BE639" i="77" s="1"/>
  <c r="BF149" i="75"/>
  <c r="BF639" i="77" s="1"/>
  <c r="BG149" i="75"/>
  <c r="BG639" i="77" s="1"/>
  <c r="BH149" i="75"/>
  <c r="BH639" i="77" s="1"/>
  <c r="BI149" i="75"/>
  <c r="BI639" i="77" s="1"/>
  <c r="BJ149" i="75"/>
  <c r="BJ639" i="77" s="1"/>
  <c r="BK149" i="75"/>
  <c r="BK639" i="77" s="1"/>
  <c r="BL149" i="75"/>
  <c r="BL639" i="77" s="1"/>
  <c r="BM149" i="75"/>
  <c r="BM639" i="77" s="1"/>
  <c r="BN149" i="75"/>
  <c r="BN639" i="77" s="1"/>
  <c r="BO149" i="75"/>
  <c r="BO639" i="77" s="1"/>
  <c r="BP149" i="75"/>
  <c r="BP639" i="77" s="1"/>
  <c r="BQ149" i="75"/>
  <c r="BQ639" i="77" s="1"/>
  <c r="BR149" i="75"/>
  <c r="BR639" i="77" s="1"/>
  <c r="BS149" i="75"/>
  <c r="BS639" i="77" s="1"/>
  <c r="BT149" i="75"/>
  <c r="BT639" i="77" s="1"/>
  <c r="BU149" i="75"/>
  <c r="BU639" i="77" s="1"/>
  <c r="BV149" i="75"/>
  <c r="BV639" i="77" s="1"/>
  <c r="BW149" i="75"/>
  <c r="BW639" i="77" s="1"/>
  <c r="BX149" i="75"/>
  <c r="BX639" i="77" s="1"/>
  <c r="B150" i="75"/>
  <c r="B640" i="77" s="1"/>
  <c r="C150" i="75"/>
  <c r="C640" i="77" s="1"/>
  <c r="D150" i="75"/>
  <c r="D640" i="77" s="1"/>
  <c r="E150" i="75"/>
  <c r="F150" i="75"/>
  <c r="F640" i="77" s="1"/>
  <c r="G150" i="75"/>
  <c r="G640" i="77" s="1"/>
  <c r="H150" i="75"/>
  <c r="H640" i="77" s="1"/>
  <c r="I150" i="75"/>
  <c r="I640" i="77" s="1"/>
  <c r="J150" i="75"/>
  <c r="J640" i="77" s="1"/>
  <c r="K150" i="75"/>
  <c r="K640" i="77" s="1"/>
  <c r="L150" i="75"/>
  <c r="L640" i="77" s="1"/>
  <c r="M150" i="75"/>
  <c r="M640" i="77" s="1"/>
  <c r="N150" i="75"/>
  <c r="N640" i="77" s="1"/>
  <c r="O150" i="75"/>
  <c r="O640" i="77" s="1"/>
  <c r="P150" i="75"/>
  <c r="P640" i="77" s="1"/>
  <c r="Q150" i="75"/>
  <c r="Q640" i="77" s="1"/>
  <c r="R150" i="75"/>
  <c r="R640" i="77" s="1"/>
  <c r="S150" i="75"/>
  <c r="S640" i="77" s="1"/>
  <c r="T150" i="75"/>
  <c r="T640" i="77" s="1"/>
  <c r="U150" i="75"/>
  <c r="V150" i="75"/>
  <c r="V640" i="77" s="1"/>
  <c r="W150" i="75"/>
  <c r="W640" i="77" s="1"/>
  <c r="X150" i="75"/>
  <c r="X640" i="77" s="1"/>
  <c r="Y150" i="75"/>
  <c r="Y640" i="77" s="1"/>
  <c r="Z150" i="75"/>
  <c r="Z640" i="77" s="1"/>
  <c r="AA150" i="75"/>
  <c r="AA640" i="77" s="1"/>
  <c r="AB150" i="75"/>
  <c r="AB640" i="77" s="1"/>
  <c r="AC150" i="75"/>
  <c r="AC640" i="77" s="1"/>
  <c r="AD150" i="75"/>
  <c r="AD640" i="77" s="1"/>
  <c r="AE150" i="75"/>
  <c r="AE640" i="77" s="1"/>
  <c r="AF150" i="75"/>
  <c r="AF640" i="77" s="1"/>
  <c r="AG150" i="75"/>
  <c r="AG640" i="77" s="1"/>
  <c r="AH150" i="75"/>
  <c r="AH640" i="77" s="1"/>
  <c r="AI150" i="75"/>
  <c r="AI640" i="77" s="1"/>
  <c r="AJ150" i="75"/>
  <c r="AJ640" i="77" s="1"/>
  <c r="AK150" i="75"/>
  <c r="AK640" i="77" s="1"/>
  <c r="AL150" i="75"/>
  <c r="AL640" i="77" s="1"/>
  <c r="AM150" i="75"/>
  <c r="AM640" i="77" s="1"/>
  <c r="AN150" i="75"/>
  <c r="AN640" i="77" s="1"/>
  <c r="AO150" i="75"/>
  <c r="AO640" i="77" s="1"/>
  <c r="AP150" i="75"/>
  <c r="AP640" i="77" s="1"/>
  <c r="AQ150" i="75"/>
  <c r="AQ640" i="77" s="1"/>
  <c r="AR150" i="75"/>
  <c r="AR640" i="77" s="1"/>
  <c r="AS150" i="75"/>
  <c r="AS640" i="77" s="1"/>
  <c r="AT150" i="75"/>
  <c r="AT640" i="77" s="1"/>
  <c r="AU150" i="75"/>
  <c r="AU640" i="77" s="1"/>
  <c r="AV150" i="75"/>
  <c r="AV640" i="77" s="1"/>
  <c r="AW150" i="75"/>
  <c r="AW640" i="77" s="1"/>
  <c r="AX150" i="75"/>
  <c r="AX640" i="77" s="1"/>
  <c r="AY150" i="75"/>
  <c r="AY640" i="77" s="1"/>
  <c r="AZ150" i="75"/>
  <c r="AZ640" i="77" s="1"/>
  <c r="BA150" i="75"/>
  <c r="BA640" i="77" s="1"/>
  <c r="BB150" i="75"/>
  <c r="BB640" i="77" s="1"/>
  <c r="BC150" i="75"/>
  <c r="BC640" i="77" s="1"/>
  <c r="BD150" i="75"/>
  <c r="BD640" i="77" s="1"/>
  <c r="BE150" i="75"/>
  <c r="BE640" i="77" s="1"/>
  <c r="BF150" i="75"/>
  <c r="BF640" i="77" s="1"/>
  <c r="BG150" i="75"/>
  <c r="BG640" i="77" s="1"/>
  <c r="BH150" i="75"/>
  <c r="BH640" i="77" s="1"/>
  <c r="BI150" i="75"/>
  <c r="BI640" i="77" s="1"/>
  <c r="BJ150" i="75"/>
  <c r="BJ640" i="77" s="1"/>
  <c r="BK150" i="75"/>
  <c r="BK640" i="77" s="1"/>
  <c r="BL150" i="75"/>
  <c r="BL640" i="77" s="1"/>
  <c r="BM150" i="75"/>
  <c r="BM640" i="77" s="1"/>
  <c r="BN150" i="75"/>
  <c r="BN640" i="77" s="1"/>
  <c r="BO150" i="75"/>
  <c r="BO640" i="77" s="1"/>
  <c r="BP150" i="75"/>
  <c r="BP640" i="77" s="1"/>
  <c r="BQ150" i="75"/>
  <c r="BQ640" i="77" s="1"/>
  <c r="BR150" i="75"/>
  <c r="BR640" i="77" s="1"/>
  <c r="BS150" i="75"/>
  <c r="BS640" i="77" s="1"/>
  <c r="BT150" i="75"/>
  <c r="BT640" i="77" s="1"/>
  <c r="BU150" i="75"/>
  <c r="BU640" i="77" s="1"/>
  <c r="BV150" i="75"/>
  <c r="BV640" i="77" s="1"/>
  <c r="BW150" i="75"/>
  <c r="BW640" i="77" s="1"/>
  <c r="BX150" i="75"/>
  <c r="BX640" i="77" s="1"/>
  <c r="B151" i="75"/>
  <c r="B641" i="77" s="1"/>
  <c r="C151" i="75"/>
  <c r="C641" i="77" s="1"/>
  <c r="D151" i="75"/>
  <c r="D641" i="77" s="1"/>
  <c r="E151" i="75"/>
  <c r="E641" i="77" s="1"/>
  <c r="F151" i="75"/>
  <c r="F641" i="77" s="1"/>
  <c r="G151" i="75"/>
  <c r="G641" i="77" s="1"/>
  <c r="H151" i="75"/>
  <c r="H641" i="77" s="1"/>
  <c r="I151" i="75"/>
  <c r="I641" i="77" s="1"/>
  <c r="J151" i="75"/>
  <c r="J641" i="77" s="1"/>
  <c r="K151" i="75"/>
  <c r="K641" i="77" s="1"/>
  <c r="L151" i="75"/>
  <c r="L641" i="77" s="1"/>
  <c r="M151" i="75"/>
  <c r="M641" i="77" s="1"/>
  <c r="N151" i="75"/>
  <c r="N641" i="77" s="1"/>
  <c r="O151" i="75"/>
  <c r="O641" i="77" s="1"/>
  <c r="P151" i="75"/>
  <c r="P641" i="77" s="1"/>
  <c r="Q151" i="75"/>
  <c r="Q641" i="77" s="1"/>
  <c r="R151" i="75"/>
  <c r="R641" i="77" s="1"/>
  <c r="S151" i="75"/>
  <c r="S641" i="77" s="1"/>
  <c r="T151" i="75"/>
  <c r="T641" i="77" s="1"/>
  <c r="U151" i="75"/>
  <c r="U641" i="77" s="1"/>
  <c r="V151" i="75"/>
  <c r="V641" i="77" s="1"/>
  <c r="W151" i="75"/>
  <c r="W641" i="77" s="1"/>
  <c r="X151" i="75"/>
  <c r="X641" i="77" s="1"/>
  <c r="Y151" i="75"/>
  <c r="Y641" i="77" s="1"/>
  <c r="Z151" i="75"/>
  <c r="Z641" i="77" s="1"/>
  <c r="AA151" i="75"/>
  <c r="AA641" i="77" s="1"/>
  <c r="AB151" i="75"/>
  <c r="AB641" i="77" s="1"/>
  <c r="AC151" i="75"/>
  <c r="AC641" i="77" s="1"/>
  <c r="AD151" i="75"/>
  <c r="AD641" i="77" s="1"/>
  <c r="AE151" i="75"/>
  <c r="AE641" i="77" s="1"/>
  <c r="AF151" i="75"/>
  <c r="AF641" i="77" s="1"/>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S641" i="77" s="1"/>
  <c r="AT151" i="75"/>
  <c r="AT641" i="77" s="1"/>
  <c r="AU151" i="75"/>
  <c r="AU641" i="77" s="1"/>
  <c r="AV151" i="75"/>
  <c r="AV641" i="77" s="1"/>
  <c r="AW151" i="75"/>
  <c r="AW641" i="77" s="1"/>
  <c r="AX151" i="75"/>
  <c r="AX641" i="77" s="1"/>
  <c r="AY151" i="75"/>
  <c r="AY641" i="77" s="1"/>
  <c r="AZ151" i="75"/>
  <c r="AZ641" i="77" s="1"/>
  <c r="BA151" i="75"/>
  <c r="BA641" i="77" s="1"/>
  <c r="BB151" i="75"/>
  <c r="BB641" i="77" s="1"/>
  <c r="BC151" i="75"/>
  <c r="BC641" i="77" s="1"/>
  <c r="BD151" i="75"/>
  <c r="BD641" i="77" s="1"/>
  <c r="BE151" i="75"/>
  <c r="BE641" i="77" s="1"/>
  <c r="BF151" i="75"/>
  <c r="BF641" i="77" s="1"/>
  <c r="BG151" i="75"/>
  <c r="BG641" i="77" s="1"/>
  <c r="BH151" i="75"/>
  <c r="BH641" i="77" s="1"/>
  <c r="BI151" i="75"/>
  <c r="BI641" i="77" s="1"/>
  <c r="BJ151" i="75"/>
  <c r="BJ641" i="77" s="1"/>
  <c r="BK151" i="75"/>
  <c r="BK641" i="77" s="1"/>
  <c r="BL151" i="75"/>
  <c r="BL641" i="77" s="1"/>
  <c r="BM151" i="75"/>
  <c r="BM641" i="77" s="1"/>
  <c r="BN151" i="75"/>
  <c r="BN641" i="77" s="1"/>
  <c r="BO151" i="75"/>
  <c r="BO641" i="77" s="1"/>
  <c r="BP151" i="75"/>
  <c r="BP641" i="77" s="1"/>
  <c r="BQ151" i="75"/>
  <c r="BQ641" i="77" s="1"/>
  <c r="BR151" i="75"/>
  <c r="BR641" i="77" s="1"/>
  <c r="BS151" i="75"/>
  <c r="BS641" i="77" s="1"/>
  <c r="BT151" i="75"/>
  <c r="BT641" i="77" s="1"/>
  <c r="BU151" i="75"/>
  <c r="BU641" i="77" s="1"/>
  <c r="BV151" i="75"/>
  <c r="BV641" i="77" s="1"/>
  <c r="BW151" i="75"/>
  <c r="BW641" i="77" s="1"/>
  <c r="BX151" i="75"/>
  <c r="BX641" i="77" s="1"/>
  <c r="B157" i="75"/>
  <c r="B679" i="77" s="1"/>
  <c r="C157" i="75"/>
  <c r="C679" i="77" s="1"/>
  <c r="D157" i="75"/>
  <c r="D679" i="77" s="1"/>
  <c r="E157" i="75"/>
  <c r="E679" i="77" s="1"/>
  <c r="F157" i="75"/>
  <c r="F679" i="77" s="1"/>
  <c r="G157" i="75"/>
  <c r="G679" i="77" s="1"/>
  <c r="H157" i="75"/>
  <c r="H679" i="77" s="1"/>
  <c r="I157" i="75"/>
  <c r="I679" i="77" s="1"/>
  <c r="J157" i="75"/>
  <c r="J679" i="77" s="1"/>
  <c r="K157" i="75"/>
  <c r="K679" i="77" s="1"/>
  <c r="L157" i="75"/>
  <c r="L679" i="77" s="1"/>
  <c r="M157" i="75"/>
  <c r="M679" i="77" s="1"/>
  <c r="N157" i="75"/>
  <c r="N679" i="77" s="1"/>
  <c r="O157" i="75"/>
  <c r="O679" i="77" s="1"/>
  <c r="P157" i="75"/>
  <c r="P679" i="77" s="1"/>
  <c r="Q157" i="75"/>
  <c r="Q679" i="77" s="1"/>
  <c r="R157" i="75"/>
  <c r="R679" i="77" s="1"/>
  <c r="S157" i="75"/>
  <c r="S679" i="77" s="1"/>
  <c r="T157" i="75"/>
  <c r="T679" i="77" s="1"/>
  <c r="U157" i="75"/>
  <c r="V157" i="75"/>
  <c r="V679" i="77" s="1"/>
  <c r="W157" i="75"/>
  <c r="W679" i="77" s="1"/>
  <c r="X157" i="75"/>
  <c r="X679" i="77" s="1"/>
  <c r="Y157" i="75"/>
  <c r="Y679" i="77" s="1"/>
  <c r="Z157" i="75"/>
  <c r="Z679" i="77" s="1"/>
  <c r="AA157" i="75"/>
  <c r="AA679" i="77" s="1"/>
  <c r="AB157" i="75"/>
  <c r="AB679" i="77" s="1"/>
  <c r="AC157" i="75"/>
  <c r="AC679" i="77" s="1"/>
  <c r="AD157" i="75"/>
  <c r="AD679" i="77" s="1"/>
  <c r="AE157" i="75"/>
  <c r="AE679" i="77" s="1"/>
  <c r="AF157" i="75"/>
  <c r="AF679" i="77" s="1"/>
  <c r="AG157" i="75"/>
  <c r="AG679" i="77" s="1"/>
  <c r="AH157" i="75"/>
  <c r="AH679" i="77" s="1"/>
  <c r="AI157" i="75"/>
  <c r="AI679" i="77" s="1"/>
  <c r="AJ157" i="75"/>
  <c r="AJ679" i="77" s="1"/>
  <c r="AK157" i="75"/>
  <c r="AK679" i="77" s="1"/>
  <c r="AL157" i="75"/>
  <c r="AL679" i="77" s="1"/>
  <c r="AM157" i="75"/>
  <c r="AM679" i="77" s="1"/>
  <c r="AN157" i="75"/>
  <c r="AN679" i="77" s="1"/>
  <c r="AO157" i="75"/>
  <c r="AO679" i="77" s="1"/>
  <c r="AP157" i="75"/>
  <c r="AP679" i="77" s="1"/>
  <c r="AQ157" i="75"/>
  <c r="AQ679" i="77" s="1"/>
  <c r="AR157" i="75"/>
  <c r="AR679" i="77" s="1"/>
  <c r="AS157" i="75"/>
  <c r="AS679" i="77" s="1"/>
  <c r="AT157" i="75"/>
  <c r="AT679" i="77" s="1"/>
  <c r="AU157" i="75"/>
  <c r="AU679" i="77" s="1"/>
  <c r="AV157" i="75"/>
  <c r="AV679" i="77" s="1"/>
  <c r="AW157" i="75"/>
  <c r="AW679" i="77" s="1"/>
  <c r="AX157" i="75"/>
  <c r="AX679" i="77" s="1"/>
  <c r="AY157" i="75"/>
  <c r="AY679" i="77" s="1"/>
  <c r="AZ157" i="75"/>
  <c r="AZ679" i="77" s="1"/>
  <c r="BA157" i="75"/>
  <c r="BA679" i="77" s="1"/>
  <c r="BB157" i="75"/>
  <c r="BB679" i="77" s="1"/>
  <c r="BC157" i="75"/>
  <c r="BC679" i="77" s="1"/>
  <c r="BD157" i="75"/>
  <c r="BD679" i="77" s="1"/>
  <c r="BE157" i="75"/>
  <c r="BE679" i="77" s="1"/>
  <c r="BF157" i="75"/>
  <c r="BF679" i="77" s="1"/>
  <c r="BG157" i="75"/>
  <c r="BG679" i="77" s="1"/>
  <c r="BH157" i="75"/>
  <c r="BH679" i="77" s="1"/>
  <c r="BI157" i="75"/>
  <c r="BI679" i="77" s="1"/>
  <c r="BJ157" i="75"/>
  <c r="BJ679" i="77" s="1"/>
  <c r="BK157" i="75"/>
  <c r="BK679" i="77" s="1"/>
  <c r="BL157" i="75"/>
  <c r="BL679" i="77" s="1"/>
  <c r="BM157" i="75"/>
  <c r="BM679" i="77" s="1"/>
  <c r="BN157" i="75"/>
  <c r="BN679" i="77" s="1"/>
  <c r="BO157" i="75"/>
  <c r="BO679" i="77" s="1"/>
  <c r="BP157" i="75"/>
  <c r="BP679" i="77" s="1"/>
  <c r="BQ157" i="75"/>
  <c r="BQ679" i="77" s="1"/>
  <c r="BR157" i="75"/>
  <c r="BR679" i="77" s="1"/>
  <c r="BS157" i="75"/>
  <c r="BS679" i="77" s="1"/>
  <c r="BT157" i="75"/>
  <c r="BT679" i="77" s="1"/>
  <c r="BU157" i="75"/>
  <c r="BU679" i="77" s="1"/>
  <c r="BV157" i="75"/>
  <c r="BV679" i="77" s="1"/>
  <c r="BW157" i="75"/>
  <c r="BW679" i="77" s="1"/>
  <c r="BX157" i="75"/>
  <c r="BX679" i="77" s="1"/>
  <c r="B158" i="75"/>
  <c r="B680" i="77" s="1"/>
  <c r="C158" i="75"/>
  <c r="C680" i="77" s="1"/>
  <c r="D158" i="75"/>
  <c r="D680" i="77" s="1"/>
  <c r="E158" i="75"/>
  <c r="E680" i="77" s="1"/>
  <c r="F158" i="75"/>
  <c r="F680" i="77" s="1"/>
  <c r="G158" i="75"/>
  <c r="G680" i="77" s="1"/>
  <c r="H158" i="75"/>
  <c r="H680" i="77" s="1"/>
  <c r="I158" i="75"/>
  <c r="I680" i="77" s="1"/>
  <c r="J158" i="75"/>
  <c r="J680" i="77" s="1"/>
  <c r="K158" i="75"/>
  <c r="K680" i="77" s="1"/>
  <c r="L158" i="75"/>
  <c r="L680" i="77" s="1"/>
  <c r="M158" i="75"/>
  <c r="M680" i="77" s="1"/>
  <c r="N158" i="75"/>
  <c r="N680" i="77" s="1"/>
  <c r="O158" i="75"/>
  <c r="O680" i="77" s="1"/>
  <c r="P158" i="75"/>
  <c r="P680" i="77" s="1"/>
  <c r="Q158" i="75"/>
  <c r="Q680" i="77" s="1"/>
  <c r="R158" i="75"/>
  <c r="R680" i="77" s="1"/>
  <c r="S158" i="75"/>
  <c r="S680" i="77" s="1"/>
  <c r="T158" i="75"/>
  <c r="T680" i="77" s="1"/>
  <c r="U158" i="75"/>
  <c r="U680" i="77" s="1"/>
  <c r="V158" i="75"/>
  <c r="V680" i="77" s="1"/>
  <c r="W158" i="75"/>
  <c r="W680" i="77" s="1"/>
  <c r="X158" i="75"/>
  <c r="X680" i="77" s="1"/>
  <c r="Y158" i="75"/>
  <c r="Y680" i="77" s="1"/>
  <c r="Z158" i="75"/>
  <c r="Z680" i="77" s="1"/>
  <c r="AA158" i="75"/>
  <c r="AA680" i="77" s="1"/>
  <c r="AB158" i="75"/>
  <c r="AB680" i="77" s="1"/>
  <c r="AC158" i="75"/>
  <c r="AC680" i="77" s="1"/>
  <c r="AD158" i="75"/>
  <c r="AD680" i="77" s="1"/>
  <c r="AE158" i="75"/>
  <c r="AE680" i="77" s="1"/>
  <c r="AF158" i="75"/>
  <c r="AF680" i="77" s="1"/>
  <c r="AG158" i="75"/>
  <c r="AG680" i="77" s="1"/>
  <c r="AH158" i="75"/>
  <c r="AH680" i="77" s="1"/>
  <c r="AI158" i="75"/>
  <c r="AI680" i="77" s="1"/>
  <c r="AJ158" i="75"/>
  <c r="AJ680" i="77" s="1"/>
  <c r="AK158" i="75"/>
  <c r="AK680" i="77" s="1"/>
  <c r="AL158" i="75"/>
  <c r="AL680" i="77" s="1"/>
  <c r="AM158" i="75"/>
  <c r="AM680" i="77" s="1"/>
  <c r="AN158" i="75"/>
  <c r="AN680" i="77" s="1"/>
  <c r="AO158" i="75"/>
  <c r="AO680" i="77" s="1"/>
  <c r="AP158" i="75"/>
  <c r="AP680" i="77" s="1"/>
  <c r="AQ158" i="75"/>
  <c r="AQ680" i="77" s="1"/>
  <c r="AR158" i="75"/>
  <c r="AR680" i="77" s="1"/>
  <c r="AS158" i="75"/>
  <c r="AS680" i="77" s="1"/>
  <c r="AT158" i="75"/>
  <c r="AT680" i="77" s="1"/>
  <c r="AU158" i="75"/>
  <c r="AU680" i="77" s="1"/>
  <c r="AV158" i="75"/>
  <c r="AV680" i="77" s="1"/>
  <c r="AW158" i="75"/>
  <c r="AW680" i="77" s="1"/>
  <c r="AX158" i="75"/>
  <c r="AX680" i="77" s="1"/>
  <c r="AY158" i="75"/>
  <c r="AY680" i="77" s="1"/>
  <c r="AZ158" i="75"/>
  <c r="AZ680" i="77" s="1"/>
  <c r="BA158" i="75"/>
  <c r="BA680" i="77" s="1"/>
  <c r="BB158" i="75"/>
  <c r="BB680" i="77" s="1"/>
  <c r="BC158" i="75"/>
  <c r="BC680" i="77" s="1"/>
  <c r="BD158" i="75"/>
  <c r="BD680" i="77" s="1"/>
  <c r="BE158" i="75"/>
  <c r="BE680" i="77" s="1"/>
  <c r="BF158" i="75"/>
  <c r="BF680" i="77" s="1"/>
  <c r="BG158" i="75"/>
  <c r="BG680" i="77" s="1"/>
  <c r="BH158" i="75"/>
  <c r="BH680" i="77" s="1"/>
  <c r="BI158" i="75"/>
  <c r="BI680" i="77" s="1"/>
  <c r="BJ158" i="75"/>
  <c r="BJ680" i="77" s="1"/>
  <c r="BK158" i="75"/>
  <c r="BK680" i="77" s="1"/>
  <c r="BL158" i="75"/>
  <c r="BL680" i="77" s="1"/>
  <c r="BM158" i="75"/>
  <c r="BM680" i="77" s="1"/>
  <c r="BN158" i="75"/>
  <c r="BN680" i="77" s="1"/>
  <c r="BO158" i="75"/>
  <c r="BO680" i="77" s="1"/>
  <c r="BP158" i="75"/>
  <c r="BP680" i="77" s="1"/>
  <c r="BQ158" i="75"/>
  <c r="BQ680" i="77" s="1"/>
  <c r="BR158" i="75"/>
  <c r="BR680" i="77" s="1"/>
  <c r="BS158" i="75"/>
  <c r="BS680" i="77" s="1"/>
  <c r="BT158" i="75"/>
  <c r="BT680" i="77" s="1"/>
  <c r="BU158" i="75"/>
  <c r="BU680" i="77" s="1"/>
  <c r="BV158" i="75"/>
  <c r="BV680" i="77" s="1"/>
  <c r="BW158" i="75"/>
  <c r="BW680" i="77" s="1"/>
  <c r="BX158" i="75"/>
  <c r="BX680" i="77" s="1"/>
  <c r="B159" i="75"/>
  <c r="B681" i="77" s="1"/>
  <c r="C159" i="75"/>
  <c r="C681" i="77" s="1"/>
  <c r="D159" i="75"/>
  <c r="D681" i="77" s="1"/>
  <c r="E159" i="75"/>
  <c r="E681" i="77" s="1"/>
  <c r="F159" i="75"/>
  <c r="F681" i="77" s="1"/>
  <c r="G159" i="75"/>
  <c r="G681" i="77" s="1"/>
  <c r="H159" i="75"/>
  <c r="H681" i="77" s="1"/>
  <c r="I159" i="75"/>
  <c r="I681" i="77" s="1"/>
  <c r="J159" i="75"/>
  <c r="J681" i="77" s="1"/>
  <c r="K159" i="75"/>
  <c r="K681" i="77" s="1"/>
  <c r="L159" i="75"/>
  <c r="L681" i="77" s="1"/>
  <c r="M159" i="75"/>
  <c r="M681" i="77" s="1"/>
  <c r="N159" i="75"/>
  <c r="N681" i="77" s="1"/>
  <c r="O159" i="75"/>
  <c r="O681" i="77" s="1"/>
  <c r="P159" i="75"/>
  <c r="P681" i="77" s="1"/>
  <c r="Q159" i="75"/>
  <c r="Q681" i="77" s="1"/>
  <c r="R159" i="75"/>
  <c r="R681" i="77" s="1"/>
  <c r="S159" i="75"/>
  <c r="S681" i="77" s="1"/>
  <c r="T159" i="75"/>
  <c r="T681" i="77" s="1"/>
  <c r="U159" i="75"/>
  <c r="U681" i="77" s="1"/>
  <c r="V159" i="75"/>
  <c r="V681" i="77" s="1"/>
  <c r="W159" i="75"/>
  <c r="W681" i="77" s="1"/>
  <c r="X159" i="75"/>
  <c r="X681" i="77" s="1"/>
  <c r="Y159" i="75"/>
  <c r="Y681" i="77" s="1"/>
  <c r="Z159" i="75"/>
  <c r="Z681" i="77" s="1"/>
  <c r="AA159" i="75"/>
  <c r="AA681" i="77" s="1"/>
  <c r="AB159" i="75"/>
  <c r="AB681" i="77" s="1"/>
  <c r="AC159" i="75"/>
  <c r="AC681" i="77" s="1"/>
  <c r="AD159" i="75"/>
  <c r="AD681" i="77" s="1"/>
  <c r="AE159" i="75"/>
  <c r="AE681" i="77" s="1"/>
  <c r="AF159" i="75"/>
  <c r="AF681" i="77" s="1"/>
  <c r="AG159" i="75"/>
  <c r="AG681" i="77" s="1"/>
  <c r="AH159" i="75"/>
  <c r="AH681" i="77" s="1"/>
  <c r="AI159" i="75"/>
  <c r="AI681" i="77" s="1"/>
  <c r="AJ159" i="75"/>
  <c r="AJ681" i="77" s="1"/>
  <c r="AK159" i="75"/>
  <c r="AK681" i="77" s="1"/>
  <c r="AL159" i="75"/>
  <c r="AL681" i="77" s="1"/>
  <c r="AM159" i="75"/>
  <c r="AM681" i="77" s="1"/>
  <c r="AN159" i="75"/>
  <c r="AN681" i="77" s="1"/>
  <c r="AO159" i="75"/>
  <c r="AO681" i="77" s="1"/>
  <c r="AP159" i="75"/>
  <c r="AP681" i="77" s="1"/>
  <c r="AQ159" i="75"/>
  <c r="AQ681" i="77" s="1"/>
  <c r="AR159" i="75"/>
  <c r="AR681" i="77" s="1"/>
  <c r="AS159" i="75"/>
  <c r="AS681" i="77" s="1"/>
  <c r="AT159" i="75"/>
  <c r="AT681" i="77" s="1"/>
  <c r="AU159" i="75"/>
  <c r="AU681" i="77" s="1"/>
  <c r="AV159" i="75"/>
  <c r="AV681" i="77" s="1"/>
  <c r="AW159" i="75"/>
  <c r="AW681" i="77" s="1"/>
  <c r="AX159" i="75"/>
  <c r="AX681" i="77" s="1"/>
  <c r="AY159" i="75"/>
  <c r="AY681" i="77" s="1"/>
  <c r="AZ159" i="75"/>
  <c r="AZ681" i="77" s="1"/>
  <c r="BA159" i="75"/>
  <c r="BA681" i="77" s="1"/>
  <c r="BB159" i="75"/>
  <c r="BB681" i="77" s="1"/>
  <c r="BC159" i="75"/>
  <c r="BC681" i="77" s="1"/>
  <c r="BD159" i="75"/>
  <c r="BD681" i="77" s="1"/>
  <c r="BE159" i="75"/>
  <c r="BE681" i="77" s="1"/>
  <c r="BF159" i="75"/>
  <c r="BF681" i="77" s="1"/>
  <c r="BG159" i="75"/>
  <c r="BG681" i="77" s="1"/>
  <c r="BH159" i="75"/>
  <c r="BH681" i="77" s="1"/>
  <c r="BI159" i="75"/>
  <c r="BI681" i="77" s="1"/>
  <c r="BJ159" i="75"/>
  <c r="BJ681" i="77" s="1"/>
  <c r="BK159" i="75"/>
  <c r="BK681" i="77" s="1"/>
  <c r="BL159" i="75"/>
  <c r="BL681" i="77" s="1"/>
  <c r="BM159" i="75"/>
  <c r="BM681" i="77" s="1"/>
  <c r="BN159" i="75"/>
  <c r="BN681" i="77" s="1"/>
  <c r="BO159" i="75"/>
  <c r="BO681" i="77" s="1"/>
  <c r="BP159" i="75"/>
  <c r="BP681" i="77" s="1"/>
  <c r="BQ159" i="75"/>
  <c r="BQ681" i="77" s="1"/>
  <c r="BR159" i="75"/>
  <c r="BR681" i="77" s="1"/>
  <c r="BS159" i="75"/>
  <c r="BS681" i="77" s="1"/>
  <c r="BT159" i="75"/>
  <c r="BT681" i="77" s="1"/>
  <c r="BU159" i="75"/>
  <c r="BU681" i="77" s="1"/>
  <c r="BV159" i="75"/>
  <c r="BV681" i="77" s="1"/>
  <c r="BW159" i="75"/>
  <c r="BW681" i="77" s="1"/>
  <c r="BX159" i="75"/>
  <c r="BX681" i="77" s="1"/>
  <c r="B160" i="75"/>
  <c r="B682" i="77" s="1"/>
  <c r="C160" i="75"/>
  <c r="C682" i="77" s="1"/>
  <c r="D160" i="75"/>
  <c r="D682" i="77" s="1"/>
  <c r="E160" i="75"/>
  <c r="E682" i="77" s="1"/>
  <c r="F160" i="75"/>
  <c r="G160" i="75"/>
  <c r="G682" i="77" s="1"/>
  <c r="H160" i="75"/>
  <c r="H682" i="77" s="1"/>
  <c r="I160" i="75"/>
  <c r="I682" i="77" s="1"/>
  <c r="J160" i="75"/>
  <c r="J682" i="77" s="1"/>
  <c r="K160" i="75"/>
  <c r="K682" i="77" s="1"/>
  <c r="L160" i="75"/>
  <c r="L682" i="77" s="1"/>
  <c r="M160" i="75"/>
  <c r="M682" i="77" s="1"/>
  <c r="N160" i="75"/>
  <c r="N682" i="77" s="1"/>
  <c r="O160" i="75"/>
  <c r="O682" i="77" s="1"/>
  <c r="P160" i="75"/>
  <c r="P682" i="77" s="1"/>
  <c r="Q160" i="75"/>
  <c r="Q682" i="77" s="1"/>
  <c r="R160" i="75"/>
  <c r="R682" i="77" s="1"/>
  <c r="S160" i="75"/>
  <c r="S682" i="77" s="1"/>
  <c r="T160" i="75"/>
  <c r="T682" i="77" s="1"/>
  <c r="U160" i="75"/>
  <c r="U682" i="77" s="1"/>
  <c r="V160" i="75"/>
  <c r="V682" i="77" s="1"/>
  <c r="W160" i="75"/>
  <c r="W682" i="77" s="1"/>
  <c r="X160" i="75"/>
  <c r="X682" i="77" s="1"/>
  <c r="Y160" i="75"/>
  <c r="Y682" i="77" s="1"/>
  <c r="Z160" i="75"/>
  <c r="Z682" i="77" s="1"/>
  <c r="AA160" i="75"/>
  <c r="AA682" i="77" s="1"/>
  <c r="AB160" i="75"/>
  <c r="AB682" i="77" s="1"/>
  <c r="AC160" i="75"/>
  <c r="AC682" i="77" s="1"/>
  <c r="AD160" i="75"/>
  <c r="AD682" i="77" s="1"/>
  <c r="AE160" i="75"/>
  <c r="AE682" i="77" s="1"/>
  <c r="AF160" i="75"/>
  <c r="AF682" i="77" s="1"/>
  <c r="AG160" i="75"/>
  <c r="AG682" i="77" s="1"/>
  <c r="AH160" i="75"/>
  <c r="AH682" i="77" s="1"/>
  <c r="AI160" i="75"/>
  <c r="AI682" i="77" s="1"/>
  <c r="AJ160" i="75"/>
  <c r="AJ682" i="77" s="1"/>
  <c r="AK160" i="75"/>
  <c r="AK682" i="77" s="1"/>
  <c r="AL160" i="75"/>
  <c r="AL682" i="77" s="1"/>
  <c r="AM160" i="75"/>
  <c r="AM682" i="77" s="1"/>
  <c r="AN160" i="75"/>
  <c r="AN682" i="77" s="1"/>
  <c r="AO160" i="75"/>
  <c r="AO682" i="77" s="1"/>
  <c r="AP160" i="75"/>
  <c r="AP682" i="77" s="1"/>
  <c r="AQ160" i="75"/>
  <c r="AQ682" i="77" s="1"/>
  <c r="AR160" i="75"/>
  <c r="AR682" i="77" s="1"/>
  <c r="AS160" i="75"/>
  <c r="AS682" i="77" s="1"/>
  <c r="AT160" i="75"/>
  <c r="AT682" i="77" s="1"/>
  <c r="AU160" i="75"/>
  <c r="AU682" i="77" s="1"/>
  <c r="AV160" i="75"/>
  <c r="AV682" i="77" s="1"/>
  <c r="AW160" i="75"/>
  <c r="AW682" i="77" s="1"/>
  <c r="AX160" i="75"/>
  <c r="AX682" i="77" s="1"/>
  <c r="AY160" i="75"/>
  <c r="AY682" i="77" s="1"/>
  <c r="AZ160" i="75"/>
  <c r="AZ682" i="77" s="1"/>
  <c r="BA160" i="75"/>
  <c r="BA682" i="77" s="1"/>
  <c r="BB160" i="75"/>
  <c r="BB682" i="77" s="1"/>
  <c r="BC160" i="75"/>
  <c r="BC682" i="77" s="1"/>
  <c r="BD160" i="75"/>
  <c r="BD682" i="77" s="1"/>
  <c r="BE160" i="75"/>
  <c r="BE682" i="77" s="1"/>
  <c r="BF160" i="75"/>
  <c r="BF682" i="77" s="1"/>
  <c r="BG160" i="75"/>
  <c r="BG682" i="77" s="1"/>
  <c r="BH160" i="75"/>
  <c r="BH682" i="77" s="1"/>
  <c r="BI160" i="75"/>
  <c r="BI682" i="77" s="1"/>
  <c r="BJ160" i="75"/>
  <c r="BJ682" i="77" s="1"/>
  <c r="BK160" i="75"/>
  <c r="BK682" i="77" s="1"/>
  <c r="BL160" i="75"/>
  <c r="BL682" i="77" s="1"/>
  <c r="BM160" i="75"/>
  <c r="BM682" i="77" s="1"/>
  <c r="BN160" i="75"/>
  <c r="BN682" i="77" s="1"/>
  <c r="BO160" i="75"/>
  <c r="BO682" i="77" s="1"/>
  <c r="BP160" i="75"/>
  <c r="BP682" i="77" s="1"/>
  <c r="BQ160" i="75"/>
  <c r="BQ682" i="77" s="1"/>
  <c r="BR160" i="75"/>
  <c r="BR682" i="77" s="1"/>
  <c r="BS160" i="75"/>
  <c r="BS682" i="77" s="1"/>
  <c r="BT160" i="75"/>
  <c r="BT682" i="77" s="1"/>
  <c r="BU160" i="75"/>
  <c r="BU682" i="77" s="1"/>
  <c r="BV160" i="75"/>
  <c r="BV682" i="77" s="1"/>
  <c r="BW160" i="75"/>
  <c r="BW682" i="77" s="1"/>
  <c r="BX160" i="75"/>
  <c r="BX682" i="77" s="1"/>
  <c r="B161" i="75"/>
  <c r="B683" i="77" s="1"/>
  <c r="C161" i="75"/>
  <c r="C683" i="77" s="1"/>
  <c r="D161" i="75"/>
  <c r="D683" i="77" s="1"/>
  <c r="E161" i="75"/>
  <c r="E683" i="77" s="1"/>
  <c r="F161" i="75"/>
  <c r="F683" i="77" s="1"/>
  <c r="G161" i="75"/>
  <c r="G683" i="77" s="1"/>
  <c r="H161" i="75"/>
  <c r="H683" i="77" s="1"/>
  <c r="I161" i="75"/>
  <c r="I683" i="77" s="1"/>
  <c r="J161" i="75"/>
  <c r="J683" i="77" s="1"/>
  <c r="K161" i="75"/>
  <c r="K683" i="77" s="1"/>
  <c r="L161" i="75"/>
  <c r="L683" i="77" s="1"/>
  <c r="M161" i="75"/>
  <c r="M683" i="77" s="1"/>
  <c r="N161" i="75"/>
  <c r="N683" i="77" s="1"/>
  <c r="O161" i="75"/>
  <c r="O683" i="77" s="1"/>
  <c r="P161" i="75"/>
  <c r="P683" i="77" s="1"/>
  <c r="Q161" i="75"/>
  <c r="Q683" i="77" s="1"/>
  <c r="R161" i="75"/>
  <c r="R683" i="77" s="1"/>
  <c r="S161" i="75"/>
  <c r="S683" i="77" s="1"/>
  <c r="T161" i="75"/>
  <c r="T683" i="77" s="1"/>
  <c r="U161" i="75"/>
  <c r="U683" i="77" s="1"/>
  <c r="V161" i="75"/>
  <c r="V683" i="77" s="1"/>
  <c r="W161" i="75"/>
  <c r="W683" i="77" s="1"/>
  <c r="X161" i="75"/>
  <c r="X683" i="77" s="1"/>
  <c r="Y161" i="75"/>
  <c r="Y683" i="77" s="1"/>
  <c r="Z161" i="75"/>
  <c r="Z683" i="77" s="1"/>
  <c r="AA161" i="75"/>
  <c r="AA683" i="77" s="1"/>
  <c r="AB161" i="75"/>
  <c r="AB683" i="77" s="1"/>
  <c r="AC161" i="75"/>
  <c r="AC683" i="77" s="1"/>
  <c r="AD161" i="75"/>
  <c r="AD683" i="77" s="1"/>
  <c r="AE161" i="75"/>
  <c r="AE683" i="77" s="1"/>
  <c r="AF161" i="75"/>
  <c r="AF683" i="77" s="1"/>
  <c r="AG161" i="75"/>
  <c r="AG683" i="77" s="1"/>
  <c r="AH161" i="75"/>
  <c r="AH683" i="77" s="1"/>
  <c r="AI161" i="75"/>
  <c r="AI683" i="77" s="1"/>
  <c r="AJ161" i="75"/>
  <c r="AJ683" i="77" s="1"/>
  <c r="AK161" i="75"/>
  <c r="AK683" i="77" s="1"/>
  <c r="AL161" i="75"/>
  <c r="AL683" i="77" s="1"/>
  <c r="AM161" i="75"/>
  <c r="AM683" i="77" s="1"/>
  <c r="AN161" i="75"/>
  <c r="AN683" i="77" s="1"/>
  <c r="AO161" i="75"/>
  <c r="AO683" i="77" s="1"/>
  <c r="AP161" i="75"/>
  <c r="AP683" i="77" s="1"/>
  <c r="AQ161" i="75"/>
  <c r="AQ683" i="77" s="1"/>
  <c r="AR161" i="75"/>
  <c r="AR683" i="77" s="1"/>
  <c r="AS161" i="75"/>
  <c r="AS683" i="77" s="1"/>
  <c r="AT161" i="75"/>
  <c r="AT683" i="77" s="1"/>
  <c r="AU161" i="75"/>
  <c r="AU683" i="77" s="1"/>
  <c r="AV161" i="75"/>
  <c r="AV683" i="77" s="1"/>
  <c r="AW161" i="75"/>
  <c r="AW683" i="77" s="1"/>
  <c r="AX161" i="75"/>
  <c r="AX683" i="77" s="1"/>
  <c r="AY161" i="75"/>
  <c r="AY683" i="77" s="1"/>
  <c r="AZ161" i="75"/>
  <c r="AZ683" i="77" s="1"/>
  <c r="BA161" i="75"/>
  <c r="BA683" i="77" s="1"/>
  <c r="BB161" i="75"/>
  <c r="BB683" i="77" s="1"/>
  <c r="BC161" i="75"/>
  <c r="BC683" i="77" s="1"/>
  <c r="BD161" i="75"/>
  <c r="BD683" i="77" s="1"/>
  <c r="BE161" i="75"/>
  <c r="BE683" i="77" s="1"/>
  <c r="BF161" i="75"/>
  <c r="BF683" i="77" s="1"/>
  <c r="BG161" i="75"/>
  <c r="BG683" i="77" s="1"/>
  <c r="BH161" i="75"/>
  <c r="BH683" i="77" s="1"/>
  <c r="BI161" i="75"/>
  <c r="BI683" i="77" s="1"/>
  <c r="BJ161" i="75"/>
  <c r="BJ683" i="77" s="1"/>
  <c r="BK161" i="75"/>
  <c r="BK683" i="77" s="1"/>
  <c r="BL161" i="75"/>
  <c r="BL683" i="77" s="1"/>
  <c r="BM161" i="75"/>
  <c r="BM683" i="77" s="1"/>
  <c r="BN161" i="75"/>
  <c r="BN683" i="77" s="1"/>
  <c r="BO161" i="75"/>
  <c r="BO683" i="77" s="1"/>
  <c r="BP161" i="75"/>
  <c r="BP683" i="77" s="1"/>
  <c r="BQ161" i="75"/>
  <c r="BQ683" i="77" s="1"/>
  <c r="BR161" i="75"/>
  <c r="BR683" i="77" s="1"/>
  <c r="BS161" i="75"/>
  <c r="BS683" i="77" s="1"/>
  <c r="BT161" i="75"/>
  <c r="BT683" i="77" s="1"/>
  <c r="BU161" i="75"/>
  <c r="BU683" i="77" s="1"/>
  <c r="BV161" i="75"/>
  <c r="BV683" i="77" s="1"/>
  <c r="BW161" i="75"/>
  <c r="BW683" i="77" s="1"/>
  <c r="BX161" i="75"/>
  <c r="BX683" i="77" s="1"/>
  <c r="B167" i="75"/>
  <c r="B721" i="77" s="1"/>
  <c r="C167" i="75"/>
  <c r="C721" i="77" s="1"/>
  <c r="D167" i="75"/>
  <c r="D721" i="77" s="1"/>
  <c r="E167" i="75"/>
  <c r="E721" i="77" s="1"/>
  <c r="F167" i="75"/>
  <c r="F721" i="77" s="1"/>
  <c r="G167" i="75"/>
  <c r="G721" i="77" s="1"/>
  <c r="H167" i="75"/>
  <c r="H721" i="77" s="1"/>
  <c r="I167" i="75"/>
  <c r="I721" i="77" s="1"/>
  <c r="J167" i="75"/>
  <c r="J721" i="77" s="1"/>
  <c r="K167" i="75"/>
  <c r="K721" i="77" s="1"/>
  <c r="L167" i="75"/>
  <c r="L721" i="77" s="1"/>
  <c r="M167" i="75"/>
  <c r="M721" i="77" s="1"/>
  <c r="N167" i="75"/>
  <c r="N721" i="77" s="1"/>
  <c r="O167" i="75"/>
  <c r="O721" i="77" s="1"/>
  <c r="P167" i="75"/>
  <c r="P721" i="77" s="1"/>
  <c r="Q167" i="75"/>
  <c r="Q721" i="77" s="1"/>
  <c r="R167" i="75"/>
  <c r="R721" i="77" s="1"/>
  <c r="S167" i="75"/>
  <c r="S721" i="77" s="1"/>
  <c r="T167" i="75"/>
  <c r="T721" i="77" s="1"/>
  <c r="U167" i="75"/>
  <c r="U721" i="77" s="1"/>
  <c r="V167" i="75"/>
  <c r="V721" i="77" s="1"/>
  <c r="W167" i="75"/>
  <c r="W721" i="77" s="1"/>
  <c r="X167" i="75"/>
  <c r="X721" i="77" s="1"/>
  <c r="Y167" i="75"/>
  <c r="Y721" i="77" s="1"/>
  <c r="Z167" i="75"/>
  <c r="Z721" i="77" s="1"/>
  <c r="AA167" i="75"/>
  <c r="AA721" i="77" s="1"/>
  <c r="AB167" i="75"/>
  <c r="AB721" i="77" s="1"/>
  <c r="AC167" i="75"/>
  <c r="AC721" i="77" s="1"/>
  <c r="AD167" i="75"/>
  <c r="AD721" i="77" s="1"/>
  <c r="AE167" i="75"/>
  <c r="AE721" i="77" s="1"/>
  <c r="AF167" i="75"/>
  <c r="AF721" i="77" s="1"/>
  <c r="AG167" i="75"/>
  <c r="AG721" i="77" s="1"/>
  <c r="AH167" i="75"/>
  <c r="AH721" i="77" s="1"/>
  <c r="AI167" i="75"/>
  <c r="AI721" i="77" s="1"/>
  <c r="AJ167" i="75"/>
  <c r="AJ721" i="77" s="1"/>
  <c r="AK167" i="75"/>
  <c r="AK721" i="77" s="1"/>
  <c r="AL167" i="75"/>
  <c r="AL721" i="77" s="1"/>
  <c r="AM167" i="75"/>
  <c r="AM721" i="77" s="1"/>
  <c r="AN167" i="75"/>
  <c r="AN721" i="77" s="1"/>
  <c r="AO167" i="75"/>
  <c r="AO721" i="77" s="1"/>
  <c r="AP167" i="75"/>
  <c r="AP721" i="77" s="1"/>
  <c r="AQ167" i="75"/>
  <c r="AQ721" i="77" s="1"/>
  <c r="AR167" i="75"/>
  <c r="AR721" i="77" s="1"/>
  <c r="AS167" i="75"/>
  <c r="AS721" i="77" s="1"/>
  <c r="AT167" i="75"/>
  <c r="AT721" i="77" s="1"/>
  <c r="AU167" i="75"/>
  <c r="AU721" i="77" s="1"/>
  <c r="AV167" i="75"/>
  <c r="AV721" i="77" s="1"/>
  <c r="AW167" i="75"/>
  <c r="AW721" i="77" s="1"/>
  <c r="AX167" i="75"/>
  <c r="AX721" i="77" s="1"/>
  <c r="AY167" i="75"/>
  <c r="AY721" i="77" s="1"/>
  <c r="AZ167" i="75"/>
  <c r="AZ721" i="77" s="1"/>
  <c r="BA167" i="75"/>
  <c r="BA721" i="77" s="1"/>
  <c r="BB167" i="75"/>
  <c r="BB721" i="77" s="1"/>
  <c r="BC167" i="75"/>
  <c r="BC721" i="77" s="1"/>
  <c r="BD167" i="75"/>
  <c r="BD721" i="77" s="1"/>
  <c r="BE167" i="75"/>
  <c r="BE721" i="77" s="1"/>
  <c r="BF167" i="75"/>
  <c r="BF721" i="77" s="1"/>
  <c r="BG167" i="75"/>
  <c r="BG721" i="77" s="1"/>
  <c r="BH167" i="75"/>
  <c r="BH721" i="77" s="1"/>
  <c r="BI167" i="75"/>
  <c r="BI721" i="77" s="1"/>
  <c r="BJ167" i="75"/>
  <c r="BJ721" i="77" s="1"/>
  <c r="BK167" i="75"/>
  <c r="BK721" i="77" s="1"/>
  <c r="BL167" i="75"/>
  <c r="BL721" i="77" s="1"/>
  <c r="BM167" i="75"/>
  <c r="BM721" i="77" s="1"/>
  <c r="BN167" i="75"/>
  <c r="BN721" i="77" s="1"/>
  <c r="BO167" i="75"/>
  <c r="BO721" i="77" s="1"/>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C722" i="77" s="1"/>
  <c r="D168" i="75"/>
  <c r="D722" i="77" s="1"/>
  <c r="E168" i="75"/>
  <c r="E722" i="77" s="1"/>
  <c r="F168" i="75"/>
  <c r="F722" i="77" s="1"/>
  <c r="G168" i="75"/>
  <c r="G722" i="77" s="1"/>
  <c r="H168" i="75"/>
  <c r="H722" i="77" s="1"/>
  <c r="I168" i="75"/>
  <c r="I722" i="77" s="1"/>
  <c r="J168" i="75"/>
  <c r="J722" i="77" s="1"/>
  <c r="K168" i="75"/>
  <c r="K722" i="77" s="1"/>
  <c r="L168" i="75"/>
  <c r="L722" i="77" s="1"/>
  <c r="M168" i="75"/>
  <c r="M722" i="77" s="1"/>
  <c r="N168" i="75"/>
  <c r="N722" i="77" s="1"/>
  <c r="O168" i="75"/>
  <c r="O722" i="77" s="1"/>
  <c r="P168" i="75"/>
  <c r="P722" i="77" s="1"/>
  <c r="Q168" i="75"/>
  <c r="Q722" i="77" s="1"/>
  <c r="R168" i="75"/>
  <c r="R722" i="77" s="1"/>
  <c r="S168" i="75"/>
  <c r="S722" i="77" s="1"/>
  <c r="T168" i="75"/>
  <c r="T722" i="77" s="1"/>
  <c r="U168" i="75"/>
  <c r="U722" i="77" s="1"/>
  <c r="V168" i="75"/>
  <c r="V722" i="77" s="1"/>
  <c r="W168" i="75"/>
  <c r="W722" i="77" s="1"/>
  <c r="X168" i="75"/>
  <c r="X722" i="77" s="1"/>
  <c r="Y168" i="75"/>
  <c r="Y722" i="77" s="1"/>
  <c r="Z168" i="75"/>
  <c r="Z722" i="77" s="1"/>
  <c r="AA168" i="75"/>
  <c r="AA722" i="77" s="1"/>
  <c r="AB168" i="75"/>
  <c r="AB722" i="77" s="1"/>
  <c r="AC168" i="75"/>
  <c r="AC722" i="77" s="1"/>
  <c r="AD168" i="75"/>
  <c r="AD722" i="77" s="1"/>
  <c r="AE168" i="75"/>
  <c r="AE722" i="77" s="1"/>
  <c r="AF168" i="75"/>
  <c r="AF722" i="77" s="1"/>
  <c r="AG168" i="75"/>
  <c r="AG722" i="77" s="1"/>
  <c r="AH168" i="75"/>
  <c r="AH722" i="77" s="1"/>
  <c r="AI168" i="75"/>
  <c r="AI722" i="77" s="1"/>
  <c r="AJ168" i="75"/>
  <c r="AJ722" i="77" s="1"/>
  <c r="AK168" i="75"/>
  <c r="AK722" i="77" s="1"/>
  <c r="AL168" i="75"/>
  <c r="AL722" i="77" s="1"/>
  <c r="AM168" i="75"/>
  <c r="AM722" i="77" s="1"/>
  <c r="AN168" i="75"/>
  <c r="AN722" i="77" s="1"/>
  <c r="AO168" i="75"/>
  <c r="AO722" i="77" s="1"/>
  <c r="AP168" i="75"/>
  <c r="AP722" i="77" s="1"/>
  <c r="AQ168" i="75"/>
  <c r="AQ722" i="77" s="1"/>
  <c r="AR168" i="75"/>
  <c r="AR722" i="77" s="1"/>
  <c r="AS168" i="75"/>
  <c r="AS722" i="77" s="1"/>
  <c r="AT168" i="75"/>
  <c r="AT722" i="77" s="1"/>
  <c r="AU168" i="75"/>
  <c r="AU722" i="77" s="1"/>
  <c r="AV168" i="75"/>
  <c r="AV722" i="77" s="1"/>
  <c r="AW168" i="75"/>
  <c r="AW722" i="77" s="1"/>
  <c r="AX168" i="75"/>
  <c r="AX722" i="77" s="1"/>
  <c r="AY168" i="75"/>
  <c r="AY722" i="77" s="1"/>
  <c r="AZ168" i="75"/>
  <c r="AZ722" i="77" s="1"/>
  <c r="BA168" i="75"/>
  <c r="BA722" i="77" s="1"/>
  <c r="BB168" i="75"/>
  <c r="BB722" i="77" s="1"/>
  <c r="BC168" i="75"/>
  <c r="BC722" i="77" s="1"/>
  <c r="BD168" i="75"/>
  <c r="BD722" i="77" s="1"/>
  <c r="BE168" i="75"/>
  <c r="BE722" i="77" s="1"/>
  <c r="BF168" i="75"/>
  <c r="BF722" i="77" s="1"/>
  <c r="BG168" i="75"/>
  <c r="BG722" i="77" s="1"/>
  <c r="BH168" i="75"/>
  <c r="BH722" i="77" s="1"/>
  <c r="BI168" i="75"/>
  <c r="BI722" i="77" s="1"/>
  <c r="BJ168" i="75"/>
  <c r="BJ722" i="77" s="1"/>
  <c r="BK168" i="75"/>
  <c r="BK722" i="77" s="1"/>
  <c r="BL168" i="75"/>
  <c r="BL722" i="77" s="1"/>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W722" i="77" s="1"/>
  <c r="BX168" i="75"/>
  <c r="BX722" i="77" s="1"/>
  <c r="B169" i="75"/>
  <c r="B723" i="77" s="1"/>
  <c r="C169" i="75"/>
  <c r="C723" i="77" s="1"/>
  <c r="D169" i="75"/>
  <c r="D723" i="77" s="1"/>
  <c r="E169" i="75"/>
  <c r="E723" i="77" s="1"/>
  <c r="F169" i="75"/>
  <c r="F723" i="77" s="1"/>
  <c r="G169" i="75"/>
  <c r="G723" i="77" s="1"/>
  <c r="H169" i="75"/>
  <c r="H723" i="77" s="1"/>
  <c r="I169" i="75"/>
  <c r="I723" i="77" s="1"/>
  <c r="J169" i="75"/>
  <c r="J723" i="77" s="1"/>
  <c r="K169" i="75"/>
  <c r="K723" i="77" s="1"/>
  <c r="L169" i="75"/>
  <c r="L723" i="77" s="1"/>
  <c r="M169" i="75"/>
  <c r="M723" i="77" s="1"/>
  <c r="N169" i="75"/>
  <c r="N723" i="77" s="1"/>
  <c r="O169" i="75"/>
  <c r="O723" i="77" s="1"/>
  <c r="P169" i="75"/>
  <c r="P723" i="77" s="1"/>
  <c r="Q169" i="75"/>
  <c r="Q723" i="77" s="1"/>
  <c r="R169" i="75"/>
  <c r="R723" i="77" s="1"/>
  <c r="S169" i="75"/>
  <c r="S723" i="77" s="1"/>
  <c r="T169" i="75"/>
  <c r="T723" i="77" s="1"/>
  <c r="U169" i="75"/>
  <c r="U723" i="77" s="1"/>
  <c r="V169" i="75"/>
  <c r="V723" i="77" s="1"/>
  <c r="W169" i="75"/>
  <c r="W723" i="77" s="1"/>
  <c r="X169" i="75"/>
  <c r="X723" i="77" s="1"/>
  <c r="Y169" i="75"/>
  <c r="Y723" i="77" s="1"/>
  <c r="Z169" i="75"/>
  <c r="Z723" i="77" s="1"/>
  <c r="AA169" i="75"/>
  <c r="AA723" i="77" s="1"/>
  <c r="AB169" i="75"/>
  <c r="AB723" i="77" s="1"/>
  <c r="AC169" i="75"/>
  <c r="AC723" i="77" s="1"/>
  <c r="AD169" i="75"/>
  <c r="AD723" i="77" s="1"/>
  <c r="AE169" i="75"/>
  <c r="AE723" i="77" s="1"/>
  <c r="AF169" i="75"/>
  <c r="AF723" i="77" s="1"/>
  <c r="AG169" i="75"/>
  <c r="AG723" i="77" s="1"/>
  <c r="AH169" i="75"/>
  <c r="AH723" i="77" s="1"/>
  <c r="AI169" i="75"/>
  <c r="AI723" i="77" s="1"/>
  <c r="AJ169" i="75"/>
  <c r="AJ723" i="77" s="1"/>
  <c r="AK169" i="75"/>
  <c r="AK723" i="77" s="1"/>
  <c r="AL169" i="75"/>
  <c r="AL723" i="77" s="1"/>
  <c r="AM169" i="75"/>
  <c r="AM723" i="77" s="1"/>
  <c r="AN169" i="75"/>
  <c r="AN723" i="77" s="1"/>
  <c r="AO169" i="75"/>
  <c r="AO723" i="77" s="1"/>
  <c r="AP169" i="75"/>
  <c r="AP723" i="77" s="1"/>
  <c r="AQ169" i="75"/>
  <c r="AQ723" i="77" s="1"/>
  <c r="AR169" i="75"/>
  <c r="AR723" i="77" s="1"/>
  <c r="AS169" i="75"/>
  <c r="AS723" i="77" s="1"/>
  <c r="AT169" i="75"/>
  <c r="AT723" i="77" s="1"/>
  <c r="AU169" i="75"/>
  <c r="AU723" i="77" s="1"/>
  <c r="AV169" i="75"/>
  <c r="AV723" i="77" s="1"/>
  <c r="AW169" i="75"/>
  <c r="AW723" i="77" s="1"/>
  <c r="AX169" i="75"/>
  <c r="AX723" i="77" s="1"/>
  <c r="AY169" i="75"/>
  <c r="AY723" i="77" s="1"/>
  <c r="AZ169" i="75"/>
  <c r="AZ723" i="77" s="1"/>
  <c r="BA169" i="75"/>
  <c r="BA723" i="77" s="1"/>
  <c r="BB169" i="75"/>
  <c r="BB723" i="77" s="1"/>
  <c r="BC169" i="75"/>
  <c r="BC723" i="77" s="1"/>
  <c r="BD169" i="75"/>
  <c r="BD723" i="77" s="1"/>
  <c r="BE169" i="75"/>
  <c r="BE723" i="77" s="1"/>
  <c r="BF169" i="75"/>
  <c r="BF723" i="77" s="1"/>
  <c r="BG169" i="75"/>
  <c r="BG723" i="77" s="1"/>
  <c r="BH169" i="75"/>
  <c r="BH723" i="77" s="1"/>
  <c r="BI169" i="75"/>
  <c r="BI723" i="77" s="1"/>
  <c r="BJ169" i="75"/>
  <c r="BJ723" i="77" s="1"/>
  <c r="BK169" i="75"/>
  <c r="BK723" i="77" s="1"/>
  <c r="BL169" i="75"/>
  <c r="BL723" i="77" s="1"/>
  <c r="BM169" i="75"/>
  <c r="BM723" i="77" s="1"/>
  <c r="BN169" i="75"/>
  <c r="BN723" i="77" s="1"/>
  <c r="BO169" i="75"/>
  <c r="BO723" i="77" s="1"/>
  <c r="BP169" i="75"/>
  <c r="BP723" i="77" s="1"/>
  <c r="BQ169" i="75"/>
  <c r="BQ723" i="77" s="1"/>
  <c r="BR169" i="75"/>
  <c r="BR723" i="77" s="1"/>
  <c r="BS169" i="75"/>
  <c r="BS723" i="77" s="1"/>
  <c r="BT169" i="75"/>
  <c r="BT723" i="77" s="1"/>
  <c r="BU169" i="75"/>
  <c r="BU723" i="77" s="1"/>
  <c r="BV169" i="75"/>
  <c r="BV723" i="77" s="1"/>
  <c r="BW169" i="75"/>
  <c r="BW723" i="77" s="1"/>
  <c r="BX169" i="75"/>
  <c r="BX723" i="77" s="1"/>
  <c r="B170" i="75"/>
  <c r="B724" i="77" s="1"/>
  <c r="C170" i="75"/>
  <c r="C724" i="77" s="1"/>
  <c r="D170" i="75"/>
  <c r="D724" i="77" s="1"/>
  <c r="E170" i="75"/>
  <c r="E724" i="77" s="1"/>
  <c r="F170" i="75"/>
  <c r="F724" i="77" s="1"/>
  <c r="G170" i="75"/>
  <c r="G724" i="77" s="1"/>
  <c r="H170" i="75"/>
  <c r="H724" i="77" s="1"/>
  <c r="I170" i="75"/>
  <c r="I724" i="77" s="1"/>
  <c r="J170" i="75"/>
  <c r="J724" i="77" s="1"/>
  <c r="K170" i="75"/>
  <c r="K724" i="77" s="1"/>
  <c r="L170" i="75"/>
  <c r="L724" i="77" s="1"/>
  <c r="M170" i="75"/>
  <c r="M724" i="77" s="1"/>
  <c r="N170" i="75"/>
  <c r="N724" i="77" s="1"/>
  <c r="O170" i="75"/>
  <c r="O724" i="77" s="1"/>
  <c r="P170" i="75"/>
  <c r="P724" i="77" s="1"/>
  <c r="Q170" i="75"/>
  <c r="Q724" i="77" s="1"/>
  <c r="R170" i="75"/>
  <c r="R724" i="77" s="1"/>
  <c r="S170" i="75"/>
  <c r="S724" i="77" s="1"/>
  <c r="T170" i="75"/>
  <c r="T724" i="77" s="1"/>
  <c r="U170" i="75"/>
  <c r="U724" i="77" s="1"/>
  <c r="V170" i="75"/>
  <c r="V724" i="77" s="1"/>
  <c r="W170" i="75"/>
  <c r="W724" i="77" s="1"/>
  <c r="X170" i="75"/>
  <c r="X724" i="77" s="1"/>
  <c r="Y170" i="75"/>
  <c r="Y724" i="77" s="1"/>
  <c r="Z170" i="75"/>
  <c r="Z724" i="77" s="1"/>
  <c r="AA170" i="75"/>
  <c r="AA724" i="77" s="1"/>
  <c r="AB170" i="75"/>
  <c r="AB724" i="77" s="1"/>
  <c r="AC170" i="75"/>
  <c r="AC724" i="77" s="1"/>
  <c r="AD170" i="75"/>
  <c r="AD724" i="77" s="1"/>
  <c r="AE170" i="75"/>
  <c r="AE724" i="77" s="1"/>
  <c r="AF170" i="75"/>
  <c r="AF724" i="77" s="1"/>
  <c r="AG170" i="75"/>
  <c r="AG724" i="77" s="1"/>
  <c r="AH170" i="75"/>
  <c r="AH724" i="77" s="1"/>
  <c r="AI170" i="75"/>
  <c r="AI724" i="77" s="1"/>
  <c r="AJ170" i="75"/>
  <c r="AJ724" i="77" s="1"/>
  <c r="AK170" i="75"/>
  <c r="AK724" i="77" s="1"/>
  <c r="AL170" i="75"/>
  <c r="AL724" i="77" s="1"/>
  <c r="AM170" i="75"/>
  <c r="AM724" i="77" s="1"/>
  <c r="AN170" i="75"/>
  <c r="AN724" i="77" s="1"/>
  <c r="AO170" i="75"/>
  <c r="AO724" i="77" s="1"/>
  <c r="AP170" i="75"/>
  <c r="AP724" i="77" s="1"/>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F724" i="77" s="1"/>
  <c r="BG170" i="75"/>
  <c r="BG724" i="77" s="1"/>
  <c r="BH170" i="75"/>
  <c r="BH724" i="77" s="1"/>
  <c r="BI170" i="75"/>
  <c r="BI724" i="77" s="1"/>
  <c r="BJ170" i="75"/>
  <c r="BJ724" i="77" s="1"/>
  <c r="BK170" i="75"/>
  <c r="BK724" i="77" s="1"/>
  <c r="BL170" i="75"/>
  <c r="BL724" i="77" s="1"/>
  <c r="BM170" i="75"/>
  <c r="BM724" i="77" s="1"/>
  <c r="BN170" i="75"/>
  <c r="BN724" i="77" s="1"/>
  <c r="BO170" i="75"/>
  <c r="BO724" i="77" s="1"/>
  <c r="BP170" i="75"/>
  <c r="BP724" i="77" s="1"/>
  <c r="BQ170" i="75"/>
  <c r="BQ724" i="77" s="1"/>
  <c r="BR170" i="75"/>
  <c r="BR724" i="77" s="1"/>
  <c r="BS170" i="75"/>
  <c r="BS724" i="77" s="1"/>
  <c r="BT170" i="75"/>
  <c r="BT724" i="77" s="1"/>
  <c r="BU170" i="75"/>
  <c r="BU724" i="77" s="1"/>
  <c r="BV170" i="75"/>
  <c r="BV724" i="77" s="1"/>
  <c r="BW170" i="75"/>
  <c r="BW724" i="77" s="1"/>
  <c r="BX170" i="75"/>
  <c r="BX724" i="77" s="1"/>
  <c r="B171" i="75"/>
  <c r="B725" i="77" s="1"/>
  <c r="C171" i="75"/>
  <c r="C725" i="77" s="1"/>
  <c r="D171" i="75"/>
  <c r="D725" i="77" s="1"/>
  <c r="E171" i="75"/>
  <c r="E725" i="77" s="1"/>
  <c r="F171" i="75"/>
  <c r="F725" i="77" s="1"/>
  <c r="G171" i="75"/>
  <c r="G725" i="77" s="1"/>
  <c r="H171" i="75"/>
  <c r="H725" i="77" s="1"/>
  <c r="I171" i="75"/>
  <c r="I725" i="77" s="1"/>
  <c r="J171" i="75"/>
  <c r="J725" i="77" s="1"/>
  <c r="K171" i="75"/>
  <c r="K725" i="77" s="1"/>
  <c r="L171" i="75"/>
  <c r="L725" i="77" s="1"/>
  <c r="M171" i="75"/>
  <c r="M725" i="77" s="1"/>
  <c r="N171" i="75"/>
  <c r="N725" i="77" s="1"/>
  <c r="O171" i="75"/>
  <c r="O725" i="77" s="1"/>
  <c r="P171" i="75"/>
  <c r="P725" i="77" s="1"/>
  <c r="Q171" i="75"/>
  <c r="Q725" i="77" s="1"/>
  <c r="R171" i="75"/>
  <c r="R725" i="77" s="1"/>
  <c r="S171" i="75"/>
  <c r="S725" i="77" s="1"/>
  <c r="T171" i="75"/>
  <c r="U171" i="75"/>
  <c r="U725" i="77" s="1"/>
  <c r="V171" i="75"/>
  <c r="V725" i="77" s="1"/>
  <c r="W171" i="75"/>
  <c r="W725" i="77" s="1"/>
  <c r="X171" i="75"/>
  <c r="X725" i="77" s="1"/>
  <c r="Y171" i="75"/>
  <c r="Y725" i="77" s="1"/>
  <c r="Z171" i="75"/>
  <c r="Z725" i="77" s="1"/>
  <c r="AA171" i="75"/>
  <c r="AA725" i="77" s="1"/>
  <c r="AB171" i="75"/>
  <c r="AB725" i="77" s="1"/>
  <c r="AC171" i="75"/>
  <c r="AC725" i="77" s="1"/>
  <c r="AD171" i="75"/>
  <c r="AD725" i="77" s="1"/>
  <c r="AE171" i="75"/>
  <c r="AE725" i="77" s="1"/>
  <c r="AF171" i="75"/>
  <c r="AF725" i="77" s="1"/>
  <c r="AG171" i="75"/>
  <c r="AG725" i="77" s="1"/>
  <c r="AH171" i="75"/>
  <c r="AH725" i="77" s="1"/>
  <c r="AI171" i="75"/>
  <c r="AI725" i="77" s="1"/>
  <c r="AJ171" i="75"/>
  <c r="AJ725" i="77" s="1"/>
  <c r="AK171" i="75"/>
  <c r="AK725" i="77" s="1"/>
  <c r="AL171" i="75"/>
  <c r="AL725" i="77" s="1"/>
  <c r="AM171" i="75"/>
  <c r="AM725" i="77" s="1"/>
  <c r="AN171" i="75"/>
  <c r="AN725" i="77" s="1"/>
  <c r="AO171" i="75"/>
  <c r="AO725" i="77" s="1"/>
  <c r="AP171" i="75"/>
  <c r="AP725" i="77" s="1"/>
  <c r="AQ171" i="75"/>
  <c r="AQ725" i="77" s="1"/>
  <c r="AR171" i="75"/>
  <c r="AR725" i="77" s="1"/>
  <c r="AS171" i="75"/>
  <c r="AS725" i="77" s="1"/>
  <c r="AT171" i="75"/>
  <c r="AT725" i="77" s="1"/>
  <c r="AU171" i="75"/>
  <c r="AU725" i="77" s="1"/>
  <c r="AV171" i="75"/>
  <c r="AV725" i="77" s="1"/>
  <c r="AW171" i="75"/>
  <c r="AW725" i="77" s="1"/>
  <c r="AX171" i="75"/>
  <c r="AX725" i="77" s="1"/>
  <c r="AY171" i="75"/>
  <c r="AY725" i="77" s="1"/>
  <c r="AZ171" i="75"/>
  <c r="AZ725" i="77" s="1"/>
  <c r="BA171" i="75"/>
  <c r="BA725" i="77" s="1"/>
  <c r="BB171" i="75"/>
  <c r="BB725" i="77" s="1"/>
  <c r="BC171" i="75"/>
  <c r="BC725" i="77" s="1"/>
  <c r="BD171" i="75"/>
  <c r="BD725" i="77" s="1"/>
  <c r="BE171" i="75"/>
  <c r="BE725" i="77" s="1"/>
  <c r="BF171" i="75"/>
  <c r="BF725" i="77" s="1"/>
  <c r="BG171" i="75"/>
  <c r="BG725" i="77" s="1"/>
  <c r="BH171" i="75"/>
  <c r="BH725" i="77" s="1"/>
  <c r="BI171" i="75"/>
  <c r="BI725" i="77" s="1"/>
  <c r="BJ171" i="75"/>
  <c r="BJ725" i="77" s="1"/>
  <c r="BK171" i="75"/>
  <c r="BK725" i="77" s="1"/>
  <c r="BL171" i="75"/>
  <c r="BL725" i="77" s="1"/>
  <c r="BM171" i="75"/>
  <c r="BM725" i="77" s="1"/>
  <c r="BN171" i="75"/>
  <c r="BN725" i="77" s="1"/>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D763" i="77" s="1"/>
  <c r="E177" i="75"/>
  <c r="E763" i="77" s="1"/>
  <c r="F177" i="75"/>
  <c r="F763" i="77" s="1"/>
  <c r="G177" i="75"/>
  <c r="G763" i="77" s="1"/>
  <c r="H177" i="75"/>
  <c r="H763" i="77" s="1"/>
  <c r="I177" i="75"/>
  <c r="I763" i="77" s="1"/>
  <c r="J177" i="75"/>
  <c r="J763" i="77" s="1"/>
  <c r="K177" i="75"/>
  <c r="K763" i="77" s="1"/>
  <c r="L177" i="75"/>
  <c r="L763" i="77" s="1"/>
  <c r="M177" i="75"/>
  <c r="M763" i="77" s="1"/>
  <c r="N177" i="75"/>
  <c r="N763" i="77" s="1"/>
  <c r="O177" i="75"/>
  <c r="O763" i="77" s="1"/>
  <c r="P177" i="75"/>
  <c r="P763" i="77" s="1"/>
  <c r="Q177" i="75"/>
  <c r="Q763" i="77" s="1"/>
  <c r="R177" i="75"/>
  <c r="R763" i="77" s="1"/>
  <c r="S177" i="75"/>
  <c r="S763" i="77" s="1"/>
  <c r="T177" i="75"/>
  <c r="T763" i="77" s="1"/>
  <c r="U177" i="75"/>
  <c r="U763" i="77" s="1"/>
  <c r="V177" i="75"/>
  <c r="V763" i="77" s="1"/>
  <c r="W177" i="75"/>
  <c r="X177" i="75"/>
  <c r="X763" i="77" s="1"/>
  <c r="Y177" i="75"/>
  <c r="Y763" i="77" s="1"/>
  <c r="Z177" i="75"/>
  <c r="Z763" i="77" s="1"/>
  <c r="AA177" i="75"/>
  <c r="AA763" i="77" s="1"/>
  <c r="AB177" i="75"/>
  <c r="AB763" i="77" s="1"/>
  <c r="AC177" i="75"/>
  <c r="AC763" i="77" s="1"/>
  <c r="AD177" i="75"/>
  <c r="AD763" i="77" s="1"/>
  <c r="AE177" i="75"/>
  <c r="AE763" i="77" s="1"/>
  <c r="AF177" i="75"/>
  <c r="AF763" i="77" s="1"/>
  <c r="AG177" i="75"/>
  <c r="AH177" i="75"/>
  <c r="AH763" i="77" s="1"/>
  <c r="AI177" i="75"/>
  <c r="AI763" i="77" s="1"/>
  <c r="AJ177" i="75"/>
  <c r="AJ763" i="77" s="1"/>
  <c r="AK177" i="75"/>
  <c r="AK763" i="77" s="1"/>
  <c r="AL177" i="75"/>
  <c r="AL763" i="77" s="1"/>
  <c r="AM177" i="75"/>
  <c r="AM763" i="77" s="1"/>
  <c r="AN177" i="75"/>
  <c r="AN763" i="77" s="1"/>
  <c r="AO177" i="75"/>
  <c r="AO763" i="77" s="1"/>
  <c r="AP177" i="75"/>
  <c r="AP763" i="77" s="1"/>
  <c r="AQ177" i="75"/>
  <c r="AQ763" i="77" s="1"/>
  <c r="AR177" i="75"/>
  <c r="AR763" i="77" s="1"/>
  <c r="AS177" i="75"/>
  <c r="AS763" i="77" s="1"/>
  <c r="AT177" i="75"/>
  <c r="AT763" i="77" s="1"/>
  <c r="AU177" i="75"/>
  <c r="AU763" i="77" s="1"/>
  <c r="AV177" i="75"/>
  <c r="AV763" i="77" s="1"/>
  <c r="AW177" i="75"/>
  <c r="AW763" i="77" s="1"/>
  <c r="AX177" i="75"/>
  <c r="AX763" i="77" s="1"/>
  <c r="AY177" i="75"/>
  <c r="AY763" i="77" s="1"/>
  <c r="AZ177" i="75"/>
  <c r="AZ763" i="77" s="1"/>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K763" i="77" s="1"/>
  <c r="BL177" i="75"/>
  <c r="BL763" i="77" s="1"/>
  <c r="BM177" i="75"/>
  <c r="BM763" i="77" s="1"/>
  <c r="BN177" i="75"/>
  <c r="BN763" i="77" s="1"/>
  <c r="BO177" i="75"/>
  <c r="BO763" i="77" s="1"/>
  <c r="BP177" i="75"/>
  <c r="BP763" i="77" s="1"/>
  <c r="BQ177" i="75"/>
  <c r="BQ763" i="77" s="1"/>
  <c r="BR177" i="75"/>
  <c r="BR763" i="77" s="1"/>
  <c r="BS177" i="75"/>
  <c r="BS763" i="77" s="1"/>
  <c r="BT177" i="75"/>
  <c r="BT763" i="77" s="1"/>
  <c r="BU177" i="75"/>
  <c r="BU763" i="77" s="1"/>
  <c r="BV177" i="75"/>
  <c r="BV763" i="77" s="1"/>
  <c r="BW177" i="75"/>
  <c r="BW763" i="77" s="1"/>
  <c r="BX177" i="75"/>
  <c r="BX763" i="77" s="1"/>
  <c r="B178" i="75"/>
  <c r="B764" i="77" s="1"/>
  <c r="C178" i="75"/>
  <c r="C764" i="77" s="1"/>
  <c r="D178" i="75"/>
  <c r="D764" i="77" s="1"/>
  <c r="E178" i="75"/>
  <c r="E764" i="77" s="1"/>
  <c r="F178" i="75"/>
  <c r="F764" i="77" s="1"/>
  <c r="G178" i="75"/>
  <c r="G764" i="77" s="1"/>
  <c r="H178" i="75"/>
  <c r="H764" i="77" s="1"/>
  <c r="I178" i="75"/>
  <c r="I764" i="77" s="1"/>
  <c r="J178" i="75"/>
  <c r="J764" i="77" s="1"/>
  <c r="K178" i="75"/>
  <c r="K764" i="77" s="1"/>
  <c r="L178" i="75"/>
  <c r="L764" i="77" s="1"/>
  <c r="M178" i="75"/>
  <c r="M764" i="77" s="1"/>
  <c r="N178" i="75"/>
  <c r="N764" i="77" s="1"/>
  <c r="O178" i="75"/>
  <c r="O764" i="77" s="1"/>
  <c r="P178" i="75"/>
  <c r="P764" i="77" s="1"/>
  <c r="Q178" i="75"/>
  <c r="Q764" i="77" s="1"/>
  <c r="R178" i="75"/>
  <c r="R764" i="77" s="1"/>
  <c r="S178" i="75"/>
  <c r="S764" i="77" s="1"/>
  <c r="T178" i="75"/>
  <c r="T764" i="77" s="1"/>
  <c r="U178" i="75"/>
  <c r="U764" i="77" s="1"/>
  <c r="V178" i="75"/>
  <c r="V764" i="77" s="1"/>
  <c r="W178" i="75"/>
  <c r="W764" i="77" s="1"/>
  <c r="X178" i="75"/>
  <c r="X764" i="77" s="1"/>
  <c r="Y178" i="75"/>
  <c r="Y764" i="77" s="1"/>
  <c r="Z178" i="75"/>
  <c r="Z764" i="77" s="1"/>
  <c r="AA178" i="75"/>
  <c r="AA764" i="77" s="1"/>
  <c r="AB178" i="75"/>
  <c r="AB764" i="77" s="1"/>
  <c r="AC178" i="75"/>
  <c r="AC764" i="77" s="1"/>
  <c r="AD178" i="75"/>
  <c r="AD764" i="77" s="1"/>
  <c r="AE178" i="75"/>
  <c r="AE764" i="77" s="1"/>
  <c r="AF178" i="75"/>
  <c r="AF764" i="77" s="1"/>
  <c r="AG178" i="75"/>
  <c r="AG764" i="77" s="1"/>
  <c r="AH178" i="75"/>
  <c r="AH764" i="77" s="1"/>
  <c r="AI178" i="75"/>
  <c r="AI764" i="77" s="1"/>
  <c r="AJ178" i="75"/>
  <c r="AJ764" i="77" s="1"/>
  <c r="AK178" i="75"/>
  <c r="AK764" i="77" s="1"/>
  <c r="AL178" i="75"/>
  <c r="AL764" i="77" s="1"/>
  <c r="AM178" i="75"/>
  <c r="AM764" i="77" s="1"/>
  <c r="AN178" i="75"/>
  <c r="AN764" i="77" s="1"/>
  <c r="AO178" i="75"/>
  <c r="AO764" i="77" s="1"/>
  <c r="AP178" i="75"/>
  <c r="AP764" i="77" s="1"/>
  <c r="AQ178" i="75"/>
  <c r="AQ764" i="77" s="1"/>
  <c r="AR178" i="75"/>
  <c r="AR764" i="77" s="1"/>
  <c r="AS178" i="75"/>
  <c r="AS764" i="77" s="1"/>
  <c r="AT178" i="75"/>
  <c r="AT764" i="77" s="1"/>
  <c r="AU178" i="75"/>
  <c r="AU764" i="77" s="1"/>
  <c r="AV178" i="75"/>
  <c r="AV764" i="77" s="1"/>
  <c r="AW178" i="75"/>
  <c r="AW764" i="77" s="1"/>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M764" i="77" s="1"/>
  <c r="BN178" i="75"/>
  <c r="BN764" i="77" s="1"/>
  <c r="BO178" i="75"/>
  <c r="BO764" i="77" s="1"/>
  <c r="BP178" i="75"/>
  <c r="BP764" i="77" s="1"/>
  <c r="BQ178" i="75"/>
  <c r="BQ764" i="77" s="1"/>
  <c r="BR178" i="75"/>
  <c r="BR764" i="77" s="1"/>
  <c r="BS178" i="75"/>
  <c r="BS764" i="77" s="1"/>
  <c r="BT178" i="75"/>
  <c r="BT764" i="77" s="1"/>
  <c r="BU178" i="75"/>
  <c r="BU764" i="77" s="1"/>
  <c r="BV178" i="75"/>
  <c r="BV764" i="77" s="1"/>
  <c r="BW178" i="75"/>
  <c r="BW764" i="77" s="1"/>
  <c r="BX178" i="75"/>
  <c r="BX764" i="77" s="1"/>
  <c r="B179" i="75"/>
  <c r="B765" i="77" s="1"/>
  <c r="C179" i="75"/>
  <c r="C765" i="77" s="1"/>
  <c r="D179" i="75"/>
  <c r="D765" i="77" s="1"/>
  <c r="E179" i="75"/>
  <c r="E765" i="77" s="1"/>
  <c r="F179" i="75"/>
  <c r="F765" i="77" s="1"/>
  <c r="G179" i="75"/>
  <c r="G765" i="77" s="1"/>
  <c r="H179" i="75"/>
  <c r="H765" i="77" s="1"/>
  <c r="I179" i="75"/>
  <c r="I765" i="77" s="1"/>
  <c r="J179" i="75"/>
  <c r="J765" i="77" s="1"/>
  <c r="K179" i="75"/>
  <c r="K765" i="77" s="1"/>
  <c r="L179" i="75"/>
  <c r="L765" i="77" s="1"/>
  <c r="M179" i="75"/>
  <c r="M765" i="77" s="1"/>
  <c r="N179" i="75"/>
  <c r="N765" i="77" s="1"/>
  <c r="O179" i="75"/>
  <c r="O765" i="77" s="1"/>
  <c r="P179" i="75"/>
  <c r="P765" i="77" s="1"/>
  <c r="Q179" i="75"/>
  <c r="Q765" i="77" s="1"/>
  <c r="R179" i="75"/>
  <c r="R765" i="77" s="1"/>
  <c r="S179" i="75"/>
  <c r="S765" i="77" s="1"/>
  <c r="T179" i="75"/>
  <c r="T765" i="77" s="1"/>
  <c r="U179" i="75"/>
  <c r="U765" i="77" s="1"/>
  <c r="V179" i="75"/>
  <c r="V765" i="77" s="1"/>
  <c r="W179" i="75"/>
  <c r="W765" i="77" s="1"/>
  <c r="X179" i="75"/>
  <c r="X765" i="77" s="1"/>
  <c r="Y179" i="75"/>
  <c r="Y765" i="77" s="1"/>
  <c r="Z179" i="75"/>
  <c r="Z765" i="77" s="1"/>
  <c r="AA179" i="75"/>
  <c r="AA765" i="77" s="1"/>
  <c r="AB179" i="75"/>
  <c r="AB765" i="77" s="1"/>
  <c r="AC179" i="75"/>
  <c r="AC765" i="77" s="1"/>
  <c r="AD179" i="75"/>
  <c r="AD765" i="77" s="1"/>
  <c r="AE179" i="75"/>
  <c r="AE765" i="77" s="1"/>
  <c r="AF179" i="75"/>
  <c r="AF765" i="77" s="1"/>
  <c r="AG179" i="75"/>
  <c r="AG765" i="77" s="1"/>
  <c r="AH179" i="75"/>
  <c r="AH765" i="77" s="1"/>
  <c r="AI179" i="75"/>
  <c r="AI765" i="77" s="1"/>
  <c r="AJ179" i="75"/>
  <c r="AJ765" i="77" s="1"/>
  <c r="AK179" i="75"/>
  <c r="AK765" i="77" s="1"/>
  <c r="AL179" i="75"/>
  <c r="AL765" i="77" s="1"/>
  <c r="AM179" i="75"/>
  <c r="AM765" i="77" s="1"/>
  <c r="AN179" i="75"/>
  <c r="AN765" i="77" s="1"/>
  <c r="AO179" i="75"/>
  <c r="AO765" i="77" s="1"/>
  <c r="AP179" i="75"/>
  <c r="AP765" i="77" s="1"/>
  <c r="AQ179" i="75"/>
  <c r="AQ765" i="77" s="1"/>
  <c r="AR179" i="75"/>
  <c r="AR765" i="77" s="1"/>
  <c r="AS179" i="75"/>
  <c r="AS765" i="77" s="1"/>
  <c r="AT179" i="75"/>
  <c r="AT765" i="77" s="1"/>
  <c r="AU179" i="75"/>
  <c r="AU765" i="77" s="1"/>
  <c r="AV179" i="75"/>
  <c r="AV765" i="77" s="1"/>
  <c r="AW179" i="75"/>
  <c r="AW765" i="77" s="1"/>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J765" i="77" s="1"/>
  <c r="BK179" i="75"/>
  <c r="BK765" i="77" s="1"/>
  <c r="BL179" i="75"/>
  <c r="BL765" i="77" s="1"/>
  <c r="BM179" i="75"/>
  <c r="BM765" i="77" s="1"/>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C766" i="77" s="1"/>
  <c r="D180" i="75"/>
  <c r="D766" i="77" s="1"/>
  <c r="E180" i="75"/>
  <c r="E766" i="77" s="1"/>
  <c r="F180" i="75"/>
  <c r="F766" i="77" s="1"/>
  <c r="G180" i="75"/>
  <c r="G766" i="77" s="1"/>
  <c r="H180" i="75"/>
  <c r="H766" i="77" s="1"/>
  <c r="I180" i="75"/>
  <c r="I766" i="77" s="1"/>
  <c r="J180" i="75"/>
  <c r="J766" i="77" s="1"/>
  <c r="K180" i="75"/>
  <c r="K766" i="77" s="1"/>
  <c r="L180" i="75"/>
  <c r="L766" i="77" s="1"/>
  <c r="M180" i="75"/>
  <c r="M766" i="77" s="1"/>
  <c r="N180" i="75"/>
  <c r="N766" i="77" s="1"/>
  <c r="O180" i="75"/>
  <c r="O766" i="77" s="1"/>
  <c r="P180" i="75"/>
  <c r="P766" i="77" s="1"/>
  <c r="Q180" i="75"/>
  <c r="Q766" i="77" s="1"/>
  <c r="R180" i="75"/>
  <c r="R766" i="77" s="1"/>
  <c r="S180" i="75"/>
  <c r="S766" i="77" s="1"/>
  <c r="T180" i="75"/>
  <c r="T766" i="77" s="1"/>
  <c r="U180" i="75"/>
  <c r="U766" i="77" s="1"/>
  <c r="V180" i="75"/>
  <c r="V766" i="77" s="1"/>
  <c r="W180" i="75"/>
  <c r="W766" i="77" s="1"/>
  <c r="X180" i="75"/>
  <c r="X766" i="77" s="1"/>
  <c r="Y180" i="75"/>
  <c r="Y766" i="77" s="1"/>
  <c r="Z180" i="75"/>
  <c r="Z766" i="77" s="1"/>
  <c r="AA180" i="75"/>
  <c r="AA766" i="77" s="1"/>
  <c r="AB180" i="75"/>
  <c r="AB766" i="77" s="1"/>
  <c r="AC180" i="75"/>
  <c r="AC766" i="77" s="1"/>
  <c r="AD180" i="75"/>
  <c r="AD766" i="77" s="1"/>
  <c r="AE180" i="75"/>
  <c r="AE766" i="77" s="1"/>
  <c r="AF180" i="75"/>
  <c r="AF766" i="77" s="1"/>
  <c r="AG180" i="75"/>
  <c r="AG766" i="77" s="1"/>
  <c r="AH180" i="75"/>
  <c r="AH766" i="77" s="1"/>
  <c r="AI180" i="75"/>
  <c r="AI766" i="77" s="1"/>
  <c r="AJ180" i="75"/>
  <c r="AJ766" i="77" s="1"/>
  <c r="AK180" i="75"/>
  <c r="AK766" i="77" s="1"/>
  <c r="AL180" i="75"/>
  <c r="AL766" i="77" s="1"/>
  <c r="AM180" i="75"/>
  <c r="AM766" i="77" s="1"/>
  <c r="AN180" i="75"/>
  <c r="AN766" i="77" s="1"/>
  <c r="AO180" i="75"/>
  <c r="AO766" i="77" s="1"/>
  <c r="AP180" i="75"/>
  <c r="AP766" i="77" s="1"/>
  <c r="AQ180" i="75"/>
  <c r="AQ766" i="77" s="1"/>
  <c r="AR180" i="75"/>
  <c r="AR766" i="77" s="1"/>
  <c r="AS180" i="75"/>
  <c r="AS766" i="77" s="1"/>
  <c r="AT180" i="75"/>
  <c r="AT766" i="77" s="1"/>
  <c r="AU180" i="75"/>
  <c r="AU766" i="77" s="1"/>
  <c r="AV180" i="75"/>
  <c r="AV766" i="77" s="1"/>
  <c r="AW180" i="75"/>
  <c r="AW766" i="77" s="1"/>
  <c r="AX180" i="75"/>
  <c r="AX766" i="77" s="1"/>
  <c r="AY180" i="75"/>
  <c r="AY766" i="77" s="1"/>
  <c r="AZ180" i="75"/>
  <c r="AZ766" i="77" s="1"/>
  <c r="BA180" i="75"/>
  <c r="BA766" i="77" s="1"/>
  <c r="BB180" i="75"/>
  <c r="BB766" i="77" s="1"/>
  <c r="BC180" i="75"/>
  <c r="BC766" i="77" s="1"/>
  <c r="BD180" i="75"/>
  <c r="BD766" i="77" s="1"/>
  <c r="BE180" i="75"/>
  <c r="BE766" i="77" s="1"/>
  <c r="BF180" i="75"/>
  <c r="BF766" i="77" s="1"/>
  <c r="BG180" i="75"/>
  <c r="BG766" i="77" s="1"/>
  <c r="BH180" i="75"/>
  <c r="BH766" i="77" s="1"/>
  <c r="BI180" i="75"/>
  <c r="BI766" i="77" s="1"/>
  <c r="BJ180" i="75"/>
  <c r="BJ766" i="77" s="1"/>
  <c r="BK180" i="75"/>
  <c r="BK766" i="77" s="1"/>
  <c r="BL180" i="75"/>
  <c r="BL766" i="77" s="1"/>
  <c r="BM180" i="75"/>
  <c r="BM766" i="77" s="1"/>
  <c r="BN180" i="75"/>
  <c r="BN766" i="77" s="1"/>
  <c r="BO180" i="75"/>
  <c r="BO766" i="77" s="1"/>
  <c r="BP180" i="75"/>
  <c r="BP766" i="77" s="1"/>
  <c r="BQ180" i="75"/>
  <c r="BQ766" i="77" s="1"/>
  <c r="BR180" i="75"/>
  <c r="BR766" i="77" s="1"/>
  <c r="BS180" i="75"/>
  <c r="BS766" i="77" s="1"/>
  <c r="BT180" i="75"/>
  <c r="BT766" i="77" s="1"/>
  <c r="BU180" i="75"/>
  <c r="BU766" i="77" s="1"/>
  <c r="BV180" i="75"/>
  <c r="BV766" i="77" s="1"/>
  <c r="BW180" i="75"/>
  <c r="BW766" i="77" s="1"/>
  <c r="BX180" i="75"/>
  <c r="BX766" i="77" s="1"/>
  <c r="B181" i="75"/>
  <c r="B767" i="77" s="1"/>
  <c r="C181" i="75"/>
  <c r="C767" i="77" s="1"/>
  <c r="D181" i="75"/>
  <c r="D767" i="77" s="1"/>
  <c r="E181" i="75"/>
  <c r="E767" i="77" s="1"/>
  <c r="F181" i="75"/>
  <c r="F767" i="77" s="1"/>
  <c r="G181" i="75"/>
  <c r="G767" i="77" s="1"/>
  <c r="H181" i="75"/>
  <c r="H767" i="77" s="1"/>
  <c r="I181" i="75"/>
  <c r="I767" i="77" s="1"/>
  <c r="J181" i="75"/>
  <c r="J767" i="77" s="1"/>
  <c r="K181" i="75"/>
  <c r="K767" i="77" s="1"/>
  <c r="L181" i="75"/>
  <c r="L767" i="77" s="1"/>
  <c r="M181" i="75"/>
  <c r="M767" i="77" s="1"/>
  <c r="N181" i="75"/>
  <c r="N767" i="77" s="1"/>
  <c r="O181" i="75"/>
  <c r="O767" i="77" s="1"/>
  <c r="P181" i="75"/>
  <c r="P767" i="77" s="1"/>
  <c r="Q181" i="75"/>
  <c r="Q767" i="77" s="1"/>
  <c r="R181" i="75"/>
  <c r="R767" i="77" s="1"/>
  <c r="S181" i="75"/>
  <c r="S767" i="77" s="1"/>
  <c r="T181" i="75"/>
  <c r="T767" i="77" s="1"/>
  <c r="U181" i="75"/>
  <c r="U767" i="77" s="1"/>
  <c r="V181" i="75"/>
  <c r="V767" i="77" s="1"/>
  <c r="W181" i="75"/>
  <c r="W767" i="77" s="1"/>
  <c r="X181" i="75"/>
  <c r="X767" i="77" s="1"/>
  <c r="Y181" i="75"/>
  <c r="Y767" i="77" s="1"/>
  <c r="Z181" i="75"/>
  <c r="Z767" i="77" s="1"/>
  <c r="AA181" i="75"/>
  <c r="AA767" i="77" s="1"/>
  <c r="AB181" i="75"/>
  <c r="AB767" i="77" s="1"/>
  <c r="AC181" i="75"/>
  <c r="AC767" i="77" s="1"/>
  <c r="AD181" i="75"/>
  <c r="AD767" i="77" s="1"/>
  <c r="AE181" i="75"/>
  <c r="AE767" i="77" s="1"/>
  <c r="AF181" i="75"/>
  <c r="AF767" i="77" s="1"/>
  <c r="AG181" i="75"/>
  <c r="AG767" i="77" s="1"/>
  <c r="AH181" i="75"/>
  <c r="AH767" i="77" s="1"/>
  <c r="AI181" i="75"/>
  <c r="AI767" i="77" s="1"/>
  <c r="AJ181" i="75"/>
  <c r="AJ767" i="77" s="1"/>
  <c r="AK181" i="75"/>
  <c r="AK767" i="77" s="1"/>
  <c r="AL181" i="75"/>
  <c r="AL767" i="77" s="1"/>
  <c r="AM181" i="75"/>
  <c r="AM767" i="77" s="1"/>
  <c r="AN181" i="75"/>
  <c r="AN767" i="77" s="1"/>
  <c r="AO181" i="75"/>
  <c r="AO767" i="77" s="1"/>
  <c r="AP181" i="75"/>
  <c r="AP767" i="77" s="1"/>
  <c r="AQ181" i="75"/>
  <c r="AQ767" i="77" s="1"/>
  <c r="AR181" i="75"/>
  <c r="AR767" i="77" s="1"/>
  <c r="AS181" i="75"/>
  <c r="AS767" i="77" s="1"/>
  <c r="AT181" i="75"/>
  <c r="AT767" i="77" s="1"/>
  <c r="AU181" i="75"/>
  <c r="AU767" i="77" s="1"/>
  <c r="AV181" i="75"/>
  <c r="AV767" i="77" s="1"/>
  <c r="AW181" i="75"/>
  <c r="AW767" i="77" s="1"/>
  <c r="AX181" i="75"/>
  <c r="AX767" i="77" s="1"/>
  <c r="AY181" i="75"/>
  <c r="AY767" i="77" s="1"/>
  <c r="AZ181" i="75"/>
  <c r="AZ767" i="77" s="1"/>
  <c r="BA181" i="75"/>
  <c r="BA767" i="77" s="1"/>
  <c r="BB181" i="75"/>
  <c r="BB767" i="77" s="1"/>
  <c r="BC181" i="75"/>
  <c r="BC767" i="77" s="1"/>
  <c r="BD181" i="75"/>
  <c r="BD767" i="77" s="1"/>
  <c r="BE181" i="75"/>
  <c r="BE767" i="77" s="1"/>
  <c r="BF181" i="75"/>
  <c r="BF767" i="77" s="1"/>
  <c r="BG181" i="75"/>
  <c r="BG767" i="77" s="1"/>
  <c r="BH181" i="75"/>
  <c r="BH767" i="77" s="1"/>
  <c r="BI181" i="75"/>
  <c r="BI767" i="77" s="1"/>
  <c r="BJ181" i="75"/>
  <c r="BJ767" i="77" s="1"/>
  <c r="BK181" i="75"/>
  <c r="BK767" i="77" s="1"/>
  <c r="BL181" i="75"/>
  <c r="BL767" i="77" s="1"/>
  <c r="BM181" i="75"/>
  <c r="BM767" i="77" s="1"/>
  <c r="BN181" i="75"/>
  <c r="BN767" i="77" s="1"/>
  <c r="BO181" i="75"/>
  <c r="BO767" i="77" s="1"/>
  <c r="BP181" i="75"/>
  <c r="BP767" i="77" s="1"/>
  <c r="BQ181" i="75"/>
  <c r="BQ767" i="77" s="1"/>
  <c r="BR181" i="75"/>
  <c r="BR767" i="77" s="1"/>
  <c r="BS181" i="75"/>
  <c r="BS767" i="77" s="1"/>
  <c r="BT181" i="75"/>
  <c r="BT767" i="77" s="1"/>
  <c r="BU181" i="75"/>
  <c r="BU767" i="77" s="1"/>
  <c r="BV181" i="75"/>
  <c r="BV767" i="77" s="1"/>
  <c r="BW181" i="75"/>
  <c r="BW767" i="77" s="1"/>
  <c r="BX181" i="75"/>
  <c r="BX767" i="77" s="1"/>
  <c r="B187" i="75"/>
  <c r="B801" i="77" s="1"/>
  <c r="C187" i="75"/>
  <c r="C801" i="77" s="1"/>
  <c r="D187" i="75"/>
  <c r="D801" i="77" s="1"/>
  <c r="E187" i="75"/>
  <c r="E801" i="77" s="1"/>
  <c r="F187" i="75"/>
  <c r="F801" i="77" s="1"/>
  <c r="G187" i="75"/>
  <c r="G801" i="77" s="1"/>
  <c r="H187" i="75"/>
  <c r="H801" i="77" s="1"/>
  <c r="I187" i="75"/>
  <c r="I801" i="77" s="1"/>
  <c r="J187" i="75"/>
  <c r="J801" i="77" s="1"/>
  <c r="K187" i="75"/>
  <c r="K801" i="77" s="1"/>
  <c r="L187" i="75"/>
  <c r="L801" i="77" s="1"/>
  <c r="M187" i="75"/>
  <c r="M801" i="77" s="1"/>
  <c r="N187" i="75"/>
  <c r="N801" i="77" s="1"/>
  <c r="O187" i="75"/>
  <c r="O801" i="77" s="1"/>
  <c r="P187" i="75"/>
  <c r="P801" i="77" s="1"/>
  <c r="Q187" i="75"/>
  <c r="Q801" i="77" s="1"/>
  <c r="R187" i="75"/>
  <c r="R801" i="77" s="1"/>
  <c r="S187" i="75"/>
  <c r="S801" i="77" s="1"/>
  <c r="T187" i="75"/>
  <c r="T801" i="77" s="1"/>
  <c r="U187" i="75"/>
  <c r="U801" i="77" s="1"/>
  <c r="V187" i="75"/>
  <c r="V801" i="77" s="1"/>
  <c r="W187" i="75"/>
  <c r="W801" i="77" s="1"/>
  <c r="X187" i="75"/>
  <c r="X801" i="77" s="1"/>
  <c r="Y187" i="75"/>
  <c r="Y801" i="77" s="1"/>
  <c r="Z187" i="75"/>
  <c r="Z801" i="77" s="1"/>
  <c r="AA187" i="75"/>
  <c r="AA801" i="77" s="1"/>
  <c r="AB187" i="75"/>
  <c r="AB801" i="77" s="1"/>
  <c r="AC187" i="75"/>
  <c r="AC801" i="77" s="1"/>
  <c r="AD187" i="75"/>
  <c r="AD801" i="77" s="1"/>
  <c r="AE187" i="75"/>
  <c r="AE801" i="77" s="1"/>
  <c r="AF187" i="75"/>
  <c r="AF801" i="77" s="1"/>
  <c r="AG187" i="75"/>
  <c r="AG801" i="77" s="1"/>
  <c r="AH187" i="75"/>
  <c r="AH801" i="77" s="1"/>
  <c r="AI187" i="75"/>
  <c r="AI801" i="77" s="1"/>
  <c r="AJ187" i="75"/>
  <c r="AJ801" i="77" s="1"/>
  <c r="AK187" i="75"/>
  <c r="AK801" i="77" s="1"/>
  <c r="AL187" i="75"/>
  <c r="AL801" i="77" s="1"/>
  <c r="AM187" i="75"/>
  <c r="AM801" i="77" s="1"/>
  <c r="AN187" i="75"/>
  <c r="AN801" i="77" s="1"/>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A801" i="77" s="1"/>
  <c r="BB187" i="75"/>
  <c r="BB801" i="77" s="1"/>
  <c r="BC187" i="75"/>
  <c r="BC801" i="77" s="1"/>
  <c r="BD187" i="75"/>
  <c r="BD801" i="77" s="1"/>
  <c r="BE187" i="75"/>
  <c r="BE801" i="77" s="1"/>
  <c r="BF187" i="75"/>
  <c r="BF801" i="77" s="1"/>
  <c r="BG187" i="75"/>
  <c r="BG801" i="77" s="1"/>
  <c r="BH187" i="75"/>
  <c r="BH801" i="77" s="1"/>
  <c r="BI187" i="75"/>
  <c r="BI801" i="77" s="1"/>
  <c r="BJ187" i="75"/>
  <c r="BJ801" i="77" s="1"/>
  <c r="BK187" i="75"/>
  <c r="BK801" i="77" s="1"/>
  <c r="BL187" i="75"/>
  <c r="BL801" i="77" s="1"/>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B802" i="77" s="1"/>
  <c r="C188" i="75"/>
  <c r="C802" i="77" s="1"/>
  <c r="D188" i="75"/>
  <c r="D802" i="77" s="1"/>
  <c r="E188" i="75"/>
  <c r="E802" i="77" s="1"/>
  <c r="F188" i="75"/>
  <c r="F802" i="77" s="1"/>
  <c r="G188" i="75"/>
  <c r="G802" i="77" s="1"/>
  <c r="H188" i="75"/>
  <c r="H802" i="77" s="1"/>
  <c r="I188" i="75"/>
  <c r="I802" i="77" s="1"/>
  <c r="J188" i="75"/>
  <c r="J802" i="77" s="1"/>
  <c r="K188" i="75"/>
  <c r="K802" i="77" s="1"/>
  <c r="L188" i="75"/>
  <c r="L802" i="77" s="1"/>
  <c r="M188" i="75"/>
  <c r="M802" i="77" s="1"/>
  <c r="N188" i="75"/>
  <c r="N802" i="77" s="1"/>
  <c r="O188" i="75"/>
  <c r="O802" i="77" s="1"/>
  <c r="P188" i="75"/>
  <c r="P802" i="77" s="1"/>
  <c r="Q188" i="75"/>
  <c r="Q802" i="77" s="1"/>
  <c r="R188" i="75"/>
  <c r="R802" i="77" s="1"/>
  <c r="S188" i="75"/>
  <c r="S802" i="77" s="1"/>
  <c r="T188" i="75"/>
  <c r="T802" i="77" s="1"/>
  <c r="U188" i="75"/>
  <c r="U802" i="77" s="1"/>
  <c r="V188" i="75"/>
  <c r="V802" i="77" s="1"/>
  <c r="W188" i="75"/>
  <c r="W802" i="77" s="1"/>
  <c r="X188" i="75"/>
  <c r="X802" i="77" s="1"/>
  <c r="Y188" i="75"/>
  <c r="Y802" i="77" s="1"/>
  <c r="Z188" i="75"/>
  <c r="Z802" i="77" s="1"/>
  <c r="AA188" i="75"/>
  <c r="AA802" i="77" s="1"/>
  <c r="AB188" i="75"/>
  <c r="AB802" i="77" s="1"/>
  <c r="AC188" i="75"/>
  <c r="AC802" i="77" s="1"/>
  <c r="AD188" i="75"/>
  <c r="AD802" i="77" s="1"/>
  <c r="AE188" i="75"/>
  <c r="AE802" i="77" s="1"/>
  <c r="AF188" i="75"/>
  <c r="AF802" i="77" s="1"/>
  <c r="AG188" i="75"/>
  <c r="AG802" i="77" s="1"/>
  <c r="AH188" i="75"/>
  <c r="AH802" i="77" s="1"/>
  <c r="AI188" i="75"/>
  <c r="AI802" i="77" s="1"/>
  <c r="AJ188" i="75"/>
  <c r="AJ802" i="77" s="1"/>
  <c r="AK188" i="75"/>
  <c r="AK802" i="77" s="1"/>
  <c r="AL188" i="75"/>
  <c r="AL802" i="77" s="1"/>
  <c r="AM188" i="75"/>
  <c r="AM802" i="77" s="1"/>
  <c r="AN188" i="75"/>
  <c r="AN802" i="77" s="1"/>
  <c r="AO188" i="75"/>
  <c r="AO802" i="77" s="1"/>
  <c r="AP188" i="75"/>
  <c r="AP802" i="77" s="1"/>
  <c r="AQ188" i="75"/>
  <c r="AQ802" i="77" s="1"/>
  <c r="AR188" i="75"/>
  <c r="AR802" i="77" s="1"/>
  <c r="AS188" i="75"/>
  <c r="AS802" i="77" s="1"/>
  <c r="AT188" i="75"/>
  <c r="AT802" i="77" s="1"/>
  <c r="AU188" i="75"/>
  <c r="AU802" i="77" s="1"/>
  <c r="AV188" i="75"/>
  <c r="AV802" i="77" s="1"/>
  <c r="AW188" i="75"/>
  <c r="AW802" i="77" s="1"/>
  <c r="AX188" i="75"/>
  <c r="AX802" i="77" s="1"/>
  <c r="AY188" i="75"/>
  <c r="AY802" i="77" s="1"/>
  <c r="AZ188" i="75"/>
  <c r="AZ802" i="77" s="1"/>
  <c r="BA188" i="75"/>
  <c r="BA802" i="77" s="1"/>
  <c r="BB188" i="75"/>
  <c r="BB802" i="77" s="1"/>
  <c r="BC188" i="75"/>
  <c r="BC802" i="77" s="1"/>
  <c r="BD188" i="75"/>
  <c r="BD802" i="77" s="1"/>
  <c r="BE188" i="75"/>
  <c r="BE802" i="77" s="1"/>
  <c r="BF188" i="75"/>
  <c r="BF802" i="77" s="1"/>
  <c r="BG188" i="75"/>
  <c r="BG802" i="77" s="1"/>
  <c r="BH188" i="75"/>
  <c r="BH802" i="77" s="1"/>
  <c r="BI188" i="75"/>
  <c r="BI802" i="77" s="1"/>
  <c r="BJ188" i="75"/>
  <c r="BJ802" i="77" s="1"/>
  <c r="BK188" i="75"/>
  <c r="BK802" i="77" s="1"/>
  <c r="BL188" i="75"/>
  <c r="BL802" i="77" s="1"/>
  <c r="BM188" i="75"/>
  <c r="BM802" i="77" s="1"/>
  <c r="BN188" i="75"/>
  <c r="BN802" i="77" s="1"/>
  <c r="BO188" i="75"/>
  <c r="BO802" i="77" s="1"/>
  <c r="BP188" i="75"/>
  <c r="BP802" i="77" s="1"/>
  <c r="BQ188" i="75"/>
  <c r="BQ802" i="77" s="1"/>
  <c r="BR188" i="75"/>
  <c r="BR802" i="77" s="1"/>
  <c r="BS188" i="75"/>
  <c r="BS802" i="77" s="1"/>
  <c r="BT188" i="75"/>
  <c r="BT802" i="77" s="1"/>
  <c r="BU188" i="75"/>
  <c r="BU802" i="77" s="1"/>
  <c r="BV188" i="75"/>
  <c r="BV802" i="77" s="1"/>
  <c r="BW188" i="75"/>
  <c r="BW802" i="77" s="1"/>
  <c r="BX188" i="75"/>
  <c r="BX802" i="77" s="1"/>
  <c r="B189" i="75"/>
  <c r="B803" i="77" s="1"/>
  <c r="C189" i="75"/>
  <c r="C803" i="77" s="1"/>
  <c r="D189" i="75"/>
  <c r="D803" i="77" s="1"/>
  <c r="E189" i="75"/>
  <c r="E803" i="77" s="1"/>
  <c r="F189" i="75"/>
  <c r="F803" i="77" s="1"/>
  <c r="G189" i="75"/>
  <c r="G803" i="77" s="1"/>
  <c r="H189" i="75"/>
  <c r="H803" i="77" s="1"/>
  <c r="I189" i="75"/>
  <c r="I803" i="77" s="1"/>
  <c r="J189" i="75"/>
  <c r="J803" i="77" s="1"/>
  <c r="K189" i="75"/>
  <c r="K803" i="77" s="1"/>
  <c r="L189" i="75"/>
  <c r="L803" i="77" s="1"/>
  <c r="M189" i="75"/>
  <c r="M803" i="77" s="1"/>
  <c r="N189" i="75"/>
  <c r="N803" i="77" s="1"/>
  <c r="O189" i="75"/>
  <c r="O803" i="77" s="1"/>
  <c r="P189" i="75"/>
  <c r="P803" i="77" s="1"/>
  <c r="Q189" i="75"/>
  <c r="Q803" i="77" s="1"/>
  <c r="R189" i="75"/>
  <c r="R803" i="77" s="1"/>
  <c r="S189" i="75"/>
  <c r="S803" i="77" s="1"/>
  <c r="T189" i="75"/>
  <c r="T803" i="77" s="1"/>
  <c r="U189" i="75"/>
  <c r="U803" i="77" s="1"/>
  <c r="V189" i="75"/>
  <c r="V803" i="77" s="1"/>
  <c r="W189" i="75"/>
  <c r="W803" i="77" s="1"/>
  <c r="X189" i="75"/>
  <c r="X803" i="77" s="1"/>
  <c r="Y189" i="75"/>
  <c r="Y803" i="77" s="1"/>
  <c r="Z189" i="75"/>
  <c r="Z803" i="77" s="1"/>
  <c r="AA189" i="75"/>
  <c r="AA803" i="77" s="1"/>
  <c r="AB189" i="75"/>
  <c r="AB803" i="77" s="1"/>
  <c r="AC189" i="75"/>
  <c r="AC803" i="77" s="1"/>
  <c r="AD189" i="75"/>
  <c r="AD803" i="77" s="1"/>
  <c r="AE189" i="75"/>
  <c r="AE803" i="77" s="1"/>
  <c r="AF189" i="75"/>
  <c r="AF803" i="77" s="1"/>
  <c r="AG189" i="75"/>
  <c r="AG803" i="77" s="1"/>
  <c r="AH189" i="75"/>
  <c r="AH803" i="77" s="1"/>
  <c r="AI189" i="75"/>
  <c r="AI803" i="77" s="1"/>
  <c r="AJ189" i="75"/>
  <c r="AJ803" i="77" s="1"/>
  <c r="AK189" i="75"/>
  <c r="AK803" i="77" s="1"/>
  <c r="AL189" i="75"/>
  <c r="AL803" i="77" s="1"/>
  <c r="AM189" i="75"/>
  <c r="AM803" i="77" s="1"/>
  <c r="AN189" i="75"/>
  <c r="AN803" i="77" s="1"/>
  <c r="AO189" i="75"/>
  <c r="AO803" i="77" s="1"/>
  <c r="AP189" i="75"/>
  <c r="AP803" i="77" s="1"/>
  <c r="AQ189" i="75"/>
  <c r="AQ803" i="77" s="1"/>
  <c r="AR189" i="75"/>
  <c r="AR803" i="77" s="1"/>
  <c r="AS189" i="75"/>
  <c r="AS803" i="77" s="1"/>
  <c r="AT189" i="75"/>
  <c r="AT803" i="77" s="1"/>
  <c r="AU189" i="75"/>
  <c r="AU803" i="77" s="1"/>
  <c r="AV189" i="75"/>
  <c r="AV803" i="77" s="1"/>
  <c r="AW189" i="75"/>
  <c r="AW803" i="77" s="1"/>
  <c r="AX189" i="75"/>
  <c r="AX803" i="77" s="1"/>
  <c r="AY189" i="75"/>
  <c r="AY803" i="77" s="1"/>
  <c r="AZ189" i="75"/>
  <c r="AZ803" i="77" s="1"/>
  <c r="BA189" i="75"/>
  <c r="BA803" i="77" s="1"/>
  <c r="BB189" i="75"/>
  <c r="BB803" i="77" s="1"/>
  <c r="BC189" i="75"/>
  <c r="BC803" i="77" s="1"/>
  <c r="BD189" i="75"/>
  <c r="BD803" i="77" s="1"/>
  <c r="BE189" i="75"/>
  <c r="BE803" i="77" s="1"/>
  <c r="BF189" i="75"/>
  <c r="BF803" i="77" s="1"/>
  <c r="BG189" i="75"/>
  <c r="BG803" i="77" s="1"/>
  <c r="BH189" i="75"/>
  <c r="BH803" i="77" s="1"/>
  <c r="BI189" i="75"/>
  <c r="BI803" i="77" s="1"/>
  <c r="BJ189" i="75"/>
  <c r="BJ803" i="77" s="1"/>
  <c r="BK189" i="75"/>
  <c r="BK803" i="77" s="1"/>
  <c r="BL189" i="75"/>
  <c r="BL803" i="77" s="1"/>
  <c r="BM189" i="75"/>
  <c r="BM803" i="77" s="1"/>
  <c r="BN189" i="75"/>
  <c r="BN803" i="77" s="1"/>
  <c r="BO189" i="75"/>
  <c r="BO803" i="77" s="1"/>
  <c r="BP189" i="75"/>
  <c r="BP803" i="77" s="1"/>
  <c r="BQ189" i="75"/>
  <c r="BQ803" i="77" s="1"/>
  <c r="BR189" i="75"/>
  <c r="BR803" i="77" s="1"/>
  <c r="BS189" i="75"/>
  <c r="BS803" i="77" s="1"/>
  <c r="BT189" i="75"/>
  <c r="BT803" i="77" s="1"/>
  <c r="BU189" i="75"/>
  <c r="BU803" i="77" s="1"/>
  <c r="BV189" i="75"/>
  <c r="BV803" i="77" s="1"/>
  <c r="BW189" i="75"/>
  <c r="BW803" i="77" s="1"/>
  <c r="BX189" i="75"/>
  <c r="BX803" i="77" s="1"/>
  <c r="B190" i="75"/>
  <c r="B804" i="77" s="1"/>
  <c r="C190" i="75"/>
  <c r="C804" i="77" s="1"/>
  <c r="D190" i="75"/>
  <c r="D804" i="77" s="1"/>
  <c r="E190" i="75"/>
  <c r="E804" i="77" s="1"/>
  <c r="F190" i="75"/>
  <c r="F804" i="77" s="1"/>
  <c r="G190" i="75"/>
  <c r="G804" i="77" s="1"/>
  <c r="H190" i="75"/>
  <c r="H804" i="77" s="1"/>
  <c r="I190" i="75"/>
  <c r="I804" i="77" s="1"/>
  <c r="J190" i="75"/>
  <c r="J804" i="77" s="1"/>
  <c r="K190" i="75"/>
  <c r="K804" i="77" s="1"/>
  <c r="L190" i="75"/>
  <c r="L804" i="77" s="1"/>
  <c r="M190" i="75"/>
  <c r="M804" i="77" s="1"/>
  <c r="N190" i="75"/>
  <c r="N804" i="77" s="1"/>
  <c r="O190" i="75"/>
  <c r="O804" i="77" s="1"/>
  <c r="P190" i="75"/>
  <c r="P804" i="77" s="1"/>
  <c r="Q190" i="75"/>
  <c r="Q804" i="77" s="1"/>
  <c r="R190" i="75"/>
  <c r="R804" i="77" s="1"/>
  <c r="S190" i="75"/>
  <c r="S804" i="77" s="1"/>
  <c r="T190" i="75"/>
  <c r="T804" i="77" s="1"/>
  <c r="U190" i="75"/>
  <c r="U804" i="77" s="1"/>
  <c r="V190" i="75"/>
  <c r="V804" i="77" s="1"/>
  <c r="W190" i="75"/>
  <c r="W804" i="77" s="1"/>
  <c r="X190" i="75"/>
  <c r="X804" i="77" s="1"/>
  <c r="Y190" i="75"/>
  <c r="Z190" i="75"/>
  <c r="Z804" i="77" s="1"/>
  <c r="AA190" i="75"/>
  <c r="AA804" i="77" s="1"/>
  <c r="AB190" i="75"/>
  <c r="AB804" i="77" s="1"/>
  <c r="AC190" i="75"/>
  <c r="AC804" i="77" s="1"/>
  <c r="AD190" i="75"/>
  <c r="AD804" i="77" s="1"/>
  <c r="AE190" i="75"/>
  <c r="AE804" i="77" s="1"/>
  <c r="AF190" i="75"/>
  <c r="AF804" i="77" s="1"/>
  <c r="AG190" i="75"/>
  <c r="AG804" i="77" s="1"/>
  <c r="AH190" i="75"/>
  <c r="AH804" i="77" s="1"/>
  <c r="AI190" i="75"/>
  <c r="AI804" i="77" s="1"/>
  <c r="AJ190" i="75"/>
  <c r="AJ804" i="77" s="1"/>
  <c r="AK190" i="75"/>
  <c r="AK804" i="77" s="1"/>
  <c r="AL190" i="75"/>
  <c r="AL804" i="77" s="1"/>
  <c r="AM190" i="75"/>
  <c r="AM804" i="77" s="1"/>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AZ804" i="77" s="1"/>
  <c r="BA190" i="75"/>
  <c r="BA804" i="77" s="1"/>
  <c r="BB190" i="75"/>
  <c r="BB804" i="77" s="1"/>
  <c r="BC190" i="75"/>
  <c r="BC804" i="77" s="1"/>
  <c r="BD190" i="75"/>
  <c r="BD804" i="77" s="1"/>
  <c r="BE190" i="75"/>
  <c r="BE804" i="77" s="1"/>
  <c r="BF190" i="75"/>
  <c r="BF804" i="77" s="1"/>
  <c r="BG190" i="75"/>
  <c r="BG804" i="77" s="1"/>
  <c r="BH190" i="75"/>
  <c r="BH804" i="77" s="1"/>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S804" i="77" s="1"/>
  <c r="BT190" i="75"/>
  <c r="BT804" i="77" s="1"/>
  <c r="BU190" i="75"/>
  <c r="BU804" i="77" s="1"/>
  <c r="BV190" i="75"/>
  <c r="BV804" i="77" s="1"/>
  <c r="BW190" i="75"/>
  <c r="BW804" i="77" s="1"/>
  <c r="BX190" i="75"/>
  <c r="BX804" i="77" s="1"/>
  <c r="B191" i="75"/>
  <c r="B805" i="77" s="1"/>
  <c r="C191" i="75"/>
  <c r="C805" i="77" s="1"/>
  <c r="D191" i="75"/>
  <c r="D805" i="77" s="1"/>
  <c r="E191" i="75"/>
  <c r="E805" i="77" s="1"/>
  <c r="F191" i="75"/>
  <c r="F805" i="77" s="1"/>
  <c r="G191" i="75"/>
  <c r="G805" i="77" s="1"/>
  <c r="H191" i="75"/>
  <c r="H805" i="77" s="1"/>
  <c r="I191" i="75"/>
  <c r="I805" i="77" s="1"/>
  <c r="J191" i="75"/>
  <c r="J805" i="77" s="1"/>
  <c r="K191" i="75"/>
  <c r="K805" i="77" s="1"/>
  <c r="L191" i="75"/>
  <c r="L805" i="77" s="1"/>
  <c r="M191" i="75"/>
  <c r="M805" i="77" s="1"/>
  <c r="N191" i="75"/>
  <c r="N805" i="77" s="1"/>
  <c r="O191" i="75"/>
  <c r="O805" i="77" s="1"/>
  <c r="P191" i="75"/>
  <c r="P805" i="77" s="1"/>
  <c r="Q191" i="75"/>
  <c r="Q805" i="77" s="1"/>
  <c r="R191" i="75"/>
  <c r="R805" i="77" s="1"/>
  <c r="S191" i="75"/>
  <c r="S805" i="77" s="1"/>
  <c r="T191" i="75"/>
  <c r="T805" i="77" s="1"/>
  <c r="U191" i="75"/>
  <c r="U805" i="77" s="1"/>
  <c r="V191" i="75"/>
  <c r="V805" i="77" s="1"/>
  <c r="W191" i="75"/>
  <c r="W805" i="77" s="1"/>
  <c r="X191" i="75"/>
  <c r="X805" i="77" s="1"/>
  <c r="Y191" i="75"/>
  <c r="Y805" i="77" s="1"/>
  <c r="Z191" i="75"/>
  <c r="Z805" i="77" s="1"/>
  <c r="AA191" i="75"/>
  <c r="AA805" i="77" s="1"/>
  <c r="AB191" i="75"/>
  <c r="AB805" i="77" s="1"/>
  <c r="AC191" i="75"/>
  <c r="AC805" i="77" s="1"/>
  <c r="AD191" i="75"/>
  <c r="AD805" i="77" s="1"/>
  <c r="AE191" i="75"/>
  <c r="AE805" i="77" s="1"/>
  <c r="AF191" i="75"/>
  <c r="AF805" i="77" s="1"/>
  <c r="AG191" i="75"/>
  <c r="AG805" i="77" s="1"/>
  <c r="AH191" i="75"/>
  <c r="AH805" i="77" s="1"/>
  <c r="AI191" i="75"/>
  <c r="AI805" i="77" s="1"/>
  <c r="AJ191" i="75"/>
  <c r="AJ805" i="77" s="1"/>
  <c r="AK191" i="75"/>
  <c r="AK805" i="77" s="1"/>
  <c r="AL191" i="75"/>
  <c r="AL805" i="77" s="1"/>
  <c r="AM191" i="75"/>
  <c r="AM805" i="77" s="1"/>
  <c r="AN191" i="75"/>
  <c r="AN805" i="77" s="1"/>
  <c r="AO191" i="75"/>
  <c r="AO805" i="77" s="1"/>
  <c r="AP191" i="75"/>
  <c r="AP805" i="77" s="1"/>
  <c r="AQ191" i="75"/>
  <c r="AQ805" i="77" s="1"/>
  <c r="AR191" i="75"/>
  <c r="AR805" i="77" s="1"/>
  <c r="AS191" i="75"/>
  <c r="AS805" i="77" s="1"/>
  <c r="AT191" i="75"/>
  <c r="AT805" i="77" s="1"/>
  <c r="AU191" i="75"/>
  <c r="AU805" i="77" s="1"/>
  <c r="AV191" i="75"/>
  <c r="AV805" i="77" s="1"/>
  <c r="AW191" i="75"/>
  <c r="AW805" i="77" s="1"/>
  <c r="AX191" i="75"/>
  <c r="AX805" i="77" s="1"/>
  <c r="AY191" i="75"/>
  <c r="AY805" i="77" s="1"/>
  <c r="AZ191" i="75"/>
  <c r="AZ805" i="77" s="1"/>
  <c r="BA191" i="75"/>
  <c r="BA805" i="77" s="1"/>
  <c r="BB191" i="75"/>
  <c r="BB805" i="77" s="1"/>
  <c r="BC191" i="75"/>
  <c r="BC805" i="77" s="1"/>
  <c r="BD191" i="75"/>
  <c r="BD805" i="77" s="1"/>
  <c r="BE191" i="75"/>
  <c r="BE805" i="77" s="1"/>
  <c r="BF191" i="75"/>
  <c r="BF805" i="77" s="1"/>
  <c r="BG191" i="75"/>
  <c r="BG805" i="77" s="1"/>
  <c r="BH191" i="75"/>
  <c r="BH805" i="77" s="1"/>
  <c r="BI191" i="75"/>
  <c r="BI805" i="77" s="1"/>
  <c r="BJ191" i="75"/>
  <c r="BJ805" i="77" s="1"/>
  <c r="BK191" i="75"/>
  <c r="BK805" i="77" s="1"/>
  <c r="BL191" i="75"/>
  <c r="BL805" i="77" s="1"/>
  <c r="BM191" i="75"/>
  <c r="BM805" i="77" s="1"/>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X805" i="77" s="1"/>
  <c r="AV262"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AD637"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W763"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Y804" i="77"/>
  <c r="AG763" i="77"/>
  <c r="F682" i="77"/>
  <c r="U679" i="77"/>
  <c r="U640" i="77"/>
  <c r="E640" i="77"/>
  <c r="AB598" i="77"/>
  <c r="U595" i="77"/>
  <c r="Y554" i="77"/>
  <c r="C512" i="77"/>
  <c r="D470" i="77"/>
  <c r="AC467" i="77"/>
  <c r="R431" i="77"/>
  <c r="D431" i="77"/>
  <c r="N429" i="77"/>
  <c r="Z428" i="77"/>
  <c r="T427" i="77"/>
  <c r="D427" i="77"/>
  <c r="L346" i="77"/>
  <c r="X305" i="77"/>
  <c r="AB259" i="77"/>
  <c r="Y220" i="77"/>
  <c r="O218" i="77"/>
  <c r="G218" i="77"/>
  <c r="Z217" i="77"/>
  <c r="AC179" i="77"/>
  <c r="C178" i="77"/>
  <c r="K177" i="77"/>
  <c r="AB176" i="77"/>
  <c r="T137" i="77"/>
  <c r="N134" i="77"/>
  <c r="F95" i="77"/>
  <c r="D8" i="77"/>
  <c r="M7"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AB12" i="26" s="1"/>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AB11" i="26" s="1"/>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s="1"/>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F14"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B40" i="3"/>
  <c r="D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E14" i="60"/>
  <c r="E15" i="60"/>
  <c r="B20" i="60"/>
  <c r="B23" i="60"/>
  <c r="B35" i="60"/>
  <c r="C35" i="60"/>
  <c r="D35" i="60"/>
  <c r="E35" i="60"/>
  <c r="F35" i="60"/>
  <c r="C45" i="60"/>
  <c r="D45" i="60"/>
  <c r="E45" i="60" s="1"/>
  <c r="F45" i="60"/>
  <c r="G45" i="60"/>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C13" i="60"/>
  <c r="E13" i="60" s="1"/>
  <c r="E16" i="60" s="1"/>
  <c r="B19" i="60" s="1"/>
  <c r="D13" i="60"/>
  <c r="D31" i="3"/>
  <c r="O19" i="61" s="1"/>
  <c r="D33" i="3"/>
  <c r="O21" i="61" s="1"/>
  <c r="Q28" i="3"/>
  <c r="Q29" i="3"/>
  <c r="B12" i="3"/>
  <c r="D15" i="3"/>
  <c r="D16" i="3"/>
  <c r="D12" i="3"/>
  <c r="B15" i="3"/>
  <c r="H14" i="3"/>
  <c r="L41" i="3"/>
  <c r="D41" i="3"/>
  <c r="L30" i="3"/>
  <c r="P18" i="61" s="1"/>
  <c r="BE102" i="26" l="1"/>
  <c r="AN102" i="26"/>
  <c r="BG101" i="26"/>
  <c r="BJ102" i="26"/>
  <c r="BY102" i="26"/>
  <c r="BT12" i="77"/>
  <c r="AF56" i="77"/>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I13" i="2"/>
  <c r="E26" i="1"/>
  <c r="L11" i="61"/>
  <c r="E30" i="1"/>
  <c r="C15" i="3"/>
  <c r="H64" i="1"/>
  <c r="I25" i="1"/>
  <c r="M16" i="1"/>
  <c r="E8" i="1"/>
  <c r="B12" i="2"/>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D42" i="3"/>
  <c r="D43" i="3"/>
  <c r="D39" i="3"/>
  <c r="D14" i="3"/>
  <c r="D17" i="3"/>
  <c r="E13"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F13" i="3"/>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G12" i="3" l="1"/>
  <c r="C12" i="2"/>
  <c r="F106" i="26"/>
  <c r="F107" i="26"/>
  <c r="K16" i="3"/>
  <c r="G55" i="1"/>
  <c r="K12" i="3"/>
  <c r="C51" i="1"/>
  <c r="K13" i="3"/>
  <c r="J18" i="3"/>
  <c r="R17" i="3"/>
  <c r="R16" i="3"/>
  <c r="R5" i="3"/>
  <c r="R8" i="3"/>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authors>
    <author>tepperuser</author>
    <author xml:space="preserve"> </author>
  </authors>
  <commentList>
    <comment ref="A3"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text>
        <r>
          <rPr>
            <sz val="10"/>
            <color indexed="81"/>
            <rFont val="Tahoma"/>
            <family val="2"/>
          </rPr>
          <t>Any currency number is in local currency, not dollars.</t>
        </r>
      </text>
    </comment>
    <comment ref="C5" authorId="1">
      <text>
        <r>
          <rPr>
            <sz val="10"/>
            <color indexed="81"/>
            <rFont val="Tahoma"/>
            <family val="2"/>
          </rPr>
          <t>Percent of the world</t>
        </r>
      </text>
    </comment>
    <comment ref="N5" authorId="1">
      <text>
        <r>
          <rPr>
            <sz val="10"/>
            <color indexed="81"/>
            <rFont val="Tahoma"/>
            <family val="2"/>
          </rPr>
          <t>Totals are in US dollars.</t>
        </r>
      </text>
    </comment>
    <comment ref="A10" authorId="1">
      <text>
        <r>
          <rPr>
            <sz val="10"/>
            <color indexed="81"/>
            <rFont val="Tahoma"/>
            <family val="2"/>
          </rPr>
          <t>This section of the report describes activity within your company only.</t>
        </r>
      </text>
    </comment>
    <comment ref="C10" authorId="1">
      <text>
        <r>
          <rPr>
            <sz val="10"/>
            <color indexed="81"/>
            <rFont val="Tahoma"/>
            <family val="2"/>
          </rPr>
          <t>Your company market share</t>
        </r>
      </text>
    </comment>
    <comment ref="N10" authorId="1">
      <text>
        <r>
          <rPr>
            <sz val="10"/>
            <color indexed="81"/>
            <rFont val="Tahoma"/>
            <family val="2"/>
          </rPr>
          <t>Compare this to your factory capacity as well as inventory levels on your production report.</t>
        </r>
      </text>
    </comment>
    <comment ref="A12" authorId="1">
      <text>
        <r>
          <rPr>
            <sz val="10"/>
            <color indexed="81"/>
            <rFont val="Tahoma"/>
            <family val="2"/>
          </rPr>
          <t>If this number is greater than zero, it means that one of your competitors has stocked out</t>
        </r>
      </text>
    </comment>
    <comment ref="N12" authorId="1">
      <text>
        <r>
          <rPr>
            <sz val="10"/>
            <color indexed="81"/>
            <rFont val="Tahoma"/>
            <family val="2"/>
          </rPr>
          <t>If this number is greater than zero, it means that one of your competitors has stocked out.</t>
        </r>
      </text>
    </comment>
    <comment ref="C14" authorId="1">
      <text>
        <r>
          <rPr>
            <sz val="10"/>
            <color indexed="81"/>
            <rFont val="Tahoma"/>
            <family val="2"/>
          </rPr>
          <t>% of sales</t>
        </r>
      </text>
    </comment>
    <comment ref="A15" authorId="1">
      <text>
        <r>
          <rPr>
            <sz val="10"/>
            <color indexed="81"/>
            <rFont val="Tahoma"/>
            <family val="2"/>
          </rPr>
          <t>This section shows your company profitability by each product market.</t>
        </r>
      </text>
    </comment>
    <comment ref="A21"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text>
        <r>
          <rPr>
            <sz val="10"/>
            <color indexed="81"/>
            <rFont val="Tahoma"/>
            <family val="2"/>
          </rPr>
          <t>Relative price.  100% means your price is at the market-wide average.</t>
        </r>
      </text>
    </comment>
    <comment ref="N42" authorId="1">
      <text>
        <r>
          <rPr>
            <sz val="10"/>
            <color indexed="81"/>
            <rFont val="Tahoma"/>
            <family val="2"/>
          </rPr>
          <t xml:space="preserve">Relative quality index.  110% means 10% above average. </t>
        </r>
      </text>
    </comment>
    <comment ref="I49"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authors>
    <author xml:space="preserve"> </author>
  </authors>
  <commentList>
    <comment ref="E9" authorId="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text>
        <r>
          <rPr>
            <sz val="10"/>
            <color indexed="81"/>
            <rFont val="Tahoma"/>
            <family val="2"/>
          </rPr>
          <t>This is the number of months of sales (at current demand levels) you have remaining in inventory at the end of this period.</t>
        </r>
      </text>
    </comment>
    <comment ref="J46" authorId="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authors>
    <author xml:space="preserve"> </author>
  </authors>
  <commentList>
    <comment ref="A5" authorId="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text>
        <r>
          <rPr>
            <sz val="10"/>
            <color indexed="81"/>
            <rFont val="Tahoma"/>
            <family val="2"/>
          </rPr>
          <t>Inventory is valued at cost in dollars, at the exchange rate in place when the units were manufactured.  Inventory flows to cost of goods First-In-First-Out.</t>
        </r>
      </text>
    </comment>
    <comment ref="A8" authorId="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text>
        <r>
          <rPr>
            <sz val="10"/>
            <color indexed="81"/>
            <rFont val="Tahoma"/>
            <family val="2"/>
          </rPr>
          <t xml:space="preserve">Trade payables represent money owed to your suppliers.  </t>
        </r>
      </text>
    </comment>
    <comment ref="A13" authorId="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text>
        <r>
          <rPr>
            <sz val="10"/>
            <color indexed="81"/>
            <rFont val="Tahoma"/>
            <family val="2"/>
          </rPr>
          <t>This is the ending balance for your revolving line of credit.</t>
        </r>
      </text>
    </comment>
    <comment ref="A15" authorId="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text>
        <r>
          <rPr>
            <sz val="10"/>
            <color indexed="81"/>
            <rFont val="Tahoma"/>
            <family val="2"/>
          </rPr>
          <t>Remember that your debt can not exceed 50% of the book value of your two equity accounts.</t>
        </r>
      </text>
    </comment>
    <comment ref="O19" authorId="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text>
        <r>
          <rPr>
            <sz val="10"/>
            <color indexed="81"/>
            <rFont val="Tahoma"/>
            <family val="2"/>
          </rPr>
          <t>Tariffs are charged as a percentage of your sales revenue in countries where you do not manufacture.</t>
        </r>
      </text>
    </comment>
    <comment ref="N29" authorId="0">
      <text>
        <r>
          <rPr>
            <sz val="10"/>
            <color indexed="81"/>
            <rFont val="Tahoma"/>
            <family val="2"/>
          </rPr>
          <t>34%</t>
        </r>
      </text>
    </comment>
    <comment ref="H36" authorId="0">
      <text>
        <r>
          <rPr>
            <sz val="10"/>
            <color indexed="81"/>
            <rFont val="Tahoma"/>
            <family val="2"/>
          </rPr>
          <t>All rates are in dollars.</t>
        </r>
      </text>
    </comment>
    <comment ref="N43" authorId="0">
      <text>
        <r>
          <rPr>
            <sz val="10"/>
            <color indexed="81"/>
            <rFont val="Tahoma"/>
            <family val="2"/>
          </rPr>
          <t>Limited to 200% of the book value of your equity.</t>
        </r>
      </text>
    </comment>
    <comment ref="Q43" authorId="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<sst xmlns="http://schemas.openxmlformats.org/spreadsheetml/2006/main" count="28247" uniqueCount="1300">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</sst>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8"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4"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applyFill="1" applyBorder="1"/>
    <xf numFmtId="43" fontId="0" fillId="0" borderId="0" xfId="0" applyNumberFormat="1" applyFill="1"/>
    <xf numFmtId="165" fontId="0" fillId="0" borderId="0" xfId="0" applyNumberFormat="1" applyFill="1"/>
    <xf numFmtId="168" fontId="9" fillId="0" borderId="0" xfId="2" applyNumberFormat="1" applyFont="1" applyFill="1"/>
    <xf numFmtId="168" fontId="0" fillId="0" borderId="0" xfId="0" applyNumberFormat="1" applyFill="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67" fontId="0" fillId="0" borderId="0" xfId="0" applyNumberFormat="1" applyFill="1"/>
    <xf numFmtId="3" fontId="0" fillId="0" borderId="0" xfId="0" applyNumberFormat="1"/>
    <xf numFmtId="173" fontId="0" fillId="0" borderId="0" xfId="1" applyNumberFormat="1" applyFont="1"/>
    <xf numFmtId="173" fontId="0" fillId="0" borderId="0" xfId="0" applyNumberFormat="1"/>
    <xf numFmtId="164" fontId="0" fillId="0" borderId="0" xfId="0" applyNumberFormat="1"/>
    <xf numFmtId="169"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69" fontId="20" fillId="0" borderId="0" xfId="0" applyNumberFormat="1" applyFont="1" applyFill="1" applyAlignment="1">
      <alignment horizontal="center"/>
    </xf>
    <xf numFmtId="40" fontId="20" fillId="0" borderId="0" xfId="0" applyNumberFormat="1" applyFont="1" applyFill="1"/>
    <xf numFmtId="168" fontId="20" fillId="0" borderId="0" xfId="2" applyNumberFormat="1" applyFont="1" applyFill="1"/>
    <xf numFmtId="44"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6"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applyProtection="1"/>
    <xf numFmtId="0" fontId="0" fillId="0" borderId="0" xfId="0" applyBorder="1" applyAlignment="1">
      <alignment horizontal="left"/>
    </xf>
    <xf numFmtId="170" fontId="0" fillId="0" borderId="0" xfId="0" applyNumberFormat="1" applyAlignment="1" applyProtection="1">
      <alignment horizontal="center"/>
    </xf>
    <xf numFmtId="170" fontId="0" fillId="0" borderId="0" xfId="0" applyNumberFormat="1" applyAlignment="1" applyProtection="1">
      <alignment horizontal="right"/>
    </xf>
    <xf numFmtId="37" fontId="0" fillId="0" borderId="0" xfId="0" applyNumberFormat="1"/>
    <xf numFmtId="170" fontId="0" fillId="0" borderId="0" xfId="0" applyNumberFormat="1" applyAlignment="1" applyProtection="1">
      <alignment horizontal="left"/>
    </xf>
    <xf numFmtId="170" fontId="0" fillId="0" borderId="0" xfId="0" applyNumberFormat="1" applyProtection="1"/>
    <xf numFmtId="170" fontId="13" fillId="0" borderId="0" xfId="0" applyNumberFormat="1" applyFont="1" applyAlignment="1" applyProtection="1">
      <alignment horizontal="center"/>
    </xf>
    <xf numFmtId="37" fontId="0" fillId="0" borderId="0" xfId="0" applyNumberFormat="1" applyProtection="1"/>
    <xf numFmtId="170" fontId="13" fillId="0" borderId="0" xfId="0" applyNumberFormat="1" applyFont="1" applyAlignment="1" applyProtection="1">
      <alignment horizontal="left"/>
    </xf>
    <xf numFmtId="170"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pplyProtection="1">
      <alignment horizontal="center"/>
    </xf>
    <xf numFmtId="170" fontId="32" fillId="0" borderId="3" xfId="3" applyBorder="1" applyAlignment="1" applyProtection="1">
      <alignment horizontal="center"/>
    </xf>
    <xf numFmtId="170"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Fill="1" applyBorder="1" applyAlignment="1">
      <alignment horizontal="center"/>
    </xf>
    <xf numFmtId="165" fontId="40" fillId="0" borderId="53" xfId="0" applyNumberFormat="1" applyFont="1" applyFill="1" applyBorder="1" applyAlignment="1">
      <alignment horizontal="center"/>
    </xf>
    <xf numFmtId="165"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0"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Flow'!$E$109:$E$110</c:f>
              <c:strCache>
                <c:ptCount val="2"/>
                <c:pt idx="0">
                  <c:v>DEBT</c:v>
                </c:pt>
                <c:pt idx="1">
                  <c:v>EQUITY</c:v>
                </c:pt>
              </c:strCache>
            </c:strRef>
          </c:cat>
          <c:val>
            <c:numRef>
              <c:f>'Cash Flow'!$F$109:$F$110</c:f>
              <c:numCache>
                <c:formatCode>0%</c:formatCode>
                <c:ptCount val="2"/>
                <c:pt idx="0">
                  <c:v>0.32716171608964639</c:v>
                </c:pt>
                <c:pt idx="1">
                  <c:v>0.67283828391035361</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22987067</c:v>
                </c:pt>
                <c:pt idx="62">
                  <c:v>23554848</c:v>
                </c:pt>
                <c:pt idx="63">
                  <c:v>23111953</c:v>
                </c:pt>
                <c:pt idx="64">
                  <c:v>22700131</c:v>
                </c:pt>
                <c:pt idx="65">
                  <c:v>22338594</c:v>
                </c:pt>
                <c:pt idx="66">
                  <c:v>19816257</c:v>
                </c:pt>
                <c:pt idx="67">
                  <c:v>14131268</c:v>
                </c:pt>
                <c:pt idx="68">
                  <c:v>0</c:v>
                </c:pt>
                <c:pt idx="69">
                  <c:v>0</c:v>
                </c:pt>
                <c:pt idx="70">
                  <c:v>0</c:v>
                </c:pt>
                <c:pt idx="71">
                  <c:v>0</c:v>
                </c:pt>
                <c:pt idx="72">
                  <c:v>0</c:v>
                </c:pt>
                <c:pt idx="73">
                  <c:v>0</c:v>
                </c:pt>
                <c:pt idx="74">
                  <c:v>0</c:v>
                </c:pt>
              </c:numCache>
            </c:numRef>
          </c:val>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20473276.83292786</c:v>
                </c:pt>
                <c:pt idx="62">
                  <c:v>20781084.059720293</c:v>
                </c:pt>
                <c:pt idx="63">
                  <c:v>19222001.0529228</c:v>
                </c:pt>
                <c:pt idx="64">
                  <c:v>21502469.482162863</c:v>
                </c:pt>
                <c:pt idx="65">
                  <c:v>24900707.204984933</c:v>
                </c:pt>
                <c:pt idx="66">
                  <c:v>26548773.054506451</c:v>
                </c:pt>
                <c:pt idx="67">
                  <c:v>29062257.724531464</c:v>
                </c:pt>
                <c:pt idx="68">
                  <c:v>0</c:v>
                </c:pt>
                <c:pt idx="69">
                  <c:v>0</c:v>
                </c:pt>
                <c:pt idx="70">
                  <c:v>0</c:v>
                </c:pt>
                <c:pt idx="71">
                  <c:v>0</c:v>
                </c:pt>
                <c:pt idx="72">
                  <c:v>0</c:v>
                </c:pt>
                <c:pt idx="73">
                  <c:v>0</c:v>
                </c:pt>
                <c:pt idx="74">
                  <c:v>0</c:v>
                </c:pt>
              </c:numCache>
            </c:numRef>
          </c:val>
        </c:ser>
        <c:dLbls>
          <c:showLegendKey val="0"/>
          <c:showVal val="0"/>
          <c:showCatName val="0"/>
          <c:showSerName val="0"/>
          <c:showPercent val="0"/>
          <c:showBubbleSize val="0"/>
        </c:dLbls>
        <c:gapWidth val="150"/>
        <c:overlap val="100"/>
        <c:axId val="167021952"/>
        <c:axId val="166143104"/>
      </c:barChart>
      <c:catAx>
        <c:axId val="16702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66143104"/>
        <c:crosses val="autoZero"/>
        <c:auto val="1"/>
        <c:lblAlgn val="ctr"/>
        <c:lblOffset val="100"/>
        <c:tickLblSkip val="1"/>
        <c:tickMarkSkip val="1"/>
        <c:noMultiLvlLbl val="0"/>
      </c:catAx>
      <c:valAx>
        <c:axId val="166143104"/>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67021952"/>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34138017.599531464</c:v>
                </c:pt>
                <c:pt idx="1">
                  <c:v>19212660</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6.5207999999999988E-2</c:v>
                </c:pt>
                <c:pt idx="62">
                  <c:v>6.5207999999999988E-2</c:v>
                </c:pt>
                <c:pt idx="63">
                  <c:v>7.0223999999999995E-2</c:v>
                </c:pt>
                <c:pt idx="64">
                  <c:v>6.5207999999999988E-2</c:v>
                </c:pt>
                <c:pt idx="65">
                  <c:v>6.5207999999999988E-2</c:v>
                </c:pt>
                <c:pt idx="66">
                  <c:v>6.0191999999999996E-2</c:v>
                </c:pt>
                <c:pt idx="67">
                  <c:v>5.0160000000000003E-2</c:v>
                </c:pt>
                <c:pt idx="68">
                  <c:v>0</c:v>
                </c:pt>
                <c:pt idx="69">
                  <c:v>0</c:v>
                </c:pt>
                <c:pt idx="70">
                  <c:v>0</c:v>
                </c:pt>
                <c:pt idx="71">
                  <c:v>0</c:v>
                </c:pt>
                <c:pt idx="72">
                  <c:v>0</c:v>
                </c:pt>
                <c:pt idx="73">
                  <c:v>0</c:v>
                </c:pt>
                <c:pt idx="74">
                  <c:v>0</c:v>
                </c:pt>
              </c:numCache>
            </c:numRef>
          </c:val>
          <c:smooth val="0"/>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0.11684175951967968</c:v>
                </c:pt>
                <c:pt idx="62">
                  <c:v>0.11700213131252575</c:v>
                </c:pt>
                <c:pt idx="63">
                  <c:v>0.11803554656175018</c:v>
                </c:pt>
                <c:pt idx="64">
                  <c:v>0.1158354818400026</c:v>
                </c:pt>
                <c:pt idx="65">
                  <c:v>0.11345660214553745</c:v>
                </c:pt>
                <c:pt idx="66">
                  <c:v>0.11119614282700516</c:v>
                </c:pt>
                <c:pt idx="67">
                  <c:v>0.10729361847965023</c:v>
                </c:pt>
                <c:pt idx="68">
                  <c:v>0</c:v>
                </c:pt>
                <c:pt idx="69">
                  <c:v>0</c:v>
                </c:pt>
                <c:pt idx="70">
                  <c:v>0</c:v>
                </c:pt>
                <c:pt idx="71">
                  <c:v>0</c:v>
                </c:pt>
                <c:pt idx="72">
                  <c:v>0</c:v>
                </c:pt>
                <c:pt idx="73">
                  <c:v>0</c:v>
                </c:pt>
                <c:pt idx="74">
                  <c:v>0</c:v>
                </c:pt>
              </c:numCache>
            </c:numRef>
          </c:val>
          <c:smooth val="0"/>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8.953160536849461E-2</c:v>
                </c:pt>
                <c:pt idx="62">
                  <c:v>8.9484882127028834E-2</c:v>
                </c:pt>
                <c:pt idx="63">
                  <c:v>9.1933136765323664E-2</c:v>
                </c:pt>
                <c:pt idx="64">
                  <c:v>8.9835869658091747E-2</c:v>
                </c:pt>
                <c:pt idx="65">
                  <c:v>9.0640728351812611E-2</c:v>
                </c:pt>
                <c:pt idx="66">
                  <c:v>8.9397144721397231E-2</c:v>
                </c:pt>
                <c:pt idx="67">
                  <c:v>8.8601685811436723E-2</c:v>
                </c:pt>
                <c:pt idx="68">
                  <c:v>0</c:v>
                </c:pt>
                <c:pt idx="69">
                  <c:v>0</c:v>
                </c:pt>
                <c:pt idx="70">
                  <c:v>0</c:v>
                </c:pt>
                <c:pt idx="71">
                  <c:v>0</c:v>
                </c:pt>
                <c:pt idx="72">
                  <c:v>0</c:v>
                </c:pt>
                <c:pt idx="73">
                  <c:v>0</c:v>
                </c:pt>
                <c:pt idx="74">
                  <c:v>0</c:v>
                </c:pt>
              </c:numCache>
            </c:numRef>
          </c:val>
          <c:smooth val="0"/>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0.21293335683063813</c:v>
                </c:pt>
                <c:pt idx="62">
                  <c:v>9.3468315983247494E-2</c:v>
                </c:pt>
                <c:pt idx="63">
                  <c:v>0.11632355358665203</c:v>
                </c:pt>
                <c:pt idx="64">
                  <c:v>0.28882901860292437</c:v>
                </c:pt>
                <c:pt idx="65">
                  <c:v>0.35182372446979515</c:v>
                </c:pt>
                <c:pt idx="66">
                  <c:v>0.36524707043601073</c:v>
                </c:pt>
                <c:pt idx="67">
                  <c:v>0.46260318751316287</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68716544"/>
        <c:axId val="168731008"/>
      </c:lineChart>
      <c:catAx>
        <c:axId val="16871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68731008"/>
        <c:crosses val="autoZero"/>
        <c:auto val="1"/>
        <c:lblAlgn val="ctr"/>
        <c:lblOffset val="100"/>
        <c:tickLblSkip val="2"/>
        <c:tickMarkSkip val="1"/>
        <c:noMultiLvlLbl val="0"/>
      </c:catAx>
      <c:valAx>
        <c:axId val="16873100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68716544"/>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43367.607873948968</c:v>
                </c:pt>
                <c:pt idx="62">
                  <c:v>39098.835842701701</c:v>
                </c:pt>
                <c:pt idx="63">
                  <c:v>40836.669597683016</c:v>
                </c:pt>
                <c:pt idx="64">
                  <c:v>42855.365624959835</c:v>
                </c:pt>
                <c:pt idx="65">
                  <c:v>43108.959559573042</c:v>
                </c:pt>
                <c:pt idx="66">
                  <c:v>41471.071058554349</c:v>
                </c:pt>
                <c:pt idx="67">
                  <c:v>43058.182778546019</c:v>
                </c:pt>
                <c:pt idx="68">
                  <c:v>0</c:v>
                </c:pt>
                <c:pt idx="69">
                  <c:v>0</c:v>
                </c:pt>
                <c:pt idx="70">
                  <c:v>0</c:v>
                </c:pt>
                <c:pt idx="71">
                  <c:v>0</c:v>
                </c:pt>
                <c:pt idx="72">
                  <c:v>0</c:v>
                </c:pt>
                <c:pt idx="73">
                  <c:v>0</c:v>
                </c:pt>
                <c:pt idx="74">
                  <c:v>0</c:v>
                </c:pt>
              </c:numCache>
            </c:numRef>
          </c:val>
          <c:smooth val="0"/>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37714.643746132344</c:v>
                </c:pt>
                <c:pt idx="62">
                  <c:v>35679.052511115529</c:v>
                </c:pt>
                <c:pt idx="63">
                  <c:v>37754.612605806469</c:v>
                </c:pt>
                <c:pt idx="64">
                  <c:v>40773.323183716864</c:v>
                </c:pt>
                <c:pt idx="65">
                  <c:v>40565.754300779867</c:v>
                </c:pt>
                <c:pt idx="66">
                  <c:v>42530.524779720276</c:v>
                </c:pt>
                <c:pt idx="67">
                  <c:v>44387.734341333657</c:v>
                </c:pt>
                <c:pt idx="68">
                  <c:v>0</c:v>
                </c:pt>
                <c:pt idx="69">
                  <c:v>0</c:v>
                </c:pt>
                <c:pt idx="70">
                  <c:v>0</c:v>
                </c:pt>
                <c:pt idx="71">
                  <c:v>0</c:v>
                </c:pt>
                <c:pt idx="72">
                  <c:v>0</c:v>
                </c:pt>
                <c:pt idx="73">
                  <c:v>0</c:v>
                </c:pt>
                <c:pt idx="74">
                  <c:v>0</c:v>
                </c:pt>
              </c:numCache>
            </c:numRef>
          </c:val>
          <c:smooth val="0"/>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38674.916169295982</c:v>
                </c:pt>
                <c:pt idx="62">
                  <c:v>37414.912779135338</c:v>
                </c:pt>
                <c:pt idx="63">
                  <c:v>39742.316251204938</c:v>
                </c:pt>
                <c:pt idx="64">
                  <c:v>40034.578568723678</c:v>
                </c:pt>
                <c:pt idx="65">
                  <c:v>43159.340379258734</c:v>
                </c:pt>
                <c:pt idx="66">
                  <c:v>44910.099098321036</c:v>
                </c:pt>
                <c:pt idx="67">
                  <c:v>47809.857444771675</c:v>
                </c:pt>
                <c:pt idx="68">
                  <c:v>0</c:v>
                </c:pt>
                <c:pt idx="69">
                  <c:v>0</c:v>
                </c:pt>
                <c:pt idx="70">
                  <c:v>0</c:v>
                </c:pt>
                <c:pt idx="71">
                  <c:v>0</c:v>
                </c:pt>
                <c:pt idx="72">
                  <c:v>0</c:v>
                </c:pt>
                <c:pt idx="73">
                  <c:v>0</c:v>
                </c:pt>
                <c:pt idx="74">
                  <c:v>0</c:v>
                </c:pt>
              </c:numCache>
            </c:numRef>
          </c:val>
          <c:smooth val="0"/>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36635.502087545094</c:v>
                </c:pt>
                <c:pt idx="62">
                  <c:v>38191.743513248264</c:v>
                </c:pt>
                <c:pt idx="63">
                  <c:v>37801.064590548885</c:v>
                </c:pt>
                <c:pt idx="64">
                  <c:v>36314.221147811259</c:v>
                </c:pt>
                <c:pt idx="65">
                  <c:v>35421.977116554415</c:v>
                </c:pt>
                <c:pt idx="66">
                  <c:v>38955.731238819244</c:v>
                </c:pt>
                <c:pt idx="67">
                  <c:v>40595.373134380898</c:v>
                </c:pt>
                <c:pt idx="68">
                  <c:v>0</c:v>
                </c:pt>
                <c:pt idx="69">
                  <c:v>0</c:v>
                </c:pt>
                <c:pt idx="70">
                  <c:v>0</c:v>
                </c:pt>
                <c:pt idx="71">
                  <c:v>0</c:v>
                </c:pt>
                <c:pt idx="72">
                  <c:v>0</c:v>
                </c:pt>
                <c:pt idx="73">
                  <c:v>0</c:v>
                </c:pt>
                <c:pt idx="74">
                  <c:v>0</c:v>
                </c:pt>
              </c:numCache>
            </c:numRef>
          </c:val>
          <c:smooth val="0"/>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33730.980915074513</c:v>
                </c:pt>
                <c:pt idx="62">
                  <c:v>36264.156576561603</c:v>
                </c:pt>
                <c:pt idx="63">
                  <c:v>32229.530968888565</c:v>
                </c:pt>
                <c:pt idx="64">
                  <c:v>32279.792843670948</c:v>
                </c:pt>
                <c:pt idx="65">
                  <c:v>34320.02317472134</c:v>
                </c:pt>
                <c:pt idx="66">
                  <c:v>30593.110109954563</c:v>
                </c:pt>
                <c:pt idx="67">
                  <c:v>29321.163533857365</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1095552"/>
        <c:axId val="166270080"/>
      </c:lineChart>
      <c:catAx>
        <c:axId val="171095552"/>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270080"/>
        <c:crosses val="autoZero"/>
        <c:auto val="1"/>
        <c:lblAlgn val="ctr"/>
        <c:lblOffset val="100"/>
        <c:tickLblSkip val="1"/>
        <c:tickMarkSkip val="1"/>
        <c:noMultiLvlLbl val="0"/>
      </c:catAx>
      <c:valAx>
        <c:axId val="16627008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1095552"/>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857.60659595567734</c:v>
                </c:pt>
                <c:pt idx="61" formatCode="#,##0_);[Red]\(#,##0\)">
                  <c:v>1514.651225339763</c:v>
                </c:pt>
                <c:pt idx="62" formatCode="#,##0_);[Red]\(#,##0\)">
                  <c:v>307.80722679243235</c:v>
                </c:pt>
                <c:pt idx="63" formatCode="#,##0_);[Red]\(#,##0\)">
                  <c:v>440.91699320250751</c:v>
                </c:pt>
                <c:pt idx="64" formatCode="#,##0_);[Red]\(#,##0\)">
                  <c:v>2280.468429240063</c:v>
                </c:pt>
                <c:pt idx="65" formatCode="#,##0_);[Red]\(#,##0\)">
                  <c:v>3398.2377228220703</c:v>
                </c:pt>
                <c:pt idx="66" formatCode="#,##0_);[Red]\(#,##0\)">
                  <c:v>3648.065849521518</c:v>
                </c:pt>
                <c:pt idx="67" formatCode="#,##0_);[Red]\(#,##0\)">
                  <c:v>4513.4846700250137</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2755.1024569565207</c:v>
                </c:pt>
                <c:pt idx="61" formatCode="#,##0_);[Red]\(#,##0\)">
                  <c:v>1370.7157134685442</c:v>
                </c:pt>
                <c:pt idx="62" formatCode="#,##0_);[Red]\(#,##0\)">
                  <c:v>1209.5968428871483</c:v>
                </c:pt>
                <c:pt idx="63" formatCode="#,##0_);[Red]\(#,##0\)">
                  <c:v>1049.776213588342</c:v>
                </c:pt>
                <c:pt idx="64" formatCode="#,##0_);[Red]\(#,##0\)">
                  <c:v>2035.956956310898</c:v>
                </c:pt>
                <c:pt idx="65" formatCode="#,##0_);[Red]\(#,##0\)">
                  <c:v>2513.5834965214876</c:v>
                </c:pt>
                <c:pt idx="66" formatCode="#,##0_);[Red]\(#,##0\)">
                  <c:v>3498.7270094348041</c:v>
                </c:pt>
                <c:pt idx="67" formatCode="#,##0_);[Red]\(#,##0\)">
                  <c:v>4734.9282203857674</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2086.664416654773</c:v>
                </c:pt>
                <c:pt idx="61" formatCode="#,##0_);[Red]\(#,##0\)">
                  <c:v>2026.274441097848</c:v>
                </c:pt>
                <c:pt idx="62" formatCode="#,##0_);[Red]\(#,##0\)">
                  <c:v>1749.4490000909045</c:v>
                </c:pt>
                <c:pt idx="63" formatCode="#,##0_);[Red]\(#,##0\)">
                  <c:v>2583.2019410933258</c:v>
                </c:pt>
                <c:pt idx="64" formatCode="#,##0_);[Red]\(#,##0\)">
                  <c:v>1069.0672043951452</c:v>
                </c:pt>
                <c:pt idx="65" formatCode="#,##0_);[Red]\(#,##0\)">
                  <c:v>1691.3536240964308</c:v>
                </c:pt>
                <c:pt idx="66" formatCode="#,##0_);[Red]\(#,##0\)">
                  <c:v>2617.7458110487387</c:v>
                </c:pt>
                <c:pt idx="67" formatCode="#,##0_);[Red]\(#,##0\)">
                  <c:v>6086.0363759917918</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2980.2072239927202</c:v>
                </c:pt>
                <c:pt idx="61" formatCode="#,##0_);[Red]\(#,##0\)">
                  <c:v>1432.3683321571798</c:v>
                </c:pt>
                <c:pt idx="62" formatCode="#,##0_);[Red]\(#,##0\)">
                  <c:v>-1411.2237239975036</c:v>
                </c:pt>
                <c:pt idx="63" formatCode="#,##0_);[Red]\(#,##0\)">
                  <c:v>2547.5912984273732</c:v>
                </c:pt>
                <c:pt idx="64" formatCode="#,##0_);[Red]\(#,##0\)">
                  <c:v>2300.1621971383506</c:v>
                </c:pt>
                <c:pt idx="65" formatCode="#,##0_);[Red]\(#,##0\)">
                  <c:v>1760.8851538747474</c:v>
                </c:pt>
                <c:pt idx="66" formatCode="#,##0_);[Red]\(#,##0\)">
                  <c:v>3189.3616764318795</c:v>
                </c:pt>
                <c:pt idx="67" formatCode="#,##0_);[Red]\(#,##0\)">
                  <c:v>4464.1971646776874</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2913.176656959899</c:v>
                </c:pt>
                <c:pt idx="61" formatCode="#,##0_);[Red]\(#,##0\)">
                  <c:v>1645.1071411665305</c:v>
                </c:pt>
                <c:pt idx="62" formatCode="#,##0_);[Red]\(#,##0\)">
                  <c:v>2642.7904722054154</c:v>
                </c:pt>
                <c:pt idx="63" formatCode="#,##0_);[Red]\(#,##0\)">
                  <c:v>1260.4825994982234</c:v>
                </c:pt>
                <c:pt idx="64" formatCode="#,##0_);[Red]\(#,##0\)">
                  <c:v>1199.6387060025297</c:v>
                </c:pt>
                <c:pt idx="65" formatCode="#,##0_);[Red]\(#,##0\)">
                  <c:v>2155.3783561630657</c:v>
                </c:pt>
                <c:pt idx="66" formatCode="#,##0_);[Red]\(#,##0\)">
                  <c:v>754.49509377798813</c:v>
                </c:pt>
                <c:pt idx="67" formatCode="#,##0_);[Red]\(#,##0\)">
                  <c:v>245.34428068888931</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dLbls>
          <c:showLegendKey val="0"/>
          <c:showVal val="0"/>
          <c:showCatName val="0"/>
          <c:showSerName val="0"/>
          <c:showPercent val="0"/>
          <c:showBubbleSize val="0"/>
        </c:dLbls>
        <c:marker val="1"/>
        <c:smooth val="0"/>
        <c:axId val="178421760"/>
        <c:axId val="178424064"/>
      </c:lineChart>
      <c:catAx>
        <c:axId val="17842176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8424064"/>
        <c:crosses val="autoZero"/>
        <c:auto val="1"/>
        <c:lblAlgn val="ctr"/>
        <c:lblOffset val="100"/>
        <c:tickLblSkip val="1"/>
        <c:tickMarkSkip val="1"/>
        <c:noMultiLvlLbl val="0"/>
      </c:catAx>
      <c:valAx>
        <c:axId val="1784240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8421760"/>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20473.276832927859</c:v>
                </c:pt>
                <c:pt idx="62">
                  <c:v>20781.084059720291</c:v>
                </c:pt>
                <c:pt idx="63">
                  <c:v>19222.001052922798</c:v>
                </c:pt>
                <c:pt idx="64">
                  <c:v>21502.469482162862</c:v>
                </c:pt>
                <c:pt idx="65">
                  <c:v>24900.707204984934</c:v>
                </c:pt>
                <c:pt idx="66">
                  <c:v>26548.773054506451</c:v>
                </c:pt>
                <c:pt idx="67">
                  <c:v>29062.257724531464</c:v>
                </c:pt>
                <c:pt idx="68">
                  <c:v>0</c:v>
                </c:pt>
                <c:pt idx="69">
                  <c:v>0</c:v>
                </c:pt>
                <c:pt idx="70">
                  <c:v>0</c:v>
                </c:pt>
                <c:pt idx="71">
                  <c:v>0</c:v>
                </c:pt>
                <c:pt idx="72">
                  <c:v>0</c:v>
                </c:pt>
                <c:pt idx="73">
                  <c:v>0</c:v>
                </c:pt>
                <c:pt idx="74">
                  <c:v>0</c:v>
                </c:pt>
              </c:numCache>
            </c:numRef>
          </c:val>
          <c:smooth val="0"/>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20201.369984833826</c:v>
                </c:pt>
                <c:pt idx="62">
                  <c:v>21410.966827720975</c:v>
                </c:pt>
                <c:pt idx="63">
                  <c:v>22460.743041309317</c:v>
                </c:pt>
                <c:pt idx="64">
                  <c:v>23496.699997620213</c:v>
                </c:pt>
                <c:pt idx="65">
                  <c:v>20510.283494141702</c:v>
                </c:pt>
                <c:pt idx="66">
                  <c:v>18509.010503576505</c:v>
                </c:pt>
                <c:pt idx="67">
                  <c:v>22243.938723962274</c:v>
                </c:pt>
                <c:pt idx="68">
                  <c:v>0</c:v>
                </c:pt>
                <c:pt idx="69">
                  <c:v>0</c:v>
                </c:pt>
                <c:pt idx="70">
                  <c:v>0</c:v>
                </c:pt>
                <c:pt idx="71">
                  <c:v>0</c:v>
                </c:pt>
                <c:pt idx="72">
                  <c:v>0</c:v>
                </c:pt>
                <c:pt idx="73">
                  <c:v>0</c:v>
                </c:pt>
                <c:pt idx="74">
                  <c:v>0</c:v>
                </c:pt>
              </c:numCache>
            </c:numRef>
          </c:val>
          <c:smooth val="0"/>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14207.850457565806</c:v>
                </c:pt>
                <c:pt idx="62">
                  <c:v>16057.289457656711</c:v>
                </c:pt>
                <c:pt idx="63">
                  <c:v>18640.481398750038</c:v>
                </c:pt>
                <c:pt idx="64">
                  <c:v>19709.538603145182</c:v>
                </c:pt>
                <c:pt idx="65">
                  <c:v>21400.882227241615</c:v>
                </c:pt>
                <c:pt idx="66">
                  <c:v>24018.618038290351</c:v>
                </c:pt>
                <c:pt idx="67">
                  <c:v>30104.644414282142</c:v>
                </c:pt>
                <c:pt idx="68">
                  <c:v>0</c:v>
                </c:pt>
                <c:pt idx="69">
                  <c:v>0</c:v>
                </c:pt>
                <c:pt idx="70">
                  <c:v>0</c:v>
                </c:pt>
                <c:pt idx="71">
                  <c:v>0</c:v>
                </c:pt>
                <c:pt idx="72">
                  <c:v>0</c:v>
                </c:pt>
                <c:pt idx="73">
                  <c:v>0</c:v>
                </c:pt>
                <c:pt idx="74">
                  <c:v>0</c:v>
                </c:pt>
              </c:numCache>
            </c:numRef>
          </c:val>
          <c:smooth val="0"/>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20487.362525481607</c:v>
                </c:pt>
                <c:pt idx="62">
                  <c:v>19076.138801484103</c:v>
                </c:pt>
                <c:pt idx="63">
                  <c:v>16623.730099911478</c:v>
                </c:pt>
                <c:pt idx="64">
                  <c:v>15923.892297049828</c:v>
                </c:pt>
                <c:pt idx="65">
                  <c:v>16684.777450924576</c:v>
                </c:pt>
                <c:pt idx="66">
                  <c:v>19874.139127356455</c:v>
                </c:pt>
                <c:pt idx="67">
                  <c:v>21838.336292034142</c:v>
                </c:pt>
                <c:pt idx="68">
                  <c:v>0</c:v>
                </c:pt>
                <c:pt idx="69">
                  <c:v>0</c:v>
                </c:pt>
                <c:pt idx="70">
                  <c:v>0</c:v>
                </c:pt>
                <c:pt idx="71">
                  <c:v>0</c:v>
                </c:pt>
                <c:pt idx="72">
                  <c:v>0</c:v>
                </c:pt>
                <c:pt idx="73">
                  <c:v>0</c:v>
                </c:pt>
                <c:pt idx="74">
                  <c:v>0</c:v>
                </c:pt>
              </c:numCache>
            </c:numRef>
          </c:val>
          <c:smooth val="0"/>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12645.187033451926</c:v>
                </c:pt>
                <c:pt idx="62">
                  <c:v>14287.977505657342</c:v>
                </c:pt>
                <c:pt idx="63">
                  <c:v>14548.460105155566</c:v>
                </c:pt>
                <c:pt idx="64">
                  <c:v>14748.098811158094</c:v>
                </c:pt>
                <c:pt idx="65">
                  <c:v>15903.47716732116</c:v>
                </c:pt>
                <c:pt idx="66">
                  <c:v>10657.972261099148</c:v>
                </c:pt>
                <c:pt idx="67">
                  <c:v>10903.316541788037</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8476544"/>
        <c:axId val="178511872"/>
      </c:lineChart>
      <c:catAx>
        <c:axId val="1784765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8511872"/>
        <c:crosses val="autoZero"/>
        <c:auto val="1"/>
        <c:lblAlgn val="ctr"/>
        <c:lblOffset val="100"/>
        <c:tickLblSkip val="1"/>
        <c:tickMarkSkip val="1"/>
        <c:noMultiLvlLbl val="0"/>
      </c:catAx>
      <c:valAx>
        <c:axId val="1785118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8476544"/>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72909</c:v>
                </c:pt>
                <c:pt idx="62">
                  <c:v>59359</c:v>
                </c:pt>
                <c:pt idx="63">
                  <c:v>65461</c:v>
                </c:pt>
                <c:pt idx="64">
                  <c:v>78541</c:v>
                </c:pt>
                <c:pt idx="65">
                  <c:v>74794</c:v>
                </c:pt>
                <c:pt idx="66">
                  <c:v>83786</c:v>
                </c:pt>
                <c:pt idx="67">
                  <c:v>72201</c:v>
                </c:pt>
                <c:pt idx="68">
                  <c:v>0</c:v>
                </c:pt>
                <c:pt idx="69">
                  <c:v>0</c:v>
                </c:pt>
                <c:pt idx="70">
                  <c:v>0</c:v>
                </c:pt>
                <c:pt idx="71">
                  <c:v>0</c:v>
                </c:pt>
                <c:pt idx="72">
                  <c:v>0</c:v>
                </c:pt>
                <c:pt idx="73">
                  <c:v>0</c:v>
                </c:pt>
                <c:pt idx="74">
                  <c:v>0</c:v>
                </c:pt>
              </c:numCache>
            </c:numRef>
          </c:val>
          <c:smooth val="0"/>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72746</c:v>
                </c:pt>
                <c:pt idx="62">
                  <c:v>61817</c:v>
                </c:pt>
                <c:pt idx="63">
                  <c:v>73706</c:v>
                </c:pt>
                <c:pt idx="64">
                  <c:v>71377</c:v>
                </c:pt>
                <c:pt idx="65">
                  <c:v>74544</c:v>
                </c:pt>
                <c:pt idx="66">
                  <c:v>74275</c:v>
                </c:pt>
                <c:pt idx="67">
                  <c:v>68656</c:v>
                </c:pt>
                <c:pt idx="68">
                  <c:v>0</c:v>
                </c:pt>
                <c:pt idx="69">
                  <c:v>0</c:v>
                </c:pt>
                <c:pt idx="70">
                  <c:v>0</c:v>
                </c:pt>
                <c:pt idx="71">
                  <c:v>0</c:v>
                </c:pt>
                <c:pt idx="72">
                  <c:v>0</c:v>
                </c:pt>
                <c:pt idx="73">
                  <c:v>0</c:v>
                </c:pt>
                <c:pt idx="74">
                  <c:v>0</c:v>
                </c:pt>
              </c:numCache>
            </c:numRef>
          </c:val>
          <c:smooth val="0"/>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64607</c:v>
                </c:pt>
                <c:pt idx="62">
                  <c:v>60443</c:v>
                </c:pt>
                <c:pt idx="63">
                  <c:v>69644</c:v>
                </c:pt>
                <c:pt idx="64">
                  <c:v>72307</c:v>
                </c:pt>
                <c:pt idx="65">
                  <c:v>75445</c:v>
                </c:pt>
                <c:pt idx="66">
                  <c:v>74562</c:v>
                </c:pt>
                <c:pt idx="67">
                  <c:v>86243</c:v>
                </c:pt>
                <c:pt idx="68">
                  <c:v>0</c:v>
                </c:pt>
                <c:pt idx="69">
                  <c:v>0</c:v>
                </c:pt>
                <c:pt idx="70">
                  <c:v>0</c:v>
                </c:pt>
                <c:pt idx="71">
                  <c:v>0</c:v>
                </c:pt>
                <c:pt idx="72">
                  <c:v>0</c:v>
                </c:pt>
                <c:pt idx="73">
                  <c:v>0</c:v>
                </c:pt>
                <c:pt idx="74">
                  <c:v>0</c:v>
                </c:pt>
              </c:numCache>
            </c:numRef>
          </c:val>
          <c:smooth val="0"/>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70134</c:v>
                </c:pt>
                <c:pt idx="62">
                  <c:v>61242</c:v>
                </c:pt>
                <c:pt idx="63">
                  <c:v>65443</c:v>
                </c:pt>
                <c:pt idx="64">
                  <c:v>55243</c:v>
                </c:pt>
                <c:pt idx="65">
                  <c:v>62643</c:v>
                </c:pt>
                <c:pt idx="66">
                  <c:v>63628</c:v>
                </c:pt>
                <c:pt idx="67">
                  <c:v>55591</c:v>
                </c:pt>
                <c:pt idx="68">
                  <c:v>0</c:v>
                </c:pt>
                <c:pt idx="69">
                  <c:v>0</c:v>
                </c:pt>
                <c:pt idx="70">
                  <c:v>0</c:v>
                </c:pt>
                <c:pt idx="71">
                  <c:v>0</c:v>
                </c:pt>
                <c:pt idx="72">
                  <c:v>0</c:v>
                </c:pt>
                <c:pt idx="73">
                  <c:v>0</c:v>
                </c:pt>
                <c:pt idx="74">
                  <c:v>0</c:v>
                </c:pt>
              </c:numCache>
            </c:numRef>
          </c:val>
          <c:smooth val="0"/>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66008</c:v>
                </c:pt>
                <c:pt idx="62">
                  <c:v>73720</c:v>
                </c:pt>
                <c:pt idx="63">
                  <c:v>68037</c:v>
                </c:pt>
                <c:pt idx="64">
                  <c:v>74636</c:v>
                </c:pt>
                <c:pt idx="65">
                  <c:v>78199</c:v>
                </c:pt>
                <c:pt idx="66">
                  <c:v>72552</c:v>
                </c:pt>
                <c:pt idx="67">
                  <c:v>80986</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9201536"/>
        <c:axId val="179216384"/>
      </c:lineChart>
      <c:catAx>
        <c:axId val="1792015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9216384"/>
        <c:crosses val="autoZero"/>
        <c:auto val="1"/>
        <c:lblAlgn val="ctr"/>
        <c:lblOffset val="100"/>
        <c:tickLblSkip val="1"/>
        <c:tickMarkSkip val="1"/>
        <c:noMultiLvlLbl val="0"/>
      </c:catAx>
      <c:valAx>
        <c:axId val="1792163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920153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35708</c:v>
                </c:pt>
                <c:pt idx="62">
                  <c:v>29638</c:v>
                </c:pt>
                <c:pt idx="63">
                  <c:v>23557</c:v>
                </c:pt>
                <c:pt idx="64">
                  <c:v>21684</c:v>
                </c:pt>
                <c:pt idx="65">
                  <c:v>13910</c:v>
                </c:pt>
                <c:pt idx="66">
                  <c:v>15111</c:v>
                </c:pt>
                <c:pt idx="67">
                  <c:v>13784</c:v>
                </c:pt>
                <c:pt idx="68">
                  <c:v>0</c:v>
                </c:pt>
                <c:pt idx="69">
                  <c:v>0</c:v>
                </c:pt>
                <c:pt idx="70">
                  <c:v>0</c:v>
                </c:pt>
                <c:pt idx="71">
                  <c:v>0</c:v>
                </c:pt>
                <c:pt idx="72">
                  <c:v>0</c:v>
                </c:pt>
                <c:pt idx="73">
                  <c:v>0</c:v>
                </c:pt>
                <c:pt idx="74">
                  <c:v>0</c:v>
                </c:pt>
              </c:numCache>
            </c:numRef>
          </c:val>
          <c:smooth val="0"/>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35064</c:v>
                </c:pt>
                <c:pt idx="62">
                  <c:v>29604</c:v>
                </c:pt>
                <c:pt idx="63">
                  <c:v>34462</c:v>
                </c:pt>
                <c:pt idx="64">
                  <c:v>36900</c:v>
                </c:pt>
                <c:pt idx="65">
                  <c:v>17573</c:v>
                </c:pt>
                <c:pt idx="66">
                  <c:v>36448</c:v>
                </c:pt>
                <c:pt idx="67">
                  <c:v>34525</c:v>
                </c:pt>
                <c:pt idx="68">
                  <c:v>0</c:v>
                </c:pt>
                <c:pt idx="69">
                  <c:v>0</c:v>
                </c:pt>
                <c:pt idx="70">
                  <c:v>0</c:v>
                </c:pt>
                <c:pt idx="71">
                  <c:v>0</c:v>
                </c:pt>
                <c:pt idx="72">
                  <c:v>0</c:v>
                </c:pt>
                <c:pt idx="73">
                  <c:v>0</c:v>
                </c:pt>
                <c:pt idx="74">
                  <c:v>0</c:v>
                </c:pt>
              </c:numCache>
            </c:numRef>
          </c:val>
          <c:smooth val="0"/>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40298</c:v>
                </c:pt>
                <c:pt idx="62">
                  <c:v>34633</c:v>
                </c:pt>
                <c:pt idx="63">
                  <c:v>38593</c:v>
                </c:pt>
                <c:pt idx="64">
                  <c:v>35941</c:v>
                </c:pt>
                <c:pt idx="65">
                  <c:v>37128</c:v>
                </c:pt>
                <c:pt idx="66">
                  <c:v>32360</c:v>
                </c:pt>
                <c:pt idx="67">
                  <c:v>4612</c:v>
                </c:pt>
                <c:pt idx="68">
                  <c:v>0</c:v>
                </c:pt>
                <c:pt idx="69">
                  <c:v>0</c:v>
                </c:pt>
                <c:pt idx="70">
                  <c:v>0</c:v>
                </c:pt>
                <c:pt idx="71">
                  <c:v>0</c:v>
                </c:pt>
                <c:pt idx="72">
                  <c:v>0</c:v>
                </c:pt>
                <c:pt idx="73">
                  <c:v>0</c:v>
                </c:pt>
                <c:pt idx="74">
                  <c:v>0</c:v>
                </c:pt>
              </c:numCache>
            </c:numRef>
          </c:val>
          <c:smooth val="0"/>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29681</c:v>
                </c:pt>
                <c:pt idx="62">
                  <c:v>23651</c:v>
                </c:pt>
                <c:pt idx="63">
                  <c:v>30368</c:v>
                </c:pt>
                <c:pt idx="64">
                  <c:v>28142</c:v>
                </c:pt>
                <c:pt idx="65">
                  <c:v>30249</c:v>
                </c:pt>
                <c:pt idx="66">
                  <c:v>29386</c:v>
                </c:pt>
                <c:pt idx="67">
                  <c:v>26272</c:v>
                </c:pt>
                <c:pt idx="68">
                  <c:v>0</c:v>
                </c:pt>
                <c:pt idx="69">
                  <c:v>0</c:v>
                </c:pt>
                <c:pt idx="70">
                  <c:v>0</c:v>
                </c:pt>
                <c:pt idx="71">
                  <c:v>0</c:v>
                </c:pt>
                <c:pt idx="72">
                  <c:v>0</c:v>
                </c:pt>
                <c:pt idx="73">
                  <c:v>0</c:v>
                </c:pt>
                <c:pt idx="74">
                  <c:v>0</c:v>
                </c:pt>
              </c:numCache>
            </c:numRef>
          </c:val>
          <c:smooth val="0"/>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28592</c:v>
                </c:pt>
                <c:pt idx="62">
                  <c:v>30861</c:v>
                </c:pt>
                <c:pt idx="63">
                  <c:v>28158</c:v>
                </c:pt>
                <c:pt idx="64">
                  <c:v>33287</c:v>
                </c:pt>
                <c:pt idx="65">
                  <c:v>34352</c:v>
                </c:pt>
                <c:pt idx="66">
                  <c:v>31755</c:v>
                </c:pt>
                <c:pt idx="67">
                  <c:v>36751</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559104"/>
        <c:axId val="208573952"/>
      </c:lineChart>
      <c:catAx>
        <c:axId val="2085591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573952"/>
        <c:crosses val="autoZero"/>
        <c:auto val="1"/>
        <c:lblAlgn val="ctr"/>
        <c:lblOffset val="100"/>
        <c:tickLblSkip val="1"/>
        <c:tickMarkSkip val="1"/>
        <c:noMultiLvlLbl val="0"/>
      </c:catAx>
      <c:valAx>
        <c:axId val="2085739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55910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24781</c:v>
                </c:pt>
                <c:pt idx="62">
                  <c:v>20234</c:v>
                </c:pt>
                <c:pt idx="63">
                  <c:v>21494</c:v>
                </c:pt>
                <c:pt idx="64">
                  <c:v>24495</c:v>
                </c:pt>
                <c:pt idx="65">
                  <c:v>20783</c:v>
                </c:pt>
                <c:pt idx="66">
                  <c:v>22013</c:v>
                </c:pt>
                <c:pt idx="67">
                  <c:v>19207</c:v>
                </c:pt>
                <c:pt idx="68">
                  <c:v>0</c:v>
                </c:pt>
                <c:pt idx="69">
                  <c:v>0</c:v>
                </c:pt>
                <c:pt idx="70">
                  <c:v>0</c:v>
                </c:pt>
                <c:pt idx="71">
                  <c:v>0</c:v>
                </c:pt>
                <c:pt idx="72">
                  <c:v>0</c:v>
                </c:pt>
                <c:pt idx="73">
                  <c:v>0</c:v>
                </c:pt>
                <c:pt idx="74">
                  <c:v>0</c:v>
                </c:pt>
              </c:numCache>
            </c:numRef>
          </c:val>
          <c:smooth val="0"/>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23053</c:v>
                </c:pt>
                <c:pt idx="62">
                  <c:v>19752</c:v>
                </c:pt>
                <c:pt idx="63">
                  <c:v>22470</c:v>
                </c:pt>
                <c:pt idx="64">
                  <c:v>24446</c:v>
                </c:pt>
                <c:pt idx="65">
                  <c:v>26527</c:v>
                </c:pt>
                <c:pt idx="66">
                  <c:v>27178</c:v>
                </c:pt>
                <c:pt idx="67">
                  <c:v>25313</c:v>
                </c:pt>
                <c:pt idx="68">
                  <c:v>0</c:v>
                </c:pt>
                <c:pt idx="69">
                  <c:v>0</c:v>
                </c:pt>
                <c:pt idx="70">
                  <c:v>0</c:v>
                </c:pt>
                <c:pt idx="71">
                  <c:v>0</c:v>
                </c:pt>
                <c:pt idx="72">
                  <c:v>0</c:v>
                </c:pt>
                <c:pt idx="73">
                  <c:v>0</c:v>
                </c:pt>
                <c:pt idx="74">
                  <c:v>0</c:v>
                </c:pt>
              </c:numCache>
            </c:numRef>
          </c:val>
          <c:smooth val="0"/>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26750</c:v>
                </c:pt>
                <c:pt idx="62">
                  <c:v>23286</c:v>
                </c:pt>
                <c:pt idx="63">
                  <c:v>24580</c:v>
                </c:pt>
                <c:pt idx="64">
                  <c:v>21994</c:v>
                </c:pt>
                <c:pt idx="65">
                  <c:v>22639</c:v>
                </c:pt>
                <c:pt idx="66">
                  <c:v>22481</c:v>
                </c:pt>
                <c:pt idx="67">
                  <c:v>26875</c:v>
                </c:pt>
                <c:pt idx="68">
                  <c:v>0</c:v>
                </c:pt>
                <c:pt idx="69">
                  <c:v>0</c:v>
                </c:pt>
                <c:pt idx="70">
                  <c:v>0</c:v>
                </c:pt>
                <c:pt idx="71">
                  <c:v>0</c:v>
                </c:pt>
                <c:pt idx="72">
                  <c:v>0</c:v>
                </c:pt>
                <c:pt idx="73">
                  <c:v>0</c:v>
                </c:pt>
                <c:pt idx="74">
                  <c:v>0</c:v>
                </c:pt>
              </c:numCache>
            </c:numRef>
          </c:val>
          <c:smooth val="0"/>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20609</c:v>
                </c:pt>
                <c:pt idx="62">
                  <c:v>21629</c:v>
                </c:pt>
                <c:pt idx="63">
                  <c:v>18772</c:v>
                </c:pt>
                <c:pt idx="64">
                  <c:v>16833</c:v>
                </c:pt>
                <c:pt idx="65">
                  <c:v>18687</c:v>
                </c:pt>
                <c:pt idx="66">
                  <c:v>19196</c:v>
                </c:pt>
                <c:pt idx="67">
                  <c:v>18719</c:v>
                </c:pt>
                <c:pt idx="68">
                  <c:v>0</c:v>
                </c:pt>
                <c:pt idx="69">
                  <c:v>0</c:v>
                </c:pt>
                <c:pt idx="70">
                  <c:v>0</c:v>
                </c:pt>
                <c:pt idx="71">
                  <c:v>0</c:v>
                </c:pt>
                <c:pt idx="72">
                  <c:v>0</c:v>
                </c:pt>
                <c:pt idx="73">
                  <c:v>0</c:v>
                </c:pt>
                <c:pt idx="74">
                  <c:v>0</c:v>
                </c:pt>
              </c:numCache>
            </c:numRef>
          </c:val>
          <c:smooth val="0"/>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19085</c:v>
                </c:pt>
                <c:pt idx="62">
                  <c:v>20192</c:v>
                </c:pt>
                <c:pt idx="63">
                  <c:v>17427</c:v>
                </c:pt>
                <c:pt idx="64">
                  <c:v>19849</c:v>
                </c:pt>
                <c:pt idx="65">
                  <c:v>20407</c:v>
                </c:pt>
                <c:pt idx="66">
                  <c:v>19068</c:v>
                </c:pt>
                <c:pt idx="67">
                  <c:v>22509</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781696"/>
        <c:axId val="208784000"/>
      </c:lineChart>
      <c:catAx>
        <c:axId val="20878169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784000"/>
        <c:crosses val="autoZero"/>
        <c:auto val="1"/>
        <c:lblAlgn val="ctr"/>
        <c:lblOffset val="100"/>
        <c:tickLblSkip val="1"/>
        <c:tickMarkSkip val="1"/>
        <c:noMultiLvlLbl val="0"/>
      </c:catAx>
      <c:valAx>
        <c:axId val="2087840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781696"/>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51865</c:v>
                </c:pt>
                <c:pt idx="62">
                  <c:v>43826</c:v>
                </c:pt>
                <c:pt idx="63">
                  <c:v>39405</c:v>
                </c:pt>
                <c:pt idx="64">
                  <c:v>48261</c:v>
                </c:pt>
                <c:pt idx="65">
                  <c:v>39976</c:v>
                </c:pt>
                <c:pt idx="66">
                  <c:v>45554</c:v>
                </c:pt>
                <c:pt idx="67">
                  <c:v>38807</c:v>
                </c:pt>
                <c:pt idx="68">
                  <c:v>0</c:v>
                </c:pt>
                <c:pt idx="69">
                  <c:v>0</c:v>
                </c:pt>
                <c:pt idx="70">
                  <c:v>0</c:v>
                </c:pt>
                <c:pt idx="71">
                  <c:v>0</c:v>
                </c:pt>
                <c:pt idx="72">
                  <c:v>0</c:v>
                </c:pt>
                <c:pt idx="73">
                  <c:v>0</c:v>
                </c:pt>
                <c:pt idx="74">
                  <c:v>0</c:v>
                </c:pt>
              </c:numCache>
            </c:numRef>
          </c:val>
          <c:smooth val="0"/>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51495</c:v>
                </c:pt>
                <c:pt idx="62">
                  <c:v>47028</c:v>
                </c:pt>
                <c:pt idx="63">
                  <c:v>55109</c:v>
                </c:pt>
                <c:pt idx="64">
                  <c:v>57901</c:v>
                </c:pt>
                <c:pt idx="65">
                  <c:v>50493</c:v>
                </c:pt>
                <c:pt idx="66">
                  <c:v>53947</c:v>
                </c:pt>
                <c:pt idx="67">
                  <c:v>43897</c:v>
                </c:pt>
                <c:pt idx="68">
                  <c:v>0</c:v>
                </c:pt>
                <c:pt idx="69">
                  <c:v>0</c:v>
                </c:pt>
                <c:pt idx="70">
                  <c:v>0</c:v>
                </c:pt>
                <c:pt idx="71">
                  <c:v>0</c:v>
                </c:pt>
                <c:pt idx="72">
                  <c:v>0</c:v>
                </c:pt>
                <c:pt idx="73">
                  <c:v>0</c:v>
                </c:pt>
                <c:pt idx="74">
                  <c:v>0</c:v>
                </c:pt>
              </c:numCache>
            </c:numRef>
          </c:val>
          <c:smooth val="0"/>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41599</c:v>
                </c:pt>
                <c:pt idx="62">
                  <c:v>47655</c:v>
                </c:pt>
                <c:pt idx="63">
                  <c:v>53460</c:v>
                </c:pt>
                <c:pt idx="64">
                  <c:v>50018</c:v>
                </c:pt>
                <c:pt idx="65">
                  <c:v>48028</c:v>
                </c:pt>
                <c:pt idx="66">
                  <c:v>54395</c:v>
                </c:pt>
                <c:pt idx="67">
                  <c:v>60027</c:v>
                </c:pt>
                <c:pt idx="68">
                  <c:v>0</c:v>
                </c:pt>
                <c:pt idx="69">
                  <c:v>0</c:v>
                </c:pt>
                <c:pt idx="70">
                  <c:v>0</c:v>
                </c:pt>
                <c:pt idx="71">
                  <c:v>0</c:v>
                </c:pt>
                <c:pt idx="72">
                  <c:v>0</c:v>
                </c:pt>
                <c:pt idx="73">
                  <c:v>0</c:v>
                </c:pt>
                <c:pt idx="74">
                  <c:v>0</c:v>
                </c:pt>
              </c:numCache>
            </c:numRef>
          </c:val>
          <c:smooth val="0"/>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49974</c:v>
                </c:pt>
                <c:pt idx="62">
                  <c:v>58163</c:v>
                </c:pt>
                <c:pt idx="63">
                  <c:v>49955</c:v>
                </c:pt>
                <c:pt idx="64">
                  <c:v>46561</c:v>
                </c:pt>
                <c:pt idx="65">
                  <c:v>48006</c:v>
                </c:pt>
                <c:pt idx="66">
                  <c:v>52107</c:v>
                </c:pt>
                <c:pt idx="67">
                  <c:v>45286</c:v>
                </c:pt>
                <c:pt idx="68">
                  <c:v>0</c:v>
                </c:pt>
                <c:pt idx="69">
                  <c:v>0</c:v>
                </c:pt>
                <c:pt idx="70">
                  <c:v>0</c:v>
                </c:pt>
                <c:pt idx="71">
                  <c:v>0</c:v>
                </c:pt>
                <c:pt idx="72">
                  <c:v>0</c:v>
                </c:pt>
                <c:pt idx="73">
                  <c:v>0</c:v>
                </c:pt>
                <c:pt idx="74">
                  <c:v>0</c:v>
                </c:pt>
              </c:numCache>
            </c:numRef>
          </c:val>
          <c:smooth val="0"/>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44989</c:v>
                </c:pt>
                <c:pt idx="62">
                  <c:v>50479</c:v>
                </c:pt>
                <c:pt idx="63">
                  <c:v>43493</c:v>
                </c:pt>
                <c:pt idx="64">
                  <c:v>49350</c:v>
                </c:pt>
                <c:pt idx="65">
                  <c:v>46590</c:v>
                </c:pt>
                <c:pt idx="66">
                  <c:v>45546</c:v>
                </c:pt>
                <c:pt idx="67">
                  <c:v>52216</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664448"/>
        <c:axId val="208294272"/>
      </c:lineChart>
      <c:catAx>
        <c:axId val="2086644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294272"/>
        <c:crosses val="autoZero"/>
        <c:auto val="1"/>
        <c:lblAlgn val="ctr"/>
        <c:lblOffset val="100"/>
        <c:tickLblSkip val="1"/>
        <c:tickMarkSkip val="1"/>
        <c:noMultiLvlLbl val="0"/>
      </c:catAx>
      <c:valAx>
        <c:axId val="2082942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66444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57135</c:v>
                </c:pt>
                <c:pt idx="62">
                  <c:v>51557</c:v>
                </c:pt>
                <c:pt idx="63">
                  <c:v>47032</c:v>
                </c:pt>
                <c:pt idx="64">
                  <c:v>53078</c:v>
                </c:pt>
                <c:pt idx="65">
                  <c:v>43507</c:v>
                </c:pt>
                <c:pt idx="66">
                  <c:v>48559</c:v>
                </c:pt>
                <c:pt idx="67">
                  <c:v>41779</c:v>
                </c:pt>
                <c:pt idx="68">
                  <c:v>0</c:v>
                </c:pt>
                <c:pt idx="69">
                  <c:v>0</c:v>
                </c:pt>
                <c:pt idx="70">
                  <c:v>0</c:v>
                </c:pt>
                <c:pt idx="71">
                  <c:v>0</c:v>
                </c:pt>
                <c:pt idx="72">
                  <c:v>0</c:v>
                </c:pt>
                <c:pt idx="73">
                  <c:v>0</c:v>
                </c:pt>
                <c:pt idx="74">
                  <c:v>0</c:v>
                </c:pt>
              </c:numCache>
            </c:numRef>
          </c:val>
          <c:smooth val="0"/>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55611</c:v>
                </c:pt>
                <c:pt idx="62">
                  <c:v>51646</c:v>
                </c:pt>
                <c:pt idx="63">
                  <c:v>59741</c:v>
                </c:pt>
                <c:pt idx="64">
                  <c:v>29933</c:v>
                </c:pt>
                <c:pt idx="65">
                  <c:v>55731</c:v>
                </c:pt>
                <c:pt idx="66">
                  <c:v>57138</c:v>
                </c:pt>
                <c:pt idx="67">
                  <c:v>15867</c:v>
                </c:pt>
                <c:pt idx="68">
                  <c:v>0</c:v>
                </c:pt>
                <c:pt idx="69">
                  <c:v>0</c:v>
                </c:pt>
                <c:pt idx="70">
                  <c:v>0</c:v>
                </c:pt>
                <c:pt idx="71">
                  <c:v>0</c:v>
                </c:pt>
                <c:pt idx="72">
                  <c:v>0</c:v>
                </c:pt>
                <c:pt idx="73">
                  <c:v>0</c:v>
                </c:pt>
                <c:pt idx="74">
                  <c:v>0</c:v>
                </c:pt>
              </c:numCache>
            </c:numRef>
          </c:val>
          <c:smooth val="0"/>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49961</c:v>
                </c:pt>
                <c:pt idx="62">
                  <c:v>52601</c:v>
                </c:pt>
                <c:pt idx="63">
                  <c:v>55143</c:v>
                </c:pt>
                <c:pt idx="64">
                  <c:v>51309</c:v>
                </c:pt>
                <c:pt idx="65">
                  <c:v>52799</c:v>
                </c:pt>
                <c:pt idx="66">
                  <c:v>55784</c:v>
                </c:pt>
                <c:pt idx="67">
                  <c:v>65483</c:v>
                </c:pt>
                <c:pt idx="68">
                  <c:v>0</c:v>
                </c:pt>
                <c:pt idx="69">
                  <c:v>0</c:v>
                </c:pt>
                <c:pt idx="70">
                  <c:v>0</c:v>
                </c:pt>
                <c:pt idx="71">
                  <c:v>0</c:v>
                </c:pt>
                <c:pt idx="72">
                  <c:v>0</c:v>
                </c:pt>
                <c:pt idx="73">
                  <c:v>0</c:v>
                </c:pt>
                <c:pt idx="74">
                  <c:v>0</c:v>
                </c:pt>
              </c:numCache>
            </c:numRef>
          </c:val>
          <c:smooth val="0"/>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52050</c:v>
                </c:pt>
                <c:pt idx="62">
                  <c:v>70797</c:v>
                </c:pt>
                <c:pt idx="63">
                  <c:v>53403</c:v>
                </c:pt>
                <c:pt idx="64">
                  <c:v>50458</c:v>
                </c:pt>
                <c:pt idx="65">
                  <c:v>52118</c:v>
                </c:pt>
                <c:pt idx="66">
                  <c:v>54763</c:v>
                </c:pt>
                <c:pt idx="67">
                  <c:v>50038</c:v>
                </c:pt>
                <c:pt idx="68">
                  <c:v>0</c:v>
                </c:pt>
                <c:pt idx="69">
                  <c:v>0</c:v>
                </c:pt>
                <c:pt idx="70">
                  <c:v>0</c:v>
                </c:pt>
                <c:pt idx="71">
                  <c:v>0</c:v>
                </c:pt>
                <c:pt idx="72">
                  <c:v>0</c:v>
                </c:pt>
                <c:pt idx="73">
                  <c:v>0</c:v>
                </c:pt>
                <c:pt idx="74">
                  <c:v>0</c:v>
                </c:pt>
              </c:numCache>
            </c:numRef>
          </c:val>
          <c:smooth val="0"/>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48865</c:v>
                </c:pt>
                <c:pt idx="62">
                  <c:v>58646</c:v>
                </c:pt>
                <c:pt idx="63">
                  <c:v>49082</c:v>
                </c:pt>
                <c:pt idx="64">
                  <c:v>57095</c:v>
                </c:pt>
                <c:pt idx="65">
                  <c:v>54254</c:v>
                </c:pt>
                <c:pt idx="66">
                  <c:v>51346</c:v>
                </c:pt>
                <c:pt idx="67">
                  <c:v>57786</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334208"/>
        <c:axId val="208344960"/>
      </c:lineChart>
      <c:catAx>
        <c:axId val="2083342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344960"/>
        <c:crosses val="autoZero"/>
        <c:auto val="1"/>
        <c:lblAlgn val="ctr"/>
        <c:lblOffset val="100"/>
        <c:tickLblSkip val="1"/>
        <c:tickMarkSkip val="1"/>
        <c:noMultiLvlLbl val="0"/>
      </c:catAx>
      <c:valAx>
        <c:axId val="2083449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334208"/>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171790</c:v>
                </c:pt>
                <c:pt idx="62">
                  <c:v>152055</c:v>
                </c:pt>
                <c:pt idx="63">
                  <c:v>178245</c:v>
                </c:pt>
                <c:pt idx="64">
                  <c:v>190984</c:v>
                </c:pt>
                <c:pt idx="65">
                  <c:v>178944</c:v>
                </c:pt>
                <c:pt idx="66">
                  <c:v>197299</c:v>
                </c:pt>
                <c:pt idx="67">
                  <c:v>174978</c:v>
                </c:pt>
                <c:pt idx="68">
                  <c:v>0</c:v>
                </c:pt>
                <c:pt idx="69">
                  <c:v>0</c:v>
                </c:pt>
                <c:pt idx="70">
                  <c:v>0</c:v>
                </c:pt>
                <c:pt idx="71">
                  <c:v>0</c:v>
                </c:pt>
                <c:pt idx="72">
                  <c:v>0</c:v>
                </c:pt>
                <c:pt idx="73">
                  <c:v>0</c:v>
                </c:pt>
                <c:pt idx="74">
                  <c:v>0</c:v>
                </c:pt>
              </c:numCache>
            </c:numRef>
          </c:val>
          <c:smooth val="0"/>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137860</c:v>
                </c:pt>
                <c:pt idx="62">
                  <c:v>135238</c:v>
                </c:pt>
                <c:pt idx="63">
                  <c:v>162396</c:v>
                </c:pt>
                <c:pt idx="64">
                  <c:v>155749</c:v>
                </c:pt>
                <c:pt idx="65">
                  <c:v>151989</c:v>
                </c:pt>
                <c:pt idx="66">
                  <c:v>153075</c:v>
                </c:pt>
                <c:pt idx="67">
                  <c:v>134607</c:v>
                </c:pt>
                <c:pt idx="68">
                  <c:v>0</c:v>
                </c:pt>
                <c:pt idx="69">
                  <c:v>0</c:v>
                </c:pt>
                <c:pt idx="70">
                  <c:v>0</c:v>
                </c:pt>
                <c:pt idx="71">
                  <c:v>0</c:v>
                </c:pt>
                <c:pt idx="72">
                  <c:v>0</c:v>
                </c:pt>
                <c:pt idx="73">
                  <c:v>0</c:v>
                </c:pt>
                <c:pt idx="74">
                  <c:v>0</c:v>
                </c:pt>
              </c:numCache>
            </c:numRef>
          </c:val>
          <c:smooth val="0"/>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156955</c:v>
                </c:pt>
                <c:pt idx="62">
                  <c:v>154037</c:v>
                </c:pt>
                <c:pt idx="63">
                  <c:v>155869</c:v>
                </c:pt>
                <c:pt idx="64">
                  <c:v>132927</c:v>
                </c:pt>
                <c:pt idx="65">
                  <c:v>146741</c:v>
                </c:pt>
                <c:pt idx="66">
                  <c:v>154030</c:v>
                </c:pt>
                <c:pt idx="67">
                  <c:v>172033</c:v>
                </c:pt>
                <c:pt idx="68">
                  <c:v>0</c:v>
                </c:pt>
                <c:pt idx="69">
                  <c:v>0</c:v>
                </c:pt>
                <c:pt idx="70">
                  <c:v>0</c:v>
                </c:pt>
                <c:pt idx="71">
                  <c:v>0</c:v>
                </c:pt>
                <c:pt idx="72">
                  <c:v>0</c:v>
                </c:pt>
                <c:pt idx="73">
                  <c:v>0</c:v>
                </c:pt>
                <c:pt idx="74">
                  <c:v>0</c:v>
                </c:pt>
              </c:numCache>
            </c:numRef>
          </c:val>
          <c:smooth val="0"/>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135006</c:v>
                </c:pt>
                <c:pt idx="62">
                  <c:v>186904</c:v>
                </c:pt>
                <c:pt idx="63">
                  <c:v>126695</c:v>
                </c:pt>
                <c:pt idx="64">
                  <c:v>110499</c:v>
                </c:pt>
                <c:pt idx="65">
                  <c:v>130519</c:v>
                </c:pt>
                <c:pt idx="66">
                  <c:v>140678</c:v>
                </c:pt>
                <c:pt idx="67">
                  <c:v>134492</c:v>
                </c:pt>
                <c:pt idx="68">
                  <c:v>0</c:v>
                </c:pt>
                <c:pt idx="69">
                  <c:v>0</c:v>
                </c:pt>
                <c:pt idx="70">
                  <c:v>0</c:v>
                </c:pt>
                <c:pt idx="71">
                  <c:v>0</c:v>
                </c:pt>
                <c:pt idx="72">
                  <c:v>0</c:v>
                </c:pt>
                <c:pt idx="73">
                  <c:v>0</c:v>
                </c:pt>
                <c:pt idx="74">
                  <c:v>0</c:v>
                </c:pt>
              </c:numCache>
            </c:numRef>
          </c:val>
          <c:smooth val="0"/>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127305</c:v>
                </c:pt>
                <c:pt idx="62">
                  <c:v>148571</c:v>
                </c:pt>
                <c:pt idx="63">
                  <c:v>124173</c:v>
                </c:pt>
                <c:pt idx="64">
                  <c:v>133484</c:v>
                </c:pt>
                <c:pt idx="65">
                  <c:v>134097</c:v>
                </c:pt>
                <c:pt idx="66">
                  <c:v>124722</c:v>
                </c:pt>
                <c:pt idx="67">
                  <c:v>64833</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401536"/>
        <c:axId val="208403840"/>
      </c:lineChart>
      <c:catAx>
        <c:axId val="2084015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403840"/>
        <c:crosses val="autoZero"/>
        <c:auto val="1"/>
        <c:lblAlgn val="ctr"/>
        <c:lblOffset val="100"/>
        <c:tickLblSkip val="1"/>
        <c:tickMarkSkip val="1"/>
        <c:noMultiLvlLbl val="0"/>
      </c:catAx>
      <c:valAx>
        <c:axId val="2084038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401536"/>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444.18799999999999</c:v>
                </c:pt>
                <c:pt idx="62">
                  <c:v>401.66899999999998</c:v>
                </c:pt>
                <c:pt idx="63">
                  <c:v>430.19400000000002</c:v>
                </c:pt>
                <c:pt idx="64">
                  <c:v>417.04300000000001</c:v>
                </c:pt>
                <c:pt idx="65">
                  <c:v>431.91399999999999</c:v>
                </c:pt>
                <c:pt idx="66">
                  <c:v>412.322</c:v>
                </c:pt>
                <c:pt idx="67">
                  <c:v>497.81299999999999</c:v>
                </c:pt>
                <c:pt idx="68">
                  <c:v>0</c:v>
                </c:pt>
                <c:pt idx="69">
                  <c:v>0</c:v>
                </c:pt>
                <c:pt idx="70">
                  <c:v>0</c:v>
                </c:pt>
                <c:pt idx="71">
                  <c:v>0</c:v>
                </c:pt>
                <c:pt idx="72">
                  <c:v>0</c:v>
                </c:pt>
                <c:pt idx="73">
                  <c:v>0</c:v>
                </c:pt>
                <c:pt idx="74">
                  <c:v>0</c:v>
                </c:pt>
              </c:numCache>
            </c:numRef>
          </c:val>
          <c:smooth val="0"/>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375.82900000000001</c:v>
                </c:pt>
                <c:pt idx="62">
                  <c:v>345.08499999999998</c:v>
                </c:pt>
                <c:pt idx="63">
                  <c:v>407.88400000000001</c:v>
                </c:pt>
                <c:pt idx="64">
                  <c:v>436.30599999999998</c:v>
                </c:pt>
                <c:pt idx="65">
                  <c:v>376.85700000000003</c:v>
                </c:pt>
                <c:pt idx="66">
                  <c:v>402.06099999999998</c:v>
                </c:pt>
                <c:pt idx="67">
                  <c:v>322.86500000000001</c:v>
                </c:pt>
                <c:pt idx="68">
                  <c:v>0</c:v>
                </c:pt>
                <c:pt idx="69">
                  <c:v>0</c:v>
                </c:pt>
                <c:pt idx="70">
                  <c:v>0</c:v>
                </c:pt>
                <c:pt idx="71">
                  <c:v>0</c:v>
                </c:pt>
                <c:pt idx="72">
                  <c:v>0</c:v>
                </c:pt>
                <c:pt idx="73">
                  <c:v>0</c:v>
                </c:pt>
                <c:pt idx="74">
                  <c:v>0</c:v>
                </c:pt>
              </c:numCache>
            </c:numRef>
          </c:val>
          <c:smooth val="0"/>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380.17</c:v>
                </c:pt>
                <c:pt idx="62">
                  <c:v>372.65499999999997</c:v>
                </c:pt>
                <c:pt idx="63">
                  <c:v>397.28899999999999</c:v>
                </c:pt>
                <c:pt idx="64">
                  <c:v>364.49599999999998</c:v>
                </c:pt>
                <c:pt idx="65">
                  <c:v>402.62200000000001</c:v>
                </c:pt>
                <c:pt idx="66">
                  <c:v>468.61200000000002</c:v>
                </c:pt>
                <c:pt idx="67">
                  <c:v>415.27300000000002</c:v>
                </c:pt>
                <c:pt idx="68">
                  <c:v>0</c:v>
                </c:pt>
                <c:pt idx="69">
                  <c:v>0</c:v>
                </c:pt>
                <c:pt idx="70">
                  <c:v>0</c:v>
                </c:pt>
                <c:pt idx="71">
                  <c:v>0</c:v>
                </c:pt>
                <c:pt idx="72">
                  <c:v>0</c:v>
                </c:pt>
                <c:pt idx="73">
                  <c:v>0</c:v>
                </c:pt>
                <c:pt idx="74">
                  <c:v>0</c:v>
                </c:pt>
              </c:numCache>
            </c:numRef>
          </c:val>
          <c:smooth val="0"/>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357.45400000000001</c:v>
                </c:pt>
                <c:pt idx="62">
                  <c:v>422.38600000000002</c:v>
                </c:pt>
                <c:pt idx="63">
                  <c:v>344.63600000000002</c:v>
                </c:pt>
                <c:pt idx="64">
                  <c:v>340.15600000000001</c:v>
                </c:pt>
                <c:pt idx="65">
                  <c:v>342.22199999999998</c:v>
                </c:pt>
                <c:pt idx="66">
                  <c:v>359.75799999999998</c:v>
                </c:pt>
                <c:pt idx="67">
                  <c:v>399.62900000000002</c:v>
                </c:pt>
                <c:pt idx="68">
                  <c:v>0</c:v>
                </c:pt>
                <c:pt idx="69">
                  <c:v>0</c:v>
                </c:pt>
                <c:pt idx="70">
                  <c:v>0</c:v>
                </c:pt>
                <c:pt idx="71">
                  <c:v>0</c:v>
                </c:pt>
                <c:pt idx="72">
                  <c:v>0</c:v>
                </c:pt>
                <c:pt idx="73">
                  <c:v>0</c:v>
                </c:pt>
                <c:pt idx="74">
                  <c:v>0</c:v>
                </c:pt>
              </c:numCache>
            </c:numRef>
          </c:val>
          <c:smooth val="0"/>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334.84399999999999</c:v>
                </c:pt>
                <c:pt idx="62">
                  <c:v>382.46899999999999</c:v>
                </c:pt>
                <c:pt idx="63">
                  <c:v>330.37</c:v>
                </c:pt>
                <c:pt idx="64">
                  <c:v>367.70100000000002</c:v>
                </c:pt>
                <c:pt idx="65">
                  <c:v>367.899</c:v>
                </c:pt>
                <c:pt idx="66">
                  <c:v>344.98899999999998</c:v>
                </c:pt>
                <c:pt idx="67">
                  <c:v>315.08100000000002</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800768"/>
        <c:axId val="208807424"/>
      </c:lineChart>
      <c:catAx>
        <c:axId val="20880076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807424"/>
        <c:crosses val="autoZero"/>
        <c:auto val="1"/>
        <c:lblAlgn val="ctr"/>
        <c:lblOffset val="100"/>
        <c:tickLblSkip val="1"/>
        <c:tickMarkSkip val="1"/>
        <c:noMultiLvlLbl val="0"/>
      </c:catAx>
      <c:valAx>
        <c:axId val="2088074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800768"/>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346.404</c:v>
                </c:pt>
                <c:pt idx="62">
                  <c:v>316.58100000000002</c:v>
                </c:pt>
                <c:pt idx="63">
                  <c:v>342.291</c:v>
                </c:pt>
                <c:pt idx="64">
                  <c:v>352.10399999999998</c:v>
                </c:pt>
                <c:pt idx="65">
                  <c:v>365.625</c:v>
                </c:pt>
                <c:pt idx="66">
                  <c:v>368.803</c:v>
                </c:pt>
                <c:pt idx="67">
                  <c:v>363.67700000000002</c:v>
                </c:pt>
                <c:pt idx="68">
                  <c:v>0</c:v>
                </c:pt>
                <c:pt idx="69">
                  <c:v>0</c:v>
                </c:pt>
                <c:pt idx="70">
                  <c:v>0</c:v>
                </c:pt>
                <c:pt idx="71">
                  <c:v>0</c:v>
                </c:pt>
                <c:pt idx="72">
                  <c:v>0</c:v>
                </c:pt>
                <c:pt idx="73">
                  <c:v>0</c:v>
                </c:pt>
                <c:pt idx="74">
                  <c:v>0</c:v>
                </c:pt>
              </c:numCache>
            </c:numRef>
          </c:val>
          <c:smooth val="0"/>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169.34299999999999</c:v>
                </c:pt>
                <c:pt idx="62">
                  <c:v>148.387</c:v>
                </c:pt>
                <c:pt idx="63">
                  <c:v>155.13800000000001</c:v>
                </c:pt>
                <c:pt idx="64">
                  <c:v>155.95400000000001</c:v>
                </c:pt>
                <c:pt idx="65">
                  <c:v>153.054</c:v>
                </c:pt>
                <c:pt idx="66">
                  <c:v>145.06</c:v>
                </c:pt>
                <c:pt idx="67">
                  <c:v>150.72999999999999</c:v>
                </c:pt>
                <c:pt idx="68">
                  <c:v>0</c:v>
                </c:pt>
                <c:pt idx="69">
                  <c:v>0</c:v>
                </c:pt>
                <c:pt idx="70">
                  <c:v>0</c:v>
                </c:pt>
                <c:pt idx="71">
                  <c:v>0</c:v>
                </c:pt>
                <c:pt idx="72">
                  <c:v>0</c:v>
                </c:pt>
                <c:pt idx="73">
                  <c:v>0</c:v>
                </c:pt>
                <c:pt idx="74">
                  <c:v>0</c:v>
                </c:pt>
              </c:numCache>
            </c:numRef>
          </c:val>
          <c:smooth val="0"/>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114.27800000000001</c:v>
                </c:pt>
                <c:pt idx="62">
                  <c:v>105.093</c:v>
                </c:pt>
                <c:pt idx="63">
                  <c:v>104.74299999999999</c:v>
                </c:pt>
                <c:pt idx="64">
                  <c:v>107.617</c:v>
                </c:pt>
                <c:pt idx="65">
                  <c:v>109.04300000000001</c:v>
                </c:pt>
                <c:pt idx="66">
                  <c:v>109.93600000000001</c:v>
                </c:pt>
                <c:pt idx="67">
                  <c:v>112.623</c:v>
                </c:pt>
                <c:pt idx="68">
                  <c:v>0</c:v>
                </c:pt>
                <c:pt idx="69">
                  <c:v>0</c:v>
                </c:pt>
                <c:pt idx="70">
                  <c:v>0</c:v>
                </c:pt>
                <c:pt idx="71">
                  <c:v>0</c:v>
                </c:pt>
                <c:pt idx="72">
                  <c:v>0</c:v>
                </c:pt>
                <c:pt idx="73">
                  <c:v>0</c:v>
                </c:pt>
                <c:pt idx="74">
                  <c:v>0</c:v>
                </c:pt>
              </c:numCache>
            </c:numRef>
          </c:val>
          <c:smooth val="0"/>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239.922</c:v>
                </c:pt>
                <c:pt idx="62">
                  <c:v>247.15100000000001</c:v>
                </c:pt>
                <c:pt idx="63">
                  <c:v>241.422</c:v>
                </c:pt>
                <c:pt idx="64">
                  <c:v>252.09100000000001</c:v>
                </c:pt>
                <c:pt idx="65">
                  <c:v>233.09299999999999</c:v>
                </c:pt>
                <c:pt idx="66">
                  <c:v>251.54900000000001</c:v>
                </c:pt>
                <c:pt idx="67">
                  <c:v>240.233</c:v>
                </c:pt>
                <c:pt idx="68">
                  <c:v>0</c:v>
                </c:pt>
                <c:pt idx="69">
                  <c:v>0</c:v>
                </c:pt>
                <c:pt idx="70">
                  <c:v>0</c:v>
                </c:pt>
                <c:pt idx="71">
                  <c:v>0</c:v>
                </c:pt>
                <c:pt idx="72">
                  <c:v>0</c:v>
                </c:pt>
                <c:pt idx="73">
                  <c:v>0</c:v>
                </c:pt>
                <c:pt idx="74">
                  <c:v>0</c:v>
                </c:pt>
              </c:numCache>
            </c:numRef>
          </c:val>
          <c:smooth val="0"/>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263.62200000000001</c:v>
                </c:pt>
                <c:pt idx="62">
                  <c:v>285.24700000000001</c:v>
                </c:pt>
                <c:pt idx="63">
                  <c:v>264.40100000000001</c:v>
                </c:pt>
                <c:pt idx="64">
                  <c:v>274.29300000000001</c:v>
                </c:pt>
                <c:pt idx="65">
                  <c:v>258.40899999999999</c:v>
                </c:pt>
                <c:pt idx="66">
                  <c:v>267.58999999999997</c:v>
                </c:pt>
                <c:pt idx="67">
                  <c:v>265.39800000000002</c:v>
                </c:pt>
                <c:pt idx="68">
                  <c:v>0</c:v>
                </c:pt>
                <c:pt idx="69">
                  <c:v>0</c:v>
                </c:pt>
                <c:pt idx="70">
                  <c:v>0</c:v>
                </c:pt>
                <c:pt idx="71">
                  <c:v>0</c:v>
                </c:pt>
                <c:pt idx="72">
                  <c:v>0</c:v>
                </c:pt>
                <c:pt idx="73">
                  <c:v>0</c:v>
                </c:pt>
                <c:pt idx="74">
                  <c:v>0</c:v>
                </c:pt>
              </c:numCache>
            </c:numRef>
          </c:val>
          <c:smooth val="0"/>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728.91600000000005</c:v>
                </c:pt>
                <c:pt idx="62">
                  <c:v>776.80499999999995</c:v>
                </c:pt>
                <c:pt idx="63">
                  <c:v>747.37800000000004</c:v>
                </c:pt>
                <c:pt idx="64">
                  <c:v>723.64300000000003</c:v>
                </c:pt>
                <c:pt idx="65">
                  <c:v>742.29</c:v>
                </c:pt>
                <c:pt idx="66">
                  <c:v>769.80399999999997</c:v>
                </c:pt>
                <c:pt idx="67">
                  <c:v>758</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889344"/>
        <c:axId val="208908288"/>
      </c:lineChart>
      <c:catAx>
        <c:axId val="2088893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908288"/>
        <c:crosses val="autoZero"/>
        <c:auto val="1"/>
        <c:lblAlgn val="ctr"/>
        <c:lblOffset val="100"/>
        <c:tickLblSkip val="1"/>
        <c:tickMarkSkip val="1"/>
        <c:noMultiLvlLbl val="0"/>
      </c:catAx>
      <c:valAx>
        <c:axId val="2089082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889344"/>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449.41699999999997</c:v>
                </c:pt>
                <c:pt idx="62">
                  <c:v>402.012</c:v>
                </c:pt>
                <c:pt idx="63">
                  <c:v>447.46899999999999</c:v>
                </c:pt>
                <c:pt idx="64">
                  <c:v>421.84899999999999</c:v>
                </c:pt>
                <c:pt idx="65">
                  <c:v>423.66399999999999</c:v>
                </c:pt>
                <c:pt idx="66">
                  <c:v>381.37099999999998</c:v>
                </c:pt>
                <c:pt idx="67">
                  <c:v>370.05900000000003</c:v>
                </c:pt>
                <c:pt idx="68">
                  <c:v>0</c:v>
                </c:pt>
                <c:pt idx="69">
                  <c:v>0</c:v>
                </c:pt>
                <c:pt idx="70">
                  <c:v>0</c:v>
                </c:pt>
                <c:pt idx="71">
                  <c:v>0</c:v>
                </c:pt>
                <c:pt idx="72">
                  <c:v>0</c:v>
                </c:pt>
                <c:pt idx="73">
                  <c:v>0</c:v>
                </c:pt>
                <c:pt idx="74">
                  <c:v>0</c:v>
                </c:pt>
              </c:numCache>
            </c:numRef>
          </c:val>
          <c:smooth val="0"/>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349.97800000000001</c:v>
                </c:pt>
                <c:pt idx="62">
                  <c:v>346.76</c:v>
                </c:pt>
                <c:pt idx="63">
                  <c:v>363.31299999999999</c:v>
                </c:pt>
                <c:pt idx="64">
                  <c:v>411</c:v>
                </c:pt>
                <c:pt idx="65">
                  <c:v>381.66</c:v>
                </c:pt>
                <c:pt idx="66">
                  <c:v>425.68</c:v>
                </c:pt>
                <c:pt idx="67">
                  <c:v>415.07299999999998</c:v>
                </c:pt>
                <c:pt idx="68">
                  <c:v>0</c:v>
                </c:pt>
                <c:pt idx="69">
                  <c:v>0</c:v>
                </c:pt>
                <c:pt idx="70">
                  <c:v>0</c:v>
                </c:pt>
                <c:pt idx="71">
                  <c:v>0</c:v>
                </c:pt>
                <c:pt idx="72">
                  <c:v>0</c:v>
                </c:pt>
                <c:pt idx="73">
                  <c:v>0</c:v>
                </c:pt>
                <c:pt idx="74">
                  <c:v>0</c:v>
                </c:pt>
              </c:numCache>
            </c:numRef>
          </c:val>
          <c:smooth val="0"/>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385.99900000000002</c:v>
                </c:pt>
                <c:pt idx="62">
                  <c:v>363.685</c:v>
                </c:pt>
                <c:pt idx="63">
                  <c:v>386.28100000000001</c:v>
                </c:pt>
                <c:pt idx="64">
                  <c:v>421.75299999999999</c:v>
                </c:pt>
                <c:pt idx="65">
                  <c:v>401.58300000000003</c:v>
                </c:pt>
                <c:pt idx="66">
                  <c:v>435.43900000000002</c:v>
                </c:pt>
                <c:pt idx="67">
                  <c:v>456.673</c:v>
                </c:pt>
                <c:pt idx="68">
                  <c:v>0</c:v>
                </c:pt>
                <c:pt idx="69">
                  <c:v>0</c:v>
                </c:pt>
                <c:pt idx="70">
                  <c:v>0</c:v>
                </c:pt>
                <c:pt idx="71">
                  <c:v>0</c:v>
                </c:pt>
                <c:pt idx="72">
                  <c:v>0</c:v>
                </c:pt>
                <c:pt idx="73">
                  <c:v>0</c:v>
                </c:pt>
                <c:pt idx="74">
                  <c:v>0</c:v>
                </c:pt>
              </c:numCache>
            </c:numRef>
          </c:val>
          <c:smooth val="0"/>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340.47300000000001</c:v>
                </c:pt>
                <c:pt idx="62">
                  <c:v>414.93299999999999</c:v>
                </c:pt>
                <c:pt idx="63">
                  <c:v>362.75700000000001</c:v>
                </c:pt>
                <c:pt idx="64">
                  <c:v>332.08199999999999</c:v>
                </c:pt>
                <c:pt idx="65">
                  <c:v>325.06099999999998</c:v>
                </c:pt>
                <c:pt idx="66">
                  <c:v>376.65899999999999</c:v>
                </c:pt>
                <c:pt idx="67">
                  <c:v>360.995</c:v>
                </c:pt>
                <c:pt idx="68">
                  <c:v>0</c:v>
                </c:pt>
                <c:pt idx="69">
                  <c:v>0</c:v>
                </c:pt>
                <c:pt idx="70">
                  <c:v>0</c:v>
                </c:pt>
                <c:pt idx="71">
                  <c:v>0</c:v>
                </c:pt>
                <c:pt idx="72">
                  <c:v>0</c:v>
                </c:pt>
                <c:pt idx="73">
                  <c:v>0</c:v>
                </c:pt>
                <c:pt idx="74">
                  <c:v>0</c:v>
                </c:pt>
              </c:numCache>
            </c:numRef>
          </c:val>
          <c:smooth val="0"/>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303.137</c:v>
                </c:pt>
                <c:pt idx="62">
                  <c:v>303.72300000000001</c:v>
                </c:pt>
                <c:pt idx="63">
                  <c:v>278.959</c:v>
                </c:pt>
                <c:pt idx="64">
                  <c:v>252.197</c:v>
                </c:pt>
                <c:pt idx="65">
                  <c:v>280.93400000000003</c:v>
                </c:pt>
                <c:pt idx="66">
                  <c:v>241.99100000000001</c:v>
                </c:pt>
                <c:pt idx="67">
                  <c:v>240.43700000000001</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9040896"/>
        <c:axId val="209051648"/>
      </c:lineChart>
      <c:catAx>
        <c:axId val="20904089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051648"/>
        <c:crosses val="autoZero"/>
        <c:auto val="1"/>
        <c:lblAlgn val="ctr"/>
        <c:lblOffset val="100"/>
        <c:tickLblSkip val="1"/>
        <c:tickMarkSkip val="1"/>
        <c:noMultiLvlLbl val="0"/>
      </c:catAx>
      <c:valAx>
        <c:axId val="20905164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040896"/>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305.63600000000002</c:v>
                </c:pt>
                <c:pt idx="62">
                  <c:v>307.39400000000001</c:v>
                </c:pt>
                <c:pt idx="63">
                  <c:v>302.93299999999999</c:v>
                </c:pt>
                <c:pt idx="64">
                  <c:v>320.666</c:v>
                </c:pt>
                <c:pt idx="65">
                  <c:v>329.976</c:v>
                </c:pt>
                <c:pt idx="66">
                  <c:v>337.12900000000002</c:v>
                </c:pt>
                <c:pt idx="67">
                  <c:v>331.73700000000002</c:v>
                </c:pt>
                <c:pt idx="68">
                  <c:v>0</c:v>
                </c:pt>
                <c:pt idx="69">
                  <c:v>0</c:v>
                </c:pt>
                <c:pt idx="70">
                  <c:v>0</c:v>
                </c:pt>
                <c:pt idx="71">
                  <c:v>0</c:v>
                </c:pt>
                <c:pt idx="72">
                  <c:v>0</c:v>
                </c:pt>
                <c:pt idx="73">
                  <c:v>0</c:v>
                </c:pt>
                <c:pt idx="74">
                  <c:v>0</c:v>
                </c:pt>
              </c:numCache>
            </c:numRef>
          </c:val>
          <c:smooth val="0"/>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106.107</c:v>
                </c:pt>
                <c:pt idx="62">
                  <c:v>39.966999999999999</c:v>
                </c:pt>
                <c:pt idx="63">
                  <c:v>63.527999999999999</c:v>
                </c:pt>
                <c:pt idx="64">
                  <c:v>61.905000000000001</c:v>
                </c:pt>
                <c:pt idx="65">
                  <c:v>60.09</c:v>
                </c:pt>
                <c:pt idx="66">
                  <c:v>56.473999999999997</c:v>
                </c:pt>
                <c:pt idx="67">
                  <c:v>57.152999999999999</c:v>
                </c:pt>
                <c:pt idx="68">
                  <c:v>0</c:v>
                </c:pt>
                <c:pt idx="69">
                  <c:v>0</c:v>
                </c:pt>
                <c:pt idx="70">
                  <c:v>0</c:v>
                </c:pt>
                <c:pt idx="71">
                  <c:v>0</c:v>
                </c:pt>
                <c:pt idx="72">
                  <c:v>0</c:v>
                </c:pt>
                <c:pt idx="73">
                  <c:v>0</c:v>
                </c:pt>
                <c:pt idx="74">
                  <c:v>0</c:v>
                </c:pt>
              </c:numCache>
            </c:numRef>
          </c:val>
          <c:smooth val="0"/>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101.649</c:v>
                </c:pt>
                <c:pt idx="62">
                  <c:v>55.017000000000003</c:v>
                </c:pt>
                <c:pt idx="63">
                  <c:v>71.816999999999993</c:v>
                </c:pt>
                <c:pt idx="64">
                  <c:v>78.605000000000004</c:v>
                </c:pt>
                <c:pt idx="65">
                  <c:v>74.902000000000001</c:v>
                </c:pt>
                <c:pt idx="66">
                  <c:v>71.813000000000002</c:v>
                </c:pt>
                <c:pt idx="67">
                  <c:v>73.427999999999997</c:v>
                </c:pt>
                <c:pt idx="68">
                  <c:v>0</c:v>
                </c:pt>
                <c:pt idx="69">
                  <c:v>0</c:v>
                </c:pt>
                <c:pt idx="70">
                  <c:v>0</c:v>
                </c:pt>
                <c:pt idx="71">
                  <c:v>0</c:v>
                </c:pt>
                <c:pt idx="72">
                  <c:v>0</c:v>
                </c:pt>
                <c:pt idx="73">
                  <c:v>0</c:v>
                </c:pt>
                <c:pt idx="74">
                  <c:v>0</c:v>
                </c:pt>
              </c:numCache>
            </c:numRef>
          </c:val>
          <c:smooth val="0"/>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242.738</c:v>
                </c:pt>
                <c:pt idx="62">
                  <c:v>256.80200000000002</c:v>
                </c:pt>
                <c:pt idx="63">
                  <c:v>239.64099999999999</c:v>
                </c:pt>
                <c:pt idx="64">
                  <c:v>252.35</c:v>
                </c:pt>
                <c:pt idx="65">
                  <c:v>245.49100000000001</c:v>
                </c:pt>
                <c:pt idx="66">
                  <c:v>259.32600000000002</c:v>
                </c:pt>
                <c:pt idx="67">
                  <c:v>263.41699999999997</c:v>
                </c:pt>
                <c:pt idx="68">
                  <c:v>0</c:v>
                </c:pt>
                <c:pt idx="69">
                  <c:v>0</c:v>
                </c:pt>
                <c:pt idx="70">
                  <c:v>0</c:v>
                </c:pt>
                <c:pt idx="71">
                  <c:v>0</c:v>
                </c:pt>
                <c:pt idx="72">
                  <c:v>0</c:v>
                </c:pt>
                <c:pt idx="73">
                  <c:v>0</c:v>
                </c:pt>
                <c:pt idx="74">
                  <c:v>0</c:v>
                </c:pt>
              </c:numCache>
            </c:numRef>
          </c:val>
          <c:smooth val="0"/>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309.55700000000002</c:v>
                </c:pt>
                <c:pt idx="62">
                  <c:v>342.88200000000001</c:v>
                </c:pt>
                <c:pt idx="63">
                  <c:v>310.50400000000002</c:v>
                </c:pt>
                <c:pt idx="64">
                  <c:v>332.334</c:v>
                </c:pt>
                <c:pt idx="65">
                  <c:v>319.23099999999999</c:v>
                </c:pt>
                <c:pt idx="66">
                  <c:v>335.20400000000001</c:v>
                </c:pt>
                <c:pt idx="67">
                  <c:v>333.95100000000002</c:v>
                </c:pt>
                <c:pt idx="68">
                  <c:v>0</c:v>
                </c:pt>
                <c:pt idx="69">
                  <c:v>0</c:v>
                </c:pt>
                <c:pt idx="70">
                  <c:v>0</c:v>
                </c:pt>
                <c:pt idx="71">
                  <c:v>0</c:v>
                </c:pt>
                <c:pt idx="72">
                  <c:v>0</c:v>
                </c:pt>
                <c:pt idx="73">
                  <c:v>0</c:v>
                </c:pt>
                <c:pt idx="74">
                  <c:v>0</c:v>
                </c:pt>
              </c:numCache>
            </c:numRef>
          </c:val>
          <c:smooth val="0"/>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763.31700000000001</c:v>
                </c:pt>
                <c:pt idx="62">
                  <c:v>829.05100000000004</c:v>
                </c:pt>
                <c:pt idx="63">
                  <c:v>850.35599999999999</c:v>
                </c:pt>
                <c:pt idx="64">
                  <c:v>793.02099999999996</c:v>
                </c:pt>
                <c:pt idx="65">
                  <c:v>783.21199999999999</c:v>
                </c:pt>
                <c:pt idx="66">
                  <c:v>801.19399999999996</c:v>
                </c:pt>
                <c:pt idx="67">
                  <c:v>783.55100000000004</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982016"/>
        <c:axId val="208984320"/>
      </c:lineChart>
      <c:catAx>
        <c:axId val="2089820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984320"/>
        <c:crosses val="autoZero"/>
        <c:auto val="1"/>
        <c:lblAlgn val="ctr"/>
        <c:lblOffset val="100"/>
        <c:tickLblSkip val="1"/>
        <c:tickMarkSkip val="1"/>
        <c:noMultiLvlLbl val="0"/>
      </c:catAx>
      <c:valAx>
        <c:axId val="2089843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982016"/>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71688</c:v>
                </c:pt>
                <c:pt idx="62">
                  <c:v>67531</c:v>
                </c:pt>
                <c:pt idx="63">
                  <c:v>67816</c:v>
                </c:pt>
                <c:pt idx="64">
                  <c:v>77955</c:v>
                </c:pt>
                <c:pt idx="65">
                  <c:v>85219</c:v>
                </c:pt>
                <c:pt idx="66">
                  <c:v>76776</c:v>
                </c:pt>
                <c:pt idx="67">
                  <c:v>74963</c:v>
                </c:pt>
                <c:pt idx="68">
                  <c:v>0</c:v>
                </c:pt>
                <c:pt idx="69">
                  <c:v>0</c:v>
                </c:pt>
                <c:pt idx="70">
                  <c:v>0</c:v>
                </c:pt>
                <c:pt idx="71">
                  <c:v>0</c:v>
                </c:pt>
                <c:pt idx="72">
                  <c:v>0</c:v>
                </c:pt>
                <c:pt idx="73">
                  <c:v>0</c:v>
                </c:pt>
                <c:pt idx="74">
                  <c:v>0</c:v>
                </c:pt>
              </c:numCache>
            </c:numRef>
          </c:val>
          <c:smooth val="0"/>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58494</c:v>
                </c:pt>
                <c:pt idx="62">
                  <c:v>59067</c:v>
                </c:pt>
                <c:pt idx="63">
                  <c:v>58776</c:v>
                </c:pt>
                <c:pt idx="64">
                  <c:v>69611</c:v>
                </c:pt>
                <c:pt idx="65">
                  <c:v>65780</c:v>
                </c:pt>
                <c:pt idx="66">
                  <c:v>73284</c:v>
                </c:pt>
                <c:pt idx="67">
                  <c:v>71614</c:v>
                </c:pt>
                <c:pt idx="68">
                  <c:v>0</c:v>
                </c:pt>
                <c:pt idx="69">
                  <c:v>0</c:v>
                </c:pt>
                <c:pt idx="70">
                  <c:v>0</c:v>
                </c:pt>
                <c:pt idx="71">
                  <c:v>0</c:v>
                </c:pt>
                <c:pt idx="72">
                  <c:v>0</c:v>
                </c:pt>
                <c:pt idx="73">
                  <c:v>0</c:v>
                </c:pt>
                <c:pt idx="74">
                  <c:v>0</c:v>
                </c:pt>
              </c:numCache>
            </c:numRef>
          </c:val>
          <c:smooth val="0"/>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63258</c:v>
                </c:pt>
                <c:pt idx="62">
                  <c:v>60495</c:v>
                </c:pt>
                <c:pt idx="63">
                  <c:v>64108</c:v>
                </c:pt>
                <c:pt idx="64">
                  <c:v>70642</c:v>
                </c:pt>
                <c:pt idx="65">
                  <c:v>69989</c:v>
                </c:pt>
                <c:pt idx="66">
                  <c:v>77176</c:v>
                </c:pt>
                <c:pt idx="67">
                  <c:v>79634</c:v>
                </c:pt>
                <c:pt idx="68">
                  <c:v>0</c:v>
                </c:pt>
                <c:pt idx="69">
                  <c:v>0</c:v>
                </c:pt>
                <c:pt idx="70">
                  <c:v>0</c:v>
                </c:pt>
                <c:pt idx="71">
                  <c:v>0</c:v>
                </c:pt>
                <c:pt idx="72">
                  <c:v>0</c:v>
                </c:pt>
                <c:pt idx="73">
                  <c:v>0</c:v>
                </c:pt>
                <c:pt idx="74">
                  <c:v>0</c:v>
                </c:pt>
              </c:numCache>
            </c:numRef>
          </c:val>
          <c:smooth val="0"/>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59644</c:v>
                </c:pt>
                <c:pt idx="62">
                  <c:v>65163</c:v>
                </c:pt>
                <c:pt idx="63">
                  <c:v>61281</c:v>
                </c:pt>
                <c:pt idx="64">
                  <c:v>54798</c:v>
                </c:pt>
                <c:pt idx="65">
                  <c:v>54207</c:v>
                </c:pt>
                <c:pt idx="66">
                  <c:v>62379</c:v>
                </c:pt>
                <c:pt idx="67">
                  <c:v>58466</c:v>
                </c:pt>
                <c:pt idx="68">
                  <c:v>0</c:v>
                </c:pt>
                <c:pt idx="69">
                  <c:v>0</c:v>
                </c:pt>
                <c:pt idx="70">
                  <c:v>0</c:v>
                </c:pt>
                <c:pt idx="71">
                  <c:v>0</c:v>
                </c:pt>
                <c:pt idx="72">
                  <c:v>0</c:v>
                </c:pt>
                <c:pt idx="73">
                  <c:v>0</c:v>
                </c:pt>
                <c:pt idx="74">
                  <c:v>0</c:v>
                </c:pt>
              </c:numCache>
            </c:numRef>
          </c:val>
          <c:smooth val="0"/>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52552</c:v>
                </c:pt>
                <c:pt idx="62">
                  <c:v>55138</c:v>
                </c:pt>
                <c:pt idx="63">
                  <c:v>50952</c:v>
                </c:pt>
                <c:pt idx="64">
                  <c:v>47660</c:v>
                </c:pt>
                <c:pt idx="65">
                  <c:v>54781</c:v>
                </c:pt>
                <c:pt idx="66">
                  <c:v>47514</c:v>
                </c:pt>
                <c:pt idx="67">
                  <c:v>47060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9110144"/>
        <c:axId val="209112448"/>
      </c:lineChart>
      <c:catAx>
        <c:axId val="2091101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112448"/>
        <c:crosses val="autoZero"/>
        <c:auto val="1"/>
        <c:lblAlgn val="ctr"/>
        <c:lblOffset val="100"/>
        <c:tickLblSkip val="1"/>
        <c:tickMarkSkip val="1"/>
        <c:noMultiLvlLbl val="0"/>
      </c:catAx>
      <c:valAx>
        <c:axId val="20911244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11014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25810</c:v>
                </c:pt>
                <c:pt idx="62">
                  <c:v>0</c:v>
                </c:pt>
                <c:pt idx="63">
                  <c:v>11421</c:v>
                </c:pt>
                <c:pt idx="64">
                  <c:v>11387</c:v>
                </c:pt>
                <c:pt idx="65">
                  <c:v>7092</c:v>
                </c:pt>
                <c:pt idx="66">
                  <c:v>5090</c:v>
                </c:pt>
                <c:pt idx="67">
                  <c:v>4983</c:v>
                </c:pt>
                <c:pt idx="68">
                  <c:v>0</c:v>
                </c:pt>
                <c:pt idx="69">
                  <c:v>0</c:v>
                </c:pt>
                <c:pt idx="70">
                  <c:v>0</c:v>
                </c:pt>
                <c:pt idx="71">
                  <c:v>0</c:v>
                </c:pt>
                <c:pt idx="72">
                  <c:v>0</c:v>
                </c:pt>
                <c:pt idx="73">
                  <c:v>0</c:v>
                </c:pt>
                <c:pt idx="74">
                  <c:v>0</c:v>
                </c:pt>
              </c:numCache>
            </c:numRef>
          </c:val>
          <c:smooth val="0"/>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20375</c:v>
                </c:pt>
                <c:pt idx="62">
                  <c:v>10026</c:v>
                </c:pt>
                <c:pt idx="63">
                  <c:v>11541</c:v>
                </c:pt>
                <c:pt idx="64">
                  <c:v>6062</c:v>
                </c:pt>
                <c:pt idx="65">
                  <c:v>10610</c:v>
                </c:pt>
                <c:pt idx="66">
                  <c:v>10795</c:v>
                </c:pt>
                <c:pt idx="67">
                  <c:v>10863</c:v>
                </c:pt>
                <c:pt idx="68">
                  <c:v>0</c:v>
                </c:pt>
                <c:pt idx="69">
                  <c:v>0</c:v>
                </c:pt>
                <c:pt idx="70">
                  <c:v>0</c:v>
                </c:pt>
                <c:pt idx="71">
                  <c:v>0</c:v>
                </c:pt>
                <c:pt idx="72">
                  <c:v>0</c:v>
                </c:pt>
                <c:pt idx="73">
                  <c:v>0</c:v>
                </c:pt>
                <c:pt idx="74">
                  <c:v>0</c:v>
                </c:pt>
              </c:numCache>
            </c:numRef>
          </c:val>
          <c:smooth val="0"/>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24065</c:v>
                </c:pt>
                <c:pt idx="62">
                  <c:v>11476</c:v>
                </c:pt>
                <c:pt idx="63">
                  <c:v>15441</c:v>
                </c:pt>
                <c:pt idx="64">
                  <c:v>18773</c:v>
                </c:pt>
                <c:pt idx="65">
                  <c:v>17079</c:v>
                </c:pt>
                <c:pt idx="66">
                  <c:v>17071</c:v>
                </c:pt>
                <c:pt idx="67">
                  <c:v>18229</c:v>
                </c:pt>
                <c:pt idx="68">
                  <c:v>0</c:v>
                </c:pt>
                <c:pt idx="69">
                  <c:v>0</c:v>
                </c:pt>
                <c:pt idx="70">
                  <c:v>0</c:v>
                </c:pt>
                <c:pt idx="71">
                  <c:v>0</c:v>
                </c:pt>
                <c:pt idx="72">
                  <c:v>0</c:v>
                </c:pt>
                <c:pt idx="73">
                  <c:v>0</c:v>
                </c:pt>
                <c:pt idx="74">
                  <c:v>0</c:v>
                </c:pt>
              </c:numCache>
            </c:numRef>
          </c:val>
          <c:smooth val="0"/>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18856</c:v>
                </c:pt>
                <c:pt idx="62">
                  <c:v>8929</c:v>
                </c:pt>
                <c:pt idx="63">
                  <c:v>13646</c:v>
                </c:pt>
                <c:pt idx="64">
                  <c:v>13662</c:v>
                </c:pt>
                <c:pt idx="65">
                  <c:v>11955</c:v>
                </c:pt>
                <c:pt idx="66">
                  <c:v>12424</c:v>
                </c:pt>
                <c:pt idx="67">
                  <c:v>11670</c:v>
                </c:pt>
                <c:pt idx="68">
                  <c:v>0</c:v>
                </c:pt>
                <c:pt idx="69">
                  <c:v>0</c:v>
                </c:pt>
                <c:pt idx="70">
                  <c:v>0</c:v>
                </c:pt>
                <c:pt idx="71">
                  <c:v>0</c:v>
                </c:pt>
                <c:pt idx="72">
                  <c:v>0</c:v>
                </c:pt>
                <c:pt idx="73">
                  <c:v>0</c:v>
                </c:pt>
                <c:pt idx="74">
                  <c:v>0</c:v>
                </c:pt>
              </c:numCache>
            </c:numRef>
          </c:val>
          <c:smooth val="0"/>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17001</c:v>
                </c:pt>
                <c:pt idx="62">
                  <c:v>9536</c:v>
                </c:pt>
                <c:pt idx="63">
                  <c:v>11479</c:v>
                </c:pt>
                <c:pt idx="64">
                  <c:v>12021</c:v>
                </c:pt>
                <c:pt idx="65">
                  <c:v>13354</c:v>
                </c:pt>
                <c:pt idx="66">
                  <c:v>11094</c:v>
                </c:pt>
                <c:pt idx="67">
                  <c:v>11408</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9185024"/>
        <c:axId val="209195776"/>
      </c:lineChart>
      <c:catAx>
        <c:axId val="2091850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195776"/>
        <c:crosses val="autoZero"/>
        <c:auto val="1"/>
        <c:lblAlgn val="ctr"/>
        <c:lblOffset val="100"/>
        <c:tickLblSkip val="1"/>
        <c:tickMarkSkip val="1"/>
        <c:noMultiLvlLbl val="0"/>
      </c:catAx>
      <c:valAx>
        <c:axId val="2091957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18502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25043</c:v>
                </c:pt>
                <c:pt idx="62">
                  <c:v>10359</c:v>
                </c:pt>
                <c:pt idx="63">
                  <c:v>13662</c:v>
                </c:pt>
                <c:pt idx="64">
                  <c:v>11900</c:v>
                </c:pt>
                <c:pt idx="65">
                  <c:v>8339</c:v>
                </c:pt>
                <c:pt idx="66">
                  <c:v>5949</c:v>
                </c:pt>
                <c:pt idx="67">
                  <c:v>5867</c:v>
                </c:pt>
                <c:pt idx="68">
                  <c:v>0</c:v>
                </c:pt>
                <c:pt idx="69">
                  <c:v>0</c:v>
                </c:pt>
                <c:pt idx="70">
                  <c:v>0</c:v>
                </c:pt>
                <c:pt idx="71">
                  <c:v>0</c:v>
                </c:pt>
                <c:pt idx="72">
                  <c:v>0</c:v>
                </c:pt>
                <c:pt idx="73">
                  <c:v>0</c:v>
                </c:pt>
                <c:pt idx="74">
                  <c:v>0</c:v>
                </c:pt>
              </c:numCache>
            </c:numRef>
          </c:val>
          <c:smooth val="0"/>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20069</c:v>
                </c:pt>
                <c:pt idx="62">
                  <c:v>11841</c:v>
                </c:pt>
                <c:pt idx="63">
                  <c:v>15635</c:v>
                </c:pt>
                <c:pt idx="64">
                  <c:v>21014</c:v>
                </c:pt>
                <c:pt idx="65">
                  <c:v>20194</c:v>
                </c:pt>
                <c:pt idx="66">
                  <c:v>21390</c:v>
                </c:pt>
                <c:pt idx="67">
                  <c:v>21906</c:v>
                </c:pt>
                <c:pt idx="68">
                  <c:v>0</c:v>
                </c:pt>
                <c:pt idx="69">
                  <c:v>0</c:v>
                </c:pt>
                <c:pt idx="70">
                  <c:v>0</c:v>
                </c:pt>
                <c:pt idx="71">
                  <c:v>0</c:v>
                </c:pt>
                <c:pt idx="72">
                  <c:v>0</c:v>
                </c:pt>
                <c:pt idx="73">
                  <c:v>0</c:v>
                </c:pt>
                <c:pt idx="74">
                  <c:v>0</c:v>
                </c:pt>
              </c:numCache>
            </c:numRef>
          </c:val>
          <c:smooth val="0"/>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21350</c:v>
                </c:pt>
                <c:pt idx="62">
                  <c:v>11442</c:v>
                </c:pt>
                <c:pt idx="63">
                  <c:v>15154</c:v>
                </c:pt>
                <c:pt idx="64">
                  <c:v>18321</c:v>
                </c:pt>
                <c:pt idx="65">
                  <c:v>18183</c:v>
                </c:pt>
                <c:pt idx="66">
                  <c:v>18288</c:v>
                </c:pt>
                <c:pt idx="67">
                  <c:v>20102</c:v>
                </c:pt>
                <c:pt idx="68">
                  <c:v>0</c:v>
                </c:pt>
                <c:pt idx="69">
                  <c:v>0</c:v>
                </c:pt>
                <c:pt idx="70">
                  <c:v>0</c:v>
                </c:pt>
                <c:pt idx="71">
                  <c:v>0</c:v>
                </c:pt>
                <c:pt idx="72">
                  <c:v>0</c:v>
                </c:pt>
                <c:pt idx="73">
                  <c:v>0</c:v>
                </c:pt>
                <c:pt idx="74">
                  <c:v>0</c:v>
                </c:pt>
              </c:numCache>
            </c:numRef>
          </c:val>
          <c:smooth val="0"/>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18699</c:v>
                </c:pt>
                <c:pt idx="62">
                  <c:v>11395</c:v>
                </c:pt>
                <c:pt idx="63">
                  <c:v>15638</c:v>
                </c:pt>
                <c:pt idx="64">
                  <c:v>15173</c:v>
                </c:pt>
                <c:pt idx="65">
                  <c:v>14278</c:v>
                </c:pt>
                <c:pt idx="66">
                  <c:v>14878</c:v>
                </c:pt>
                <c:pt idx="67">
                  <c:v>13863</c:v>
                </c:pt>
                <c:pt idx="68">
                  <c:v>0</c:v>
                </c:pt>
                <c:pt idx="69">
                  <c:v>0</c:v>
                </c:pt>
                <c:pt idx="70">
                  <c:v>0</c:v>
                </c:pt>
                <c:pt idx="71">
                  <c:v>0</c:v>
                </c:pt>
                <c:pt idx="72">
                  <c:v>0</c:v>
                </c:pt>
                <c:pt idx="73">
                  <c:v>0</c:v>
                </c:pt>
                <c:pt idx="74">
                  <c:v>0</c:v>
                </c:pt>
              </c:numCache>
            </c:numRef>
          </c:val>
          <c:smooth val="0"/>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16488</c:v>
                </c:pt>
                <c:pt idx="62">
                  <c:v>9980</c:v>
                </c:pt>
                <c:pt idx="63">
                  <c:v>11728</c:v>
                </c:pt>
                <c:pt idx="64">
                  <c:v>12197</c:v>
                </c:pt>
                <c:pt idx="65">
                  <c:v>13908</c:v>
                </c:pt>
                <c:pt idx="66">
                  <c:v>11308</c:v>
                </c:pt>
                <c:pt idx="67">
                  <c:v>11690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9403904"/>
        <c:axId val="209406208"/>
      </c:lineChart>
      <c:catAx>
        <c:axId val="2094039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406208"/>
        <c:crosses val="autoZero"/>
        <c:auto val="1"/>
        <c:lblAlgn val="ctr"/>
        <c:lblOffset val="100"/>
        <c:tickLblSkip val="1"/>
        <c:tickMarkSkip val="1"/>
        <c:noMultiLvlLbl val="0"/>
      </c:catAx>
      <c:valAx>
        <c:axId val="2094062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403904"/>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60556</c:v>
                </c:pt>
                <c:pt idx="62">
                  <c:v>56827</c:v>
                </c:pt>
                <c:pt idx="63">
                  <c:v>52715</c:v>
                </c:pt>
                <c:pt idx="64">
                  <c:v>57225</c:v>
                </c:pt>
                <c:pt idx="65">
                  <c:v>58180</c:v>
                </c:pt>
                <c:pt idx="66">
                  <c:v>50486</c:v>
                </c:pt>
                <c:pt idx="67">
                  <c:v>51849</c:v>
                </c:pt>
                <c:pt idx="68">
                  <c:v>0</c:v>
                </c:pt>
                <c:pt idx="69">
                  <c:v>0</c:v>
                </c:pt>
                <c:pt idx="70">
                  <c:v>0</c:v>
                </c:pt>
                <c:pt idx="71">
                  <c:v>0</c:v>
                </c:pt>
                <c:pt idx="72">
                  <c:v>0</c:v>
                </c:pt>
                <c:pt idx="73">
                  <c:v>0</c:v>
                </c:pt>
                <c:pt idx="74">
                  <c:v>0</c:v>
                </c:pt>
              </c:numCache>
            </c:numRef>
          </c:val>
          <c:smooth val="0"/>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48053</c:v>
                </c:pt>
                <c:pt idx="62">
                  <c:v>50026</c:v>
                </c:pt>
                <c:pt idx="63">
                  <c:v>51477</c:v>
                </c:pt>
                <c:pt idx="64">
                  <c:v>60248</c:v>
                </c:pt>
                <c:pt idx="65">
                  <c:v>55173</c:v>
                </c:pt>
                <c:pt idx="66">
                  <c:v>66230</c:v>
                </c:pt>
                <c:pt idx="67">
                  <c:v>65997</c:v>
                </c:pt>
                <c:pt idx="68">
                  <c:v>0</c:v>
                </c:pt>
                <c:pt idx="69">
                  <c:v>0</c:v>
                </c:pt>
                <c:pt idx="70">
                  <c:v>0</c:v>
                </c:pt>
                <c:pt idx="71">
                  <c:v>0</c:v>
                </c:pt>
                <c:pt idx="72">
                  <c:v>0</c:v>
                </c:pt>
                <c:pt idx="73">
                  <c:v>0</c:v>
                </c:pt>
                <c:pt idx="74">
                  <c:v>0</c:v>
                </c:pt>
              </c:numCache>
            </c:numRef>
          </c:val>
          <c:smooth val="0"/>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46545</c:v>
                </c:pt>
                <c:pt idx="62">
                  <c:v>48396</c:v>
                </c:pt>
                <c:pt idx="63">
                  <c:v>50278</c:v>
                </c:pt>
                <c:pt idx="64">
                  <c:v>55712</c:v>
                </c:pt>
                <c:pt idx="65">
                  <c:v>52906</c:v>
                </c:pt>
                <c:pt idx="66">
                  <c:v>58264</c:v>
                </c:pt>
                <c:pt idx="67">
                  <c:v>63024</c:v>
                </c:pt>
                <c:pt idx="68">
                  <c:v>0</c:v>
                </c:pt>
                <c:pt idx="69">
                  <c:v>0</c:v>
                </c:pt>
                <c:pt idx="70">
                  <c:v>0</c:v>
                </c:pt>
                <c:pt idx="71">
                  <c:v>0</c:v>
                </c:pt>
                <c:pt idx="72">
                  <c:v>0</c:v>
                </c:pt>
                <c:pt idx="73">
                  <c:v>0</c:v>
                </c:pt>
                <c:pt idx="74">
                  <c:v>0</c:v>
                </c:pt>
              </c:numCache>
            </c:numRef>
          </c:val>
          <c:smooth val="0"/>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46555</c:v>
                </c:pt>
                <c:pt idx="62">
                  <c:v>59901</c:v>
                </c:pt>
                <c:pt idx="63">
                  <c:v>50100</c:v>
                </c:pt>
                <c:pt idx="64">
                  <c:v>47500</c:v>
                </c:pt>
                <c:pt idx="65">
                  <c:v>45120</c:v>
                </c:pt>
                <c:pt idx="66">
                  <c:v>54036</c:v>
                </c:pt>
                <c:pt idx="67">
                  <c:v>51659</c:v>
                </c:pt>
                <c:pt idx="68">
                  <c:v>0</c:v>
                </c:pt>
                <c:pt idx="69">
                  <c:v>0</c:v>
                </c:pt>
                <c:pt idx="70">
                  <c:v>0</c:v>
                </c:pt>
                <c:pt idx="71">
                  <c:v>0</c:v>
                </c:pt>
                <c:pt idx="72">
                  <c:v>0</c:v>
                </c:pt>
                <c:pt idx="73">
                  <c:v>0</c:v>
                </c:pt>
                <c:pt idx="74">
                  <c:v>0</c:v>
                </c:pt>
              </c:numCache>
            </c:numRef>
          </c:val>
          <c:smooth val="0"/>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41029</c:v>
                </c:pt>
                <c:pt idx="62">
                  <c:v>41652</c:v>
                </c:pt>
                <c:pt idx="63">
                  <c:v>35071</c:v>
                </c:pt>
                <c:pt idx="64">
                  <c:v>31665</c:v>
                </c:pt>
                <c:pt idx="65">
                  <c:v>34112</c:v>
                </c:pt>
                <c:pt idx="66">
                  <c:v>30310</c:v>
                </c:pt>
                <c:pt idx="67">
                  <c:v>30888</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8927744"/>
        <c:axId val="209012224"/>
      </c:lineChart>
      <c:catAx>
        <c:axId val="2089277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012224"/>
        <c:crosses val="autoZero"/>
        <c:auto val="1"/>
        <c:lblAlgn val="ctr"/>
        <c:lblOffset val="100"/>
        <c:tickLblSkip val="1"/>
        <c:tickMarkSkip val="1"/>
        <c:noMultiLvlLbl val="0"/>
      </c:catAx>
      <c:valAx>
        <c:axId val="2090122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92774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73952</c:v>
                </c:pt>
                <c:pt idx="62">
                  <c:v>73724</c:v>
                </c:pt>
                <c:pt idx="63">
                  <c:v>56400</c:v>
                </c:pt>
                <c:pt idx="64">
                  <c:v>50066</c:v>
                </c:pt>
                <c:pt idx="65">
                  <c:v>42938</c:v>
                </c:pt>
                <c:pt idx="66">
                  <c:v>39071</c:v>
                </c:pt>
                <c:pt idx="67">
                  <c:v>38456</c:v>
                </c:pt>
                <c:pt idx="68">
                  <c:v>0</c:v>
                </c:pt>
                <c:pt idx="69">
                  <c:v>0</c:v>
                </c:pt>
                <c:pt idx="70">
                  <c:v>0</c:v>
                </c:pt>
                <c:pt idx="71">
                  <c:v>0</c:v>
                </c:pt>
                <c:pt idx="72">
                  <c:v>0</c:v>
                </c:pt>
                <c:pt idx="73">
                  <c:v>0</c:v>
                </c:pt>
                <c:pt idx="74">
                  <c:v>0</c:v>
                </c:pt>
              </c:numCache>
            </c:numRef>
          </c:val>
          <c:smooth val="0"/>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62871</c:v>
                </c:pt>
                <c:pt idx="62">
                  <c:v>67020</c:v>
                </c:pt>
                <c:pt idx="63">
                  <c:v>69996</c:v>
                </c:pt>
                <c:pt idx="64">
                  <c:v>85388</c:v>
                </c:pt>
                <c:pt idx="65">
                  <c:v>80239</c:v>
                </c:pt>
                <c:pt idx="66">
                  <c:v>90052</c:v>
                </c:pt>
                <c:pt idx="67">
                  <c:v>87397</c:v>
                </c:pt>
                <c:pt idx="68">
                  <c:v>0</c:v>
                </c:pt>
                <c:pt idx="69">
                  <c:v>0</c:v>
                </c:pt>
                <c:pt idx="70">
                  <c:v>0</c:v>
                </c:pt>
                <c:pt idx="71">
                  <c:v>0</c:v>
                </c:pt>
                <c:pt idx="72">
                  <c:v>0</c:v>
                </c:pt>
                <c:pt idx="73">
                  <c:v>0</c:v>
                </c:pt>
                <c:pt idx="74">
                  <c:v>0</c:v>
                </c:pt>
              </c:numCache>
            </c:numRef>
          </c:val>
          <c:smooth val="0"/>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66165</c:v>
                </c:pt>
                <c:pt idx="62">
                  <c:v>69986</c:v>
                </c:pt>
                <c:pt idx="63">
                  <c:v>71552</c:v>
                </c:pt>
                <c:pt idx="64">
                  <c:v>85727</c:v>
                </c:pt>
                <c:pt idx="65">
                  <c:v>80312</c:v>
                </c:pt>
                <c:pt idx="66">
                  <c:v>87176</c:v>
                </c:pt>
                <c:pt idx="67">
                  <c:v>92107</c:v>
                </c:pt>
                <c:pt idx="68">
                  <c:v>0</c:v>
                </c:pt>
                <c:pt idx="69">
                  <c:v>0</c:v>
                </c:pt>
                <c:pt idx="70">
                  <c:v>0</c:v>
                </c:pt>
                <c:pt idx="71">
                  <c:v>0</c:v>
                </c:pt>
                <c:pt idx="72">
                  <c:v>0</c:v>
                </c:pt>
                <c:pt idx="73">
                  <c:v>0</c:v>
                </c:pt>
                <c:pt idx="74">
                  <c:v>0</c:v>
                </c:pt>
              </c:numCache>
            </c:numRef>
          </c:val>
          <c:smooth val="0"/>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56272</c:v>
                </c:pt>
                <c:pt idx="62">
                  <c:v>77878</c:v>
                </c:pt>
                <c:pt idx="63">
                  <c:v>65168</c:v>
                </c:pt>
                <c:pt idx="64">
                  <c:v>65366</c:v>
                </c:pt>
                <c:pt idx="65">
                  <c:v>64375</c:v>
                </c:pt>
                <c:pt idx="66">
                  <c:v>74451</c:v>
                </c:pt>
                <c:pt idx="67">
                  <c:v>71858</c:v>
                </c:pt>
                <c:pt idx="68">
                  <c:v>0</c:v>
                </c:pt>
                <c:pt idx="69">
                  <c:v>0</c:v>
                </c:pt>
                <c:pt idx="70">
                  <c:v>0</c:v>
                </c:pt>
                <c:pt idx="71">
                  <c:v>0</c:v>
                </c:pt>
                <c:pt idx="72">
                  <c:v>0</c:v>
                </c:pt>
                <c:pt idx="73">
                  <c:v>0</c:v>
                </c:pt>
                <c:pt idx="74">
                  <c:v>0</c:v>
                </c:pt>
              </c:numCache>
            </c:numRef>
          </c:val>
          <c:smooth val="0"/>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50297</c:v>
                </c:pt>
                <c:pt idx="62">
                  <c:v>54274</c:v>
                </c:pt>
                <c:pt idx="63">
                  <c:v>47388</c:v>
                </c:pt>
                <c:pt idx="64">
                  <c:v>45787</c:v>
                </c:pt>
                <c:pt idx="65">
                  <c:v>51367</c:v>
                </c:pt>
                <c:pt idx="66">
                  <c:v>44454</c:v>
                </c:pt>
                <c:pt idx="67">
                  <c:v>44133</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9885056"/>
        <c:axId val="209453056"/>
      </c:lineChart>
      <c:catAx>
        <c:axId val="2098850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453056"/>
        <c:crosses val="autoZero"/>
        <c:auto val="1"/>
        <c:lblAlgn val="ctr"/>
        <c:lblOffset val="100"/>
        <c:tickLblSkip val="1"/>
        <c:tickMarkSkip val="1"/>
        <c:noMultiLvlLbl val="0"/>
      </c:catAx>
      <c:valAx>
        <c:axId val="2094530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885056"/>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192368</c:v>
                </c:pt>
                <c:pt idx="62">
                  <c:v>193571</c:v>
                </c:pt>
                <c:pt idx="63">
                  <c:v>245455</c:v>
                </c:pt>
                <c:pt idx="64">
                  <c:v>213316</c:v>
                </c:pt>
                <c:pt idx="65">
                  <c:v>221896</c:v>
                </c:pt>
                <c:pt idx="66">
                  <c:v>203999</c:v>
                </c:pt>
                <c:pt idx="67">
                  <c:v>193941</c:v>
                </c:pt>
                <c:pt idx="68">
                  <c:v>0</c:v>
                </c:pt>
                <c:pt idx="69">
                  <c:v>0</c:v>
                </c:pt>
                <c:pt idx="70">
                  <c:v>0</c:v>
                </c:pt>
                <c:pt idx="71">
                  <c:v>0</c:v>
                </c:pt>
                <c:pt idx="72">
                  <c:v>0</c:v>
                </c:pt>
                <c:pt idx="73">
                  <c:v>0</c:v>
                </c:pt>
                <c:pt idx="74">
                  <c:v>0</c:v>
                </c:pt>
              </c:numCache>
            </c:numRef>
          </c:val>
          <c:smooth val="0"/>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140116</c:v>
                </c:pt>
                <c:pt idx="62">
                  <c:v>148780</c:v>
                </c:pt>
                <c:pt idx="63">
                  <c:v>155888</c:v>
                </c:pt>
                <c:pt idx="64">
                  <c:v>168677</c:v>
                </c:pt>
                <c:pt idx="65">
                  <c:v>149664</c:v>
                </c:pt>
                <c:pt idx="66">
                  <c:v>163929</c:v>
                </c:pt>
                <c:pt idx="67">
                  <c:v>157296</c:v>
                </c:pt>
                <c:pt idx="68">
                  <c:v>0</c:v>
                </c:pt>
                <c:pt idx="69">
                  <c:v>0</c:v>
                </c:pt>
                <c:pt idx="70">
                  <c:v>0</c:v>
                </c:pt>
                <c:pt idx="71">
                  <c:v>0</c:v>
                </c:pt>
                <c:pt idx="72">
                  <c:v>0</c:v>
                </c:pt>
                <c:pt idx="73">
                  <c:v>0</c:v>
                </c:pt>
                <c:pt idx="74">
                  <c:v>0</c:v>
                </c:pt>
              </c:numCache>
            </c:numRef>
          </c:val>
          <c:smooth val="0"/>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164616</c:v>
                </c:pt>
                <c:pt idx="62">
                  <c:v>161890</c:v>
                </c:pt>
                <c:pt idx="63">
                  <c:v>169748</c:v>
                </c:pt>
                <c:pt idx="64">
                  <c:v>172578</c:v>
                </c:pt>
                <c:pt idx="65">
                  <c:v>163114</c:v>
                </c:pt>
                <c:pt idx="66">
                  <c:v>177464</c:v>
                </c:pt>
                <c:pt idx="67">
                  <c:v>183577</c:v>
                </c:pt>
                <c:pt idx="68">
                  <c:v>0</c:v>
                </c:pt>
                <c:pt idx="69">
                  <c:v>0</c:v>
                </c:pt>
                <c:pt idx="70">
                  <c:v>0</c:v>
                </c:pt>
                <c:pt idx="71">
                  <c:v>0</c:v>
                </c:pt>
                <c:pt idx="72">
                  <c:v>0</c:v>
                </c:pt>
                <c:pt idx="73">
                  <c:v>0</c:v>
                </c:pt>
                <c:pt idx="74">
                  <c:v>0</c:v>
                </c:pt>
              </c:numCache>
            </c:numRef>
          </c:val>
          <c:smooth val="0"/>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140447</c:v>
                </c:pt>
                <c:pt idx="62">
                  <c:v>191667</c:v>
                </c:pt>
                <c:pt idx="63">
                  <c:v>156924</c:v>
                </c:pt>
                <c:pt idx="64">
                  <c:v>135583</c:v>
                </c:pt>
                <c:pt idx="65">
                  <c:v>135126</c:v>
                </c:pt>
                <c:pt idx="66">
                  <c:v>158491</c:v>
                </c:pt>
                <c:pt idx="67">
                  <c:v>153479</c:v>
                </c:pt>
                <c:pt idx="68">
                  <c:v>0</c:v>
                </c:pt>
                <c:pt idx="69">
                  <c:v>0</c:v>
                </c:pt>
                <c:pt idx="70">
                  <c:v>0</c:v>
                </c:pt>
                <c:pt idx="71">
                  <c:v>0</c:v>
                </c:pt>
                <c:pt idx="72">
                  <c:v>0</c:v>
                </c:pt>
                <c:pt idx="73">
                  <c:v>0</c:v>
                </c:pt>
                <c:pt idx="74">
                  <c:v>0</c:v>
                </c:pt>
              </c:numCache>
            </c:numRef>
          </c:val>
          <c:smooth val="0"/>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125770</c:v>
                </c:pt>
                <c:pt idx="62">
                  <c:v>133143</c:v>
                </c:pt>
                <c:pt idx="63">
                  <c:v>122341</c:v>
                </c:pt>
                <c:pt idx="64">
                  <c:v>102867</c:v>
                </c:pt>
                <c:pt idx="65">
                  <c:v>113412</c:v>
                </c:pt>
                <c:pt idx="66">
                  <c:v>97311</c:v>
                </c:pt>
                <c:pt idx="67">
                  <c:v>95258</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9500800"/>
        <c:axId val="209515648"/>
      </c:lineChart>
      <c:catAx>
        <c:axId val="20950080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515648"/>
        <c:crosses val="autoZero"/>
        <c:auto val="1"/>
        <c:lblAlgn val="ctr"/>
        <c:lblOffset val="100"/>
        <c:tickLblSkip val="1"/>
        <c:tickMarkSkip val="1"/>
        <c:noMultiLvlLbl val="0"/>
      </c:catAx>
      <c:valAx>
        <c:axId val="20951564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500800"/>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268.emf"/><Relationship Id="rId299" Type="http://schemas.openxmlformats.org/officeDocument/2006/relationships/image" Target="../media/image86.emf"/><Relationship Id="rId303" Type="http://schemas.openxmlformats.org/officeDocument/2006/relationships/image" Target="../media/image82.emf"/><Relationship Id="rId21" Type="http://schemas.openxmlformats.org/officeDocument/2006/relationships/image" Target="../media/image364.emf"/><Relationship Id="rId42" Type="http://schemas.openxmlformats.org/officeDocument/2006/relationships/image" Target="../media/image343.emf"/><Relationship Id="rId63" Type="http://schemas.openxmlformats.org/officeDocument/2006/relationships/image" Target="../media/image322.emf"/><Relationship Id="rId84" Type="http://schemas.openxmlformats.org/officeDocument/2006/relationships/image" Target="../media/image301.emf"/><Relationship Id="rId138" Type="http://schemas.openxmlformats.org/officeDocument/2006/relationships/image" Target="../media/image247.emf"/><Relationship Id="rId159" Type="http://schemas.openxmlformats.org/officeDocument/2006/relationships/image" Target="../media/image226.emf"/><Relationship Id="rId324" Type="http://schemas.openxmlformats.org/officeDocument/2006/relationships/image" Target="../media/image61.emf"/><Relationship Id="rId345" Type="http://schemas.openxmlformats.org/officeDocument/2006/relationships/image" Target="../media/image40.emf"/><Relationship Id="rId366" Type="http://schemas.openxmlformats.org/officeDocument/2006/relationships/image" Target="../media/image19.emf"/><Relationship Id="rId170" Type="http://schemas.openxmlformats.org/officeDocument/2006/relationships/image" Target="../media/image215.emf"/><Relationship Id="rId191" Type="http://schemas.openxmlformats.org/officeDocument/2006/relationships/image" Target="../media/image194.emf"/><Relationship Id="rId205" Type="http://schemas.openxmlformats.org/officeDocument/2006/relationships/image" Target="../media/image180.emf"/><Relationship Id="rId226" Type="http://schemas.openxmlformats.org/officeDocument/2006/relationships/image" Target="../media/image159.emf"/><Relationship Id="rId247" Type="http://schemas.openxmlformats.org/officeDocument/2006/relationships/image" Target="../media/image138.emf"/><Relationship Id="rId107" Type="http://schemas.openxmlformats.org/officeDocument/2006/relationships/image" Target="../media/image278.emf"/><Relationship Id="rId268" Type="http://schemas.openxmlformats.org/officeDocument/2006/relationships/image" Target="../media/image117.emf"/><Relationship Id="rId289" Type="http://schemas.openxmlformats.org/officeDocument/2006/relationships/image" Target="../media/image96.emf"/><Relationship Id="rId11" Type="http://schemas.openxmlformats.org/officeDocument/2006/relationships/image" Target="../media/image374.emf"/><Relationship Id="rId32" Type="http://schemas.openxmlformats.org/officeDocument/2006/relationships/image" Target="../media/image353.emf"/><Relationship Id="rId53" Type="http://schemas.openxmlformats.org/officeDocument/2006/relationships/image" Target="../media/image332.emf"/><Relationship Id="rId74" Type="http://schemas.openxmlformats.org/officeDocument/2006/relationships/image" Target="../media/image311.emf"/><Relationship Id="rId128" Type="http://schemas.openxmlformats.org/officeDocument/2006/relationships/image" Target="../media/image257.emf"/><Relationship Id="rId149" Type="http://schemas.openxmlformats.org/officeDocument/2006/relationships/image" Target="../media/image236.emf"/><Relationship Id="rId314" Type="http://schemas.openxmlformats.org/officeDocument/2006/relationships/image" Target="../media/image71.emf"/><Relationship Id="rId335" Type="http://schemas.openxmlformats.org/officeDocument/2006/relationships/image" Target="../media/image50.emf"/><Relationship Id="rId356" Type="http://schemas.openxmlformats.org/officeDocument/2006/relationships/image" Target="../media/image29.emf"/><Relationship Id="rId377" Type="http://schemas.openxmlformats.org/officeDocument/2006/relationships/image" Target="../media/image8.emf"/><Relationship Id="rId5" Type="http://schemas.openxmlformats.org/officeDocument/2006/relationships/image" Target="../media/image380.emf"/><Relationship Id="rId95" Type="http://schemas.openxmlformats.org/officeDocument/2006/relationships/image" Target="../media/image290.emf"/><Relationship Id="rId160" Type="http://schemas.openxmlformats.org/officeDocument/2006/relationships/image" Target="../media/image225.emf"/><Relationship Id="rId181" Type="http://schemas.openxmlformats.org/officeDocument/2006/relationships/image" Target="../media/image204.emf"/><Relationship Id="rId216" Type="http://schemas.openxmlformats.org/officeDocument/2006/relationships/image" Target="../media/image169.emf"/><Relationship Id="rId237" Type="http://schemas.openxmlformats.org/officeDocument/2006/relationships/image" Target="../media/image148.emf"/><Relationship Id="rId258" Type="http://schemas.openxmlformats.org/officeDocument/2006/relationships/image" Target="../media/image127.emf"/><Relationship Id="rId279" Type="http://schemas.openxmlformats.org/officeDocument/2006/relationships/image" Target="../media/image106.emf"/><Relationship Id="rId22" Type="http://schemas.openxmlformats.org/officeDocument/2006/relationships/image" Target="../media/image363.emf"/><Relationship Id="rId43" Type="http://schemas.openxmlformats.org/officeDocument/2006/relationships/image" Target="../media/image342.emf"/><Relationship Id="rId64" Type="http://schemas.openxmlformats.org/officeDocument/2006/relationships/image" Target="../media/image321.emf"/><Relationship Id="rId118" Type="http://schemas.openxmlformats.org/officeDocument/2006/relationships/image" Target="../media/image267.emf"/><Relationship Id="rId139" Type="http://schemas.openxmlformats.org/officeDocument/2006/relationships/image" Target="../media/image246.emf"/><Relationship Id="rId290" Type="http://schemas.openxmlformats.org/officeDocument/2006/relationships/image" Target="../media/image95.emf"/><Relationship Id="rId304" Type="http://schemas.openxmlformats.org/officeDocument/2006/relationships/image" Target="../media/image81.emf"/><Relationship Id="rId325" Type="http://schemas.openxmlformats.org/officeDocument/2006/relationships/image" Target="../media/image60.emf"/><Relationship Id="rId346" Type="http://schemas.openxmlformats.org/officeDocument/2006/relationships/image" Target="../media/image39.emf"/><Relationship Id="rId367" Type="http://schemas.openxmlformats.org/officeDocument/2006/relationships/image" Target="../media/image18.emf"/><Relationship Id="rId85" Type="http://schemas.openxmlformats.org/officeDocument/2006/relationships/image" Target="../media/image300.emf"/><Relationship Id="rId150" Type="http://schemas.openxmlformats.org/officeDocument/2006/relationships/image" Target="../media/image235.emf"/><Relationship Id="rId171" Type="http://schemas.openxmlformats.org/officeDocument/2006/relationships/image" Target="../media/image214.emf"/><Relationship Id="rId192" Type="http://schemas.openxmlformats.org/officeDocument/2006/relationships/image" Target="../media/image193.emf"/><Relationship Id="rId206" Type="http://schemas.openxmlformats.org/officeDocument/2006/relationships/image" Target="../media/image179.emf"/><Relationship Id="rId227" Type="http://schemas.openxmlformats.org/officeDocument/2006/relationships/image" Target="../media/image158.emf"/><Relationship Id="rId248" Type="http://schemas.openxmlformats.org/officeDocument/2006/relationships/image" Target="../media/image137.emf"/><Relationship Id="rId269" Type="http://schemas.openxmlformats.org/officeDocument/2006/relationships/image" Target="../media/image116.emf"/><Relationship Id="rId12" Type="http://schemas.openxmlformats.org/officeDocument/2006/relationships/image" Target="../media/image373.emf"/><Relationship Id="rId33" Type="http://schemas.openxmlformats.org/officeDocument/2006/relationships/image" Target="../media/image352.emf"/><Relationship Id="rId108" Type="http://schemas.openxmlformats.org/officeDocument/2006/relationships/image" Target="../media/image277.emf"/><Relationship Id="rId129" Type="http://schemas.openxmlformats.org/officeDocument/2006/relationships/image" Target="../media/image256.emf"/><Relationship Id="rId280" Type="http://schemas.openxmlformats.org/officeDocument/2006/relationships/image" Target="../media/image105.emf"/><Relationship Id="rId315" Type="http://schemas.openxmlformats.org/officeDocument/2006/relationships/image" Target="../media/image70.emf"/><Relationship Id="rId336" Type="http://schemas.openxmlformats.org/officeDocument/2006/relationships/image" Target="../media/image49.emf"/><Relationship Id="rId357" Type="http://schemas.openxmlformats.org/officeDocument/2006/relationships/image" Target="../media/image28.emf"/><Relationship Id="rId54" Type="http://schemas.openxmlformats.org/officeDocument/2006/relationships/image" Target="../media/image331.emf"/><Relationship Id="rId75" Type="http://schemas.openxmlformats.org/officeDocument/2006/relationships/image" Target="../media/image310.emf"/><Relationship Id="rId96" Type="http://schemas.openxmlformats.org/officeDocument/2006/relationships/image" Target="../media/image289.emf"/><Relationship Id="rId140" Type="http://schemas.openxmlformats.org/officeDocument/2006/relationships/image" Target="../media/image245.emf"/><Relationship Id="rId161" Type="http://schemas.openxmlformats.org/officeDocument/2006/relationships/image" Target="../media/image224.emf"/><Relationship Id="rId182" Type="http://schemas.openxmlformats.org/officeDocument/2006/relationships/image" Target="../media/image203.emf"/><Relationship Id="rId217" Type="http://schemas.openxmlformats.org/officeDocument/2006/relationships/image" Target="../media/image168.emf"/><Relationship Id="rId378" Type="http://schemas.openxmlformats.org/officeDocument/2006/relationships/image" Target="../media/image7.emf"/><Relationship Id="rId6" Type="http://schemas.openxmlformats.org/officeDocument/2006/relationships/image" Target="../media/image379.emf"/><Relationship Id="rId238" Type="http://schemas.openxmlformats.org/officeDocument/2006/relationships/image" Target="../media/image147.emf"/><Relationship Id="rId259" Type="http://schemas.openxmlformats.org/officeDocument/2006/relationships/image" Target="../media/image126.emf"/><Relationship Id="rId23" Type="http://schemas.openxmlformats.org/officeDocument/2006/relationships/image" Target="../media/image362.emf"/><Relationship Id="rId119" Type="http://schemas.openxmlformats.org/officeDocument/2006/relationships/image" Target="../media/image266.emf"/><Relationship Id="rId270" Type="http://schemas.openxmlformats.org/officeDocument/2006/relationships/image" Target="../media/image115.emf"/><Relationship Id="rId291" Type="http://schemas.openxmlformats.org/officeDocument/2006/relationships/image" Target="../media/image94.emf"/><Relationship Id="rId305" Type="http://schemas.openxmlformats.org/officeDocument/2006/relationships/image" Target="../media/image80.emf"/><Relationship Id="rId326" Type="http://schemas.openxmlformats.org/officeDocument/2006/relationships/image" Target="../media/image59.emf"/><Relationship Id="rId347" Type="http://schemas.openxmlformats.org/officeDocument/2006/relationships/image" Target="../media/image38.emf"/><Relationship Id="rId44" Type="http://schemas.openxmlformats.org/officeDocument/2006/relationships/image" Target="../media/image341.emf"/><Relationship Id="rId65" Type="http://schemas.openxmlformats.org/officeDocument/2006/relationships/image" Target="../media/image320.emf"/><Relationship Id="rId86" Type="http://schemas.openxmlformats.org/officeDocument/2006/relationships/image" Target="../media/image299.emf"/><Relationship Id="rId130" Type="http://schemas.openxmlformats.org/officeDocument/2006/relationships/image" Target="../media/image255.emf"/><Relationship Id="rId151" Type="http://schemas.openxmlformats.org/officeDocument/2006/relationships/image" Target="../media/image234.emf"/><Relationship Id="rId368" Type="http://schemas.openxmlformats.org/officeDocument/2006/relationships/image" Target="../media/image17.emf"/><Relationship Id="rId172" Type="http://schemas.openxmlformats.org/officeDocument/2006/relationships/image" Target="../media/image213.emf"/><Relationship Id="rId193" Type="http://schemas.openxmlformats.org/officeDocument/2006/relationships/image" Target="../media/image192.emf"/><Relationship Id="rId207" Type="http://schemas.openxmlformats.org/officeDocument/2006/relationships/image" Target="../media/image178.emf"/><Relationship Id="rId228" Type="http://schemas.openxmlformats.org/officeDocument/2006/relationships/image" Target="../media/image157.emf"/><Relationship Id="rId249" Type="http://schemas.openxmlformats.org/officeDocument/2006/relationships/image" Target="../media/image136.emf"/><Relationship Id="rId13" Type="http://schemas.openxmlformats.org/officeDocument/2006/relationships/image" Target="../media/image372.emf"/><Relationship Id="rId109" Type="http://schemas.openxmlformats.org/officeDocument/2006/relationships/image" Target="../media/image276.emf"/><Relationship Id="rId260" Type="http://schemas.openxmlformats.org/officeDocument/2006/relationships/image" Target="../media/image125.emf"/><Relationship Id="rId281" Type="http://schemas.openxmlformats.org/officeDocument/2006/relationships/image" Target="../media/image104.emf"/><Relationship Id="rId316" Type="http://schemas.openxmlformats.org/officeDocument/2006/relationships/image" Target="../media/image69.emf"/><Relationship Id="rId337" Type="http://schemas.openxmlformats.org/officeDocument/2006/relationships/image" Target="../media/image48.emf"/><Relationship Id="rId34" Type="http://schemas.openxmlformats.org/officeDocument/2006/relationships/image" Target="../media/image351.emf"/><Relationship Id="rId55" Type="http://schemas.openxmlformats.org/officeDocument/2006/relationships/image" Target="../media/image330.emf"/><Relationship Id="rId76" Type="http://schemas.openxmlformats.org/officeDocument/2006/relationships/image" Target="../media/image309.emf"/><Relationship Id="rId97" Type="http://schemas.openxmlformats.org/officeDocument/2006/relationships/image" Target="../media/image288.emf"/><Relationship Id="rId120" Type="http://schemas.openxmlformats.org/officeDocument/2006/relationships/image" Target="../media/image265.emf"/><Relationship Id="rId141" Type="http://schemas.openxmlformats.org/officeDocument/2006/relationships/image" Target="../media/image244.emf"/><Relationship Id="rId358" Type="http://schemas.openxmlformats.org/officeDocument/2006/relationships/image" Target="../media/image27.emf"/><Relationship Id="rId379" Type="http://schemas.openxmlformats.org/officeDocument/2006/relationships/image" Target="../media/image6.emf"/><Relationship Id="rId7" Type="http://schemas.openxmlformats.org/officeDocument/2006/relationships/image" Target="../media/image378.emf"/><Relationship Id="rId162" Type="http://schemas.openxmlformats.org/officeDocument/2006/relationships/image" Target="../media/image223.emf"/><Relationship Id="rId183" Type="http://schemas.openxmlformats.org/officeDocument/2006/relationships/image" Target="../media/image202.emf"/><Relationship Id="rId218" Type="http://schemas.openxmlformats.org/officeDocument/2006/relationships/image" Target="../media/image167.emf"/><Relationship Id="rId239" Type="http://schemas.openxmlformats.org/officeDocument/2006/relationships/image" Target="../media/image146.emf"/><Relationship Id="rId250" Type="http://schemas.openxmlformats.org/officeDocument/2006/relationships/image" Target="../media/image135.emf"/><Relationship Id="rId271" Type="http://schemas.openxmlformats.org/officeDocument/2006/relationships/image" Target="../media/image114.emf"/><Relationship Id="rId292" Type="http://schemas.openxmlformats.org/officeDocument/2006/relationships/image" Target="../media/image93.emf"/><Relationship Id="rId306" Type="http://schemas.openxmlformats.org/officeDocument/2006/relationships/image" Target="../media/image79.emf"/><Relationship Id="rId24" Type="http://schemas.openxmlformats.org/officeDocument/2006/relationships/image" Target="../media/image361.emf"/><Relationship Id="rId45" Type="http://schemas.openxmlformats.org/officeDocument/2006/relationships/image" Target="../media/image340.emf"/><Relationship Id="rId66" Type="http://schemas.openxmlformats.org/officeDocument/2006/relationships/image" Target="../media/image319.emf"/><Relationship Id="rId87" Type="http://schemas.openxmlformats.org/officeDocument/2006/relationships/image" Target="../media/image298.emf"/><Relationship Id="rId110" Type="http://schemas.openxmlformats.org/officeDocument/2006/relationships/image" Target="../media/image275.emf"/><Relationship Id="rId131" Type="http://schemas.openxmlformats.org/officeDocument/2006/relationships/image" Target="../media/image254.emf"/><Relationship Id="rId327" Type="http://schemas.openxmlformats.org/officeDocument/2006/relationships/image" Target="../media/image58.emf"/><Relationship Id="rId348" Type="http://schemas.openxmlformats.org/officeDocument/2006/relationships/image" Target="../media/image37.emf"/><Relationship Id="rId369" Type="http://schemas.openxmlformats.org/officeDocument/2006/relationships/image" Target="../media/image16.emf"/><Relationship Id="rId152" Type="http://schemas.openxmlformats.org/officeDocument/2006/relationships/image" Target="../media/image233.emf"/><Relationship Id="rId173" Type="http://schemas.openxmlformats.org/officeDocument/2006/relationships/image" Target="../media/image212.emf"/><Relationship Id="rId194" Type="http://schemas.openxmlformats.org/officeDocument/2006/relationships/image" Target="../media/image191.emf"/><Relationship Id="rId208" Type="http://schemas.openxmlformats.org/officeDocument/2006/relationships/image" Target="../media/image177.emf"/><Relationship Id="rId229" Type="http://schemas.openxmlformats.org/officeDocument/2006/relationships/image" Target="../media/image156.emf"/><Relationship Id="rId380" Type="http://schemas.openxmlformats.org/officeDocument/2006/relationships/image" Target="../media/image5.emf"/><Relationship Id="rId240" Type="http://schemas.openxmlformats.org/officeDocument/2006/relationships/image" Target="../media/image145.emf"/><Relationship Id="rId261" Type="http://schemas.openxmlformats.org/officeDocument/2006/relationships/image" Target="../media/image124.emf"/><Relationship Id="rId14" Type="http://schemas.openxmlformats.org/officeDocument/2006/relationships/image" Target="../media/image371.emf"/><Relationship Id="rId35" Type="http://schemas.openxmlformats.org/officeDocument/2006/relationships/image" Target="../media/image350.emf"/><Relationship Id="rId56" Type="http://schemas.openxmlformats.org/officeDocument/2006/relationships/image" Target="../media/image329.emf"/><Relationship Id="rId77" Type="http://schemas.openxmlformats.org/officeDocument/2006/relationships/image" Target="../media/image308.emf"/><Relationship Id="rId100" Type="http://schemas.openxmlformats.org/officeDocument/2006/relationships/image" Target="../media/image285.emf"/><Relationship Id="rId282" Type="http://schemas.openxmlformats.org/officeDocument/2006/relationships/image" Target="../media/image103.emf"/><Relationship Id="rId317" Type="http://schemas.openxmlformats.org/officeDocument/2006/relationships/image" Target="../media/image68.emf"/><Relationship Id="rId338" Type="http://schemas.openxmlformats.org/officeDocument/2006/relationships/image" Target="../media/image47.emf"/><Relationship Id="rId359" Type="http://schemas.openxmlformats.org/officeDocument/2006/relationships/image" Target="../media/image26.emf"/><Relationship Id="rId8" Type="http://schemas.openxmlformats.org/officeDocument/2006/relationships/image" Target="../media/image377.emf"/><Relationship Id="rId98" Type="http://schemas.openxmlformats.org/officeDocument/2006/relationships/image" Target="../media/image287.emf"/><Relationship Id="rId121" Type="http://schemas.openxmlformats.org/officeDocument/2006/relationships/image" Target="../media/image264.emf"/><Relationship Id="rId142" Type="http://schemas.openxmlformats.org/officeDocument/2006/relationships/image" Target="../media/image243.emf"/><Relationship Id="rId163" Type="http://schemas.openxmlformats.org/officeDocument/2006/relationships/image" Target="../media/image222.emf"/><Relationship Id="rId184" Type="http://schemas.openxmlformats.org/officeDocument/2006/relationships/image" Target="../media/image201.emf"/><Relationship Id="rId219" Type="http://schemas.openxmlformats.org/officeDocument/2006/relationships/image" Target="../media/image166.emf"/><Relationship Id="rId370" Type="http://schemas.openxmlformats.org/officeDocument/2006/relationships/image" Target="../media/image15.emf"/><Relationship Id="rId230" Type="http://schemas.openxmlformats.org/officeDocument/2006/relationships/image" Target="../media/image155.emf"/><Relationship Id="rId251" Type="http://schemas.openxmlformats.org/officeDocument/2006/relationships/image" Target="../media/image134.emf"/><Relationship Id="rId25" Type="http://schemas.openxmlformats.org/officeDocument/2006/relationships/image" Target="../media/image360.emf"/><Relationship Id="rId46" Type="http://schemas.openxmlformats.org/officeDocument/2006/relationships/image" Target="../media/image339.emf"/><Relationship Id="rId67" Type="http://schemas.openxmlformats.org/officeDocument/2006/relationships/image" Target="../media/image318.emf"/><Relationship Id="rId272" Type="http://schemas.openxmlformats.org/officeDocument/2006/relationships/image" Target="../media/image113.emf"/><Relationship Id="rId293" Type="http://schemas.openxmlformats.org/officeDocument/2006/relationships/image" Target="../media/image92.emf"/><Relationship Id="rId307" Type="http://schemas.openxmlformats.org/officeDocument/2006/relationships/image" Target="../media/image78.emf"/><Relationship Id="rId328" Type="http://schemas.openxmlformats.org/officeDocument/2006/relationships/image" Target="../media/image57.emf"/><Relationship Id="rId349" Type="http://schemas.openxmlformats.org/officeDocument/2006/relationships/image" Target="../media/image36.emf"/><Relationship Id="rId88" Type="http://schemas.openxmlformats.org/officeDocument/2006/relationships/image" Target="../media/image297.emf"/><Relationship Id="rId111" Type="http://schemas.openxmlformats.org/officeDocument/2006/relationships/image" Target="../media/image274.emf"/><Relationship Id="rId132" Type="http://schemas.openxmlformats.org/officeDocument/2006/relationships/image" Target="../media/image253.emf"/><Relationship Id="rId153" Type="http://schemas.openxmlformats.org/officeDocument/2006/relationships/image" Target="../media/image232.emf"/><Relationship Id="rId174" Type="http://schemas.openxmlformats.org/officeDocument/2006/relationships/image" Target="../media/image211.emf"/><Relationship Id="rId195" Type="http://schemas.openxmlformats.org/officeDocument/2006/relationships/image" Target="../media/image190.emf"/><Relationship Id="rId209" Type="http://schemas.openxmlformats.org/officeDocument/2006/relationships/image" Target="../media/image176.emf"/><Relationship Id="rId360" Type="http://schemas.openxmlformats.org/officeDocument/2006/relationships/image" Target="../media/image25.emf"/><Relationship Id="rId220" Type="http://schemas.openxmlformats.org/officeDocument/2006/relationships/image" Target="../media/image165.emf"/><Relationship Id="rId241" Type="http://schemas.openxmlformats.org/officeDocument/2006/relationships/image" Target="../media/image144.emf"/><Relationship Id="rId15" Type="http://schemas.openxmlformats.org/officeDocument/2006/relationships/image" Target="../media/image370.emf"/><Relationship Id="rId36" Type="http://schemas.openxmlformats.org/officeDocument/2006/relationships/image" Target="../media/image349.emf"/><Relationship Id="rId57" Type="http://schemas.openxmlformats.org/officeDocument/2006/relationships/image" Target="../media/image328.emf"/><Relationship Id="rId262" Type="http://schemas.openxmlformats.org/officeDocument/2006/relationships/image" Target="../media/image123.emf"/><Relationship Id="rId283" Type="http://schemas.openxmlformats.org/officeDocument/2006/relationships/image" Target="../media/image102.emf"/><Relationship Id="rId318" Type="http://schemas.openxmlformats.org/officeDocument/2006/relationships/image" Target="../media/image67.emf"/><Relationship Id="rId339" Type="http://schemas.openxmlformats.org/officeDocument/2006/relationships/image" Target="../media/image46.emf"/><Relationship Id="rId78" Type="http://schemas.openxmlformats.org/officeDocument/2006/relationships/image" Target="../media/image307.emf"/><Relationship Id="rId99" Type="http://schemas.openxmlformats.org/officeDocument/2006/relationships/image" Target="../media/image286.emf"/><Relationship Id="rId101" Type="http://schemas.openxmlformats.org/officeDocument/2006/relationships/image" Target="../media/image284.emf"/><Relationship Id="rId122" Type="http://schemas.openxmlformats.org/officeDocument/2006/relationships/image" Target="../media/image263.emf"/><Relationship Id="rId143" Type="http://schemas.openxmlformats.org/officeDocument/2006/relationships/image" Target="../media/image242.emf"/><Relationship Id="rId164" Type="http://schemas.openxmlformats.org/officeDocument/2006/relationships/image" Target="../media/image221.emf"/><Relationship Id="rId185" Type="http://schemas.openxmlformats.org/officeDocument/2006/relationships/image" Target="../media/image200.emf"/><Relationship Id="rId350" Type="http://schemas.openxmlformats.org/officeDocument/2006/relationships/image" Target="../media/image35.emf"/><Relationship Id="rId371" Type="http://schemas.openxmlformats.org/officeDocument/2006/relationships/image" Target="../media/image14.emf"/><Relationship Id="rId9" Type="http://schemas.openxmlformats.org/officeDocument/2006/relationships/image" Target="../media/image376.emf"/><Relationship Id="rId210" Type="http://schemas.openxmlformats.org/officeDocument/2006/relationships/image" Target="../media/image175.emf"/><Relationship Id="rId26" Type="http://schemas.openxmlformats.org/officeDocument/2006/relationships/image" Target="../media/image359.emf"/><Relationship Id="rId231" Type="http://schemas.openxmlformats.org/officeDocument/2006/relationships/image" Target="../media/image154.emf"/><Relationship Id="rId252" Type="http://schemas.openxmlformats.org/officeDocument/2006/relationships/image" Target="../media/image133.emf"/><Relationship Id="rId273" Type="http://schemas.openxmlformats.org/officeDocument/2006/relationships/image" Target="../media/image112.emf"/><Relationship Id="rId294" Type="http://schemas.openxmlformats.org/officeDocument/2006/relationships/image" Target="../media/image91.emf"/><Relationship Id="rId308" Type="http://schemas.openxmlformats.org/officeDocument/2006/relationships/image" Target="../media/image77.emf"/><Relationship Id="rId329" Type="http://schemas.openxmlformats.org/officeDocument/2006/relationships/image" Target="../media/image56.emf"/><Relationship Id="rId47" Type="http://schemas.openxmlformats.org/officeDocument/2006/relationships/image" Target="../media/image338.emf"/><Relationship Id="rId68" Type="http://schemas.openxmlformats.org/officeDocument/2006/relationships/image" Target="../media/image317.emf"/><Relationship Id="rId89" Type="http://schemas.openxmlformats.org/officeDocument/2006/relationships/image" Target="../media/image296.emf"/><Relationship Id="rId112" Type="http://schemas.openxmlformats.org/officeDocument/2006/relationships/image" Target="../media/image273.emf"/><Relationship Id="rId133" Type="http://schemas.openxmlformats.org/officeDocument/2006/relationships/image" Target="../media/image252.emf"/><Relationship Id="rId154" Type="http://schemas.openxmlformats.org/officeDocument/2006/relationships/image" Target="../media/image231.emf"/><Relationship Id="rId175" Type="http://schemas.openxmlformats.org/officeDocument/2006/relationships/image" Target="../media/image210.emf"/><Relationship Id="rId340" Type="http://schemas.openxmlformats.org/officeDocument/2006/relationships/image" Target="../media/image45.emf"/><Relationship Id="rId361" Type="http://schemas.openxmlformats.org/officeDocument/2006/relationships/image" Target="../media/image24.emf"/><Relationship Id="rId196" Type="http://schemas.openxmlformats.org/officeDocument/2006/relationships/image" Target="../media/image189.emf"/><Relationship Id="rId200" Type="http://schemas.openxmlformats.org/officeDocument/2006/relationships/image" Target="../media/image185.emf"/><Relationship Id="rId16" Type="http://schemas.openxmlformats.org/officeDocument/2006/relationships/image" Target="../media/image369.emf"/><Relationship Id="rId221" Type="http://schemas.openxmlformats.org/officeDocument/2006/relationships/image" Target="../media/image164.emf"/><Relationship Id="rId242" Type="http://schemas.openxmlformats.org/officeDocument/2006/relationships/image" Target="../media/image143.emf"/><Relationship Id="rId263" Type="http://schemas.openxmlformats.org/officeDocument/2006/relationships/image" Target="../media/image122.emf"/><Relationship Id="rId284" Type="http://schemas.openxmlformats.org/officeDocument/2006/relationships/image" Target="../media/image101.emf"/><Relationship Id="rId319" Type="http://schemas.openxmlformats.org/officeDocument/2006/relationships/image" Target="../media/image66.emf"/><Relationship Id="rId37" Type="http://schemas.openxmlformats.org/officeDocument/2006/relationships/image" Target="../media/image348.emf"/><Relationship Id="rId58" Type="http://schemas.openxmlformats.org/officeDocument/2006/relationships/image" Target="../media/image327.emf"/><Relationship Id="rId79" Type="http://schemas.openxmlformats.org/officeDocument/2006/relationships/image" Target="../media/image306.emf"/><Relationship Id="rId102" Type="http://schemas.openxmlformats.org/officeDocument/2006/relationships/image" Target="../media/image283.emf"/><Relationship Id="rId123" Type="http://schemas.openxmlformats.org/officeDocument/2006/relationships/image" Target="../media/image262.emf"/><Relationship Id="rId144" Type="http://schemas.openxmlformats.org/officeDocument/2006/relationships/image" Target="../media/image241.emf"/><Relationship Id="rId330" Type="http://schemas.openxmlformats.org/officeDocument/2006/relationships/image" Target="../media/image55.emf"/><Relationship Id="rId90" Type="http://schemas.openxmlformats.org/officeDocument/2006/relationships/image" Target="../media/image295.emf"/><Relationship Id="rId165" Type="http://schemas.openxmlformats.org/officeDocument/2006/relationships/image" Target="../media/image220.emf"/><Relationship Id="rId186" Type="http://schemas.openxmlformats.org/officeDocument/2006/relationships/image" Target="../media/image199.emf"/><Relationship Id="rId351" Type="http://schemas.openxmlformats.org/officeDocument/2006/relationships/image" Target="../media/image34.emf"/><Relationship Id="rId372" Type="http://schemas.openxmlformats.org/officeDocument/2006/relationships/image" Target="../media/image13.emf"/><Relationship Id="rId211" Type="http://schemas.openxmlformats.org/officeDocument/2006/relationships/image" Target="../media/image174.emf"/><Relationship Id="rId232" Type="http://schemas.openxmlformats.org/officeDocument/2006/relationships/image" Target="../media/image153.emf"/><Relationship Id="rId253" Type="http://schemas.openxmlformats.org/officeDocument/2006/relationships/image" Target="../media/image132.emf"/><Relationship Id="rId274" Type="http://schemas.openxmlformats.org/officeDocument/2006/relationships/image" Target="../media/image111.emf"/><Relationship Id="rId295" Type="http://schemas.openxmlformats.org/officeDocument/2006/relationships/image" Target="../media/image90.emf"/><Relationship Id="rId309" Type="http://schemas.openxmlformats.org/officeDocument/2006/relationships/image" Target="../media/image76.emf"/><Relationship Id="rId27" Type="http://schemas.openxmlformats.org/officeDocument/2006/relationships/image" Target="../media/image358.emf"/><Relationship Id="rId48" Type="http://schemas.openxmlformats.org/officeDocument/2006/relationships/image" Target="../media/image337.emf"/><Relationship Id="rId69" Type="http://schemas.openxmlformats.org/officeDocument/2006/relationships/image" Target="../media/image316.emf"/><Relationship Id="rId113" Type="http://schemas.openxmlformats.org/officeDocument/2006/relationships/image" Target="../media/image272.emf"/><Relationship Id="rId134" Type="http://schemas.openxmlformats.org/officeDocument/2006/relationships/image" Target="../media/image251.emf"/><Relationship Id="rId320" Type="http://schemas.openxmlformats.org/officeDocument/2006/relationships/image" Target="../media/image65.emf"/><Relationship Id="rId80" Type="http://schemas.openxmlformats.org/officeDocument/2006/relationships/image" Target="../media/image305.emf"/><Relationship Id="rId155" Type="http://schemas.openxmlformats.org/officeDocument/2006/relationships/image" Target="../media/image230.emf"/><Relationship Id="rId176" Type="http://schemas.openxmlformats.org/officeDocument/2006/relationships/image" Target="../media/image209.emf"/><Relationship Id="rId197" Type="http://schemas.openxmlformats.org/officeDocument/2006/relationships/image" Target="../media/image188.emf"/><Relationship Id="rId341" Type="http://schemas.openxmlformats.org/officeDocument/2006/relationships/image" Target="../media/image44.emf"/><Relationship Id="rId362" Type="http://schemas.openxmlformats.org/officeDocument/2006/relationships/image" Target="../media/image23.emf"/><Relationship Id="rId201" Type="http://schemas.openxmlformats.org/officeDocument/2006/relationships/image" Target="../media/image184.emf"/><Relationship Id="rId222" Type="http://schemas.openxmlformats.org/officeDocument/2006/relationships/image" Target="../media/image163.emf"/><Relationship Id="rId243" Type="http://schemas.openxmlformats.org/officeDocument/2006/relationships/image" Target="../media/image142.emf"/><Relationship Id="rId264" Type="http://schemas.openxmlformats.org/officeDocument/2006/relationships/image" Target="../media/image121.emf"/><Relationship Id="rId285" Type="http://schemas.openxmlformats.org/officeDocument/2006/relationships/image" Target="../media/image100.emf"/><Relationship Id="rId17" Type="http://schemas.openxmlformats.org/officeDocument/2006/relationships/image" Target="../media/image368.emf"/><Relationship Id="rId38" Type="http://schemas.openxmlformats.org/officeDocument/2006/relationships/image" Target="../media/image347.emf"/><Relationship Id="rId59" Type="http://schemas.openxmlformats.org/officeDocument/2006/relationships/image" Target="../media/image326.emf"/><Relationship Id="rId103" Type="http://schemas.openxmlformats.org/officeDocument/2006/relationships/image" Target="../media/image282.emf"/><Relationship Id="rId124" Type="http://schemas.openxmlformats.org/officeDocument/2006/relationships/image" Target="../media/image261.emf"/><Relationship Id="rId310" Type="http://schemas.openxmlformats.org/officeDocument/2006/relationships/image" Target="../media/image75.emf"/><Relationship Id="rId70" Type="http://schemas.openxmlformats.org/officeDocument/2006/relationships/image" Target="../media/image315.emf"/><Relationship Id="rId91" Type="http://schemas.openxmlformats.org/officeDocument/2006/relationships/image" Target="../media/image294.emf"/><Relationship Id="rId145" Type="http://schemas.openxmlformats.org/officeDocument/2006/relationships/image" Target="../media/image240.emf"/><Relationship Id="rId166" Type="http://schemas.openxmlformats.org/officeDocument/2006/relationships/image" Target="../media/image219.emf"/><Relationship Id="rId187" Type="http://schemas.openxmlformats.org/officeDocument/2006/relationships/image" Target="../media/image198.emf"/><Relationship Id="rId331" Type="http://schemas.openxmlformats.org/officeDocument/2006/relationships/image" Target="../media/image54.emf"/><Relationship Id="rId352" Type="http://schemas.openxmlformats.org/officeDocument/2006/relationships/image" Target="../media/image33.emf"/><Relationship Id="rId373" Type="http://schemas.openxmlformats.org/officeDocument/2006/relationships/image" Target="../media/image12.emf"/><Relationship Id="rId1" Type="http://schemas.openxmlformats.org/officeDocument/2006/relationships/image" Target="../media/image384.emf"/><Relationship Id="rId212" Type="http://schemas.openxmlformats.org/officeDocument/2006/relationships/image" Target="../media/image173.emf"/><Relationship Id="rId233" Type="http://schemas.openxmlformats.org/officeDocument/2006/relationships/image" Target="../media/image152.emf"/><Relationship Id="rId254" Type="http://schemas.openxmlformats.org/officeDocument/2006/relationships/image" Target="../media/image131.emf"/><Relationship Id="rId28" Type="http://schemas.openxmlformats.org/officeDocument/2006/relationships/image" Target="../media/image357.emf"/><Relationship Id="rId49" Type="http://schemas.openxmlformats.org/officeDocument/2006/relationships/image" Target="../media/image336.emf"/><Relationship Id="rId114" Type="http://schemas.openxmlformats.org/officeDocument/2006/relationships/image" Target="../media/image271.emf"/><Relationship Id="rId275" Type="http://schemas.openxmlformats.org/officeDocument/2006/relationships/image" Target="../media/image110.emf"/><Relationship Id="rId296" Type="http://schemas.openxmlformats.org/officeDocument/2006/relationships/image" Target="../media/image89.emf"/><Relationship Id="rId300" Type="http://schemas.openxmlformats.org/officeDocument/2006/relationships/image" Target="../media/image85.emf"/><Relationship Id="rId60" Type="http://schemas.openxmlformats.org/officeDocument/2006/relationships/image" Target="../media/image325.emf"/><Relationship Id="rId81" Type="http://schemas.openxmlformats.org/officeDocument/2006/relationships/image" Target="../media/image304.emf"/><Relationship Id="rId135" Type="http://schemas.openxmlformats.org/officeDocument/2006/relationships/image" Target="../media/image250.emf"/><Relationship Id="rId156" Type="http://schemas.openxmlformats.org/officeDocument/2006/relationships/image" Target="../media/image229.emf"/><Relationship Id="rId177" Type="http://schemas.openxmlformats.org/officeDocument/2006/relationships/image" Target="../media/image208.emf"/><Relationship Id="rId198" Type="http://schemas.openxmlformats.org/officeDocument/2006/relationships/image" Target="../media/image187.emf"/><Relationship Id="rId321" Type="http://schemas.openxmlformats.org/officeDocument/2006/relationships/image" Target="../media/image64.emf"/><Relationship Id="rId342" Type="http://schemas.openxmlformats.org/officeDocument/2006/relationships/image" Target="../media/image43.emf"/><Relationship Id="rId363" Type="http://schemas.openxmlformats.org/officeDocument/2006/relationships/image" Target="../media/image22.emf"/><Relationship Id="rId202" Type="http://schemas.openxmlformats.org/officeDocument/2006/relationships/image" Target="../media/image183.emf"/><Relationship Id="rId223" Type="http://schemas.openxmlformats.org/officeDocument/2006/relationships/image" Target="../media/image162.emf"/><Relationship Id="rId244" Type="http://schemas.openxmlformats.org/officeDocument/2006/relationships/image" Target="../media/image141.emf"/><Relationship Id="rId18" Type="http://schemas.openxmlformats.org/officeDocument/2006/relationships/image" Target="../media/image367.emf"/><Relationship Id="rId39" Type="http://schemas.openxmlformats.org/officeDocument/2006/relationships/image" Target="../media/image346.emf"/><Relationship Id="rId265" Type="http://schemas.openxmlformats.org/officeDocument/2006/relationships/image" Target="../media/image120.emf"/><Relationship Id="rId286" Type="http://schemas.openxmlformats.org/officeDocument/2006/relationships/image" Target="../media/image99.emf"/><Relationship Id="rId50" Type="http://schemas.openxmlformats.org/officeDocument/2006/relationships/image" Target="../media/image335.emf"/><Relationship Id="rId104" Type="http://schemas.openxmlformats.org/officeDocument/2006/relationships/image" Target="../media/image281.emf"/><Relationship Id="rId125" Type="http://schemas.openxmlformats.org/officeDocument/2006/relationships/image" Target="../media/image260.emf"/><Relationship Id="rId146" Type="http://schemas.openxmlformats.org/officeDocument/2006/relationships/image" Target="../media/image239.emf"/><Relationship Id="rId167" Type="http://schemas.openxmlformats.org/officeDocument/2006/relationships/image" Target="../media/image218.emf"/><Relationship Id="rId188" Type="http://schemas.openxmlformats.org/officeDocument/2006/relationships/image" Target="../media/image197.emf"/><Relationship Id="rId311" Type="http://schemas.openxmlformats.org/officeDocument/2006/relationships/image" Target="../media/image74.emf"/><Relationship Id="rId332" Type="http://schemas.openxmlformats.org/officeDocument/2006/relationships/image" Target="../media/image53.emf"/><Relationship Id="rId353" Type="http://schemas.openxmlformats.org/officeDocument/2006/relationships/image" Target="../media/image32.emf"/><Relationship Id="rId374" Type="http://schemas.openxmlformats.org/officeDocument/2006/relationships/image" Target="../media/image11.emf"/><Relationship Id="rId71" Type="http://schemas.openxmlformats.org/officeDocument/2006/relationships/image" Target="../media/image314.emf"/><Relationship Id="rId92" Type="http://schemas.openxmlformats.org/officeDocument/2006/relationships/image" Target="../media/image293.emf"/><Relationship Id="rId213" Type="http://schemas.openxmlformats.org/officeDocument/2006/relationships/image" Target="../media/image172.emf"/><Relationship Id="rId234" Type="http://schemas.openxmlformats.org/officeDocument/2006/relationships/image" Target="../media/image151.emf"/><Relationship Id="rId2" Type="http://schemas.openxmlformats.org/officeDocument/2006/relationships/image" Target="../media/image383.emf"/><Relationship Id="rId29" Type="http://schemas.openxmlformats.org/officeDocument/2006/relationships/image" Target="../media/image356.emf"/><Relationship Id="rId255" Type="http://schemas.openxmlformats.org/officeDocument/2006/relationships/image" Target="../media/image130.emf"/><Relationship Id="rId276" Type="http://schemas.openxmlformats.org/officeDocument/2006/relationships/image" Target="../media/image109.emf"/><Relationship Id="rId297" Type="http://schemas.openxmlformats.org/officeDocument/2006/relationships/image" Target="../media/image88.emf"/><Relationship Id="rId40" Type="http://schemas.openxmlformats.org/officeDocument/2006/relationships/image" Target="../media/image345.emf"/><Relationship Id="rId115" Type="http://schemas.openxmlformats.org/officeDocument/2006/relationships/image" Target="../media/image270.emf"/><Relationship Id="rId136" Type="http://schemas.openxmlformats.org/officeDocument/2006/relationships/image" Target="../media/image249.emf"/><Relationship Id="rId157" Type="http://schemas.openxmlformats.org/officeDocument/2006/relationships/image" Target="../media/image228.emf"/><Relationship Id="rId178" Type="http://schemas.openxmlformats.org/officeDocument/2006/relationships/image" Target="../media/image207.emf"/><Relationship Id="rId301" Type="http://schemas.openxmlformats.org/officeDocument/2006/relationships/image" Target="../media/image84.emf"/><Relationship Id="rId322" Type="http://schemas.openxmlformats.org/officeDocument/2006/relationships/image" Target="../media/image63.emf"/><Relationship Id="rId343" Type="http://schemas.openxmlformats.org/officeDocument/2006/relationships/image" Target="../media/image42.emf"/><Relationship Id="rId364" Type="http://schemas.openxmlformats.org/officeDocument/2006/relationships/image" Target="../media/image21.emf"/><Relationship Id="rId61" Type="http://schemas.openxmlformats.org/officeDocument/2006/relationships/image" Target="../media/image324.emf"/><Relationship Id="rId82" Type="http://schemas.openxmlformats.org/officeDocument/2006/relationships/image" Target="../media/image303.emf"/><Relationship Id="rId199" Type="http://schemas.openxmlformats.org/officeDocument/2006/relationships/image" Target="../media/image186.emf"/><Relationship Id="rId203" Type="http://schemas.openxmlformats.org/officeDocument/2006/relationships/image" Target="../media/image182.emf"/><Relationship Id="rId19" Type="http://schemas.openxmlformats.org/officeDocument/2006/relationships/image" Target="../media/image366.emf"/><Relationship Id="rId224" Type="http://schemas.openxmlformats.org/officeDocument/2006/relationships/image" Target="../media/image161.emf"/><Relationship Id="rId245" Type="http://schemas.openxmlformats.org/officeDocument/2006/relationships/image" Target="../media/image140.emf"/><Relationship Id="rId266" Type="http://schemas.openxmlformats.org/officeDocument/2006/relationships/image" Target="../media/image119.emf"/><Relationship Id="rId287" Type="http://schemas.openxmlformats.org/officeDocument/2006/relationships/image" Target="../media/image98.emf"/><Relationship Id="rId30" Type="http://schemas.openxmlformats.org/officeDocument/2006/relationships/image" Target="../media/image355.emf"/><Relationship Id="rId105" Type="http://schemas.openxmlformats.org/officeDocument/2006/relationships/image" Target="../media/image280.emf"/><Relationship Id="rId126" Type="http://schemas.openxmlformats.org/officeDocument/2006/relationships/image" Target="../media/image259.emf"/><Relationship Id="rId147" Type="http://schemas.openxmlformats.org/officeDocument/2006/relationships/image" Target="../media/image238.emf"/><Relationship Id="rId168" Type="http://schemas.openxmlformats.org/officeDocument/2006/relationships/image" Target="../media/image217.emf"/><Relationship Id="rId312" Type="http://schemas.openxmlformats.org/officeDocument/2006/relationships/image" Target="../media/image73.emf"/><Relationship Id="rId333" Type="http://schemas.openxmlformats.org/officeDocument/2006/relationships/image" Target="../media/image52.emf"/><Relationship Id="rId354" Type="http://schemas.openxmlformats.org/officeDocument/2006/relationships/image" Target="../media/image31.emf"/><Relationship Id="rId51" Type="http://schemas.openxmlformats.org/officeDocument/2006/relationships/image" Target="../media/image334.emf"/><Relationship Id="rId72" Type="http://schemas.openxmlformats.org/officeDocument/2006/relationships/image" Target="../media/image313.emf"/><Relationship Id="rId93" Type="http://schemas.openxmlformats.org/officeDocument/2006/relationships/image" Target="../media/image292.emf"/><Relationship Id="rId189" Type="http://schemas.openxmlformats.org/officeDocument/2006/relationships/image" Target="../media/image196.emf"/><Relationship Id="rId375" Type="http://schemas.openxmlformats.org/officeDocument/2006/relationships/image" Target="../media/image10.emf"/><Relationship Id="rId3" Type="http://schemas.openxmlformats.org/officeDocument/2006/relationships/image" Target="../media/image382.emf"/><Relationship Id="rId214" Type="http://schemas.openxmlformats.org/officeDocument/2006/relationships/image" Target="../media/image171.emf"/><Relationship Id="rId235" Type="http://schemas.openxmlformats.org/officeDocument/2006/relationships/image" Target="../media/image150.emf"/><Relationship Id="rId256" Type="http://schemas.openxmlformats.org/officeDocument/2006/relationships/image" Target="../media/image129.emf"/><Relationship Id="rId277" Type="http://schemas.openxmlformats.org/officeDocument/2006/relationships/image" Target="../media/image108.emf"/><Relationship Id="rId298" Type="http://schemas.openxmlformats.org/officeDocument/2006/relationships/image" Target="../media/image87.emf"/><Relationship Id="rId116" Type="http://schemas.openxmlformats.org/officeDocument/2006/relationships/image" Target="../media/image269.emf"/><Relationship Id="rId137" Type="http://schemas.openxmlformats.org/officeDocument/2006/relationships/image" Target="../media/image248.emf"/><Relationship Id="rId158" Type="http://schemas.openxmlformats.org/officeDocument/2006/relationships/image" Target="../media/image227.emf"/><Relationship Id="rId302" Type="http://schemas.openxmlformats.org/officeDocument/2006/relationships/image" Target="../media/image83.emf"/><Relationship Id="rId323" Type="http://schemas.openxmlformats.org/officeDocument/2006/relationships/image" Target="../media/image62.emf"/><Relationship Id="rId344" Type="http://schemas.openxmlformats.org/officeDocument/2006/relationships/image" Target="../media/image41.emf"/><Relationship Id="rId20" Type="http://schemas.openxmlformats.org/officeDocument/2006/relationships/image" Target="../media/image365.emf"/><Relationship Id="rId41" Type="http://schemas.openxmlformats.org/officeDocument/2006/relationships/image" Target="../media/image344.emf"/><Relationship Id="rId62" Type="http://schemas.openxmlformats.org/officeDocument/2006/relationships/image" Target="../media/image323.emf"/><Relationship Id="rId83" Type="http://schemas.openxmlformats.org/officeDocument/2006/relationships/image" Target="../media/image302.emf"/><Relationship Id="rId179" Type="http://schemas.openxmlformats.org/officeDocument/2006/relationships/image" Target="../media/image206.emf"/><Relationship Id="rId365" Type="http://schemas.openxmlformats.org/officeDocument/2006/relationships/image" Target="../media/image20.emf"/><Relationship Id="rId190" Type="http://schemas.openxmlformats.org/officeDocument/2006/relationships/image" Target="../media/image195.emf"/><Relationship Id="rId204" Type="http://schemas.openxmlformats.org/officeDocument/2006/relationships/image" Target="../media/image181.emf"/><Relationship Id="rId225" Type="http://schemas.openxmlformats.org/officeDocument/2006/relationships/image" Target="../media/image160.emf"/><Relationship Id="rId246" Type="http://schemas.openxmlformats.org/officeDocument/2006/relationships/image" Target="../media/image139.emf"/><Relationship Id="rId267" Type="http://schemas.openxmlformats.org/officeDocument/2006/relationships/image" Target="../media/image118.emf"/><Relationship Id="rId288" Type="http://schemas.openxmlformats.org/officeDocument/2006/relationships/image" Target="../media/image97.emf"/><Relationship Id="rId106" Type="http://schemas.openxmlformats.org/officeDocument/2006/relationships/image" Target="../media/image279.emf"/><Relationship Id="rId127" Type="http://schemas.openxmlformats.org/officeDocument/2006/relationships/image" Target="../media/image258.emf"/><Relationship Id="rId313" Type="http://schemas.openxmlformats.org/officeDocument/2006/relationships/image" Target="../media/image72.emf"/><Relationship Id="rId10" Type="http://schemas.openxmlformats.org/officeDocument/2006/relationships/image" Target="../media/image375.emf"/><Relationship Id="rId31" Type="http://schemas.openxmlformats.org/officeDocument/2006/relationships/image" Target="../media/image354.emf"/><Relationship Id="rId52" Type="http://schemas.openxmlformats.org/officeDocument/2006/relationships/image" Target="../media/image333.emf"/><Relationship Id="rId73" Type="http://schemas.openxmlformats.org/officeDocument/2006/relationships/image" Target="../media/image312.emf"/><Relationship Id="rId94" Type="http://schemas.openxmlformats.org/officeDocument/2006/relationships/image" Target="../media/image291.emf"/><Relationship Id="rId148" Type="http://schemas.openxmlformats.org/officeDocument/2006/relationships/image" Target="../media/image237.emf"/><Relationship Id="rId169" Type="http://schemas.openxmlformats.org/officeDocument/2006/relationships/image" Target="../media/image216.emf"/><Relationship Id="rId334" Type="http://schemas.openxmlformats.org/officeDocument/2006/relationships/image" Target="../media/image51.emf"/><Relationship Id="rId355" Type="http://schemas.openxmlformats.org/officeDocument/2006/relationships/image" Target="../media/image30.emf"/><Relationship Id="rId376" Type="http://schemas.openxmlformats.org/officeDocument/2006/relationships/image" Target="../media/image9.emf"/><Relationship Id="rId4" Type="http://schemas.openxmlformats.org/officeDocument/2006/relationships/image" Target="../media/image381.emf"/><Relationship Id="rId180" Type="http://schemas.openxmlformats.org/officeDocument/2006/relationships/image" Target="../media/image205.emf"/><Relationship Id="rId215" Type="http://schemas.openxmlformats.org/officeDocument/2006/relationships/image" Target="../media/image170.emf"/><Relationship Id="rId236" Type="http://schemas.openxmlformats.org/officeDocument/2006/relationships/image" Target="../media/image149.emf"/><Relationship Id="rId257" Type="http://schemas.openxmlformats.org/officeDocument/2006/relationships/image" Target="../media/image128.emf"/><Relationship Id="rId278" Type="http://schemas.openxmlformats.org/officeDocument/2006/relationships/image" Target="../media/image10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3800</v>
          </cell>
          <cell r="BM2">
            <v>3800</v>
          </cell>
          <cell r="BN2">
            <v>3750</v>
          </cell>
          <cell r="BO2">
            <v>3800</v>
          </cell>
          <cell r="BP2">
            <v>3800</v>
          </cell>
          <cell r="BQ2">
            <v>3800</v>
          </cell>
          <cell r="BR2">
            <v>3800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cell r="BL3">
            <v>345</v>
          </cell>
          <cell r="BM3">
            <v>345</v>
          </cell>
          <cell r="BN3">
            <v>361</v>
          </cell>
          <cell r="BO3">
            <v>365</v>
          </cell>
          <cell r="BP3">
            <v>375</v>
          </cell>
          <cell r="BQ3">
            <v>375</v>
          </cell>
          <cell r="BR3">
            <v>375</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cell r="BL4">
            <v>320</v>
          </cell>
          <cell r="BM4">
            <v>320</v>
          </cell>
          <cell r="BN4">
            <v>315</v>
          </cell>
          <cell r="BO4">
            <v>315</v>
          </cell>
          <cell r="BP4">
            <v>315</v>
          </cell>
          <cell r="BQ4">
            <v>315</v>
          </cell>
          <cell r="BR4">
            <v>315</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29</v>
          </cell>
          <cell r="BM5">
            <v>29</v>
          </cell>
          <cell r="BN5">
            <v>31</v>
          </cell>
          <cell r="BO5">
            <v>32</v>
          </cell>
          <cell r="BP5">
            <v>32</v>
          </cell>
          <cell r="BQ5">
            <v>32</v>
          </cell>
          <cell r="BR5">
            <v>32</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45</v>
          </cell>
          <cell r="BM6">
            <v>45</v>
          </cell>
          <cell r="BN6">
            <v>47</v>
          </cell>
          <cell r="BO6">
            <v>48</v>
          </cell>
          <cell r="BP6">
            <v>48</v>
          </cell>
          <cell r="BQ6">
            <v>48</v>
          </cell>
          <cell r="BR6">
            <v>48</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38</v>
          </cell>
          <cell r="BM7">
            <v>38</v>
          </cell>
          <cell r="BN7">
            <v>35</v>
          </cell>
          <cell r="BO7">
            <v>37</v>
          </cell>
          <cell r="BP7">
            <v>37</v>
          </cell>
          <cell r="BQ7">
            <v>37.5</v>
          </cell>
          <cell r="BR7">
            <v>37.5</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cell r="BL8">
            <v>5800</v>
          </cell>
          <cell r="BM8">
            <v>5800</v>
          </cell>
          <cell r="BN8">
            <v>6000</v>
          </cell>
          <cell r="BO8">
            <v>6100</v>
          </cell>
          <cell r="BP8">
            <v>6200</v>
          </cell>
          <cell r="BQ8">
            <v>6400</v>
          </cell>
          <cell r="BR8">
            <v>6500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cell r="BL9">
            <v>435</v>
          </cell>
          <cell r="BM9">
            <v>435</v>
          </cell>
          <cell r="BN9">
            <v>461</v>
          </cell>
          <cell r="BO9">
            <v>465</v>
          </cell>
          <cell r="BP9">
            <v>485</v>
          </cell>
          <cell r="BQ9">
            <v>550</v>
          </cell>
          <cell r="BR9">
            <v>570</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cell r="BL10">
            <v>435</v>
          </cell>
          <cell r="BM10">
            <v>435</v>
          </cell>
          <cell r="BN10">
            <v>461</v>
          </cell>
          <cell r="BO10">
            <v>465</v>
          </cell>
          <cell r="BP10">
            <v>485</v>
          </cell>
          <cell r="BQ10">
            <v>550</v>
          </cell>
          <cell r="BR10">
            <v>570</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cell r="BL11">
            <v>38</v>
          </cell>
          <cell r="BM11">
            <v>38</v>
          </cell>
          <cell r="BN11">
            <v>39</v>
          </cell>
          <cell r="BO11">
            <v>41</v>
          </cell>
          <cell r="BP11">
            <v>42</v>
          </cell>
          <cell r="BQ11">
            <v>45</v>
          </cell>
          <cell r="BR11">
            <v>45</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cell r="BL12">
            <v>52</v>
          </cell>
          <cell r="BM12">
            <v>52</v>
          </cell>
          <cell r="BN12">
            <v>55</v>
          </cell>
          <cell r="BO12">
            <v>57</v>
          </cell>
          <cell r="BP12">
            <v>58</v>
          </cell>
          <cell r="BQ12">
            <v>59</v>
          </cell>
          <cell r="BR12">
            <v>60</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cell r="BL13">
            <v>50</v>
          </cell>
          <cell r="BM13">
            <v>50</v>
          </cell>
          <cell r="BN13">
            <v>45</v>
          </cell>
          <cell r="BO13">
            <v>52</v>
          </cell>
          <cell r="BP13">
            <v>54</v>
          </cell>
          <cell r="BQ13">
            <v>54.5</v>
          </cell>
          <cell r="BR13">
            <v>56</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cell r="BL14">
            <v>20</v>
          </cell>
          <cell r="BM14">
            <v>20</v>
          </cell>
          <cell r="BN14">
            <v>21</v>
          </cell>
          <cell r="BO14">
            <v>23</v>
          </cell>
          <cell r="BP14">
            <v>19.8</v>
          </cell>
          <cell r="BQ14">
            <v>20</v>
          </cell>
          <cell r="BR14">
            <v>18.39</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cell r="BL15">
            <v>1</v>
          </cell>
          <cell r="BM15">
            <v>6</v>
          </cell>
          <cell r="BN15">
            <v>6</v>
          </cell>
          <cell r="BO15">
            <v>6</v>
          </cell>
          <cell r="BP15">
            <v>6</v>
          </cell>
          <cell r="BQ15">
            <v>6</v>
          </cell>
          <cell r="BR15">
            <v>6</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cell r="BL16">
            <v>2</v>
          </cell>
          <cell r="BM16">
            <v>5</v>
          </cell>
          <cell r="BN16">
            <v>3</v>
          </cell>
          <cell r="BO16">
            <v>3</v>
          </cell>
          <cell r="BP16">
            <v>3</v>
          </cell>
          <cell r="BQ16">
            <v>3</v>
          </cell>
          <cell r="BR16">
            <v>1</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3</v>
          </cell>
          <cell r="BM17">
            <v>1</v>
          </cell>
          <cell r="BN17">
            <v>1</v>
          </cell>
          <cell r="BO17">
            <v>1</v>
          </cell>
          <cell r="BP17">
            <v>1</v>
          </cell>
          <cell r="BQ17">
            <v>1</v>
          </cell>
          <cell r="BR17">
            <v>3</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4</v>
          </cell>
          <cell r="BM18">
            <v>4</v>
          </cell>
          <cell r="BN18">
            <v>4</v>
          </cell>
          <cell r="BO18">
            <v>4</v>
          </cell>
          <cell r="BP18">
            <v>4</v>
          </cell>
          <cell r="BQ18">
            <v>4</v>
          </cell>
          <cell r="BR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cell r="BL19">
            <v>5</v>
          </cell>
          <cell r="BM19">
            <v>3</v>
          </cell>
          <cell r="BN19">
            <v>5</v>
          </cell>
          <cell r="BO19">
            <v>5</v>
          </cell>
          <cell r="BP19">
            <v>5</v>
          </cell>
          <cell r="BQ19">
            <v>5</v>
          </cell>
          <cell r="BR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cell r="BL20">
            <v>1</v>
          </cell>
          <cell r="BM20">
            <v>6</v>
          </cell>
          <cell r="BN20">
            <v>6</v>
          </cell>
          <cell r="BO20">
            <v>6</v>
          </cell>
          <cell r="BP20">
            <v>6</v>
          </cell>
          <cell r="BQ20">
            <v>6</v>
          </cell>
          <cell r="BR20">
            <v>6</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cell r="BL21">
            <v>2</v>
          </cell>
          <cell r="BM21">
            <v>1</v>
          </cell>
          <cell r="BN21">
            <v>1</v>
          </cell>
          <cell r="BO21">
            <v>1</v>
          </cell>
          <cell r="BP21">
            <v>1</v>
          </cell>
          <cell r="BQ21">
            <v>1</v>
          </cell>
          <cell r="BR21">
            <v>1</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cell r="BL22">
            <v>3</v>
          </cell>
          <cell r="BM22">
            <v>5</v>
          </cell>
          <cell r="BN22">
            <v>5</v>
          </cell>
          <cell r="BO22">
            <v>5</v>
          </cell>
          <cell r="BP22">
            <v>5</v>
          </cell>
          <cell r="BQ22">
            <v>5</v>
          </cell>
          <cell r="BR22">
            <v>3</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cell r="BL23">
            <v>4</v>
          </cell>
          <cell r="BM23">
            <v>4</v>
          </cell>
          <cell r="BN23">
            <v>4</v>
          </cell>
          <cell r="BO23">
            <v>4</v>
          </cell>
          <cell r="BP23">
            <v>4</v>
          </cell>
          <cell r="BQ23">
            <v>4</v>
          </cell>
          <cell r="BR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cell r="BL24">
            <v>5</v>
          </cell>
          <cell r="BM24">
            <v>3</v>
          </cell>
          <cell r="BN24">
            <v>3</v>
          </cell>
          <cell r="BO24">
            <v>3</v>
          </cell>
          <cell r="BP24">
            <v>3</v>
          </cell>
          <cell r="BQ24">
            <v>3</v>
          </cell>
          <cell r="BR24">
            <v>5</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cell r="BL25">
            <v>3</v>
          </cell>
          <cell r="BM25">
            <v>30</v>
          </cell>
          <cell r="BN25">
            <v>0</v>
          </cell>
          <cell r="BO25">
            <v>30</v>
          </cell>
          <cell r="BP25">
            <v>0</v>
          </cell>
          <cell r="BQ25">
            <v>0</v>
          </cell>
          <cell r="BR25">
            <v>10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cell r="BM27">
            <v>14000</v>
          </cell>
          <cell r="BN27">
            <v>14000</v>
          </cell>
          <cell r="BO27">
            <v>14000</v>
          </cell>
          <cell r="BP27">
            <v>12000</v>
          </cell>
          <cell r="BQ27">
            <v>12000</v>
          </cell>
          <cell r="BR27">
            <v>12000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cell r="BM28">
            <v>600</v>
          </cell>
          <cell r="BN28">
            <v>0</v>
          </cell>
          <cell r="BO28">
            <v>0</v>
          </cell>
          <cell r="BP28">
            <v>0</v>
          </cell>
          <cell r="BQ28">
            <v>0</v>
          </cell>
          <cell r="BR28">
            <v>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cell r="BM29">
            <v>600</v>
          </cell>
          <cell r="BN29">
            <v>600</v>
          </cell>
          <cell r="BO29">
            <v>600</v>
          </cell>
          <cell r="BP29">
            <v>400</v>
          </cell>
          <cell r="BQ29">
            <v>400</v>
          </cell>
          <cell r="BR29">
            <v>400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cell r="BM30">
            <v>150</v>
          </cell>
          <cell r="BN30">
            <v>150</v>
          </cell>
          <cell r="BO30">
            <v>150</v>
          </cell>
          <cell r="BP30">
            <v>100</v>
          </cell>
          <cell r="BQ30">
            <v>100</v>
          </cell>
          <cell r="BR30">
            <v>100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cell r="BM31">
            <v>250</v>
          </cell>
          <cell r="BN31">
            <v>250</v>
          </cell>
          <cell r="BO31">
            <v>250</v>
          </cell>
          <cell r="BP31">
            <v>200</v>
          </cell>
          <cell r="BQ31">
            <v>200</v>
          </cell>
          <cell r="BR31">
            <v>200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cell r="BM32">
            <v>1000</v>
          </cell>
          <cell r="BN32">
            <v>1200</v>
          </cell>
          <cell r="BO32">
            <v>1200</v>
          </cell>
          <cell r="BP32">
            <v>1200</v>
          </cell>
          <cell r="BQ32">
            <v>1200</v>
          </cell>
          <cell r="BR32">
            <v>1200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cell r="BM33">
            <v>17000</v>
          </cell>
          <cell r="BN33">
            <v>17000</v>
          </cell>
          <cell r="BO33">
            <v>17000</v>
          </cell>
          <cell r="BP33">
            <v>15000</v>
          </cell>
          <cell r="BQ33">
            <v>15000</v>
          </cell>
          <cell r="BR33">
            <v>15000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cell r="BM34">
            <v>800</v>
          </cell>
          <cell r="BN34">
            <v>0</v>
          </cell>
          <cell r="BO34">
            <v>0</v>
          </cell>
          <cell r="BP34">
            <v>0</v>
          </cell>
          <cell r="BQ34">
            <v>0</v>
          </cell>
          <cell r="BR34">
            <v>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800</v>
          </cell>
          <cell r="BM35">
            <v>800</v>
          </cell>
          <cell r="BN35">
            <v>0</v>
          </cell>
          <cell r="BO35">
            <v>0</v>
          </cell>
          <cell r="BP35">
            <v>0</v>
          </cell>
          <cell r="BQ35">
            <v>0</v>
          </cell>
          <cell r="BR35">
            <v>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200</v>
          </cell>
          <cell r="BM36">
            <v>200</v>
          </cell>
          <cell r="BN36">
            <v>200</v>
          </cell>
          <cell r="BO36">
            <v>200</v>
          </cell>
          <cell r="BP36">
            <v>180</v>
          </cell>
          <cell r="BQ36">
            <v>180</v>
          </cell>
          <cell r="BR36">
            <v>180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cell r="BM37">
            <v>350</v>
          </cell>
          <cell r="BN37">
            <v>0</v>
          </cell>
          <cell r="BO37">
            <v>0</v>
          </cell>
          <cell r="BP37">
            <v>0</v>
          </cell>
          <cell r="BQ37">
            <v>0</v>
          </cell>
          <cell r="BR37">
            <v>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cell r="BM38">
            <v>1200</v>
          </cell>
          <cell r="BN38">
            <v>1600</v>
          </cell>
          <cell r="BO38">
            <v>1600</v>
          </cell>
          <cell r="BP38">
            <v>1500</v>
          </cell>
          <cell r="BQ38">
            <v>1500</v>
          </cell>
          <cell r="BR38">
            <v>1500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cell r="BL39">
            <v>800</v>
          </cell>
          <cell r="BM39">
            <v>800</v>
          </cell>
          <cell r="BN39">
            <v>1000</v>
          </cell>
          <cell r="BO39">
            <v>1000</v>
          </cell>
          <cell r="BP39">
            <v>1000</v>
          </cell>
          <cell r="BQ39">
            <v>1000</v>
          </cell>
          <cell r="BR39">
            <v>1000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cell r="BL40">
            <v>1500</v>
          </cell>
          <cell r="BM40">
            <v>2000</v>
          </cell>
          <cell r="BN40">
            <v>2000</v>
          </cell>
          <cell r="BO40">
            <v>2000</v>
          </cell>
          <cell r="BP40">
            <v>1200</v>
          </cell>
          <cell r="BQ40">
            <v>1200</v>
          </cell>
          <cell r="BR40">
            <v>1400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cell r="BL41">
            <v>410</v>
          </cell>
          <cell r="BM41">
            <v>410</v>
          </cell>
          <cell r="BN41">
            <v>450</v>
          </cell>
          <cell r="BO41">
            <v>450</v>
          </cell>
          <cell r="BP41">
            <v>500</v>
          </cell>
          <cell r="BQ41">
            <v>500</v>
          </cell>
          <cell r="BR41">
            <v>500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cell r="BL42">
            <v>10</v>
          </cell>
          <cell r="BM42">
            <v>10</v>
          </cell>
          <cell r="BN42">
            <v>35</v>
          </cell>
          <cell r="BO42">
            <v>35</v>
          </cell>
          <cell r="BP42">
            <v>35</v>
          </cell>
          <cell r="BQ42">
            <v>35</v>
          </cell>
          <cell r="BR42">
            <v>35</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cell r="BL43">
            <v>10</v>
          </cell>
          <cell r="BM43">
            <v>10</v>
          </cell>
          <cell r="BN43">
            <v>0</v>
          </cell>
          <cell r="BO43">
            <v>0</v>
          </cell>
          <cell r="BP43">
            <v>0</v>
          </cell>
          <cell r="BQ43">
            <v>0</v>
          </cell>
          <cell r="BR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cell r="BL44">
            <v>10</v>
          </cell>
          <cell r="BM44">
            <v>10</v>
          </cell>
          <cell r="BN44">
            <v>0</v>
          </cell>
          <cell r="BO44">
            <v>0</v>
          </cell>
          <cell r="BP44">
            <v>0</v>
          </cell>
          <cell r="BQ44">
            <v>0</v>
          </cell>
          <cell r="BR44">
            <v>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10</v>
          </cell>
          <cell r="BM45">
            <v>10</v>
          </cell>
          <cell r="BN45">
            <v>15</v>
          </cell>
          <cell r="BO45">
            <v>15</v>
          </cell>
          <cell r="BP45">
            <v>15</v>
          </cell>
          <cell r="BQ45">
            <v>15</v>
          </cell>
          <cell r="BR45">
            <v>0</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cell r="BM46">
            <v>10</v>
          </cell>
          <cell r="BN46">
            <v>0</v>
          </cell>
          <cell r="BO46">
            <v>0</v>
          </cell>
          <cell r="BP46">
            <v>0</v>
          </cell>
          <cell r="BQ46">
            <v>0</v>
          </cell>
          <cell r="BR46">
            <v>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50</v>
          </cell>
          <cell r="BM47">
            <v>50</v>
          </cell>
          <cell r="BN47">
            <v>50</v>
          </cell>
          <cell r="BO47">
            <v>50</v>
          </cell>
          <cell r="BP47">
            <v>50</v>
          </cell>
          <cell r="BQ47">
            <v>50</v>
          </cell>
          <cell r="BR47">
            <v>65</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cell r="BL48">
            <v>1200</v>
          </cell>
          <cell r="BM48">
            <v>1200</v>
          </cell>
          <cell r="BN48">
            <v>1300</v>
          </cell>
          <cell r="BO48">
            <v>1300</v>
          </cell>
          <cell r="BP48">
            <v>1300</v>
          </cell>
          <cell r="BQ48">
            <v>1300</v>
          </cell>
          <cell r="BR48">
            <v>1300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cell r="BL49">
            <v>6800</v>
          </cell>
          <cell r="BM49">
            <v>6800</v>
          </cell>
          <cell r="BN49">
            <v>6800</v>
          </cell>
          <cell r="BO49">
            <v>6800</v>
          </cell>
          <cell r="BP49">
            <v>6000</v>
          </cell>
          <cell r="BQ49">
            <v>6000</v>
          </cell>
          <cell r="BR49">
            <v>5500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cell r="BL50">
            <v>500</v>
          </cell>
          <cell r="BM50">
            <v>700</v>
          </cell>
          <cell r="BN50">
            <v>800</v>
          </cell>
          <cell r="BO50">
            <v>800</v>
          </cell>
          <cell r="BP50">
            <v>1000</v>
          </cell>
          <cell r="BQ50">
            <v>1000</v>
          </cell>
          <cell r="BR50">
            <v>1000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cell r="BL51">
            <v>70</v>
          </cell>
          <cell r="BM51">
            <v>70</v>
          </cell>
          <cell r="BN51">
            <v>70</v>
          </cell>
          <cell r="BO51">
            <v>70</v>
          </cell>
          <cell r="BP51">
            <v>65</v>
          </cell>
          <cell r="BQ51">
            <v>65</v>
          </cell>
          <cell r="BR51">
            <v>65</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cell r="BL52">
            <v>30</v>
          </cell>
          <cell r="BM52">
            <v>30</v>
          </cell>
          <cell r="BN52">
            <v>30</v>
          </cell>
          <cell r="BO52">
            <v>30</v>
          </cell>
          <cell r="BP52">
            <v>35</v>
          </cell>
          <cell r="BQ52">
            <v>35</v>
          </cell>
          <cell r="BR52">
            <v>35</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cell r="BL53">
            <v>8200</v>
          </cell>
          <cell r="BM53">
            <v>8200</v>
          </cell>
          <cell r="BN53">
            <v>6800</v>
          </cell>
          <cell r="BO53">
            <v>8000</v>
          </cell>
          <cell r="BP53">
            <v>6500</v>
          </cell>
          <cell r="BQ53">
            <v>6500</v>
          </cell>
          <cell r="BR53">
            <v>7300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cell r="BL54">
            <v>10200</v>
          </cell>
          <cell r="BM54">
            <v>10200</v>
          </cell>
          <cell r="BN54">
            <v>10500</v>
          </cell>
          <cell r="BO54">
            <v>11600</v>
          </cell>
          <cell r="BP54">
            <v>9400</v>
          </cell>
          <cell r="BQ54">
            <v>10500</v>
          </cell>
          <cell r="BR54">
            <v>8500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0</v>
          </cell>
          <cell r="BM55">
            <v>905</v>
          </cell>
          <cell r="BN55">
            <v>1030</v>
          </cell>
          <cell r="BO55">
            <v>0</v>
          </cell>
          <cell r="BP55">
            <v>0</v>
          </cell>
          <cell r="BQ55">
            <v>0</v>
          </cell>
          <cell r="BR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0</v>
          </cell>
          <cell r="BM56">
            <v>1070</v>
          </cell>
          <cell r="BN56">
            <v>1217</v>
          </cell>
          <cell r="BO56">
            <v>600</v>
          </cell>
          <cell r="BP56">
            <v>0</v>
          </cell>
          <cell r="BQ56">
            <v>0</v>
          </cell>
          <cell r="BR56">
            <v>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cell r="BL65">
            <v>7000</v>
          </cell>
          <cell r="BM65">
            <v>0</v>
          </cell>
          <cell r="BN65">
            <v>1000</v>
          </cell>
          <cell r="BO65">
            <v>1000</v>
          </cell>
          <cell r="BP65">
            <v>900</v>
          </cell>
          <cell r="BQ65">
            <v>3000</v>
          </cell>
          <cell r="BR65">
            <v>6000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cell r="BM67">
            <v>0</v>
          </cell>
          <cell r="BN67">
            <v>0</v>
          </cell>
          <cell r="BO67">
            <v>0</v>
          </cell>
          <cell r="BP67">
            <v>0</v>
          </cell>
          <cell r="BQ67">
            <v>0</v>
          </cell>
          <cell r="BR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cell r="BL68">
            <v>0</v>
          </cell>
          <cell r="BM68">
            <v>0</v>
          </cell>
          <cell r="BN68">
            <v>0</v>
          </cell>
          <cell r="BO68">
            <v>0</v>
          </cell>
          <cell r="BP68">
            <v>0</v>
          </cell>
          <cell r="BQ68">
            <v>0</v>
          </cell>
          <cell r="BR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cell r="BM69">
            <v>0</v>
          </cell>
          <cell r="BN69">
            <v>2000</v>
          </cell>
          <cell r="BO69">
            <v>0</v>
          </cell>
          <cell r="BP69">
            <v>0</v>
          </cell>
          <cell r="BQ69">
            <v>2000</v>
          </cell>
          <cell r="BR69">
            <v>2000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100</v>
          </cell>
          <cell r="BO70">
            <v>30</v>
          </cell>
          <cell r="BP70">
            <v>30</v>
          </cell>
          <cell r="BQ70">
            <v>30</v>
          </cell>
          <cell r="BR70">
            <v>30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cell r="BL71">
            <v>0.5</v>
          </cell>
          <cell r="BM71">
            <v>0.4</v>
          </cell>
          <cell r="BN71">
            <v>0.4</v>
          </cell>
          <cell r="BO71">
            <v>0.4</v>
          </cell>
          <cell r="BP71">
            <v>0.6</v>
          </cell>
          <cell r="BQ71">
            <v>0.7</v>
          </cell>
          <cell r="BR71">
            <v>0.7</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cell r="BM72">
            <v>25</v>
          </cell>
          <cell r="BN72">
            <v>25</v>
          </cell>
          <cell r="BO72">
            <v>25</v>
          </cell>
          <cell r="BP72">
            <v>25</v>
          </cell>
          <cell r="BQ72">
            <v>25</v>
          </cell>
          <cell r="BR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cell r="BM73">
            <v>35</v>
          </cell>
          <cell r="BN73">
            <v>35</v>
          </cell>
          <cell r="BO73">
            <v>35</v>
          </cell>
          <cell r="BP73">
            <v>35</v>
          </cell>
          <cell r="BQ73">
            <v>35</v>
          </cell>
          <cell r="BR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cell r="BM74">
            <v>100</v>
          </cell>
          <cell r="BN74">
            <v>100</v>
          </cell>
          <cell r="BO74">
            <v>100</v>
          </cell>
          <cell r="BP74">
            <v>100</v>
          </cell>
          <cell r="BQ74">
            <v>100</v>
          </cell>
          <cell r="BR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5</v>
          </cell>
          <cell r="D75">
            <v>0</v>
          </cell>
          <cell r="E75">
            <v>5</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370000</v>
          </cell>
          <cell r="D77">
            <v>0</v>
          </cell>
          <cell r="E77">
            <v>365570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row r="3">
          <cell r="B3">
            <v>346404</v>
          </cell>
          <cell r="C3">
            <v>169343</v>
          </cell>
          <cell r="D3">
            <v>114278</v>
          </cell>
          <cell r="E3">
            <v>239922</v>
          </cell>
          <cell r="F3">
            <v>263622</v>
          </cell>
          <cell r="G3">
            <v>728916</v>
          </cell>
          <cell r="H3">
            <v>1862485</v>
          </cell>
        </row>
        <row r="4">
          <cell r="B4">
            <v>346404</v>
          </cell>
          <cell r="C4">
            <v>169343</v>
          </cell>
          <cell r="D4">
            <v>114278</v>
          </cell>
          <cell r="E4">
            <v>239922</v>
          </cell>
          <cell r="F4">
            <v>263622</v>
          </cell>
          <cell r="G4">
            <v>728916</v>
          </cell>
          <cell r="H4">
            <v>1862485</v>
          </cell>
        </row>
        <row r="5">
          <cell r="B5">
            <v>0</v>
          </cell>
          <cell r="C5">
            <v>0</v>
          </cell>
          <cell r="D5">
            <v>114278</v>
          </cell>
          <cell r="E5">
            <v>0</v>
          </cell>
          <cell r="F5">
            <v>0</v>
          </cell>
          <cell r="G5">
            <v>0</v>
          </cell>
        </row>
        <row r="6">
          <cell r="B6">
            <v>346404</v>
          </cell>
          <cell r="C6">
            <v>169343</v>
          </cell>
          <cell r="D6">
            <v>0</v>
          </cell>
          <cell r="E6">
            <v>239922</v>
          </cell>
          <cell r="F6">
            <v>263622</v>
          </cell>
          <cell r="G6">
            <v>728916</v>
          </cell>
        </row>
        <row r="7">
          <cell r="B7">
            <v>0</v>
          </cell>
          <cell r="C7">
            <v>0</v>
          </cell>
          <cell r="D7">
            <v>1748207</v>
          </cell>
          <cell r="E7">
            <v>0</v>
          </cell>
          <cell r="F7">
            <v>0</v>
          </cell>
          <cell r="G7">
            <v>0</v>
          </cell>
        </row>
        <row r="8">
          <cell r="B8">
            <v>305636</v>
          </cell>
          <cell r="C8">
            <v>106107</v>
          </cell>
          <cell r="D8">
            <v>101649</v>
          </cell>
          <cell r="E8">
            <v>242738</v>
          </cell>
          <cell r="F8">
            <v>309557</v>
          </cell>
          <cell r="G8">
            <v>769127</v>
          </cell>
          <cell r="H8">
            <v>1834814</v>
          </cell>
        </row>
        <row r="9">
          <cell r="B9">
            <v>305636</v>
          </cell>
          <cell r="C9">
            <v>106107</v>
          </cell>
          <cell r="D9">
            <v>101649</v>
          </cell>
          <cell r="E9">
            <v>242738</v>
          </cell>
          <cell r="F9">
            <v>309557</v>
          </cell>
          <cell r="G9">
            <v>763317</v>
          </cell>
          <cell r="H9">
            <v>1829004</v>
          </cell>
        </row>
        <row r="10">
          <cell r="B10">
            <v>0</v>
          </cell>
          <cell r="C10">
            <v>0</v>
          </cell>
          <cell r="D10">
            <v>0</v>
          </cell>
          <cell r="E10">
            <v>0</v>
          </cell>
          <cell r="F10">
            <v>119143</v>
          </cell>
          <cell r="G10">
            <v>482754</v>
          </cell>
        </row>
        <row r="11">
          <cell r="B11">
            <v>305636</v>
          </cell>
          <cell r="C11">
            <v>106107</v>
          </cell>
          <cell r="D11">
            <v>101649</v>
          </cell>
          <cell r="E11">
            <v>242738</v>
          </cell>
          <cell r="F11">
            <v>190414</v>
          </cell>
          <cell r="G11">
            <v>280563</v>
          </cell>
        </row>
        <row r="12">
          <cell r="B12">
            <v>0</v>
          </cell>
          <cell r="C12">
            <v>0</v>
          </cell>
          <cell r="D12">
            <v>0</v>
          </cell>
          <cell r="E12">
            <v>0</v>
          </cell>
          <cell r="F12">
            <v>571308</v>
          </cell>
          <cell r="G12">
            <v>655799</v>
          </cell>
        </row>
        <row r="13">
          <cell r="B13">
            <v>3800</v>
          </cell>
          <cell r="C13">
            <v>345</v>
          </cell>
          <cell r="D13">
            <v>320</v>
          </cell>
          <cell r="E13">
            <v>29</v>
          </cell>
          <cell r="F13">
            <v>45</v>
          </cell>
          <cell r="G13">
            <v>38</v>
          </cell>
        </row>
        <row r="14">
          <cell r="B14">
            <v>3800</v>
          </cell>
          <cell r="C14">
            <v>345</v>
          </cell>
          <cell r="D14">
            <v>325</v>
          </cell>
          <cell r="E14">
            <v>28</v>
          </cell>
          <cell r="F14">
            <v>44</v>
          </cell>
          <cell r="G14">
            <v>42</v>
          </cell>
        </row>
        <row r="15">
          <cell r="B15">
            <v>4000</v>
          </cell>
          <cell r="C15">
            <v>330</v>
          </cell>
          <cell r="D15">
            <v>300</v>
          </cell>
          <cell r="E15">
            <v>30</v>
          </cell>
          <cell r="F15">
            <v>47</v>
          </cell>
          <cell r="G15">
            <v>39</v>
          </cell>
        </row>
        <row r="16">
          <cell r="B16">
            <v>3880.0000000000005</v>
          </cell>
          <cell r="C16">
            <v>358</v>
          </cell>
          <cell r="D16">
            <v>330</v>
          </cell>
          <cell r="E16">
            <v>28.5</v>
          </cell>
          <cell r="F16">
            <v>45.5</v>
          </cell>
          <cell r="G16">
            <v>41.6</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6099.9999999999991</v>
          </cell>
          <cell r="C24">
            <v>438</v>
          </cell>
          <cell r="D24">
            <v>438</v>
          </cell>
          <cell r="E24">
            <v>41</v>
          </cell>
          <cell r="F24">
            <v>52.999999999999993</v>
          </cell>
          <cell r="G24">
            <v>57</v>
          </cell>
        </row>
        <row r="25">
          <cell r="B25">
            <v>5800</v>
          </cell>
          <cell r="C25">
            <v>440</v>
          </cell>
          <cell r="D25">
            <v>450</v>
          </cell>
          <cell r="E25">
            <v>40</v>
          </cell>
          <cell r="F25">
            <v>52</v>
          </cell>
          <cell r="G25">
            <v>53</v>
          </cell>
        </row>
        <row r="26">
          <cell r="B26">
            <v>6099.9999999999991</v>
          </cell>
          <cell r="C26">
            <v>457</v>
          </cell>
          <cell r="D26">
            <v>450</v>
          </cell>
          <cell r="E26">
            <v>40</v>
          </cell>
          <cell r="F26">
            <v>55.500000000000007</v>
          </cell>
          <cell r="G26">
            <v>56.4</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69000120</v>
          </cell>
          <cell r="C33">
            <v>3055001.6000000001</v>
          </cell>
          <cell r="D33">
            <v>2950005.5</v>
          </cell>
          <cell r="E33">
            <v>714999.35</v>
          </cell>
          <cell r="F33">
            <v>1189999.58</v>
          </cell>
          <cell r="G33">
            <v>4950000</v>
          </cell>
          <cell r="H33">
            <v>9054640</v>
          </cell>
        </row>
        <row r="34">
          <cell r="B34">
            <v>85000050</v>
          </cell>
          <cell r="C34">
            <v>3899993.6</v>
          </cell>
          <cell r="D34">
            <v>3949998</v>
          </cell>
          <cell r="E34">
            <v>1034999.55</v>
          </cell>
          <cell r="F34">
            <v>1802998.8900000001</v>
          </cell>
          <cell r="G34">
            <v>6151000</v>
          </cell>
          <cell r="H34">
            <v>11941688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9645365.5675432459</v>
          </cell>
          <cell r="C52">
            <v>21215668.514104553</v>
          </cell>
          <cell r="D52">
            <v>18207105.12295042</v>
          </cell>
          <cell r="E52">
            <v>17958034.175032064</v>
          </cell>
          <cell r="F52">
            <v>3364203.2026826963</v>
          </cell>
          <cell r="G52">
            <v>0</v>
          </cell>
          <cell r="H52">
            <v>0</v>
          </cell>
          <cell r="I52">
            <v>0</v>
          </cell>
          <cell r="J52">
            <v>0</v>
          </cell>
          <cell r="K52">
            <v>0</v>
          </cell>
        </row>
        <row r="53">
          <cell r="B53">
            <v>23279664</v>
          </cell>
          <cell r="C53">
            <v>16071985</v>
          </cell>
          <cell r="D53">
            <v>12891285</v>
          </cell>
          <cell r="E53">
            <v>15612733</v>
          </cell>
          <cell r="F53">
            <v>12485735</v>
          </cell>
          <cell r="G53">
            <v>0</v>
          </cell>
          <cell r="H53">
            <v>0</v>
          </cell>
          <cell r="I53">
            <v>0</v>
          </cell>
          <cell r="J53">
            <v>0</v>
          </cell>
          <cell r="K53">
            <v>0</v>
          </cell>
        </row>
        <row r="54">
          <cell r="B54">
            <v>1796790</v>
          </cell>
          <cell r="C54">
            <v>1729069</v>
          </cell>
          <cell r="D54">
            <v>716879</v>
          </cell>
          <cell r="E54">
            <v>3885662</v>
          </cell>
          <cell r="F54">
            <v>3068992</v>
          </cell>
          <cell r="G54">
            <v>0</v>
          </cell>
          <cell r="H54">
            <v>0</v>
          </cell>
          <cell r="I54">
            <v>0</v>
          </cell>
          <cell r="J54">
            <v>0</v>
          </cell>
          <cell r="K54">
            <v>0</v>
          </cell>
        </row>
        <row r="55">
          <cell r="B55">
            <v>1377709</v>
          </cell>
          <cell r="C55">
            <v>1870868</v>
          </cell>
          <cell r="D55">
            <v>1101879</v>
          </cell>
          <cell r="E55">
            <v>1773231</v>
          </cell>
          <cell r="F55">
            <v>1629939</v>
          </cell>
          <cell r="G55">
            <v>0</v>
          </cell>
          <cell r="H55">
            <v>0</v>
          </cell>
          <cell r="I55">
            <v>0</v>
          </cell>
          <cell r="J55">
            <v>0</v>
          </cell>
          <cell r="K55">
            <v>0</v>
          </cell>
        </row>
        <row r="56">
          <cell r="B56">
            <v>3174499</v>
          </cell>
          <cell r="C56">
            <v>3599937</v>
          </cell>
          <cell r="D56">
            <v>1818758</v>
          </cell>
          <cell r="E56">
            <v>5658893</v>
          </cell>
          <cell r="F56">
            <v>4698931</v>
          </cell>
          <cell r="G56">
            <v>0</v>
          </cell>
          <cell r="H56">
            <v>0</v>
          </cell>
          <cell r="I56">
            <v>0</v>
          </cell>
          <cell r="J56">
            <v>0</v>
          </cell>
          <cell r="K56">
            <v>0</v>
          </cell>
        </row>
        <row r="57">
          <cell r="B57">
            <v>3245016</v>
          </cell>
          <cell r="C57">
            <v>3260343</v>
          </cell>
          <cell r="D57">
            <v>3247478</v>
          </cell>
          <cell r="E57">
            <v>3270748</v>
          </cell>
          <cell r="F57">
            <v>3256316</v>
          </cell>
          <cell r="G57">
            <v>50531</v>
          </cell>
          <cell r="H57">
            <v>50531</v>
          </cell>
          <cell r="I57">
            <v>50531</v>
          </cell>
          <cell r="J57">
            <v>50531</v>
          </cell>
          <cell r="K57">
            <v>50531</v>
          </cell>
        </row>
        <row r="58">
          <cell r="B58">
            <v>6032023</v>
          </cell>
          <cell r="C58">
            <v>6978273</v>
          </cell>
          <cell r="D58">
            <v>6232023</v>
          </cell>
          <cell r="E58">
            <v>6032023</v>
          </cell>
          <cell r="F58">
            <v>6032023</v>
          </cell>
          <cell r="G58">
            <v>2578834</v>
          </cell>
          <cell r="H58">
            <v>1753606</v>
          </cell>
          <cell r="I58">
            <v>1650453</v>
          </cell>
          <cell r="J58">
            <v>2269371</v>
          </cell>
          <cell r="K58">
            <v>2475678</v>
          </cell>
        </row>
        <row r="59">
          <cell r="B59">
            <v>7129774</v>
          </cell>
          <cell r="C59">
            <v>10089000</v>
          </cell>
          <cell r="D59">
            <v>7329774</v>
          </cell>
          <cell r="E59">
            <v>8664009</v>
          </cell>
          <cell r="F59">
            <v>7129774</v>
          </cell>
          <cell r="G59">
            <v>2063067</v>
          </cell>
          <cell r="H59">
            <v>2475678</v>
          </cell>
          <cell r="I59">
            <v>2269371</v>
          </cell>
          <cell r="J59">
            <v>1650453</v>
          </cell>
          <cell r="K59">
            <v>1753606</v>
          </cell>
        </row>
        <row r="60">
          <cell r="B60">
            <v>13161797</v>
          </cell>
          <cell r="C60">
            <v>17067273</v>
          </cell>
          <cell r="D60">
            <v>13561797</v>
          </cell>
          <cell r="E60">
            <v>14696032</v>
          </cell>
          <cell r="F60">
            <v>13161797</v>
          </cell>
          <cell r="G60">
            <v>4641901</v>
          </cell>
          <cell r="H60">
            <v>4229284</v>
          </cell>
          <cell r="I60">
            <v>3919824</v>
          </cell>
          <cell r="J60">
            <v>3919824</v>
          </cell>
          <cell r="K60">
            <v>4229284</v>
          </cell>
        </row>
        <row r="61">
          <cell r="B61">
            <v>52506341.567543246</v>
          </cell>
          <cell r="C61">
            <v>61215206.514104553</v>
          </cell>
          <cell r="D61">
            <v>49726423.12295042</v>
          </cell>
          <cell r="E61">
            <v>57196440.175032064</v>
          </cell>
          <cell r="F61">
            <v>36966982.202682696</v>
          </cell>
          <cell r="G61">
            <v>0</v>
          </cell>
          <cell r="H61">
            <v>0</v>
          </cell>
          <cell r="I61">
            <v>0</v>
          </cell>
          <cell r="J61">
            <v>0</v>
          </cell>
          <cell r="K61">
            <v>0</v>
          </cell>
        </row>
        <row r="62">
          <cell r="B62">
            <v>8265722.7346153846</v>
          </cell>
          <cell r="C62">
            <v>8787060.5292707309</v>
          </cell>
          <cell r="D62">
            <v>8189353.6653846148</v>
          </cell>
          <cell r="E62">
            <v>8401912.649550451</v>
          </cell>
          <cell r="F62">
            <v>7000000.1692307694</v>
          </cell>
          <cell r="G62">
            <v>0</v>
          </cell>
          <cell r="H62">
            <v>0</v>
          </cell>
          <cell r="I62">
            <v>0</v>
          </cell>
          <cell r="J62">
            <v>0</v>
          </cell>
          <cell r="K62">
            <v>0</v>
          </cell>
        </row>
        <row r="63">
          <cell r="B63">
            <v>780275</v>
          </cell>
          <cell r="C63">
            <v>706127</v>
          </cell>
          <cell r="D63">
            <v>1043839</v>
          </cell>
          <cell r="E63">
            <v>737887</v>
          </cell>
          <cell r="F63">
            <v>847480</v>
          </cell>
          <cell r="G63">
            <v>-3984458</v>
          </cell>
          <cell r="H63">
            <v>-3515848</v>
          </cell>
          <cell r="I63">
            <v>-2782759</v>
          </cell>
          <cell r="J63">
            <v>-2628650</v>
          </cell>
          <cell r="K63">
            <v>-3237519</v>
          </cell>
        </row>
        <row r="64">
          <cell r="B64">
            <v>22987067</v>
          </cell>
          <cell r="C64">
            <v>31520649</v>
          </cell>
          <cell r="D64">
            <v>26285380</v>
          </cell>
          <cell r="E64">
            <v>27569278</v>
          </cell>
          <cell r="F64">
            <v>16474315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19473276.83292786</v>
          </cell>
          <cell r="C66">
            <v>19201369.984833825</v>
          </cell>
          <cell r="D66">
            <v>13207850.457565807</v>
          </cell>
          <cell r="E66">
            <v>19487362.525481608</v>
          </cell>
          <cell r="F66">
            <v>11645187.033451926</v>
          </cell>
          <cell r="G66">
            <v>12786977</v>
          </cell>
          <cell r="H66">
            <v>13696626</v>
          </cell>
          <cell r="I66">
            <v>15119679</v>
          </cell>
          <cell r="J66">
            <v>15419846</v>
          </cell>
          <cell r="K66">
            <v>14236911</v>
          </cell>
        </row>
        <row r="67">
          <cell r="B67">
            <v>52506341.567543246</v>
          </cell>
          <cell r="C67">
            <v>61215206.514104553</v>
          </cell>
          <cell r="D67">
            <v>49726423.12295042</v>
          </cell>
          <cell r="E67">
            <v>57196440.175032064</v>
          </cell>
          <cell r="F67">
            <v>36966982.202682696</v>
          </cell>
          <cell r="G67">
            <v>0</v>
          </cell>
          <cell r="H67">
            <v>0</v>
          </cell>
          <cell r="I67">
            <v>0</v>
          </cell>
          <cell r="J67">
            <v>0</v>
          </cell>
          <cell r="K67">
            <v>0</v>
          </cell>
        </row>
        <row r="68">
          <cell r="B68">
            <v>0</v>
          </cell>
          <cell r="C68">
            <v>0</v>
          </cell>
          <cell r="D68">
            <v>3000000</v>
          </cell>
          <cell r="E68">
            <v>0</v>
          </cell>
          <cell r="F68">
            <v>2000000</v>
          </cell>
          <cell r="G68">
            <v>0</v>
          </cell>
          <cell r="H68">
            <v>0</v>
          </cell>
          <cell r="I68">
            <v>0</v>
          </cell>
          <cell r="J68">
            <v>0</v>
          </cell>
          <cell r="K68">
            <v>0</v>
          </cell>
        </row>
        <row r="69">
          <cell r="B69">
            <v>43367607.873948969</v>
          </cell>
          <cell r="C69">
            <v>37714643.746132344</v>
          </cell>
          <cell r="D69">
            <v>38674916.169295982</v>
          </cell>
          <cell r="E69">
            <v>36635502.087545097</v>
          </cell>
          <cell r="F69">
            <v>33730980.915074512</v>
          </cell>
          <cell r="G69">
            <v>0</v>
          </cell>
          <cell r="H69">
            <v>0</v>
          </cell>
          <cell r="I69">
            <v>0</v>
          </cell>
          <cell r="J69">
            <v>0</v>
          </cell>
          <cell r="K69">
            <v>0</v>
          </cell>
        </row>
        <row r="70">
          <cell r="B70">
            <v>1514651.2253397629</v>
          </cell>
          <cell r="C70">
            <v>1370715.7134685442</v>
          </cell>
          <cell r="D70">
            <v>2026274.4410978481</v>
          </cell>
          <cell r="E70">
            <v>1432368.3321571797</v>
          </cell>
          <cell r="F70">
            <v>1645107.1411665305</v>
          </cell>
          <cell r="G70">
            <v>-43813</v>
          </cell>
          <cell r="H70">
            <v>-40367</v>
          </cell>
          <cell r="I70">
            <v>-37781</v>
          </cell>
          <cell r="J70">
            <v>-37781</v>
          </cell>
          <cell r="K70">
            <v>-40367</v>
          </cell>
        </row>
        <row r="71">
          <cell r="B71">
            <v>0.97569871291421617</v>
          </cell>
          <cell r="C71">
            <v>1.0255475069363367</v>
          </cell>
          <cell r="D71">
            <v>0.96323651440868607</v>
          </cell>
          <cell r="E71">
            <v>0.97569871291421617</v>
          </cell>
          <cell r="F71">
            <v>1.0598185528265445</v>
          </cell>
          <cell r="G71">
            <v>0</v>
          </cell>
          <cell r="H71">
            <v>0</v>
          </cell>
          <cell r="I71">
            <v>0</v>
          </cell>
          <cell r="J71">
            <v>0</v>
          </cell>
          <cell r="K71">
            <v>0</v>
          </cell>
        </row>
        <row r="72">
          <cell r="B72">
            <v>1.0981747705318068</v>
          </cell>
          <cell r="C72">
            <v>1.0263622779510355</v>
          </cell>
          <cell r="D72">
            <v>0.97908812453118521</v>
          </cell>
          <cell r="E72">
            <v>1.0066294046925579</v>
          </cell>
          <cell r="F72">
            <v>0.88974542229341458</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19</v>
          </cell>
        </row>
        <row r="82">
          <cell r="B82">
            <v>30000</v>
          </cell>
        </row>
        <row r="83">
          <cell r="B83">
            <v>600000</v>
          </cell>
        </row>
        <row r="84">
          <cell r="B84">
            <v>18.282540356008443</v>
          </cell>
        </row>
        <row r="85">
          <cell r="B85">
            <v>72909</v>
          </cell>
        </row>
        <row r="86">
          <cell r="B86">
            <v>35708</v>
          </cell>
        </row>
        <row r="87">
          <cell r="B87">
            <v>24781</v>
          </cell>
        </row>
        <row r="88">
          <cell r="B88">
            <v>51865</v>
          </cell>
        </row>
        <row r="89">
          <cell r="B89">
            <v>57135</v>
          </cell>
        </row>
        <row r="90">
          <cell r="B90">
            <v>171790</v>
          </cell>
        </row>
        <row r="91">
          <cell r="B91">
            <v>72909</v>
          </cell>
        </row>
        <row r="92">
          <cell r="B92">
            <v>35708</v>
          </cell>
        </row>
        <row r="93">
          <cell r="B93">
            <v>24781</v>
          </cell>
        </row>
        <row r="94">
          <cell r="B94">
            <v>51865</v>
          </cell>
        </row>
        <row r="95">
          <cell r="B95">
            <v>57135</v>
          </cell>
        </row>
        <row r="96">
          <cell r="B96">
            <v>171790</v>
          </cell>
        </row>
        <row r="97">
          <cell r="B97">
            <v>0</v>
          </cell>
        </row>
        <row r="98">
          <cell r="B98">
            <v>0</v>
          </cell>
        </row>
        <row r="99">
          <cell r="B99">
            <v>0</v>
          </cell>
        </row>
        <row r="100">
          <cell r="B100">
            <v>0</v>
          </cell>
        </row>
        <row r="101">
          <cell r="B101">
            <v>0</v>
          </cell>
        </row>
        <row r="102">
          <cell r="B102">
            <v>0</v>
          </cell>
        </row>
        <row r="103">
          <cell r="B103">
            <v>277054200</v>
          </cell>
        </row>
        <row r="104">
          <cell r="B104">
            <v>12319260</v>
          </cell>
        </row>
        <row r="105">
          <cell r="B105">
            <v>7929920.0000000009</v>
          </cell>
        </row>
        <row r="106">
          <cell r="B106">
            <v>1504085</v>
          </cell>
        </row>
        <row r="107">
          <cell r="B107">
            <v>2571075</v>
          </cell>
        </row>
        <row r="108">
          <cell r="B108">
            <v>6528020</v>
          </cell>
        </row>
        <row r="109">
          <cell r="B109">
            <v>1705.1223743392832</v>
          </cell>
        </row>
        <row r="110">
          <cell r="B110">
            <v>257.86629323936472</v>
          </cell>
        </row>
        <row r="111">
          <cell r="B111">
            <v>123.14772703561491</v>
          </cell>
        </row>
        <row r="112">
          <cell r="B112">
            <v>12.70477270356149</v>
          </cell>
        </row>
        <row r="113">
          <cell r="B113">
            <v>15.050269202680534</v>
          </cell>
        </row>
        <row r="114">
          <cell r="B114">
            <v>19.545804159325368</v>
          </cell>
        </row>
        <row r="115">
          <cell r="B115">
            <v>14000040</v>
          </cell>
        </row>
        <row r="116">
          <cell r="B116">
            <v>600000</v>
          </cell>
        </row>
        <row r="117">
          <cell r="B117">
            <v>600002</v>
          </cell>
        </row>
        <row r="118">
          <cell r="B118">
            <v>149999.85</v>
          </cell>
        </row>
        <row r="119">
          <cell r="B119">
            <v>249999.75</v>
          </cell>
        </row>
        <row r="120">
          <cell r="B120">
            <v>1000000</v>
          </cell>
        </row>
        <row r="121">
          <cell r="B121">
            <v>24934878</v>
          </cell>
        </row>
        <row r="122">
          <cell r="B122">
            <v>850028.94</v>
          </cell>
        </row>
        <row r="123">
          <cell r="B123">
            <v>0</v>
          </cell>
        </row>
        <row r="124">
          <cell r="B124">
            <v>172969.77500000002</v>
          </cell>
        </row>
        <row r="125">
          <cell r="B125">
            <v>295673.625</v>
          </cell>
        </row>
        <row r="126">
          <cell r="B126">
            <v>375361.15</v>
          </cell>
        </row>
        <row r="127">
          <cell r="B127">
            <v>71688</v>
          </cell>
        </row>
        <row r="128">
          <cell r="B128">
            <v>25810</v>
          </cell>
        </row>
        <row r="129">
          <cell r="B129">
            <v>25043</v>
          </cell>
        </row>
        <row r="130">
          <cell r="B130">
            <v>60556</v>
          </cell>
        </row>
        <row r="131">
          <cell r="B131">
            <v>73952</v>
          </cell>
        </row>
        <row r="132">
          <cell r="B132">
            <v>198178</v>
          </cell>
        </row>
        <row r="133">
          <cell r="B133">
            <v>71688</v>
          </cell>
        </row>
        <row r="134">
          <cell r="B134">
            <v>25810</v>
          </cell>
        </row>
        <row r="135">
          <cell r="B135">
            <v>25043</v>
          </cell>
        </row>
        <row r="136">
          <cell r="B136">
            <v>60556</v>
          </cell>
        </row>
        <row r="137">
          <cell r="B137">
            <v>73952</v>
          </cell>
        </row>
        <row r="138">
          <cell r="B138">
            <v>192368</v>
          </cell>
        </row>
        <row r="139">
          <cell r="B139">
            <v>0</v>
          </cell>
        </row>
        <row r="140">
          <cell r="B140">
            <v>0</v>
          </cell>
        </row>
        <row r="141">
          <cell r="B141">
            <v>0</v>
          </cell>
        </row>
        <row r="142">
          <cell r="B142">
            <v>0</v>
          </cell>
        </row>
        <row r="143">
          <cell r="B143">
            <v>0</v>
          </cell>
        </row>
        <row r="144">
          <cell r="B144">
            <v>5810</v>
          </cell>
        </row>
        <row r="145">
          <cell r="B145">
            <v>415790400</v>
          </cell>
        </row>
        <row r="146">
          <cell r="B146">
            <v>11227350</v>
          </cell>
        </row>
        <row r="147">
          <cell r="B147">
            <v>10893705</v>
          </cell>
        </row>
        <row r="148">
          <cell r="B148">
            <v>2301128</v>
          </cell>
        </row>
        <row r="149">
          <cell r="B149">
            <v>3845504</v>
          </cell>
        </row>
        <row r="150">
          <cell r="B150">
            <v>9618400</v>
          </cell>
        </row>
        <row r="151">
          <cell r="B151">
            <v>2600.9898509110772</v>
          </cell>
        </row>
        <row r="152">
          <cell r="B152">
            <v>362.23855657401992</v>
          </cell>
        </row>
        <row r="153">
          <cell r="B153">
            <v>187.84926701024446</v>
          </cell>
        </row>
        <row r="154">
          <cell r="B154">
            <v>18.589926701024446</v>
          </cell>
        </row>
        <row r="155">
          <cell r="B155">
            <v>22.021913168905883</v>
          </cell>
        </row>
        <row r="156">
          <cell r="B156">
            <v>28.299887232345306</v>
          </cell>
        </row>
        <row r="157">
          <cell r="B157">
            <v>17000010</v>
          </cell>
        </row>
        <row r="158">
          <cell r="B158">
            <v>800000</v>
          </cell>
        </row>
        <row r="159">
          <cell r="B159">
            <v>800000.5</v>
          </cell>
        </row>
        <row r="160">
          <cell r="B160">
            <v>199999.80000000002</v>
          </cell>
        </row>
        <row r="161">
          <cell r="B161">
            <v>349999.65</v>
          </cell>
        </row>
        <row r="162">
          <cell r="B162">
            <v>1200000</v>
          </cell>
        </row>
        <row r="163">
          <cell r="B163">
            <v>37421136</v>
          </cell>
        </row>
        <row r="164">
          <cell r="B164">
            <v>0</v>
          </cell>
        </row>
        <row r="165">
          <cell r="B165">
            <v>1002220.8599999999</v>
          </cell>
        </row>
        <row r="166">
          <cell r="B166">
            <v>264629.72000000003</v>
          </cell>
        </row>
        <row r="167">
          <cell r="B167">
            <v>442232.96</v>
          </cell>
        </row>
        <row r="168">
          <cell r="B168">
            <v>0</v>
          </cell>
        </row>
        <row r="169">
          <cell r="B169">
            <v>3</v>
          </cell>
        </row>
        <row r="170">
          <cell r="B170">
            <v>6</v>
          </cell>
        </row>
        <row r="171">
          <cell r="B171">
            <v>381774</v>
          </cell>
        </row>
        <row r="172">
          <cell r="B172">
            <v>9269669.0999999996</v>
          </cell>
        </row>
        <row r="173">
          <cell r="B173">
            <v>34209516.450000003</v>
          </cell>
        </row>
        <row r="174">
          <cell r="B174">
            <v>381774</v>
          </cell>
        </row>
        <row r="175">
          <cell r="B175">
            <v>9269669.0999999996</v>
          </cell>
        </row>
        <row r="176">
          <cell r="B176">
            <v>34209516.450000003</v>
          </cell>
        </row>
        <row r="177">
          <cell r="B177">
            <v>377001</v>
          </cell>
        </row>
        <row r="178">
          <cell r="B178">
            <v>9107824.1123076938</v>
          </cell>
        </row>
        <row r="179">
          <cell r="B179">
            <v>32817509.700000003</v>
          </cell>
        </row>
        <row r="180">
          <cell r="B180">
            <v>361001</v>
          </cell>
        </row>
        <row r="181">
          <cell r="B181">
            <v>1935652</v>
          </cell>
        </row>
        <row r="182">
          <cell r="B182">
            <v>7906688</v>
          </cell>
        </row>
        <row r="183">
          <cell r="B183">
            <v>361001</v>
          </cell>
        </row>
        <row r="184">
          <cell r="B184">
            <v>1935652</v>
          </cell>
        </row>
        <row r="185">
          <cell r="B185">
            <v>7906688</v>
          </cell>
        </row>
        <row r="186">
          <cell r="B186">
            <v>356489</v>
          </cell>
        </row>
        <row r="187">
          <cell r="B187">
            <v>1926628</v>
          </cell>
        </row>
        <row r="188">
          <cell r="B188">
            <v>7980919</v>
          </cell>
        </row>
        <row r="189">
          <cell r="B189">
            <v>0</v>
          </cell>
        </row>
        <row r="190">
          <cell r="B190">
            <v>0</v>
          </cell>
        </row>
        <row r="191">
          <cell r="B191">
            <v>0</v>
          </cell>
        </row>
        <row r="192">
          <cell r="B192">
            <v>102550</v>
          </cell>
        </row>
        <row r="193">
          <cell r="B193">
            <v>11679135</v>
          </cell>
        </row>
        <row r="194">
          <cell r="B194">
            <v>113.88723577299659</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45523</v>
          </cell>
        </row>
        <row r="205">
          <cell r="B205">
            <v>1377709</v>
          </cell>
        </row>
        <row r="206">
          <cell r="B206">
            <v>30.264024199378948</v>
          </cell>
        </row>
        <row r="207">
          <cell r="B207">
            <v>170790</v>
          </cell>
        </row>
        <row r="208">
          <cell r="B208">
            <v>318809</v>
          </cell>
        </row>
        <row r="209">
          <cell r="B209">
            <v>0</v>
          </cell>
        </row>
        <row r="210">
          <cell r="B210">
            <v>0</v>
          </cell>
        </row>
        <row r="211">
          <cell r="B211">
            <v>827877.6</v>
          </cell>
        </row>
        <row r="212">
          <cell r="B212">
            <v>1081672</v>
          </cell>
        </row>
        <row r="213">
          <cell r="B213">
            <v>43367607.873948969</v>
          </cell>
        </row>
        <row r="214">
          <cell r="B214">
            <v>134120</v>
          </cell>
        </row>
        <row r="215">
          <cell r="B215">
            <v>0</v>
          </cell>
        </row>
        <row r="216">
          <cell r="B216">
            <v>43501727.873948969</v>
          </cell>
        </row>
        <row r="217">
          <cell r="B217">
            <v>20097952</v>
          </cell>
        </row>
        <row r="218">
          <cell r="B218">
            <v>1317476.6000000001</v>
          </cell>
        </row>
        <row r="219">
          <cell r="B219">
            <v>4186886</v>
          </cell>
        </row>
        <row r="220">
          <cell r="B220">
            <v>248073</v>
          </cell>
        </row>
        <row r="221">
          <cell r="B221">
            <v>8000000</v>
          </cell>
        </row>
        <row r="222">
          <cell r="B222">
            <v>595613</v>
          </cell>
        </row>
        <row r="223">
          <cell r="B223">
            <v>166605</v>
          </cell>
        </row>
        <row r="224">
          <cell r="B224">
            <v>0</v>
          </cell>
        </row>
        <row r="225">
          <cell r="B225">
            <v>0</v>
          </cell>
        </row>
        <row r="226">
          <cell r="B226">
            <v>3210000</v>
          </cell>
        </row>
        <row r="227">
          <cell r="B227">
            <v>160000</v>
          </cell>
        </row>
        <row r="228">
          <cell r="B228">
            <v>34883.730488886118</v>
          </cell>
        </row>
        <row r="229">
          <cell r="B229">
            <v>268960</v>
          </cell>
        </row>
        <row r="230">
          <cell r="B230">
            <v>2920352.3181203171</v>
          </cell>
        </row>
        <row r="231">
          <cell r="B231">
            <v>41206801.648609206</v>
          </cell>
        </row>
        <row r="232">
          <cell r="B232">
            <v>2294926.2253397629</v>
          </cell>
        </row>
        <row r="233">
          <cell r="B233">
            <v>780275</v>
          </cell>
        </row>
        <row r="234">
          <cell r="B234">
            <v>1514651.2253397629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40946553</v>
          </cell>
        </row>
        <row r="244">
          <cell r="B244">
            <v>17959486</v>
          </cell>
        </row>
        <row r="245">
          <cell r="B245">
            <v>45000</v>
          </cell>
        </row>
        <row r="246">
          <cell r="B246">
            <v>2</v>
          </cell>
        </row>
        <row r="247">
          <cell r="B247">
            <v>7.2</v>
          </cell>
        </row>
        <row r="248">
          <cell r="B248">
            <v>6.9702199854870939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14.270305975185266</v>
          </cell>
        </row>
        <row r="261">
          <cell r="B261">
            <v>22.387560345480505</v>
          </cell>
        </row>
        <row r="262">
          <cell r="B262">
            <v>90</v>
          </cell>
        </row>
        <row r="263">
          <cell r="B263">
            <v>90</v>
          </cell>
        </row>
        <row r="264">
          <cell r="B264">
            <v>377001</v>
          </cell>
        </row>
        <row r="265">
          <cell r="B265">
            <v>356489</v>
          </cell>
        </row>
        <row r="266">
          <cell r="B266">
            <v>3</v>
          </cell>
        </row>
        <row r="267">
          <cell r="B267">
            <v>6</v>
          </cell>
        </row>
        <row r="268">
          <cell r="B268">
            <v>904802.4</v>
          </cell>
        </row>
        <row r="269">
          <cell r="B269">
            <v>1069467</v>
          </cell>
        </row>
        <row r="270">
          <cell r="B270">
            <v>1340770.6370325664</v>
          </cell>
        </row>
        <row r="271">
          <cell r="B271">
            <v>0.59461365488838125</v>
          </cell>
        </row>
        <row r="272">
          <cell r="B272">
            <v>0.76549091598856711</v>
          </cell>
        </row>
        <row r="273">
          <cell r="B273">
            <v>0.64399532434699447</v>
          </cell>
        </row>
        <row r="274">
          <cell r="B274">
            <v>0.75130863965772088</v>
          </cell>
        </row>
        <row r="275">
          <cell r="B275">
            <v>0.71645226557407538</v>
          </cell>
        </row>
        <row r="276">
          <cell r="B276">
            <v>0.67375287664058614</v>
          </cell>
        </row>
        <row r="277">
          <cell r="B277">
            <v>2313539.2253397629</v>
          </cell>
        </row>
        <row r="278">
          <cell r="B278">
            <v>1.1227839679786447</v>
          </cell>
        </row>
        <row r="279">
          <cell r="B279">
            <v>0.52892050482545372</v>
          </cell>
        </row>
        <row r="280">
          <cell r="B280">
            <v>0.47107949517454623</v>
          </cell>
        </row>
        <row r="281">
          <cell r="B281">
            <v>6.5207999999999988E-2</v>
          </cell>
        </row>
        <row r="282">
          <cell r="B282">
            <v>0.11684175951967968</v>
          </cell>
        </row>
        <row r="283">
          <cell r="B283">
            <v>22987067</v>
          </cell>
        </row>
        <row r="284">
          <cell r="B284">
            <v>20473276.83292786</v>
          </cell>
        </row>
        <row r="285">
          <cell r="B285">
            <v>972768.58830719651</v>
          </cell>
        </row>
        <row r="286">
          <cell r="B286">
            <v>0</v>
          </cell>
        </row>
        <row r="287">
          <cell r="B287">
            <v>0</v>
          </cell>
        </row>
        <row r="288">
          <cell r="B288">
            <v>0</v>
          </cell>
        </row>
        <row r="289">
          <cell r="B289">
            <v>1340770.6370325664</v>
          </cell>
        </row>
        <row r="290">
          <cell r="B290">
            <v>8.953160536849461E-2</v>
          </cell>
        </row>
        <row r="291">
          <cell r="B291">
            <v>0.21293335683063813</v>
          </cell>
        </row>
      </sheetData>
      <sheetData sheetId="62">
        <row r="3">
          <cell r="B3">
            <v>316581</v>
          </cell>
          <cell r="C3">
            <v>148387</v>
          </cell>
          <cell r="D3">
            <v>105093</v>
          </cell>
          <cell r="E3">
            <v>247151</v>
          </cell>
          <cell r="F3">
            <v>285247</v>
          </cell>
          <cell r="G3">
            <v>776805</v>
          </cell>
          <cell r="H3">
            <v>1879264</v>
          </cell>
        </row>
        <row r="4">
          <cell r="B4">
            <v>316581</v>
          </cell>
          <cell r="C4">
            <v>148387</v>
          </cell>
          <cell r="D4">
            <v>105093</v>
          </cell>
          <cell r="E4">
            <v>247151</v>
          </cell>
          <cell r="F4">
            <v>285247</v>
          </cell>
          <cell r="G4">
            <v>776805</v>
          </cell>
          <cell r="H4">
            <v>1879264</v>
          </cell>
        </row>
        <row r="5">
          <cell r="B5">
            <v>0</v>
          </cell>
          <cell r="C5">
            <v>0</v>
          </cell>
          <cell r="D5">
            <v>105093</v>
          </cell>
          <cell r="E5">
            <v>0</v>
          </cell>
          <cell r="F5">
            <v>0</v>
          </cell>
          <cell r="G5">
            <v>0</v>
          </cell>
        </row>
        <row r="6">
          <cell r="B6">
            <v>316581</v>
          </cell>
          <cell r="C6">
            <v>148387</v>
          </cell>
          <cell r="D6">
            <v>0</v>
          </cell>
          <cell r="E6">
            <v>247151</v>
          </cell>
          <cell r="F6">
            <v>285247</v>
          </cell>
          <cell r="G6">
            <v>776805</v>
          </cell>
        </row>
        <row r="7">
          <cell r="B7">
            <v>0</v>
          </cell>
          <cell r="C7">
            <v>0</v>
          </cell>
          <cell r="D7">
            <v>1774171</v>
          </cell>
          <cell r="E7">
            <v>0</v>
          </cell>
          <cell r="F7">
            <v>0</v>
          </cell>
          <cell r="G7">
            <v>0</v>
          </cell>
        </row>
        <row r="8">
          <cell r="B8">
            <v>307394</v>
          </cell>
          <cell r="C8">
            <v>53645</v>
          </cell>
          <cell r="D8">
            <v>58954</v>
          </cell>
          <cell r="E8">
            <v>256802</v>
          </cell>
          <cell r="F8">
            <v>342882</v>
          </cell>
          <cell r="G8">
            <v>829051</v>
          </cell>
          <cell r="H8">
            <v>1848728</v>
          </cell>
        </row>
        <row r="9">
          <cell r="B9">
            <v>307394</v>
          </cell>
          <cell r="C9">
            <v>39967</v>
          </cell>
          <cell r="D9">
            <v>55017</v>
          </cell>
          <cell r="E9">
            <v>256802</v>
          </cell>
          <cell r="F9">
            <v>342882</v>
          </cell>
          <cell r="G9">
            <v>829051</v>
          </cell>
          <cell r="H9">
            <v>1831113</v>
          </cell>
        </row>
        <row r="10">
          <cell r="B10">
            <v>0</v>
          </cell>
          <cell r="C10">
            <v>0</v>
          </cell>
          <cell r="D10">
            <v>0</v>
          </cell>
          <cell r="E10">
            <v>0</v>
          </cell>
          <cell r="F10">
            <v>144898</v>
          </cell>
          <cell r="G10">
            <v>488604</v>
          </cell>
        </row>
        <row r="11">
          <cell r="B11">
            <v>307394</v>
          </cell>
          <cell r="C11">
            <v>39967</v>
          </cell>
          <cell r="D11">
            <v>55017</v>
          </cell>
          <cell r="E11">
            <v>256802</v>
          </cell>
          <cell r="F11">
            <v>197984</v>
          </cell>
          <cell r="G11">
            <v>340447</v>
          </cell>
        </row>
        <row r="12">
          <cell r="B12">
            <v>0</v>
          </cell>
          <cell r="C12">
            <v>0</v>
          </cell>
          <cell r="D12">
            <v>0</v>
          </cell>
          <cell r="E12">
            <v>0</v>
          </cell>
          <cell r="F12">
            <v>616795</v>
          </cell>
          <cell r="G12">
            <v>580816</v>
          </cell>
        </row>
        <row r="13">
          <cell r="B13">
            <v>3800</v>
          </cell>
          <cell r="C13">
            <v>345</v>
          </cell>
          <cell r="D13">
            <v>320</v>
          </cell>
          <cell r="E13">
            <v>29</v>
          </cell>
          <cell r="F13">
            <v>45</v>
          </cell>
          <cell r="G13">
            <v>38</v>
          </cell>
        </row>
        <row r="14">
          <cell r="B14">
            <v>3775</v>
          </cell>
          <cell r="C14">
            <v>345</v>
          </cell>
          <cell r="D14">
            <v>320</v>
          </cell>
          <cell r="E14">
            <v>27</v>
          </cell>
          <cell r="F14">
            <v>43</v>
          </cell>
          <cell r="G14">
            <v>40</v>
          </cell>
        </row>
        <row r="15">
          <cell r="B15">
            <v>4000</v>
          </cell>
          <cell r="C15">
            <v>330</v>
          </cell>
          <cell r="D15">
            <v>300</v>
          </cell>
          <cell r="E15">
            <v>28</v>
          </cell>
          <cell r="F15">
            <v>47</v>
          </cell>
          <cell r="G15">
            <v>39</v>
          </cell>
        </row>
        <row r="16">
          <cell r="B16">
            <v>3750.0000000000005</v>
          </cell>
          <cell r="C16">
            <v>360</v>
          </cell>
          <cell r="D16">
            <v>285</v>
          </cell>
          <cell r="E16">
            <v>24</v>
          </cell>
          <cell r="F16">
            <v>36</v>
          </cell>
          <cell r="G16">
            <v>32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5999.9999999999991</v>
          </cell>
          <cell r="C24">
            <v>445.00000000000006</v>
          </cell>
          <cell r="D24">
            <v>435</v>
          </cell>
          <cell r="E24">
            <v>40</v>
          </cell>
          <cell r="F24">
            <v>52.999999999999993</v>
          </cell>
          <cell r="G24">
            <v>55</v>
          </cell>
        </row>
        <row r="25">
          <cell r="B25">
            <v>5800</v>
          </cell>
          <cell r="C25">
            <v>440</v>
          </cell>
          <cell r="D25">
            <v>450</v>
          </cell>
          <cell r="E25">
            <v>40</v>
          </cell>
          <cell r="F25">
            <v>52</v>
          </cell>
          <cell r="G25">
            <v>53</v>
          </cell>
        </row>
        <row r="26">
          <cell r="B26">
            <v>5200</v>
          </cell>
          <cell r="C26">
            <v>460</v>
          </cell>
          <cell r="D26">
            <v>400</v>
          </cell>
          <cell r="E26">
            <v>32</v>
          </cell>
          <cell r="F26">
            <v>42</v>
          </cell>
          <cell r="G26">
            <v>42</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68999931</v>
          </cell>
          <cell r="C33">
            <v>3030014</v>
          </cell>
          <cell r="D33">
            <v>2950003.2</v>
          </cell>
          <cell r="E33">
            <v>735000.32000000007</v>
          </cell>
          <cell r="F33">
            <v>1214999.8400000001</v>
          </cell>
          <cell r="G33">
            <v>5045000</v>
          </cell>
          <cell r="H33">
            <v>9244379</v>
          </cell>
        </row>
        <row r="34">
          <cell r="B34">
            <v>84999915</v>
          </cell>
          <cell r="C34">
            <v>3699982</v>
          </cell>
          <cell r="D34">
            <v>3950003.2</v>
          </cell>
          <cell r="E34">
            <v>1090000</v>
          </cell>
          <cell r="F34">
            <v>1964999.76</v>
          </cell>
          <cell r="G34">
            <v>6475000</v>
          </cell>
          <cell r="H34">
            <v>12599518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0.65</v>
          </cell>
          <cell r="F47">
            <v>0.77</v>
          </cell>
          <cell r="G47">
            <v>1</v>
          </cell>
        </row>
        <row r="48">
          <cell r="B48">
            <v>90</v>
          </cell>
          <cell r="C48">
            <v>12.7</v>
          </cell>
          <cell r="D48">
            <v>6.1</v>
          </cell>
          <cell r="E48">
            <v>0.66</v>
          </cell>
          <cell r="F48">
            <v>0.79</v>
          </cell>
          <cell r="G48">
            <v>1</v>
          </cell>
        </row>
        <row r="49">
          <cell r="B49">
            <v>91</v>
          </cell>
          <cell r="C49">
            <v>13</v>
          </cell>
          <cell r="D49">
            <v>6.4</v>
          </cell>
          <cell r="E49">
            <v>0.64</v>
          </cell>
          <cell r="F49">
            <v>0.76</v>
          </cell>
          <cell r="G49">
            <v>1</v>
          </cell>
        </row>
        <row r="50">
          <cell r="B50">
            <v>89</v>
          </cell>
          <cell r="C50">
            <v>13.4</v>
          </cell>
          <cell r="D50">
            <v>6.8</v>
          </cell>
          <cell r="E50">
            <v>0.63</v>
          </cell>
          <cell r="F50">
            <v>0.76</v>
          </cell>
          <cell r="G50">
            <v>1</v>
          </cell>
        </row>
        <row r="51">
          <cell r="B51">
            <v>5.2351648351648405</v>
          </cell>
          <cell r="C51">
            <v>10.910769230769258</v>
          </cell>
          <cell r="D51">
            <v>14.32500000000001</v>
          </cell>
          <cell r="E51">
            <v>5.9187500000000171</v>
          </cell>
          <cell r="F51">
            <v>7.6000000000000068</v>
          </cell>
          <cell r="G51">
            <v>7.6</v>
          </cell>
        </row>
        <row r="52">
          <cell r="B52">
            <v>10441985.231595293</v>
          </cell>
          <cell r="C52">
            <v>19532590.757819653</v>
          </cell>
          <cell r="D52">
            <v>14654636.266250461</v>
          </cell>
          <cell r="E52">
            <v>19915014.91312062</v>
          </cell>
          <cell r="F52">
            <v>5235380.4626885951</v>
          </cell>
          <cell r="G52">
            <v>0</v>
          </cell>
          <cell r="H52">
            <v>0</v>
          </cell>
          <cell r="I52">
            <v>0</v>
          </cell>
          <cell r="J52">
            <v>0</v>
          </cell>
          <cell r="K52">
            <v>0</v>
          </cell>
        </row>
        <row r="53">
          <cell r="B53">
            <v>22030976</v>
          </cell>
          <cell r="C53">
            <v>15270185</v>
          </cell>
          <cell r="D53">
            <v>12471620</v>
          </cell>
          <cell r="E53">
            <v>15053208</v>
          </cell>
          <cell r="F53">
            <v>12337810</v>
          </cell>
          <cell r="G53">
            <v>0</v>
          </cell>
          <cell r="H53">
            <v>0</v>
          </cell>
          <cell r="I53">
            <v>0</v>
          </cell>
          <cell r="J53">
            <v>0</v>
          </cell>
          <cell r="K53">
            <v>0</v>
          </cell>
        </row>
        <row r="54">
          <cell r="B54">
            <v>1299691</v>
          </cell>
          <cell r="C54">
            <v>3333621</v>
          </cell>
          <cell r="D54">
            <v>1007122</v>
          </cell>
          <cell r="E54">
            <v>856603</v>
          </cell>
          <cell r="F54">
            <v>2802346</v>
          </cell>
          <cell r="G54">
            <v>0</v>
          </cell>
          <cell r="H54">
            <v>0</v>
          </cell>
          <cell r="I54">
            <v>0</v>
          </cell>
          <cell r="J54">
            <v>0</v>
          </cell>
          <cell r="K54">
            <v>0</v>
          </cell>
        </row>
        <row r="55">
          <cell r="B55">
            <v>1222337</v>
          </cell>
          <cell r="C55">
            <v>3332908</v>
          </cell>
          <cell r="D55">
            <v>1103257</v>
          </cell>
          <cell r="E55">
            <v>1239276</v>
          </cell>
          <cell r="F55">
            <v>2920628</v>
          </cell>
          <cell r="G55">
            <v>0</v>
          </cell>
          <cell r="H55">
            <v>0</v>
          </cell>
          <cell r="I55">
            <v>0</v>
          </cell>
          <cell r="J55">
            <v>0</v>
          </cell>
          <cell r="K55">
            <v>0</v>
          </cell>
        </row>
        <row r="56">
          <cell r="B56">
            <v>2522028</v>
          </cell>
          <cell r="C56">
            <v>6666529</v>
          </cell>
          <cell r="D56">
            <v>2110379</v>
          </cell>
          <cell r="E56">
            <v>2095879</v>
          </cell>
          <cell r="F56">
            <v>5722974</v>
          </cell>
          <cell r="G56">
            <v>0</v>
          </cell>
          <cell r="H56">
            <v>0</v>
          </cell>
          <cell r="I56">
            <v>0</v>
          </cell>
          <cell r="J56">
            <v>0</v>
          </cell>
          <cell r="K56">
            <v>0</v>
          </cell>
        </row>
        <row r="57">
          <cell r="B57">
            <v>3111265</v>
          </cell>
          <cell r="C57">
            <v>3097326</v>
          </cell>
          <cell r="D57">
            <v>3085105</v>
          </cell>
          <cell r="E57">
            <v>3107210</v>
          </cell>
          <cell r="F57">
            <v>3093501</v>
          </cell>
          <cell r="G57">
            <v>48005</v>
          </cell>
          <cell r="H57">
            <v>48005</v>
          </cell>
          <cell r="I57">
            <v>48005</v>
          </cell>
          <cell r="J57">
            <v>48005</v>
          </cell>
          <cell r="K57">
            <v>48005</v>
          </cell>
        </row>
        <row r="58">
          <cell r="B58">
            <v>6861426</v>
          </cell>
          <cell r="C58">
            <v>6891045</v>
          </cell>
          <cell r="D58">
            <v>6454123</v>
          </cell>
          <cell r="E58">
            <v>5956623</v>
          </cell>
          <cell r="F58">
            <v>5956623</v>
          </cell>
          <cell r="G58">
            <v>2546599</v>
          </cell>
          <cell r="H58">
            <v>1731686</v>
          </cell>
          <cell r="I58">
            <v>1629822</v>
          </cell>
          <cell r="J58">
            <v>2241004</v>
          </cell>
          <cell r="K58">
            <v>2444732</v>
          </cell>
        </row>
        <row r="59">
          <cell r="B59">
            <v>8110118</v>
          </cell>
          <cell r="C59">
            <v>9962888</v>
          </cell>
          <cell r="D59">
            <v>7538152</v>
          </cell>
          <cell r="E59">
            <v>8555709</v>
          </cell>
          <cell r="F59">
            <v>7040652</v>
          </cell>
          <cell r="G59">
            <v>2037279</v>
          </cell>
          <cell r="H59">
            <v>2444732</v>
          </cell>
          <cell r="I59">
            <v>2241004</v>
          </cell>
          <cell r="J59">
            <v>1629822</v>
          </cell>
          <cell r="K59">
            <v>1731686</v>
          </cell>
        </row>
        <row r="60">
          <cell r="B60">
            <v>14971544</v>
          </cell>
          <cell r="C60">
            <v>16853933</v>
          </cell>
          <cell r="D60">
            <v>13992275</v>
          </cell>
          <cell r="E60">
            <v>14512332</v>
          </cell>
          <cell r="F60">
            <v>12997275</v>
          </cell>
          <cell r="G60">
            <v>4583878</v>
          </cell>
          <cell r="H60">
            <v>4176418</v>
          </cell>
          <cell r="I60">
            <v>3870826</v>
          </cell>
          <cell r="J60">
            <v>3870826</v>
          </cell>
          <cell r="K60">
            <v>4176418</v>
          </cell>
        </row>
        <row r="61">
          <cell r="B61">
            <v>53077798.231595293</v>
          </cell>
          <cell r="C61">
            <v>61420563.757819653</v>
          </cell>
          <cell r="D61">
            <v>46314015.266250461</v>
          </cell>
          <cell r="E61">
            <v>54683643.91312062</v>
          </cell>
          <cell r="F61">
            <v>39386940.462688595</v>
          </cell>
          <cell r="G61">
            <v>0</v>
          </cell>
          <cell r="H61">
            <v>0</v>
          </cell>
          <cell r="I61">
            <v>0</v>
          </cell>
          <cell r="J61">
            <v>0</v>
          </cell>
          <cell r="K61">
            <v>0</v>
          </cell>
        </row>
        <row r="62">
          <cell r="B62">
            <v>7803024.171875</v>
          </cell>
          <cell r="C62">
            <v>9401046.9300986826</v>
          </cell>
          <cell r="D62">
            <v>8293430.80859375</v>
          </cell>
          <cell r="E62">
            <v>8320589.1116365129</v>
          </cell>
          <cell r="F62">
            <v>8030712.95703125</v>
          </cell>
          <cell r="G62">
            <v>0</v>
          </cell>
          <cell r="H62">
            <v>0</v>
          </cell>
          <cell r="I62">
            <v>0</v>
          </cell>
          <cell r="J62">
            <v>0</v>
          </cell>
          <cell r="K62">
            <v>0</v>
          </cell>
        </row>
        <row r="63">
          <cell r="B63">
            <v>938842</v>
          </cell>
          <cell r="C63">
            <v>1329252</v>
          </cell>
          <cell r="D63">
            <v>1945071</v>
          </cell>
          <cell r="E63">
            <v>10895</v>
          </cell>
          <cell r="F63">
            <v>2208918</v>
          </cell>
          <cell r="G63">
            <v>-4006647</v>
          </cell>
          <cell r="H63">
            <v>-3536284</v>
          </cell>
          <cell r="I63">
            <v>-2801880</v>
          </cell>
          <cell r="J63">
            <v>-2647771</v>
          </cell>
          <cell r="K63">
            <v>-3257955</v>
          </cell>
        </row>
        <row r="64">
          <cell r="B64">
            <v>23554848</v>
          </cell>
          <cell r="C64">
            <v>29279298</v>
          </cell>
          <cell r="D64">
            <v>20018224</v>
          </cell>
          <cell r="E64">
            <v>27276021</v>
          </cell>
          <cell r="F64">
            <v>14859332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19781084.059720293</v>
          </cell>
          <cell r="C66">
            <v>20410966.827720974</v>
          </cell>
          <cell r="D66">
            <v>15057289.457656711</v>
          </cell>
          <cell r="E66">
            <v>18076138.801484104</v>
          </cell>
          <cell r="F66">
            <v>13287977.505657341</v>
          </cell>
          <cell r="G66">
            <v>12743900</v>
          </cell>
          <cell r="H66">
            <v>13656953</v>
          </cell>
          <cell r="I66">
            <v>15082559</v>
          </cell>
          <cell r="J66">
            <v>15382726</v>
          </cell>
          <cell r="K66">
            <v>14197238</v>
          </cell>
        </row>
        <row r="67">
          <cell r="B67">
            <v>53077798.231595293</v>
          </cell>
          <cell r="C67">
            <v>61420563.757819653</v>
          </cell>
          <cell r="D67">
            <v>46314015.266250461</v>
          </cell>
          <cell r="E67">
            <v>54683643.91312062</v>
          </cell>
          <cell r="F67">
            <v>39386940.462688595</v>
          </cell>
          <cell r="G67">
            <v>0</v>
          </cell>
          <cell r="H67">
            <v>0</v>
          </cell>
          <cell r="I67">
            <v>0</v>
          </cell>
          <cell r="J67">
            <v>0</v>
          </cell>
          <cell r="K67">
            <v>0</v>
          </cell>
        </row>
        <row r="68">
          <cell r="B68">
            <v>0</v>
          </cell>
          <cell r="C68">
            <v>0</v>
          </cell>
          <cell r="D68">
            <v>10</v>
          </cell>
          <cell r="E68">
            <v>0</v>
          </cell>
          <cell r="F68">
            <v>1000000</v>
          </cell>
          <cell r="G68">
            <v>0</v>
          </cell>
          <cell r="H68">
            <v>0</v>
          </cell>
          <cell r="I68">
            <v>0</v>
          </cell>
          <cell r="J68">
            <v>0</v>
          </cell>
          <cell r="K68">
            <v>0</v>
          </cell>
        </row>
        <row r="69">
          <cell r="B69">
            <v>39098835.842701703</v>
          </cell>
          <cell r="C69">
            <v>35679052.511115529</v>
          </cell>
          <cell r="D69">
            <v>37414912.779135339</v>
          </cell>
          <cell r="E69">
            <v>38191743.513248265</v>
          </cell>
          <cell r="F69">
            <v>36264156.5765616</v>
          </cell>
          <cell r="G69">
            <v>0</v>
          </cell>
          <cell r="H69">
            <v>0</v>
          </cell>
          <cell r="I69">
            <v>0</v>
          </cell>
          <cell r="J69">
            <v>0</v>
          </cell>
          <cell r="K69">
            <v>0</v>
          </cell>
        </row>
        <row r="70">
          <cell r="B70">
            <v>307807.22679243237</v>
          </cell>
          <cell r="C70">
            <v>1209596.8428871483</v>
          </cell>
          <cell r="D70">
            <v>1749449.0000909045</v>
          </cell>
          <cell r="E70">
            <v>-1411223.7239975035</v>
          </cell>
          <cell r="F70">
            <v>2642790.4722054154</v>
          </cell>
          <cell r="G70">
            <v>-43077</v>
          </cell>
          <cell r="H70">
            <v>-39673</v>
          </cell>
          <cell r="I70">
            <v>-37120</v>
          </cell>
          <cell r="J70">
            <v>-37120</v>
          </cell>
          <cell r="K70">
            <v>-39673</v>
          </cell>
        </row>
        <row r="71">
          <cell r="B71">
            <v>0.95999709690274382</v>
          </cell>
          <cell r="C71">
            <v>1.0227528104169867</v>
          </cell>
          <cell r="D71">
            <v>0.96556164292863733</v>
          </cell>
          <cell r="E71">
            <v>0.97854558365572197</v>
          </cell>
          <cell r="F71">
            <v>1.0731428660959108</v>
          </cell>
          <cell r="G71">
            <v>0</v>
          </cell>
          <cell r="H71">
            <v>0</v>
          </cell>
          <cell r="I71">
            <v>0</v>
          </cell>
          <cell r="J71">
            <v>0</v>
          </cell>
          <cell r="K71">
            <v>0</v>
          </cell>
        </row>
        <row r="72">
          <cell r="B72">
            <v>1.106767602413</v>
          </cell>
          <cell r="C72">
            <v>1.0225969129372221</v>
          </cell>
          <cell r="D72">
            <v>0.9790996646496638</v>
          </cell>
          <cell r="E72">
            <v>1.058279870196968</v>
          </cell>
          <cell r="F72">
            <v>0.83325594980314543</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18</v>
          </cell>
        </row>
        <row r="82">
          <cell r="B82">
            <v>45000</v>
          </cell>
        </row>
        <row r="83">
          <cell r="B83">
            <v>900000</v>
          </cell>
        </row>
        <row r="84">
          <cell r="B84">
            <v>17.521113195845629</v>
          </cell>
        </row>
        <row r="85">
          <cell r="B85">
            <v>59359</v>
          </cell>
        </row>
        <row r="86">
          <cell r="B86">
            <v>29638</v>
          </cell>
        </row>
        <row r="87">
          <cell r="B87">
            <v>20234</v>
          </cell>
        </row>
        <row r="88">
          <cell r="B88">
            <v>43826</v>
          </cell>
        </row>
        <row r="89">
          <cell r="B89">
            <v>51557</v>
          </cell>
        </row>
        <row r="90">
          <cell r="B90">
            <v>152055</v>
          </cell>
        </row>
        <row r="91">
          <cell r="B91">
            <v>59359</v>
          </cell>
        </row>
        <row r="92">
          <cell r="B92">
            <v>29638</v>
          </cell>
        </row>
        <row r="93">
          <cell r="B93">
            <v>20234</v>
          </cell>
        </row>
        <row r="94">
          <cell r="B94">
            <v>43826</v>
          </cell>
        </row>
        <row r="95">
          <cell r="B95">
            <v>51557</v>
          </cell>
        </row>
        <row r="96">
          <cell r="B96">
            <v>152055</v>
          </cell>
        </row>
        <row r="97">
          <cell r="B97">
            <v>0</v>
          </cell>
        </row>
        <row r="98">
          <cell r="B98">
            <v>0</v>
          </cell>
        </row>
        <row r="99">
          <cell r="B99">
            <v>0</v>
          </cell>
        </row>
        <row r="100">
          <cell r="B100">
            <v>0</v>
          </cell>
        </row>
        <row r="101">
          <cell r="B101">
            <v>0</v>
          </cell>
        </row>
        <row r="102">
          <cell r="B102">
            <v>0</v>
          </cell>
        </row>
        <row r="103">
          <cell r="B103">
            <v>225564200.00000003</v>
          </cell>
        </row>
        <row r="104">
          <cell r="B104">
            <v>10225110</v>
          </cell>
        </row>
        <row r="105">
          <cell r="B105">
            <v>6474880</v>
          </cell>
        </row>
        <row r="106">
          <cell r="B106">
            <v>1270954</v>
          </cell>
        </row>
        <row r="107">
          <cell r="B107">
            <v>2320065</v>
          </cell>
        </row>
        <row r="108">
          <cell r="B108">
            <v>5778090</v>
          </cell>
        </row>
        <row r="109">
          <cell r="B109">
            <v>1642.6991559940707</v>
          </cell>
        </row>
        <row r="110">
          <cell r="B110">
            <v>250.27130799915295</v>
          </cell>
        </row>
        <row r="111">
          <cell r="B111">
            <v>115.5304900918907</v>
          </cell>
        </row>
        <row r="112">
          <cell r="B112">
            <v>11.937049009189067</v>
          </cell>
        </row>
        <row r="113">
          <cell r="B113">
            <v>14.175245698412018</v>
          </cell>
        </row>
        <row r="114">
          <cell r="B114">
            <v>18.651639076857919</v>
          </cell>
        </row>
        <row r="115">
          <cell r="B115">
            <v>13999986</v>
          </cell>
        </row>
        <row r="116">
          <cell r="B116">
            <v>600002</v>
          </cell>
        </row>
        <row r="117">
          <cell r="B117">
            <v>600000</v>
          </cell>
        </row>
        <row r="118">
          <cell r="B118">
            <v>150000</v>
          </cell>
        </row>
        <row r="119">
          <cell r="B119">
            <v>249999.72</v>
          </cell>
        </row>
        <row r="120">
          <cell r="B120">
            <v>1000000</v>
          </cell>
        </row>
        <row r="121">
          <cell r="B121">
            <v>20300778</v>
          </cell>
        </row>
        <row r="122">
          <cell r="B122">
            <v>705532.59</v>
          </cell>
        </row>
        <row r="123">
          <cell r="B123">
            <v>0</v>
          </cell>
        </row>
        <row r="124">
          <cell r="B124">
            <v>146159.71</v>
          </cell>
        </row>
        <row r="125">
          <cell r="B125">
            <v>266807.47499999998</v>
          </cell>
        </row>
        <row r="126">
          <cell r="B126">
            <v>332240.17499999999</v>
          </cell>
        </row>
        <row r="127">
          <cell r="B127">
            <v>67531</v>
          </cell>
        </row>
        <row r="128">
          <cell r="B128">
            <v>13678</v>
          </cell>
        </row>
        <row r="129">
          <cell r="B129">
            <v>14296</v>
          </cell>
        </row>
        <row r="130">
          <cell r="B130">
            <v>56827</v>
          </cell>
        </row>
        <row r="131">
          <cell r="B131">
            <v>73724</v>
          </cell>
        </row>
        <row r="132">
          <cell r="B132">
            <v>193571</v>
          </cell>
        </row>
        <row r="133">
          <cell r="B133">
            <v>67531</v>
          </cell>
        </row>
        <row r="134">
          <cell r="B134">
            <v>0</v>
          </cell>
        </row>
        <row r="135">
          <cell r="B135">
            <v>10359</v>
          </cell>
        </row>
        <row r="136">
          <cell r="B136">
            <v>56827</v>
          </cell>
        </row>
        <row r="137">
          <cell r="B137">
            <v>73724</v>
          </cell>
        </row>
        <row r="138">
          <cell r="B138">
            <v>193571</v>
          </cell>
        </row>
        <row r="139">
          <cell r="B139">
            <v>0</v>
          </cell>
        </row>
        <row r="140">
          <cell r="B140">
            <v>13678</v>
          </cell>
        </row>
        <row r="141">
          <cell r="B141">
            <v>3937</v>
          </cell>
        </row>
        <row r="142">
          <cell r="B142">
            <v>0</v>
          </cell>
        </row>
        <row r="143">
          <cell r="B143">
            <v>0</v>
          </cell>
        </row>
        <row r="144">
          <cell r="B144">
            <v>0</v>
          </cell>
        </row>
        <row r="145">
          <cell r="B145">
            <v>391679800</v>
          </cell>
        </row>
        <row r="146">
          <cell r="B146">
            <v>0</v>
          </cell>
        </row>
        <row r="147">
          <cell r="B147">
            <v>4506165</v>
          </cell>
        </row>
        <row r="148">
          <cell r="B148">
            <v>2159426</v>
          </cell>
        </row>
        <row r="149">
          <cell r="B149">
            <v>3833647.9999999995</v>
          </cell>
        </row>
        <row r="150">
          <cell r="B150">
            <v>9678550</v>
          </cell>
        </row>
        <row r="151">
          <cell r="B151">
            <v>2586.8049892706558</v>
          </cell>
        </row>
        <row r="152">
          <cell r="B152">
            <v>361.74356989580804</v>
          </cell>
        </row>
        <row r="153">
          <cell r="B153">
            <v>181.92914210255162</v>
          </cell>
        </row>
        <row r="154">
          <cell r="B154">
            <v>18.000914210255161</v>
          </cell>
        </row>
        <row r="155">
          <cell r="B155">
            <v>21.376085624678005</v>
          </cell>
        </row>
        <row r="156">
          <cell r="B156">
            <v>27.826428453523693</v>
          </cell>
        </row>
        <row r="157">
          <cell r="B157">
            <v>16999983</v>
          </cell>
        </row>
        <row r="158">
          <cell r="B158">
            <v>799994</v>
          </cell>
        </row>
        <row r="159">
          <cell r="B159">
            <v>800000</v>
          </cell>
        </row>
        <row r="160">
          <cell r="B160">
            <v>200000</v>
          </cell>
        </row>
        <row r="161">
          <cell r="B161">
            <v>349999.76</v>
          </cell>
        </row>
        <row r="162">
          <cell r="B162">
            <v>1200000</v>
          </cell>
        </row>
        <row r="163">
          <cell r="B163">
            <v>35251182</v>
          </cell>
        </row>
        <row r="164">
          <cell r="B164">
            <v>0</v>
          </cell>
        </row>
        <row r="165">
          <cell r="B165">
            <v>414567.18</v>
          </cell>
        </row>
        <row r="166">
          <cell r="B166">
            <v>248333.99</v>
          </cell>
        </row>
        <row r="167">
          <cell r="B167">
            <v>440869.51999999996</v>
          </cell>
        </row>
        <row r="168">
          <cell r="B168">
            <v>0</v>
          </cell>
        </row>
        <row r="169">
          <cell r="B169">
            <v>3</v>
          </cell>
        </row>
        <row r="170">
          <cell r="B170">
            <v>6</v>
          </cell>
        </row>
        <row r="171">
          <cell r="B171">
            <v>377001</v>
          </cell>
        </row>
        <row r="172">
          <cell r="B172">
            <v>9178427.4000000004</v>
          </cell>
        </row>
        <row r="173">
          <cell r="B173">
            <v>31086368.400000002</v>
          </cell>
        </row>
        <row r="174">
          <cell r="B174">
            <v>377001</v>
          </cell>
        </row>
        <row r="175">
          <cell r="B175">
            <v>9178427.4000000004</v>
          </cell>
        </row>
        <row r="176">
          <cell r="B176">
            <v>31086368.400000002</v>
          </cell>
        </row>
        <row r="177">
          <cell r="B177">
            <v>428839</v>
          </cell>
        </row>
        <row r="178">
          <cell r="B178">
            <v>10261932.665625</v>
          </cell>
        </row>
        <row r="179">
          <cell r="B179">
            <v>34112108.549999997</v>
          </cell>
        </row>
        <row r="180">
          <cell r="B180">
            <v>356489</v>
          </cell>
        </row>
        <row r="181">
          <cell r="B181">
            <v>1926628</v>
          </cell>
        </row>
        <row r="182">
          <cell r="B182">
            <v>7388046</v>
          </cell>
        </row>
        <row r="183">
          <cell r="B183">
            <v>356489</v>
          </cell>
        </row>
        <row r="184">
          <cell r="B184">
            <v>1926628</v>
          </cell>
        </row>
        <row r="185">
          <cell r="B185">
            <v>7388046</v>
          </cell>
        </row>
        <row r="186">
          <cell r="B186">
            <v>405506</v>
          </cell>
        </row>
        <row r="187">
          <cell r="B187">
            <v>2024662</v>
          </cell>
        </row>
        <row r="188">
          <cell r="B188">
            <v>8234754</v>
          </cell>
        </row>
        <row r="189">
          <cell r="B189">
            <v>0</v>
          </cell>
        </row>
        <row r="190">
          <cell r="B190">
            <v>0</v>
          </cell>
        </row>
        <row r="191">
          <cell r="B191">
            <v>0</v>
          </cell>
        </row>
        <row r="192">
          <cell r="B192">
            <v>77882</v>
          </cell>
        </row>
        <row r="193">
          <cell r="B193">
            <v>8318022.4000000004</v>
          </cell>
        </row>
        <row r="194">
          <cell r="B194">
            <v>106.80288858650243</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41963</v>
          </cell>
        </row>
        <row r="205">
          <cell r="B205">
            <v>1222337</v>
          </cell>
        </row>
        <row r="206">
          <cell r="B206">
            <v>29.12892403412167</v>
          </cell>
        </row>
        <row r="207">
          <cell r="B207">
            <v>163751</v>
          </cell>
        </row>
        <row r="208">
          <cell r="B208">
            <v>305668</v>
          </cell>
        </row>
        <row r="209">
          <cell r="B209">
            <v>0</v>
          </cell>
        </row>
        <row r="210">
          <cell r="B210">
            <v>0</v>
          </cell>
        </row>
        <row r="211">
          <cell r="B211">
            <v>725136.3</v>
          </cell>
        </row>
        <row r="212">
          <cell r="B212">
            <v>1037088</v>
          </cell>
        </row>
        <row r="213">
          <cell r="B213">
            <v>39098835.842701703</v>
          </cell>
        </row>
        <row r="214">
          <cell r="B214">
            <v>167860</v>
          </cell>
        </row>
        <row r="215">
          <cell r="B215">
            <v>0</v>
          </cell>
        </row>
        <row r="216">
          <cell r="B216">
            <v>39266695.842701703</v>
          </cell>
        </row>
        <row r="217">
          <cell r="B217">
            <v>17480856</v>
          </cell>
        </row>
        <row r="218">
          <cell r="B218">
            <v>1194555.3</v>
          </cell>
        </row>
        <row r="219">
          <cell r="B219">
            <v>4203449</v>
          </cell>
        </row>
        <row r="220">
          <cell r="B220">
            <v>219845</v>
          </cell>
        </row>
        <row r="221">
          <cell r="B221">
            <v>8000000</v>
          </cell>
        </row>
        <row r="222">
          <cell r="B222">
            <v>567781</v>
          </cell>
        </row>
        <row r="223">
          <cell r="B223">
            <v>164522</v>
          </cell>
        </row>
        <row r="224">
          <cell r="B224">
            <v>0</v>
          </cell>
        </row>
        <row r="225">
          <cell r="B225">
            <v>0</v>
          </cell>
        </row>
        <row r="226">
          <cell r="B226">
            <v>3910000</v>
          </cell>
        </row>
        <row r="227">
          <cell r="B227">
            <v>160000</v>
          </cell>
        </row>
        <row r="228">
          <cell r="B228">
            <v>24149.835401388085</v>
          </cell>
        </row>
        <row r="229">
          <cell r="B229">
            <v>265864</v>
          </cell>
        </row>
        <row r="230">
          <cell r="B230">
            <v>2609299.48050788</v>
          </cell>
        </row>
        <row r="231">
          <cell r="B231">
            <v>38800321.615909271</v>
          </cell>
        </row>
        <row r="232">
          <cell r="B232">
            <v>466374.22679243237</v>
          </cell>
        </row>
        <row r="233">
          <cell r="B233">
            <v>158567</v>
          </cell>
        </row>
        <row r="234">
          <cell r="B234">
            <v>307807.22679243237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41562168</v>
          </cell>
        </row>
        <row r="244">
          <cell r="B244">
            <v>18007320</v>
          </cell>
        </row>
        <row r="245">
          <cell r="B245">
            <v>55000</v>
          </cell>
        </row>
        <row r="246">
          <cell r="B246">
            <v>2.5</v>
          </cell>
        </row>
        <row r="247">
          <cell r="B247">
            <v>7.3</v>
          </cell>
        </row>
        <row r="248">
          <cell r="B248">
            <v>6.8726885865348857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11.697831940356608</v>
          </cell>
        </row>
        <row r="261">
          <cell r="B261">
            <v>20.307354268494176</v>
          </cell>
        </row>
        <row r="262">
          <cell r="B262">
            <v>91</v>
          </cell>
        </row>
        <row r="263">
          <cell r="B263">
            <v>89</v>
          </cell>
        </row>
        <row r="264">
          <cell r="B264">
            <v>428839</v>
          </cell>
        </row>
        <row r="265">
          <cell r="B265">
            <v>405506</v>
          </cell>
        </row>
        <row r="266">
          <cell r="B266">
            <v>3</v>
          </cell>
        </row>
        <row r="267">
          <cell r="B267">
            <v>6</v>
          </cell>
        </row>
        <row r="268">
          <cell r="B268">
            <v>1029213.6</v>
          </cell>
        </row>
        <row r="269">
          <cell r="B269">
            <v>1216518</v>
          </cell>
        </row>
        <row r="270">
          <cell r="B270">
            <v>44152.313203425147</v>
          </cell>
        </row>
        <row r="271">
          <cell r="B271">
            <v>0.58032702758323906</v>
          </cell>
        </row>
        <row r="272">
          <cell r="B272">
            <v>0.79757979510742083</v>
          </cell>
        </row>
        <row r="273">
          <cell r="B273">
            <v>0.63639181034746506</v>
          </cell>
        </row>
        <row r="274">
          <cell r="B274">
            <v>0.83936200555896368</v>
          </cell>
        </row>
        <row r="275">
          <cell r="B275">
            <v>0.73491731061225907</v>
          </cell>
        </row>
        <row r="276">
          <cell r="B276">
            <v>0.72988000483388149</v>
          </cell>
        </row>
        <row r="277">
          <cell r="B277">
            <v>1036001.2267924324</v>
          </cell>
        </row>
        <row r="278">
          <cell r="B278">
            <v>1.1334754208350497</v>
          </cell>
        </row>
        <row r="279">
          <cell r="B279">
            <v>0.53128121831907649</v>
          </cell>
        </row>
        <row r="280">
          <cell r="B280">
            <v>0.46871878168092351</v>
          </cell>
        </row>
        <row r="281">
          <cell r="B281">
            <v>6.5207999999999988E-2</v>
          </cell>
        </row>
        <row r="282">
          <cell r="B282">
            <v>0.11700213131252575</v>
          </cell>
        </row>
        <row r="283">
          <cell r="B283">
            <v>23554848</v>
          </cell>
        </row>
        <row r="284">
          <cell r="B284">
            <v>20781084.059720293</v>
          </cell>
        </row>
        <row r="285">
          <cell r="B285">
            <v>991848.91358900722</v>
          </cell>
        </row>
        <row r="286">
          <cell r="B286">
            <v>0</v>
          </cell>
        </row>
        <row r="287">
          <cell r="B287">
            <v>0</v>
          </cell>
        </row>
        <row r="288">
          <cell r="B288">
            <v>0</v>
          </cell>
        </row>
        <row r="289">
          <cell r="B289">
            <v>44152.313203425147</v>
          </cell>
        </row>
        <row r="290">
          <cell r="B290">
            <v>8.9484882127028834E-2</v>
          </cell>
        </row>
        <row r="291">
          <cell r="B291">
            <v>9.3468315983247494E-2</v>
          </cell>
        </row>
      </sheetData>
      <sheetData sheetId="63">
        <row r="3">
          <cell r="B3">
            <v>342291</v>
          </cell>
          <cell r="C3">
            <v>155138</v>
          </cell>
          <cell r="D3">
            <v>104743</v>
          </cell>
          <cell r="E3">
            <v>241422</v>
          </cell>
          <cell r="F3">
            <v>264401</v>
          </cell>
          <cell r="G3">
            <v>747378</v>
          </cell>
          <cell r="H3">
            <v>1855373</v>
          </cell>
        </row>
        <row r="4">
          <cell r="B4">
            <v>342291</v>
          </cell>
          <cell r="C4">
            <v>155138</v>
          </cell>
          <cell r="D4">
            <v>104743</v>
          </cell>
          <cell r="E4">
            <v>241422</v>
          </cell>
          <cell r="F4">
            <v>264401</v>
          </cell>
          <cell r="G4">
            <v>747378</v>
          </cell>
          <cell r="H4">
            <v>1855373</v>
          </cell>
        </row>
        <row r="5">
          <cell r="B5">
            <v>0</v>
          </cell>
          <cell r="C5">
            <v>0</v>
          </cell>
          <cell r="D5">
            <v>104743</v>
          </cell>
          <cell r="E5">
            <v>0</v>
          </cell>
          <cell r="F5">
            <v>0</v>
          </cell>
          <cell r="G5">
            <v>0</v>
          </cell>
        </row>
        <row r="6">
          <cell r="B6">
            <v>342291</v>
          </cell>
          <cell r="C6">
            <v>155138</v>
          </cell>
          <cell r="D6">
            <v>0</v>
          </cell>
          <cell r="E6">
            <v>241422</v>
          </cell>
          <cell r="F6">
            <v>264401</v>
          </cell>
          <cell r="G6">
            <v>747378</v>
          </cell>
        </row>
        <row r="7">
          <cell r="B7">
            <v>0</v>
          </cell>
          <cell r="C7">
            <v>0</v>
          </cell>
          <cell r="D7">
            <v>1750630</v>
          </cell>
          <cell r="E7">
            <v>0</v>
          </cell>
          <cell r="F7">
            <v>0</v>
          </cell>
          <cell r="G7">
            <v>0</v>
          </cell>
        </row>
        <row r="8">
          <cell r="B8">
            <v>302933</v>
          </cell>
          <cell r="C8">
            <v>65551</v>
          </cell>
          <cell r="D8">
            <v>71817</v>
          </cell>
          <cell r="E8">
            <v>239641</v>
          </cell>
          <cell r="F8">
            <v>310504</v>
          </cell>
          <cell r="G8">
            <v>850356</v>
          </cell>
          <cell r="H8">
            <v>1840802</v>
          </cell>
        </row>
        <row r="9">
          <cell r="B9">
            <v>302933</v>
          </cell>
          <cell r="C9">
            <v>63528</v>
          </cell>
          <cell r="D9">
            <v>71817</v>
          </cell>
          <cell r="E9">
            <v>239641</v>
          </cell>
          <cell r="F9">
            <v>310504</v>
          </cell>
          <cell r="G9">
            <v>850356</v>
          </cell>
          <cell r="H9">
            <v>1838779</v>
          </cell>
        </row>
        <row r="10">
          <cell r="B10">
            <v>0</v>
          </cell>
          <cell r="C10">
            <v>0</v>
          </cell>
          <cell r="D10">
            <v>0</v>
          </cell>
          <cell r="E10">
            <v>0</v>
          </cell>
          <cell r="F10">
            <v>135164</v>
          </cell>
          <cell r="G10">
            <v>537544</v>
          </cell>
        </row>
        <row r="11">
          <cell r="B11">
            <v>302933</v>
          </cell>
          <cell r="C11">
            <v>63528</v>
          </cell>
          <cell r="D11">
            <v>71817</v>
          </cell>
          <cell r="E11">
            <v>239641</v>
          </cell>
          <cell r="F11">
            <v>175340</v>
          </cell>
          <cell r="G11">
            <v>312812</v>
          </cell>
        </row>
        <row r="12">
          <cell r="B12">
            <v>0</v>
          </cell>
          <cell r="C12">
            <v>0</v>
          </cell>
          <cell r="D12">
            <v>0</v>
          </cell>
          <cell r="E12">
            <v>0</v>
          </cell>
          <cell r="F12">
            <v>590906</v>
          </cell>
          <cell r="G12">
            <v>575165</v>
          </cell>
        </row>
        <row r="13">
          <cell r="B13">
            <v>3750.0000000000005</v>
          </cell>
          <cell r="C13">
            <v>361</v>
          </cell>
          <cell r="D13">
            <v>315</v>
          </cell>
          <cell r="E13">
            <v>31</v>
          </cell>
          <cell r="F13">
            <v>47</v>
          </cell>
          <cell r="G13">
            <v>35</v>
          </cell>
        </row>
        <row r="14">
          <cell r="B14">
            <v>3650</v>
          </cell>
          <cell r="C14">
            <v>345</v>
          </cell>
          <cell r="D14">
            <v>315</v>
          </cell>
          <cell r="E14">
            <v>26</v>
          </cell>
          <cell r="F14">
            <v>41</v>
          </cell>
          <cell r="G14">
            <v>37</v>
          </cell>
        </row>
        <row r="15">
          <cell r="B15">
            <v>4000</v>
          </cell>
          <cell r="C15">
            <v>330</v>
          </cell>
          <cell r="D15">
            <v>300</v>
          </cell>
          <cell r="E15">
            <v>28</v>
          </cell>
          <cell r="F15">
            <v>47</v>
          </cell>
          <cell r="G15">
            <v>39</v>
          </cell>
        </row>
        <row r="16">
          <cell r="B16">
            <v>3980</v>
          </cell>
          <cell r="C16">
            <v>350</v>
          </cell>
          <cell r="D16">
            <v>330</v>
          </cell>
          <cell r="E16">
            <v>29.5</v>
          </cell>
          <cell r="F16">
            <v>46.5</v>
          </cell>
          <cell r="G16">
            <v>42.5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5999.9999999999991</v>
          </cell>
          <cell r="C23">
            <v>461.00000000000006</v>
          </cell>
          <cell r="D23">
            <v>461</v>
          </cell>
          <cell r="E23">
            <v>39</v>
          </cell>
          <cell r="F23">
            <v>55</v>
          </cell>
          <cell r="G23">
            <v>45</v>
          </cell>
        </row>
        <row r="24">
          <cell r="B24">
            <v>5900</v>
          </cell>
          <cell r="C24">
            <v>454.99999999999994</v>
          </cell>
          <cell r="D24">
            <v>435</v>
          </cell>
          <cell r="E24">
            <v>38</v>
          </cell>
          <cell r="F24">
            <v>51</v>
          </cell>
          <cell r="G24">
            <v>53</v>
          </cell>
        </row>
        <row r="25">
          <cell r="B25">
            <v>5800</v>
          </cell>
          <cell r="C25">
            <v>440</v>
          </cell>
          <cell r="D25">
            <v>450</v>
          </cell>
          <cell r="E25">
            <v>40</v>
          </cell>
          <cell r="F25">
            <v>52</v>
          </cell>
          <cell r="G25">
            <v>53</v>
          </cell>
        </row>
        <row r="26">
          <cell r="B26">
            <v>5999.9999999999991</v>
          </cell>
          <cell r="C26">
            <v>450</v>
          </cell>
          <cell r="D26">
            <v>424.99999999999994</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2480002.7999999998</v>
          </cell>
          <cell r="D33">
            <v>3000003.3</v>
          </cell>
          <cell r="E33">
            <v>740000.64</v>
          </cell>
          <cell r="F33">
            <v>1219999.1200000001</v>
          </cell>
          <cell r="G33">
            <v>5330000</v>
          </cell>
          <cell r="H33">
            <v>9524813</v>
          </cell>
        </row>
        <row r="34">
          <cell r="B34">
            <v>85999914</v>
          </cell>
          <cell r="C34">
            <v>2749995.5999999996</v>
          </cell>
          <cell r="D34">
            <v>3249999.9</v>
          </cell>
          <cell r="E34">
            <v>1110000</v>
          </cell>
          <cell r="F34">
            <v>1640000.2</v>
          </cell>
          <cell r="G34">
            <v>7200000</v>
          </cell>
          <cell r="H34">
            <v>12761530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6.4</v>
          </cell>
          <cell r="E47">
            <v>0.64</v>
          </cell>
          <cell r="F47">
            <v>0.76</v>
          </cell>
          <cell r="G47">
            <v>1</v>
          </cell>
        </row>
        <row r="48">
          <cell r="B48">
            <v>89</v>
          </cell>
          <cell r="C48">
            <v>13.4</v>
          </cell>
          <cell r="D48">
            <v>6.8</v>
          </cell>
          <cell r="E48">
            <v>0.63</v>
          </cell>
          <cell r="F48">
            <v>0.76</v>
          </cell>
          <cell r="G48">
            <v>1</v>
          </cell>
        </row>
        <row r="49">
          <cell r="B49">
            <v>91</v>
          </cell>
          <cell r="C49">
            <v>13.2</v>
          </cell>
          <cell r="D49">
            <v>6.3</v>
          </cell>
          <cell r="E49">
            <v>0.64</v>
          </cell>
          <cell r="F49">
            <v>0.76</v>
          </cell>
          <cell r="G49">
            <v>1</v>
          </cell>
        </row>
        <row r="50">
          <cell r="B50">
            <v>90</v>
          </cell>
          <cell r="C50">
            <v>13</v>
          </cell>
          <cell r="D50">
            <v>6.2</v>
          </cell>
          <cell r="E50">
            <v>0.65</v>
          </cell>
          <cell r="F50">
            <v>0.78</v>
          </cell>
          <cell r="G50">
            <v>1</v>
          </cell>
        </row>
        <row r="51">
          <cell r="B51">
            <v>6.4175824175824348</v>
          </cell>
          <cell r="C51">
            <v>5.9696969696969804</v>
          </cell>
          <cell r="D51">
            <v>5.892063492063504</v>
          </cell>
          <cell r="E51">
            <v>9.2812499999999964</v>
          </cell>
          <cell r="F51">
            <v>10.431578947368436</v>
          </cell>
          <cell r="G51">
            <v>7.6</v>
          </cell>
        </row>
        <row r="52">
          <cell r="B52">
            <v>6861400.3267323226</v>
          </cell>
          <cell r="C52">
            <v>14125033.771259189</v>
          </cell>
          <cell r="D52">
            <v>15473571.422559559</v>
          </cell>
          <cell r="E52">
            <v>9891889.2751934379</v>
          </cell>
          <cell r="F52">
            <v>2593202.0932508036</v>
          </cell>
          <cell r="G52">
            <v>0</v>
          </cell>
          <cell r="H52">
            <v>0</v>
          </cell>
          <cell r="I52">
            <v>0</v>
          </cell>
          <cell r="J52">
            <v>0</v>
          </cell>
          <cell r="K52">
            <v>0</v>
          </cell>
        </row>
        <row r="53">
          <cell r="B53">
            <v>22014138</v>
          </cell>
          <cell r="C53">
            <v>15566359</v>
          </cell>
          <cell r="D53">
            <v>12783975</v>
          </cell>
          <cell r="E53">
            <v>15478417</v>
          </cell>
          <cell r="F53">
            <v>11845184</v>
          </cell>
          <cell r="G53">
            <v>0</v>
          </cell>
          <cell r="H53">
            <v>0</v>
          </cell>
          <cell r="I53">
            <v>0</v>
          </cell>
          <cell r="J53">
            <v>0</v>
          </cell>
          <cell r="K53">
            <v>0</v>
          </cell>
        </row>
        <row r="54">
          <cell r="B54">
            <v>957361</v>
          </cell>
          <cell r="C54">
            <v>1821272</v>
          </cell>
          <cell r="D54">
            <v>1130188</v>
          </cell>
          <cell r="E54">
            <v>1269934</v>
          </cell>
          <cell r="F54">
            <v>1978007</v>
          </cell>
          <cell r="G54">
            <v>0</v>
          </cell>
          <cell r="H54">
            <v>0</v>
          </cell>
          <cell r="I54">
            <v>0</v>
          </cell>
          <cell r="J54">
            <v>0</v>
          </cell>
          <cell r="K54">
            <v>0</v>
          </cell>
        </row>
        <row r="55">
          <cell r="B55">
            <v>1272069</v>
          </cell>
          <cell r="C55">
            <v>1064880</v>
          </cell>
          <cell r="D55">
            <v>1044974</v>
          </cell>
          <cell r="E55">
            <v>985805</v>
          </cell>
          <cell r="F55">
            <v>2434729</v>
          </cell>
          <cell r="G55">
            <v>0</v>
          </cell>
          <cell r="H55">
            <v>0</v>
          </cell>
          <cell r="I55">
            <v>0</v>
          </cell>
          <cell r="J55">
            <v>0</v>
          </cell>
          <cell r="K55">
            <v>0</v>
          </cell>
        </row>
        <row r="56">
          <cell r="B56">
            <v>2229430</v>
          </cell>
          <cell r="C56">
            <v>2886152</v>
          </cell>
          <cell r="D56">
            <v>2175162</v>
          </cell>
          <cell r="E56">
            <v>2255739</v>
          </cell>
          <cell r="F56">
            <v>4412736</v>
          </cell>
          <cell r="G56">
            <v>0</v>
          </cell>
          <cell r="H56">
            <v>0</v>
          </cell>
          <cell r="I56">
            <v>0</v>
          </cell>
          <cell r="J56">
            <v>0</v>
          </cell>
          <cell r="K56">
            <v>0</v>
          </cell>
        </row>
        <row r="57">
          <cell r="B57">
            <v>2955701</v>
          </cell>
          <cell r="C57">
            <v>2942460</v>
          </cell>
          <cell r="D57">
            <v>2930849</v>
          </cell>
          <cell r="E57">
            <v>2951850</v>
          </cell>
          <cell r="F57">
            <v>2938826</v>
          </cell>
          <cell r="G57">
            <v>45606</v>
          </cell>
          <cell r="H57">
            <v>45606</v>
          </cell>
          <cell r="I57">
            <v>45606</v>
          </cell>
          <cell r="J57">
            <v>45606</v>
          </cell>
          <cell r="K57">
            <v>45606</v>
          </cell>
        </row>
        <row r="58">
          <cell r="B58">
            <v>7804872</v>
          </cell>
          <cell r="C58">
            <v>6172907</v>
          </cell>
          <cell r="D58">
            <v>6973446</v>
          </cell>
          <cell r="E58">
            <v>5882165</v>
          </cell>
          <cell r="F58">
            <v>5882165</v>
          </cell>
          <cell r="G58">
            <v>2514767</v>
          </cell>
          <cell r="H58">
            <v>1710040</v>
          </cell>
          <cell r="I58">
            <v>1609449</v>
          </cell>
          <cell r="J58">
            <v>2212991</v>
          </cell>
          <cell r="K58">
            <v>2414173</v>
          </cell>
        </row>
        <row r="59">
          <cell r="B59">
            <v>9225260</v>
          </cell>
          <cell r="C59">
            <v>9127352</v>
          </cell>
          <cell r="D59">
            <v>7743925</v>
          </cell>
          <cell r="E59">
            <v>8448763</v>
          </cell>
          <cell r="F59">
            <v>6952644</v>
          </cell>
          <cell r="G59">
            <v>2011813</v>
          </cell>
          <cell r="H59">
            <v>2414173</v>
          </cell>
          <cell r="I59">
            <v>2212991</v>
          </cell>
          <cell r="J59">
            <v>1609449</v>
          </cell>
          <cell r="K59">
            <v>1710040</v>
          </cell>
        </row>
        <row r="60">
          <cell r="B60">
            <v>17030132</v>
          </cell>
          <cell r="C60">
            <v>15300259</v>
          </cell>
          <cell r="D60">
            <v>14717371</v>
          </cell>
          <cell r="E60">
            <v>14330928</v>
          </cell>
          <cell r="F60">
            <v>12834809</v>
          </cell>
          <cell r="G60">
            <v>4526580</v>
          </cell>
          <cell r="H60">
            <v>4124213</v>
          </cell>
          <cell r="I60">
            <v>3822440</v>
          </cell>
          <cell r="J60">
            <v>3822440</v>
          </cell>
          <cell r="K60">
            <v>4124213</v>
          </cell>
        </row>
        <row r="61">
          <cell r="B61">
            <v>51090801.326732323</v>
          </cell>
          <cell r="C61">
            <v>50820263.771259189</v>
          </cell>
          <cell r="D61">
            <v>48080928.422559559</v>
          </cell>
          <cell r="E61">
            <v>44908823.275193438</v>
          </cell>
          <cell r="F61">
            <v>34624757.093250804</v>
          </cell>
          <cell r="G61">
            <v>0</v>
          </cell>
          <cell r="H61">
            <v>0</v>
          </cell>
          <cell r="I61">
            <v>0</v>
          </cell>
          <cell r="J61">
            <v>0</v>
          </cell>
          <cell r="K61">
            <v>0</v>
          </cell>
        </row>
        <row r="62">
          <cell r="B62">
            <v>8529708.2738095243</v>
          </cell>
          <cell r="C62">
            <v>6999999.7299498748</v>
          </cell>
          <cell r="D62">
            <v>8585597.0238095243</v>
          </cell>
          <cell r="E62">
            <v>8210534.1752819549</v>
          </cell>
          <cell r="F62">
            <v>6249999.9880952388</v>
          </cell>
          <cell r="G62">
            <v>0</v>
          </cell>
          <cell r="H62">
            <v>0</v>
          </cell>
          <cell r="I62">
            <v>0</v>
          </cell>
          <cell r="J62">
            <v>0</v>
          </cell>
          <cell r="K62">
            <v>0</v>
          </cell>
        </row>
        <row r="63">
          <cell r="B63">
            <v>227139</v>
          </cell>
          <cell r="C63">
            <v>540794</v>
          </cell>
          <cell r="D63">
            <v>1330741</v>
          </cell>
          <cell r="E63">
            <v>1312396</v>
          </cell>
          <cell r="F63">
            <v>649339</v>
          </cell>
          <cell r="G63">
            <v>-4028467</v>
          </cell>
          <cell r="H63">
            <v>-3556372</v>
          </cell>
          <cell r="I63">
            <v>-2820670</v>
          </cell>
          <cell r="J63">
            <v>-2666561</v>
          </cell>
          <cell r="K63">
            <v>-3278043</v>
          </cell>
        </row>
        <row r="64">
          <cell r="B64">
            <v>23111953</v>
          </cell>
          <cell r="C64">
            <v>20818727</v>
          </cell>
          <cell r="D64">
            <v>19524109</v>
          </cell>
          <cell r="E64">
            <v>18762163</v>
          </cell>
          <cell r="F64">
            <v>13176958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18222001.0529228</v>
          </cell>
          <cell r="C66">
            <v>21460743.041309316</v>
          </cell>
          <cell r="D66">
            <v>17640481.398750037</v>
          </cell>
          <cell r="E66">
            <v>15623730.099911477</v>
          </cell>
          <cell r="F66">
            <v>13548460.105155565</v>
          </cell>
          <cell r="G66">
            <v>12701541</v>
          </cell>
          <cell r="H66">
            <v>13617955</v>
          </cell>
          <cell r="I66">
            <v>15046082</v>
          </cell>
          <cell r="J66">
            <v>15346249</v>
          </cell>
          <cell r="K66">
            <v>14158240</v>
          </cell>
        </row>
        <row r="67">
          <cell r="B67">
            <v>51090801.326732323</v>
          </cell>
          <cell r="C67">
            <v>50820263.771259189</v>
          </cell>
          <cell r="D67">
            <v>48080928.422559559</v>
          </cell>
          <cell r="E67">
            <v>44908823.275193438</v>
          </cell>
          <cell r="F67">
            <v>34624757.093250804</v>
          </cell>
          <cell r="G67">
            <v>0</v>
          </cell>
          <cell r="H67">
            <v>0</v>
          </cell>
          <cell r="I67">
            <v>0</v>
          </cell>
          <cell r="J67">
            <v>0</v>
          </cell>
          <cell r="K67">
            <v>0</v>
          </cell>
        </row>
        <row r="68">
          <cell r="B68">
            <v>2000000</v>
          </cell>
          <cell r="C68">
            <v>0</v>
          </cell>
          <cell r="D68">
            <v>10</v>
          </cell>
          <cell r="E68">
            <v>5000000</v>
          </cell>
          <cell r="F68">
            <v>1000000</v>
          </cell>
          <cell r="G68">
            <v>0</v>
          </cell>
          <cell r="H68">
            <v>0</v>
          </cell>
          <cell r="I68">
            <v>0</v>
          </cell>
          <cell r="J68">
            <v>0</v>
          </cell>
          <cell r="K68">
            <v>0</v>
          </cell>
        </row>
        <row r="69">
          <cell r="B69">
            <v>40836669.597683012</v>
          </cell>
          <cell r="C69">
            <v>37754612.60580647</v>
          </cell>
          <cell r="D69">
            <v>39742316.251204938</v>
          </cell>
          <cell r="E69">
            <v>37801064.590548888</v>
          </cell>
          <cell r="F69">
            <v>32229530.968888566</v>
          </cell>
          <cell r="G69">
            <v>0</v>
          </cell>
          <cell r="H69">
            <v>0</v>
          </cell>
          <cell r="I69">
            <v>0</v>
          </cell>
          <cell r="J69">
            <v>0</v>
          </cell>
          <cell r="K69">
            <v>0</v>
          </cell>
        </row>
        <row r="70">
          <cell r="B70">
            <v>440916.9932025075</v>
          </cell>
          <cell r="C70">
            <v>1049776.2135883421</v>
          </cell>
          <cell r="D70">
            <v>2583201.9410933256</v>
          </cell>
          <cell r="E70">
            <v>2547591.2984273732</v>
          </cell>
          <cell r="F70">
            <v>1260482.5994982235</v>
          </cell>
          <cell r="G70">
            <v>-42359</v>
          </cell>
          <cell r="H70">
            <v>-38998</v>
          </cell>
          <cell r="I70">
            <v>-36477</v>
          </cell>
          <cell r="J70">
            <v>-36477</v>
          </cell>
          <cell r="K70">
            <v>-38998</v>
          </cell>
        </row>
        <row r="71">
          <cell r="B71">
            <v>0.96802779341683443</v>
          </cell>
          <cell r="C71">
            <v>0.98730006631858791</v>
          </cell>
          <cell r="D71">
            <v>0.97247524100954685</v>
          </cell>
          <cell r="E71">
            <v>0.98285261872587559</v>
          </cell>
          <cell r="F71">
            <v>1.0893442805291547</v>
          </cell>
          <cell r="G71">
            <v>0</v>
          </cell>
          <cell r="H71">
            <v>0</v>
          </cell>
          <cell r="I71">
            <v>0</v>
          </cell>
          <cell r="J71">
            <v>0</v>
          </cell>
          <cell r="K71">
            <v>0</v>
          </cell>
        </row>
        <row r="72">
          <cell r="B72">
            <v>1.1262694294175526</v>
          </cell>
          <cell r="C72">
            <v>1.0075211594861315</v>
          </cell>
          <cell r="D72">
            <v>0.99806585900424272</v>
          </cell>
          <cell r="E72">
            <v>1.0691430170924496</v>
          </cell>
          <cell r="F72">
            <v>0.79900053499962354</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18.5</v>
          </cell>
        </row>
        <row r="82">
          <cell r="B82">
            <v>55000</v>
          </cell>
        </row>
        <row r="83">
          <cell r="B83">
            <v>1155000</v>
          </cell>
        </row>
        <row r="84">
          <cell r="B84">
            <v>16.687951341641003</v>
          </cell>
        </row>
        <row r="85">
          <cell r="B85">
            <v>65461</v>
          </cell>
        </row>
        <row r="86">
          <cell r="B86">
            <v>23557</v>
          </cell>
        </row>
        <row r="87">
          <cell r="B87">
            <v>21494</v>
          </cell>
        </row>
        <row r="88">
          <cell r="B88">
            <v>39405</v>
          </cell>
        </row>
        <row r="89">
          <cell r="B89">
            <v>47032</v>
          </cell>
        </row>
        <row r="90">
          <cell r="B90">
            <v>178245</v>
          </cell>
        </row>
        <row r="91">
          <cell r="B91">
            <v>65461</v>
          </cell>
        </row>
        <row r="92">
          <cell r="B92">
            <v>23557</v>
          </cell>
        </row>
        <row r="93">
          <cell r="B93">
            <v>21494</v>
          </cell>
        </row>
        <row r="94">
          <cell r="B94">
            <v>39405</v>
          </cell>
        </row>
        <row r="95">
          <cell r="B95">
            <v>47032</v>
          </cell>
        </row>
        <row r="96">
          <cell r="B96">
            <v>178245</v>
          </cell>
        </row>
        <row r="97">
          <cell r="B97">
            <v>0</v>
          </cell>
        </row>
        <row r="98">
          <cell r="B98">
            <v>0</v>
          </cell>
        </row>
        <row r="99">
          <cell r="B99">
            <v>0</v>
          </cell>
        </row>
        <row r="100">
          <cell r="B100">
            <v>0</v>
          </cell>
        </row>
        <row r="101">
          <cell r="B101">
            <v>0</v>
          </cell>
        </row>
        <row r="102">
          <cell r="B102">
            <v>0</v>
          </cell>
        </row>
        <row r="103">
          <cell r="B103">
            <v>245478750.00000003</v>
          </cell>
        </row>
        <row r="104">
          <cell r="B104">
            <v>8504077.0000000019</v>
          </cell>
        </row>
        <row r="105">
          <cell r="B105">
            <v>6770610</v>
          </cell>
        </row>
        <row r="106">
          <cell r="B106">
            <v>1221555</v>
          </cell>
        </row>
        <row r="107">
          <cell r="B107">
            <v>2210504</v>
          </cell>
        </row>
        <row r="108">
          <cell r="B108">
            <v>6238575</v>
          </cell>
        </row>
        <row r="109">
          <cell r="B109">
            <v>1614.437429788398</v>
          </cell>
        </row>
        <row r="110">
          <cell r="B110">
            <v>250.02213267260277</v>
          </cell>
        </row>
        <row r="111">
          <cell r="B111">
            <v>111.76874513919678</v>
          </cell>
        </row>
        <row r="112">
          <cell r="B112">
            <v>11.738285220489832</v>
          </cell>
        </row>
        <row r="113">
          <cell r="B113">
            <v>13.939213699331674</v>
          </cell>
        </row>
        <row r="114">
          <cell r="B114">
            <v>18.341070657015361</v>
          </cell>
        </row>
        <row r="115">
          <cell r="B115">
            <v>13999986</v>
          </cell>
        </row>
        <row r="116">
          <cell r="B116">
            <v>0</v>
          </cell>
        </row>
        <row r="117">
          <cell r="B117">
            <v>599999.4</v>
          </cell>
        </row>
        <row r="118">
          <cell r="B118">
            <v>150000</v>
          </cell>
        </row>
        <row r="119">
          <cell r="B119">
            <v>249999.72</v>
          </cell>
        </row>
        <row r="120">
          <cell r="B120">
            <v>1200000</v>
          </cell>
        </row>
        <row r="121">
          <cell r="B121">
            <v>22093087.5</v>
          </cell>
        </row>
        <row r="122">
          <cell r="B122">
            <v>586781.31299999997</v>
          </cell>
        </row>
        <row r="123">
          <cell r="B123">
            <v>0</v>
          </cell>
        </row>
        <row r="124">
          <cell r="B124">
            <v>140478.82500000001</v>
          </cell>
        </row>
        <row r="125">
          <cell r="B125">
            <v>254207.96000000002</v>
          </cell>
        </row>
        <row r="126">
          <cell r="B126">
            <v>358718.0625</v>
          </cell>
        </row>
        <row r="127">
          <cell r="B127">
            <v>67816</v>
          </cell>
        </row>
        <row r="128">
          <cell r="B128">
            <v>13444</v>
          </cell>
        </row>
        <row r="129">
          <cell r="B129">
            <v>13662</v>
          </cell>
        </row>
        <row r="130">
          <cell r="B130">
            <v>52715</v>
          </cell>
        </row>
        <row r="131">
          <cell r="B131">
            <v>56400</v>
          </cell>
        </row>
        <row r="132">
          <cell r="B132">
            <v>245455</v>
          </cell>
        </row>
        <row r="133">
          <cell r="B133">
            <v>67816</v>
          </cell>
        </row>
        <row r="134">
          <cell r="B134">
            <v>11421</v>
          </cell>
        </row>
        <row r="135">
          <cell r="B135">
            <v>13662</v>
          </cell>
        </row>
        <row r="136">
          <cell r="B136">
            <v>52715</v>
          </cell>
        </row>
        <row r="137">
          <cell r="B137">
            <v>56400</v>
          </cell>
        </row>
        <row r="138">
          <cell r="B138">
            <v>245455</v>
          </cell>
        </row>
        <row r="139">
          <cell r="B139">
            <v>0</v>
          </cell>
        </row>
        <row r="140">
          <cell r="B140">
            <v>2023</v>
          </cell>
        </row>
        <row r="141">
          <cell r="B141">
            <v>0</v>
          </cell>
        </row>
        <row r="142">
          <cell r="B142">
            <v>0</v>
          </cell>
        </row>
        <row r="143">
          <cell r="B143">
            <v>0</v>
          </cell>
        </row>
        <row r="144">
          <cell r="B144">
            <v>0</v>
          </cell>
        </row>
        <row r="145">
          <cell r="B145">
            <v>406895999.99999994</v>
          </cell>
        </row>
        <row r="146">
          <cell r="B146">
            <v>5265081</v>
          </cell>
        </row>
        <row r="147">
          <cell r="B147">
            <v>6298182</v>
          </cell>
        </row>
        <row r="148">
          <cell r="B148">
            <v>2055885</v>
          </cell>
        </row>
        <row r="149">
          <cell r="B149">
            <v>3101999.9999999995</v>
          </cell>
        </row>
        <row r="150">
          <cell r="B150">
            <v>11045475</v>
          </cell>
        </row>
        <row r="151">
          <cell r="B151">
            <v>2494.3401548308689</v>
          </cell>
        </row>
        <row r="152">
          <cell r="B152">
            <v>353.89637410733485</v>
          </cell>
        </row>
        <row r="153">
          <cell r="B153">
            <v>172.68508764213706</v>
          </cell>
        </row>
        <row r="154">
          <cell r="B154">
            <v>17.350612077931384</v>
          </cell>
        </row>
        <row r="155">
          <cell r="B155">
            <v>20.60385184254352</v>
          </cell>
        </row>
        <row r="156">
          <cell r="B156">
            <v>26.810331371767791</v>
          </cell>
        </row>
        <row r="157">
          <cell r="B157">
            <v>16999983</v>
          </cell>
        </row>
        <row r="158">
          <cell r="B158">
            <v>0</v>
          </cell>
        </row>
        <row r="159">
          <cell r="B159">
            <v>0</v>
          </cell>
        </row>
        <row r="160">
          <cell r="B160">
            <v>200000</v>
          </cell>
        </row>
        <row r="161">
          <cell r="B161">
            <v>0</v>
          </cell>
        </row>
        <row r="162">
          <cell r="B162">
            <v>1600000</v>
          </cell>
        </row>
        <row r="163">
          <cell r="B163">
            <v>36620639.999999993</v>
          </cell>
        </row>
        <row r="164">
          <cell r="B164">
            <v>0</v>
          </cell>
        </row>
        <row r="165">
          <cell r="B165">
            <v>579432.74400000006</v>
          </cell>
        </row>
        <row r="166">
          <cell r="B166">
            <v>236426.77499999999</v>
          </cell>
        </row>
        <row r="167">
          <cell r="B167">
            <v>356729.99999999994</v>
          </cell>
        </row>
        <row r="168">
          <cell r="B168">
            <v>0</v>
          </cell>
        </row>
        <row r="169">
          <cell r="B169">
            <v>3</v>
          </cell>
        </row>
        <row r="170">
          <cell r="B170">
            <v>6</v>
          </cell>
        </row>
        <row r="171">
          <cell r="B171">
            <v>410041</v>
          </cell>
        </row>
        <row r="172">
          <cell r="B172">
            <v>10182382.800000001</v>
          </cell>
        </row>
        <row r="173">
          <cell r="B173">
            <v>32657620.650000006</v>
          </cell>
        </row>
        <row r="174">
          <cell r="B174">
            <v>428839</v>
          </cell>
        </row>
        <row r="175">
          <cell r="B175">
            <v>10182382.800000001</v>
          </cell>
        </row>
        <row r="176">
          <cell r="B176">
            <v>34032012.450000003</v>
          </cell>
        </row>
        <row r="177">
          <cell r="B177">
            <v>487805</v>
          </cell>
        </row>
        <row r="178">
          <cell r="B178">
            <v>11235320.591269841</v>
          </cell>
        </row>
        <row r="179">
          <cell r="B179">
            <v>37558275.150000006</v>
          </cell>
        </row>
        <row r="180">
          <cell r="B180">
            <v>405506</v>
          </cell>
        </row>
        <row r="181">
          <cell r="B181">
            <v>2024662</v>
          </cell>
        </row>
        <row r="182">
          <cell r="B182">
            <v>8234754</v>
          </cell>
        </row>
        <row r="183">
          <cell r="B183">
            <v>405506</v>
          </cell>
        </row>
        <row r="184">
          <cell r="B184">
            <v>2024662</v>
          </cell>
        </row>
        <row r="185">
          <cell r="B185">
            <v>8234754</v>
          </cell>
        </row>
        <row r="186">
          <cell r="B186">
            <v>461263</v>
          </cell>
        </row>
        <row r="187">
          <cell r="B187">
            <v>2136176</v>
          </cell>
        </row>
        <row r="188">
          <cell r="B188">
            <v>9311451</v>
          </cell>
        </row>
        <row r="189">
          <cell r="B189">
            <v>0</v>
          </cell>
        </row>
        <row r="190">
          <cell r="B190">
            <v>0</v>
          </cell>
        </row>
        <row r="191">
          <cell r="B191">
            <v>0</v>
          </cell>
        </row>
        <row r="192">
          <cell r="B192">
            <v>57729</v>
          </cell>
        </row>
        <row r="193">
          <cell r="B193">
            <v>6031374.2999999998</v>
          </cell>
        </row>
        <row r="194">
          <cell r="B194">
            <v>104.47736555612734</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44949</v>
          </cell>
        </row>
        <row r="205">
          <cell r="B205">
            <v>1272069</v>
          </cell>
        </row>
        <row r="206">
          <cell r="B206">
            <v>28.300281623453166</v>
          </cell>
        </row>
        <row r="207">
          <cell r="B207">
            <v>155563</v>
          </cell>
        </row>
        <row r="208">
          <cell r="B208">
            <v>290385</v>
          </cell>
        </row>
        <row r="209">
          <cell r="B209">
            <v>0</v>
          </cell>
        </row>
        <row r="210">
          <cell r="B210">
            <v>0</v>
          </cell>
        </row>
        <row r="211">
          <cell r="B211">
            <v>762296.7</v>
          </cell>
        </row>
        <row r="212">
          <cell r="B212">
            <v>985234</v>
          </cell>
        </row>
        <row r="213">
          <cell r="B213">
            <v>40836669.597683012</v>
          </cell>
        </row>
        <row r="214">
          <cell r="B214">
            <v>109620</v>
          </cell>
        </row>
        <row r="215">
          <cell r="B215">
            <v>0</v>
          </cell>
        </row>
        <row r="216">
          <cell r="B216">
            <v>40946289.597683012</v>
          </cell>
        </row>
        <row r="217">
          <cell r="B217">
            <v>18624083</v>
          </cell>
        </row>
        <row r="218">
          <cell r="B218">
            <v>1208244.7</v>
          </cell>
        </row>
        <row r="219">
          <cell r="B219">
            <v>4111719</v>
          </cell>
        </row>
        <row r="220">
          <cell r="B220">
            <v>202678</v>
          </cell>
        </row>
        <row r="221">
          <cell r="B221">
            <v>8100000</v>
          </cell>
        </row>
        <row r="222">
          <cell r="B222">
            <v>557105</v>
          </cell>
        </row>
        <row r="223">
          <cell r="B223">
            <v>187144</v>
          </cell>
        </row>
        <row r="224">
          <cell r="B224">
            <v>0</v>
          </cell>
        </row>
        <row r="225">
          <cell r="B225">
            <v>0</v>
          </cell>
        </row>
        <row r="226">
          <cell r="B226">
            <v>4250000</v>
          </cell>
        </row>
        <row r="227">
          <cell r="B227">
            <v>160000</v>
          </cell>
        </row>
        <row r="228">
          <cell r="B228">
            <v>124755.72723381006</v>
          </cell>
        </row>
        <row r="229">
          <cell r="B229">
            <v>219373</v>
          </cell>
        </row>
        <row r="230">
          <cell r="B230">
            <v>2533131.1772467005</v>
          </cell>
        </row>
        <row r="231">
          <cell r="B231">
            <v>40278233.604480505</v>
          </cell>
        </row>
        <row r="232">
          <cell r="B232">
            <v>668055.9932025075</v>
          </cell>
        </row>
        <row r="233">
          <cell r="B233">
            <v>227139</v>
          </cell>
        </row>
        <row r="234">
          <cell r="B234">
            <v>440916.9932025075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38444002</v>
          </cell>
        </row>
        <row r="244">
          <cell r="B244">
            <v>15332049</v>
          </cell>
        </row>
        <row r="245">
          <cell r="B245">
            <v>60000</v>
          </cell>
        </row>
        <row r="246">
          <cell r="B246">
            <v>2.9</v>
          </cell>
        </row>
        <row r="247">
          <cell r="B247">
            <v>7.4</v>
          </cell>
        </row>
        <row r="248">
          <cell r="B248">
            <v>6.8623780960177685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12.418458840143357</v>
          </cell>
        </row>
        <row r="261">
          <cell r="B261">
            <v>20.186858690161579</v>
          </cell>
        </row>
        <row r="262">
          <cell r="B262">
            <v>91</v>
          </cell>
        </row>
        <row r="263">
          <cell r="B263">
            <v>90</v>
          </cell>
        </row>
        <row r="264">
          <cell r="B264">
            <v>487805</v>
          </cell>
        </row>
        <row r="265">
          <cell r="B265">
            <v>461263</v>
          </cell>
        </row>
        <row r="266">
          <cell r="B266">
            <v>3</v>
          </cell>
        </row>
        <row r="267">
          <cell r="B267">
            <v>6</v>
          </cell>
        </row>
        <row r="268">
          <cell r="B268">
            <v>1170732</v>
          </cell>
        </row>
        <row r="269">
          <cell r="B269">
            <v>1383789</v>
          </cell>
        </row>
        <row r="270">
          <cell r="B270">
            <v>258135.69626143749</v>
          </cell>
        </row>
        <row r="271">
          <cell r="B271">
            <v>0.57650872342682236</v>
          </cell>
        </row>
        <row r="272">
          <cell r="B272">
            <v>0.82204614020320299</v>
          </cell>
        </row>
        <row r="273">
          <cell r="B273">
            <v>0.70747162352998105</v>
          </cell>
        </row>
        <row r="274">
          <cell r="B274">
            <v>0.89974498853197282</v>
          </cell>
        </row>
        <row r="275">
          <cell r="B275">
            <v>0.76794169415009506</v>
          </cell>
        </row>
        <row r="276">
          <cell r="B276">
            <v>0.78238694654954166</v>
          </cell>
        </row>
        <row r="277">
          <cell r="B277">
            <v>1231108.9932025075</v>
          </cell>
        </row>
        <row r="278">
          <cell r="B278">
            <v>1.2023697707833447</v>
          </cell>
        </row>
        <row r="279">
          <cell r="B279">
            <v>0.54594364067923196</v>
          </cell>
        </row>
        <row r="280">
          <cell r="B280">
            <v>0.45405635932076804</v>
          </cell>
        </row>
        <row r="281">
          <cell r="B281">
            <v>7.0223999999999995E-2</v>
          </cell>
        </row>
        <row r="282">
          <cell r="B282">
            <v>0.11803554656175018</v>
          </cell>
        </row>
        <row r="283">
          <cell r="B283">
            <v>23111953</v>
          </cell>
        </row>
        <row r="284">
          <cell r="B284">
            <v>19222001.0529228</v>
          </cell>
        </row>
        <row r="285">
          <cell r="B285">
            <v>972973.29694107</v>
          </cell>
        </row>
        <row r="286">
          <cell r="B286">
            <v>2000000</v>
          </cell>
        </row>
        <row r="287">
          <cell r="B287">
            <v>0</v>
          </cell>
        </row>
        <row r="288">
          <cell r="B288">
            <v>0</v>
          </cell>
        </row>
        <row r="289">
          <cell r="B289">
            <v>258135.69626143749</v>
          </cell>
        </row>
        <row r="290">
          <cell r="B290">
            <v>9.1933136765323664E-2</v>
          </cell>
        </row>
        <row r="291">
          <cell r="B291">
            <v>0.11632355358665203</v>
          </cell>
        </row>
      </sheetData>
      <sheetData sheetId="64">
        <row r="3">
          <cell r="B3">
            <v>352104</v>
          </cell>
          <cell r="C3">
            <v>155954</v>
          </cell>
          <cell r="D3">
            <v>107617</v>
          </cell>
          <cell r="E3">
            <v>252091</v>
          </cell>
          <cell r="F3">
            <v>274293</v>
          </cell>
          <cell r="G3">
            <v>723643</v>
          </cell>
          <cell r="H3">
            <v>1865702</v>
          </cell>
        </row>
        <row r="4">
          <cell r="B4">
            <v>352104</v>
          </cell>
          <cell r="C4">
            <v>155954</v>
          </cell>
          <cell r="D4">
            <v>107617</v>
          </cell>
          <cell r="E4">
            <v>252091</v>
          </cell>
          <cell r="F4">
            <v>274293</v>
          </cell>
          <cell r="G4">
            <v>723643</v>
          </cell>
          <cell r="H4">
            <v>1865702</v>
          </cell>
        </row>
        <row r="5">
          <cell r="B5">
            <v>0</v>
          </cell>
          <cell r="C5">
            <v>0</v>
          </cell>
          <cell r="D5">
            <v>107617</v>
          </cell>
          <cell r="E5">
            <v>0</v>
          </cell>
          <cell r="F5">
            <v>0</v>
          </cell>
          <cell r="G5">
            <v>0</v>
          </cell>
        </row>
        <row r="6">
          <cell r="B6">
            <v>352104</v>
          </cell>
          <cell r="C6">
            <v>155954</v>
          </cell>
          <cell r="D6">
            <v>0</v>
          </cell>
          <cell r="E6">
            <v>252091</v>
          </cell>
          <cell r="F6">
            <v>274293</v>
          </cell>
          <cell r="G6">
            <v>723643</v>
          </cell>
        </row>
        <row r="7">
          <cell r="B7">
            <v>0</v>
          </cell>
          <cell r="C7">
            <v>0</v>
          </cell>
          <cell r="D7">
            <v>1758085</v>
          </cell>
          <cell r="E7">
            <v>0</v>
          </cell>
          <cell r="F7">
            <v>0</v>
          </cell>
          <cell r="G7">
            <v>0</v>
          </cell>
        </row>
        <row r="8">
          <cell r="B8">
            <v>320666</v>
          </cell>
          <cell r="C8">
            <v>68048</v>
          </cell>
          <cell r="D8">
            <v>78605</v>
          </cell>
          <cell r="E8">
            <v>252350</v>
          </cell>
          <cell r="F8">
            <v>332334</v>
          </cell>
          <cell r="G8">
            <v>793021</v>
          </cell>
          <cell r="H8">
            <v>1845024</v>
          </cell>
        </row>
        <row r="9">
          <cell r="B9">
            <v>320666</v>
          </cell>
          <cell r="C9">
            <v>61905</v>
          </cell>
          <cell r="D9">
            <v>78605</v>
          </cell>
          <cell r="E9">
            <v>252350</v>
          </cell>
          <cell r="F9">
            <v>332334</v>
          </cell>
          <cell r="G9">
            <v>793021</v>
          </cell>
          <cell r="H9">
            <v>1838881</v>
          </cell>
        </row>
        <row r="10">
          <cell r="B10">
            <v>0</v>
          </cell>
          <cell r="C10">
            <v>0</v>
          </cell>
          <cell r="D10">
            <v>0</v>
          </cell>
          <cell r="E10">
            <v>0</v>
          </cell>
          <cell r="F10">
            <v>150754</v>
          </cell>
          <cell r="G10">
            <v>488761</v>
          </cell>
        </row>
        <row r="11">
          <cell r="B11">
            <v>320666</v>
          </cell>
          <cell r="C11">
            <v>61905</v>
          </cell>
          <cell r="D11">
            <v>78605</v>
          </cell>
          <cell r="E11">
            <v>252350</v>
          </cell>
          <cell r="F11">
            <v>181580</v>
          </cell>
          <cell r="G11">
            <v>304260</v>
          </cell>
        </row>
        <row r="12">
          <cell r="B12">
            <v>0</v>
          </cell>
          <cell r="C12">
            <v>0</v>
          </cell>
          <cell r="D12">
            <v>0</v>
          </cell>
          <cell r="E12">
            <v>0</v>
          </cell>
          <cell r="F12">
            <v>592328</v>
          </cell>
          <cell r="G12">
            <v>607038</v>
          </cell>
        </row>
        <row r="13">
          <cell r="B13">
            <v>3800</v>
          </cell>
          <cell r="C13">
            <v>365</v>
          </cell>
          <cell r="D13">
            <v>315</v>
          </cell>
          <cell r="E13">
            <v>32</v>
          </cell>
          <cell r="F13">
            <v>48</v>
          </cell>
          <cell r="G13">
            <v>37</v>
          </cell>
        </row>
        <row r="14">
          <cell r="B14">
            <v>3650</v>
          </cell>
          <cell r="C14">
            <v>350</v>
          </cell>
          <cell r="D14">
            <v>310</v>
          </cell>
          <cell r="E14">
            <v>26</v>
          </cell>
          <cell r="F14">
            <v>41</v>
          </cell>
          <cell r="G14">
            <v>37</v>
          </cell>
        </row>
        <row r="15">
          <cell r="B15">
            <v>3600</v>
          </cell>
          <cell r="C15">
            <v>329</v>
          </cell>
          <cell r="D15">
            <v>300</v>
          </cell>
          <cell r="E15">
            <v>28</v>
          </cell>
          <cell r="F15">
            <v>47</v>
          </cell>
          <cell r="G15">
            <v>39</v>
          </cell>
        </row>
        <row r="16">
          <cell r="B16">
            <v>3980</v>
          </cell>
          <cell r="C16">
            <v>350</v>
          </cell>
          <cell r="D16">
            <v>330</v>
          </cell>
          <cell r="E16">
            <v>29.499999999999996</v>
          </cell>
          <cell r="F16">
            <v>46.5</v>
          </cell>
          <cell r="G16">
            <v>42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6099.9999999999991</v>
          </cell>
          <cell r="C23">
            <v>465</v>
          </cell>
          <cell r="D23">
            <v>465</v>
          </cell>
          <cell r="E23">
            <v>41</v>
          </cell>
          <cell r="F23">
            <v>57</v>
          </cell>
          <cell r="G23">
            <v>52</v>
          </cell>
        </row>
        <row r="24">
          <cell r="B24">
            <v>5750</v>
          </cell>
          <cell r="C24">
            <v>500</v>
          </cell>
          <cell r="D24">
            <v>435</v>
          </cell>
          <cell r="E24">
            <v>39</v>
          </cell>
          <cell r="F24">
            <v>52</v>
          </cell>
          <cell r="G24">
            <v>51</v>
          </cell>
        </row>
        <row r="25">
          <cell r="B25">
            <v>5800</v>
          </cell>
          <cell r="C25">
            <v>440</v>
          </cell>
          <cell r="D25">
            <v>450</v>
          </cell>
          <cell r="E25">
            <v>40</v>
          </cell>
          <cell r="F25">
            <v>51</v>
          </cell>
          <cell r="G25">
            <v>53</v>
          </cell>
        </row>
        <row r="26">
          <cell r="B26">
            <v>6099.9999999999991</v>
          </cell>
          <cell r="C26">
            <v>450</v>
          </cell>
          <cell r="D26">
            <v>445</v>
          </cell>
          <cell r="E26">
            <v>40.200000000000003</v>
          </cell>
          <cell r="F26">
            <v>55.500000000000007</v>
          </cell>
          <cell r="G26">
            <v>56</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71000100</v>
          </cell>
          <cell r="C33">
            <v>2480011.1</v>
          </cell>
          <cell r="D33">
            <v>3040002</v>
          </cell>
          <cell r="E33">
            <v>760000.15</v>
          </cell>
          <cell r="F33">
            <v>1229998.77</v>
          </cell>
          <cell r="G33">
            <v>5500000</v>
          </cell>
          <cell r="H33">
            <v>9724529</v>
          </cell>
        </row>
        <row r="34">
          <cell r="B34">
            <v>87000030</v>
          </cell>
          <cell r="C34">
            <v>2679989.9000000004</v>
          </cell>
          <cell r="D34">
            <v>3265000.1999999997</v>
          </cell>
          <cell r="E34">
            <v>1159999.75</v>
          </cell>
          <cell r="F34">
            <v>1675000.25</v>
          </cell>
          <cell r="G34">
            <v>7350000</v>
          </cell>
          <cell r="H34">
            <v>12996364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13.2</v>
          </cell>
          <cell r="D47">
            <v>6.3</v>
          </cell>
          <cell r="E47">
            <v>0.64</v>
          </cell>
          <cell r="F47">
            <v>0.76</v>
          </cell>
          <cell r="G47">
            <v>1</v>
          </cell>
        </row>
        <row r="48">
          <cell r="B48">
            <v>90</v>
          </cell>
          <cell r="C48">
            <v>13</v>
          </cell>
          <cell r="D48">
            <v>6.2</v>
          </cell>
          <cell r="E48">
            <v>0.65</v>
          </cell>
          <cell r="F48">
            <v>0.78</v>
          </cell>
          <cell r="G48">
            <v>1</v>
          </cell>
        </row>
        <row r="49">
          <cell r="B49">
            <v>90</v>
          </cell>
          <cell r="C49">
            <v>13.3</v>
          </cell>
          <cell r="D49">
            <v>6.3</v>
          </cell>
          <cell r="E49">
            <v>0.65</v>
          </cell>
          <cell r="F49">
            <v>0.77</v>
          </cell>
          <cell r="G49">
            <v>1</v>
          </cell>
        </row>
        <row r="50">
          <cell r="B50">
            <v>90</v>
          </cell>
          <cell r="C50">
            <v>13.5</v>
          </cell>
          <cell r="D50">
            <v>6.2</v>
          </cell>
          <cell r="E50">
            <v>0.65</v>
          </cell>
          <cell r="F50">
            <v>0.78</v>
          </cell>
          <cell r="G50">
            <v>1</v>
          </cell>
        </row>
        <row r="51">
          <cell r="B51">
            <v>7.6000000000000068</v>
          </cell>
          <cell r="C51">
            <v>9.2180451127819474</v>
          </cell>
          <cell r="D51">
            <v>5.892063492063504</v>
          </cell>
          <cell r="E51">
            <v>7.6000000000000068</v>
          </cell>
          <cell r="F51">
            <v>8.9974025974026262</v>
          </cell>
          <cell r="G51">
            <v>7.6</v>
          </cell>
        </row>
        <row r="52">
          <cell r="B52">
            <v>8455358.3829565123</v>
          </cell>
          <cell r="C52">
            <v>21347282.271429732</v>
          </cell>
          <cell r="D52">
            <v>11792967.853145182</v>
          </cell>
          <cell r="E52">
            <v>4958781.5098925382</v>
          </cell>
          <cell r="F52">
            <v>2034206.6960787326</v>
          </cell>
          <cell r="G52">
            <v>0</v>
          </cell>
          <cell r="H52">
            <v>0</v>
          </cell>
          <cell r="I52">
            <v>0</v>
          </cell>
          <cell r="J52">
            <v>0</v>
          </cell>
          <cell r="K52">
            <v>0</v>
          </cell>
        </row>
        <row r="53">
          <cell r="B53">
            <v>22354687</v>
          </cell>
          <cell r="C53">
            <v>13444434</v>
          </cell>
          <cell r="D53">
            <v>15973606</v>
          </cell>
          <cell r="E53">
            <v>15348132</v>
          </cell>
          <cell r="F53">
            <v>11290891</v>
          </cell>
          <cell r="G53">
            <v>0</v>
          </cell>
          <cell r="H53">
            <v>0</v>
          </cell>
          <cell r="I53">
            <v>0</v>
          </cell>
          <cell r="J53">
            <v>0</v>
          </cell>
          <cell r="K53">
            <v>0</v>
          </cell>
        </row>
        <row r="54">
          <cell r="B54">
            <v>2036388</v>
          </cell>
          <cell r="C54">
            <v>863161</v>
          </cell>
          <cell r="D54">
            <v>2363575</v>
          </cell>
          <cell r="E54">
            <v>1737203</v>
          </cell>
          <cell r="F54">
            <v>1826481</v>
          </cell>
          <cell r="G54">
            <v>0</v>
          </cell>
          <cell r="H54">
            <v>0</v>
          </cell>
          <cell r="I54">
            <v>0</v>
          </cell>
          <cell r="J54">
            <v>0</v>
          </cell>
          <cell r="K54">
            <v>0</v>
          </cell>
        </row>
        <row r="55">
          <cell r="B55">
            <v>2093721</v>
          </cell>
          <cell r="C55">
            <v>1205097</v>
          </cell>
          <cell r="D55">
            <v>1234021</v>
          </cell>
          <cell r="E55">
            <v>1500747</v>
          </cell>
          <cell r="F55">
            <v>4592045</v>
          </cell>
          <cell r="G55">
            <v>0</v>
          </cell>
          <cell r="H55">
            <v>0</v>
          </cell>
          <cell r="I55">
            <v>0</v>
          </cell>
          <cell r="J55">
            <v>0</v>
          </cell>
          <cell r="K55">
            <v>0</v>
          </cell>
        </row>
        <row r="56">
          <cell r="B56">
            <v>4130109</v>
          </cell>
          <cell r="C56">
            <v>2068258</v>
          </cell>
          <cell r="D56">
            <v>3597596</v>
          </cell>
          <cell r="E56">
            <v>3237950</v>
          </cell>
          <cell r="F56">
            <v>6418526</v>
          </cell>
          <cell r="G56">
            <v>0</v>
          </cell>
          <cell r="H56">
            <v>0</v>
          </cell>
          <cell r="I56">
            <v>0</v>
          </cell>
          <cell r="J56">
            <v>0</v>
          </cell>
          <cell r="K56">
            <v>0</v>
          </cell>
        </row>
        <row r="57">
          <cell r="B57">
            <v>2836417</v>
          </cell>
          <cell r="C57">
            <v>2795337</v>
          </cell>
          <cell r="D57">
            <v>2784308</v>
          </cell>
          <cell r="E57">
            <v>2804258</v>
          </cell>
          <cell r="F57">
            <v>2791886</v>
          </cell>
          <cell r="G57">
            <v>43326</v>
          </cell>
          <cell r="H57">
            <v>43326</v>
          </cell>
          <cell r="I57">
            <v>43326</v>
          </cell>
          <cell r="J57">
            <v>43326</v>
          </cell>
          <cell r="K57">
            <v>43326</v>
          </cell>
        </row>
        <row r="58">
          <cell r="B58">
            <v>7707311</v>
          </cell>
          <cell r="C58">
            <v>6095746</v>
          </cell>
          <cell r="D58">
            <v>7486278</v>
          </cell>
          <cell r="E58">
            <v>5808638</v>
          </cell>
          <cell r="F58">
            <v>5808638</v>
          </cell>
          <cell r="G58">
            <v>2483332</v>
          </cell>
          <cell r="H58">
            <v>1688665</v>
          </cell>
          <cell r="I58">
            <v>1589331</v>
          </cell>
          <cell r="J58">
            <v>2185329</v>
          </cell>
          <cell r="K58">
            <v>2383996</v>
          </cell>
        </row>
        <row r="59">
          <cell r="B59">
            <v>9709944</v>
          </cell>
          <cell r="C59">
            <v>9013260</v>
          </cell>
          <cell r="D59">
            <v>7997126</v>
          </cell>
          <cell r="E59">
            <v>8343153</v>
          </cell>
          <cell r="F59">
            <v>6865736</v>
          </cell>
          <cell r="G59">
            <v>1986665</v>
          </cell>
          <cell r="H59">
            <v>2383996</v>
          </cell>
          <cell r="I59">
            <v>2185329</v>
          </cell>
          <cell r="J59">
            <v>1589331</v>
          </cell>
          <cell r="K59">
            <v>1688665</v>
          </cell>
        </row>
        <row r="60">
          <cell r="B60">
            <v>17417255</v>
          </cell>
          <cell r="C60">
            <v>15109006</v>
          </cell>
          <cell r="D60">
            <v>15483404</v>
          </cell>
          <cell r="E60">
            <v>14151791</v>
          </cell>
          <cell r="F60">
            <v>12674374</v>
          </cell>
          <cell r="G60">
            <v>4469997</v>
          </cell>
          <cell r="H60">
            <v>4072661</v>
          </cell>
          <cell r="I60">
            <v>3774660</v>
          </cell>
          <cell r="J60">
            <v>3774660</v>
          </cell>
          <cell r="K60">
            <v>4072661</v>
          </cell>
        </row>
        <row r="61">
          <cell r="B61">
            <v>55193826.382956512</v>
          </cell>
          <cell r="C61">
            <v>54764317.271429732</v>
          </cell>
          <cell r="D61">
            <v>49631881.853145182</v>
          </cell>
          <cell r="E61">
            <v>40500912.509892538</v>
          </cell>
          <cell r="F61">
            <v>35209883.696078733</v>
          </cell>
          <cell r="G61">
            <v>0</v>
          </cell>
          <cell r="H61">
            <v>0</v>
          </cell>
          <cell r="I61">
            <v>0</v>
          </cell>
          <cell r="J61">
            <v>0</v>
          </cell>
          <cell r="K61">
            <v>0</v>
          </cell>
        </row>
        <row r="62">
          <cell r="B62">
            <v>9589299.9007936511</v>
          </cell>
          <cell r="C62">
            <v>8345047.2738095243</v>
          </cell>
          <cell r="D62">
            <v>8956747.25</v>
          </cell>
          <cell r="E62">
            <v>7977604.2128427122</v>
          </cell>
          <cell r="F62">
            <v>7741420.8849206343</v>
          </cell>
          <cell r="G62">
            <v>0</v>
          </cell>
          <cell r="H62">
            <v>0</v>
          </cell>
          <cell r="I62">
            <v>0</v>
          </cell>
          <cell r="J62">
            <v>0</v>
          </cell>
          <cell r="K62">
            <v>0</v>
          </cell>
        </row>
        <row r="63">
          <cell r="B63">
            <v>1401926</v>
          </cell>
          <cell r="C63">
            <v>1589620</v>
          </cell>
          <cell r="D63">
            <v>1881472</v>
          </cell>
          <cell r="E63">
            <v>2497328</v>
          </cell>
          <cell r="F63">
            <v>1267335</v>
          </cell>
          <cell r="G63">
            <v>-4049927</v>
          </cell>
          <cell r="H63">
            <v>-3576121</v>
          </cell>
          <cell r="I63">
            <v>-2839137</v>
          </cell>
          <cell r="J63">
            <v>-2685028</v>
          </cell>
          <cell r="K63">
            <v>-3297792</v>
          </cell>
        </row>
        <row r="64">
          <cell r="B64">
            <v>22700131</v>
          </cell>
          <cell r="C64">
            <v>21332950</v>
          </cell>
          <cell r="D64">
            <v>19084124</v>
          </cell>
          <cell r="E64">
            <v>14102088</v>
          </cell>
          <cell r="F64">
            <v>11453029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20502469.482162863</v>
          </cell>
          <cell r="C66">
            <v>22496699.997620214</v>
          </cell>
          <cell r="D66">
            <v>18709538.603145182</v>
          </cell>
          <cell r="E66">
            <v>14923892.297049828</v>
          </cell>
          <cell r="F66">
            <v>13748098.811158095</v>
          </cell>
          <cell r="G66">
            <v>12659881</v>
          </cell>
          <cell r="H66">
            <v>13579615</v>
          </cell>
          <cell r="I66">
            <v>15010232</v>
          </cell>
          <cell r="J66">
            <v>15310399</v>
          </cell>
          <cell r="K66">
            <v>14119900</v>
          </cell>
        </row>
        <row r="67">
          <cell r="B67">
            <v>55193826.382956512</v>
          </cell>
          <cell r="C67">
            <v>54764317.271429732</v>
          </cell>
          <cell r="D67">
            <v>49631881.853145182</v>
          </cell>
          <cell r="E67">
            <v>40500912.509892538</v>
          </cell>
          <cell r="F67">
            <v>35209883.696078733</v>
          </cell>
          <cell r="G67">
            <v>0</v>
          </cell>
          <cell r="H67">
            <v>0</v>
          </cell>
          <cell r="I67">
            <v>0</v>
          </cell>
          <cell r="J67">
            <v>0</v>
          </cell>
          <cell r="K67">
            <v>0</v>
          </cell>
        </row>
        <row r="68">
          <cell r="B68">
            <v>0</v>
          </cell>
          <cell r="C68">
            <v>0</v>
          </cell>
          <cell r="D68">
            <v>10</v>
          </cell>
          <cell r="E68">
            <v>3000000</v>
          </cell>
          <cell r="F68">
            <v>1000000</v>
          </cell>
          <cell r="G68">
            <v>0</v>
          </cell>
          <cell r="H68">
            <v>0</v>
          </cell>
          <cell r="I68">
            <v>0</v>
          </cell>
          <cell r="J68">
            <v>0</v>
          </cell>
          <cell r="K68">
            <v>0</v>
          </cell>
        </row>
        <row r="69">
          <cell r="B69">
            <v>42855365.624959834</v>
          </cell>
          <cell r="C69">
            <v>40773323.183716863</v>
          </cell>
          <cell r="D69">
            <v>40034578.568723679</v>
          </cell>
          <cell r="E69">
            <v>36314221.147811256</v>
          </cell>
          <cell r="F69">
            <v>32279792.843670949</v>
          </cell>
          <cell r="G69">
            <v>0</v>
          </cell>
          <cell r="H69">
            <v>0</v>
          </cell>
          <cell r="I69">
            <v>0</v>
          </cell>
          <cell r="J69">
            <v>0</v>
          </cell>
          <cell r="K69">
            <v>0</v>
          </cell>
        </row>
        <row r="70">
          <cell r="B70">
            <v>2280468.4292400628</v>
          </cell>
          <cell r="C70">
            <v>2035956.9563108981</v>
          </cell>
          <cell r="D70">
            <v>1069067.2043951452</v>
          </cell>
          <cell r="E70">
            <v>2300162.1971383505</v>
          </cell>
          <cell r="F70">
            <v>1199638.7060025297</v>
          </cell>
          <cell r="G70">
            <v>-41660</v>
          </cell>
          <cell r="H70">
            <v>-38340</v>
          </cell>
          <cell r="I70">
            <v>-35850</v>
          </cell>
          <cell r="J70">
            <v>-35850</v>
          </cell>
          <cell r="K70">
            <v>-38340</v>
          </cell>
        </row>
        <row r="71">
          <cell r="B71">
            <v>0.97084602740014492</v>
          </cell>
          <cell r="C71">
            <v>0.95852225059241003</v>
          </cell>
          <cell r="D71">
            <v>0.98976216385752636</v>
          </cell>
          <cell r="E71">
            <v>0.98265323871294485</v>
          </cell>
          <cell r="F71">
            <v>1.0982163194369736</v>
          </cell>
          <cell r="G71">
            <v>0</v>
          </cell>
          <cell r="H71">
            <v>0</v>
          </cell>
          <cell r="I71">
            <v>0</v>
          </cell>
          <cell r="J71">
            <v>0</v>
          </cell>
          <cell r="K71">
            <v>0</v>
          </cell>
        </row>
        <row r="72">
          <cell r="B72">
            <v>1.1396119812473853</v>
          </cell>
          <cell r="C72">
            <v>0.99658038193788312</v>
          </cell>
          <cell r="D72">
            <v>1.0220406912854818</v>
          </cell>
          <cell r="E72">
            <v>1.0718976469049557</v>
          </cell>
          <cell r="F72">
            <v>0.76986929862429354</v>
          </cell>
          <cell r="G72">
            <v>0</v>
          </cell>
          <cell r="H72">
            <v>0</v>
          </cell>
          <cell r="I72">
            <v>0</v>
          </cell>
          <cell r="J72">
            <v>0</v>
          </cell>
          <cell r="K72">
            <v>0</v>
          </cell>
        </row>
        <row r="73">
          <cell r="B73">
            <v>0</v>
          </cell>
          <cell r="C73">
            <v>2</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18</v>
          </cell>
        </row>
        <row r="82">
          <cell r="B82">
            <v>0</v>
          </cell>
        </row>
        <row r="83">
          <cell r="B83">
            <v>0</v>
          </cell>
        </row>
        <row r="84">
          <cell r="B84">
            <v>0</v>
          </cell>
        </row>
        <row r="85">
          <cell r="B85">
            <v>78541</v>
          </cell>
        </row>
        <row r="86">
          <cell r="B86">
            <v>21684</v>
          </cell>
        </row>
        <row r="87">
          <cell r="B87">
            <v>24495</v>
          </cell>
        </row>
        <row r="88">
          <cell r="B88">
            <v>48261</v>
          </cell>
        </row>
        <row r="89">
          <cell r="B89">
            <v>53078</v>
          </cell>
        </row>
        <row r="90">
          <cell r="B90">
            <v>190984</v>
          </cell>
        </row>
        <row r="91">
          <cell r="B91">
            <v>78541</v>
          </cell>
        </row>
        <row r="92">
          <cell r="B92">
            <v>21684</v>
          </cell>
        </row>
        <row r="93">
          <cell r="B93">
            <v>24495</v>
          </cell>
        </row>
        <row r="94">
          <cell r="B94">
            <v>48261</v>
          </cell>
        </row>
        <row r="95">
          <cell r="B95">
            <v>53078</v>
          </cell>
        </row>
        <row r="96">
          <cell r="B96">
            <v>190984</v>
          </cell>
        </row>
        <row r="97">
          <cell r="B97">
            <v>0</v>
          </cell>
        </row>
        <row r="98">
          <cell r="B98">
            <v>0</v>
          </cell>
        </row>
        <row r="99">
          <cell r="B99">
            <v>0</v>
          </cell>
        </row>
        <row r="100">
          <cell r="B100">
            <v>0</v>
          </cell>
        </row>
        <row r="101">
          <cell r="B101">
            <v>0</v>
          </cell>
        </row>
        <row r="102">
          <cell r="B102">
            <v>0</v>
          </cell>
        </row>
        <row r="103">
          <cell r="B103">
            <v>298455800</v>
          </cell>
        </row>
        <row r="104">
          <cell r="B104">
            <v>7914660.0000000009</v>
          </cell>
        </row>
        <row r="105">
          <cell r="B105">
            <v>7715925</v>
          </cell>
        </row>
        <row r="106">
          <cell r="B106">
            <v>1544351.9999999998</v>
          </cell>
        </row>
        <row r="107">
          <cell r="B107">
            <v>2547744</v>
          </cell>
        </row>
        <row r="108">
          <cell r="B108">
            <v>7066408</v>
          </cell>
        </row>
        <row r="109">
          <cell r="B109">
            <v>1536.3087911624166</v>
          </cell>
        </row>
        <row r="110">
          <cell r="B110">
            <v>242.99229913844601</v>
          </cell>
        </row>
        <row r="111">
          <cell r="B111">
            <v>107.54161538136916</v>
          </cell>
        </row>
        <row r="112">
          <cell r="B112">
            <v>11.485563491728563</v>
          </cell>
        </row>
        <row r="113">
          <cell r="B113">
            <v>13.605975213278452</v>
          </cell>
        </row>
        <row r="114">
          <cell r="B114">
            <v>17.670097679582405</v>
          </cell>
        </row>
        <row r="115">
          <cell r="B115">
            <v>14000040</v>
          </cell>
        </row>
        <row r="116">
          <cell r="B116">
            <v>0</v>
          </cell>
        </row>
        <row r="117">
          <cell r="B117">
            <v>599999.4</v>
          </cell>
        </row>
        <row r="118">
          <cell r="B118">
            <v>149999.85</v>
          </cell>
        </row>
        <row r="119">
          <cell r="B119">
            <v>249999.75</v>
          </cell>
        </row>
        <row r="120">
          <cell r="B120">
            <v>1200000</v>
          </cell>
        </row>
        <row r="121">
          <cell r="B121">
            <v>26861022</v>
          </cell>
        </row>
        <row r="122">
          <cell r="B122">
            <v>546111.53999999992</v>
          </cell>
        </row>
        <row r="123">
          <cell r="B123">
            <v>0</v>
          </cell>
        </row>
        <row r="124">
          <cell r="B124">
            <v>177600.47999999998</v>
          </cell>
        </row>
        <row r="125">
          <cell r="B125">
            <v>292990.56000000006</v>
          </cell>
        </row>
        <row r="126">
          <cell r="B126">
            <v>406318.46</v>
          </cell>
        </row>
        <row r="127">
          <cell r="B127">
            <v>77955</v>
          </cell>
        </row>
        <row r="128">
          <cell r="B128">
            <v>11387</v>
          </cell>
        </row>
        <row r="129">
          <cell r="B129">
            <v>11900</v>
          </cell>
        </row>
        <row r="130">
          <cell r="B130">
            <v>57225</v>
          </cell>
        </row>
        <row r="131">
          <cell r="B131">
            <v>50066</v>
          </cell>
        </row>
        <row r="132">
          <cell r="B132">
            <v>213316</v>
          </cell>
        </row>
        <row r="133">
          <cell r="B133">
            <v>77955</v>
          </cell>
        </row>
        <row r="134">
          <cell r="B134">
            <v>11387</v>
          </cell>
        </row>
        <row r="135">
          <cell r="B135">
            <v>11900</v>
          </cell>
        </row>
        <row r="136">
          <cell r="B136">
            <v>57225</v>
          </cell>
        </row>
        <row r="137">
          <cell r="B137">
            <v>50066</v>
          </cell>
        </row>
        <row r="138">
          <cell r="B138">
            <v>213316</v>
          </cell>
        </row>
        <row r="139">
          <cell r="B139">
            <v>0</v>
          </cell>
        </row>
        <row r="140">
          <cell r="B140">
            <v>0</v>
          </cell>
        </row>
        <row r="141">
          <cell r="B141">
            <v>0</v>
          </cell>
        </row>
        <row r="142">
          <cell r="B142">
            <v>0</v>
          </cell>
        </row>
        <row r="143">
          <cell r="B143">
            <v>0</v>
          </cell>
        </row>
        <row r="144">
          <cell r="B144">
            <v>0</v>
          </cell>
        </row>
        <row r="145">
          <cell r="B145">
            <v>475525499.99999994</v>
          </cell>
        </row>
        <row r="146">
          <cell r="B146">
            <v>5294955.0000000009</v>
          </cell>
        </row>
        <row r="147">
          <cell r="B147">
            <v>5533500</v>
          </cell>
        </row>
        <row r="148">
          <cell r="B148">
            <v>2346225</v>
          </cell>
        </row>
        <row r="149">
          <cell r="B149">
            <v>2853762</v>
          </cell>
        </row>
        <row r="150">
          <cell r="B150">
            <v>11092432</v>
          </cell>
        </row>
        <row r="151">
          <cell r="B151">
            <v>2421.7996179607949</v>
          </cell>
        </row>
        <row r="152">
          <cell r="B152">
            <v>349.90816576531751</v>
          </cell>
        </row>
        <row r="153">
          <cell r="B153">
            <v>169.52597325725563</v>
          </cell>
        </row>
        <row r="154">
          <cell r="B154">
            <v>17.295775018605742</v>
          </cell>
        </row>
        <row r="155">
          <cell r="B155">
            <v>20.488841175886801</v>
          </cell>
        </row>
        <row r="156">
          <cell r="B156">
            <v>26.308884644008835</v>
          </cell>
        </row>
        <row r="157">
          <cell r="B157">
            <v>17000010</v>
          </cell>
        </row>
        <row r="158">
          <cell r="B158">
            <v>0</v>
          </cell>
        </row>
        <row r="159">
          <cell r="B159">
            <v>0</v>
          </cell>
        </row>
        <row r="160">
          <cell r="B160">
            <v>199999.80000000002</v>
          </cell>
        </row>
        <row r="161">
          <cell r="B161">
            <v>0</v>
          </cell>
        </row>
        <row r="162">
          <cell r="B162">
            <v>1600000</v>
          </cell>
        </row>
        <row r="163">
          <cell r="B163">
            <v>42797294.999999993</v>
          </cell>
        </row>
        <row r="164">
          <cell r="B164">
            <v>0</v>
          </cell>
        </row>
        <row r="165">
          <cell r="B165">
            <v>509082</v>
          </cell>
        </row>
        <row r="166">
          <cell r="B166">
            <v>269815.87500000006</v>
          </cell>
        </row>
        <row r="167">
          <cell r="B167">
            <v>328182.63</v>
          </cell>
        </row>
        <row r="168">
          <cell r="B168">
            <v>0</v>
          </cell>
        </row>
        <row r="169">
          <cell r="B169">
            <v>3</v>
          </cell>
        </row>
        <row r="170">
          <cell r="B170">
            <v>6</v>
          </cell>
        </row>
        <row r="171">
          <cell r="B171">
            <v>487805</v>
          </cell>
        </row>
        <row r="172">
          <cell r="B172">
            <v>11146853.5</v>
          </cell>
        </row>
        <row r="173">
          <cell r="B173">
            <v>37558275.149999999</v>
          </cell>
        </row>
        <row r="174">
          <cell r="B174">
            <v>487805</v>
          </cell>
        </row>
        <row r="175">
          <cell r="B175">
            <v>11146853.5</v>
          </cell>
        </row>
        <row r="176">
          <cell r="B176">
            <v>37558275.149999999</v>
          </cell>
        </row>
        <row r="177">
          <cell r="B177">
            <v>481707</v>
          </cell>
        </row>
        <row r="178">
          <cell r="B178">
            <v>10943068.5</v>
          </cell>
        </row>
        <row r="179">
          <cell r="B179">
            <v>36240453.899999999</v>
          </cell>
        </row>
        <row r="180">
          <cell r="B180">
            <v>461263</v>
          </cell>
        </row>
        <row r="181">
          <cell r="B181">
            <v>2136176</v>
          </cell>
        </row>
        <row r="182">
          <cell r="B182">
            <v>9311451</v>
          </cell>
        </row>
        <row r="183">
          <cell r="B183">
            <v>461263</v>
          </cell>
        </row>
        <row r="184">
          <cell r="B184">
            <v>2136176</v>
          </cell>
        </row>
        <row r="185">
          <cell r="B185">
            <v>9311451</v>
          </cell>
        </row>
        <row r="186">
          <cell r="B186">
            <v>485497</v>
          </cell>
        </row>
        <row r="187">
          <cell r="B187">
            <v>2184644</v>
          </cell>
        </row>
        <row r="188">
          <cell r="B188">
            <v>9801726</v>
          </cell>
        </row>
        <row r="189">
          <cell r="B189">
            <v>0</v>
          </cell>
        </row>
        <row r="190">
          <cell r="B190">
            <v>0</v>
          </cell>
        </row>
        <row r="191">
          <cell r="B191">
            <v>0</v>
          </cell>
        </row>
        <row r="192">
          <cell r="B192">
            <v>128491</v>
          </cell>
        </row>
        <row r="193">
          <cell r="B193">
            <v>12829244.4</v>
          </cell>
        </row>
        <row r="194">
          <cell r="B194">
            <v>99.845488771127805</v>
          </cell>
        </row>
        <row r="195">
          <cell r="B195">
            <v>0</v>
          </cell>
        </row>
        <row r="196">
          <cell r="B196">
            <v>0</v>
          </cell>
        </row>
        <row r="197">
          <cell r="B197">
            <v>0</v>
          </cell>
        </row>
        <row r="198">
          <cell r="B198">
            <v>0</v>
          </cell>
        </row>
        <row r="199">
          <cell r="B199">
            <v>0</v>
          </cell>
        </row>
        <row r="200">
          <cell r="B200">
            <v>0</v>
          </cell>
        </row>
        <row r="201">
          <cell r="B201">
            <v>84363</v>
          </cell>
        </row>
        <row r="202">
          <cell r="B202">
            <v>2093721</v>
          </cell>
        </row>
        <row r="203">
          <cell r="B203">
            <v>24.818004045414437</v>
          </cell>
        </row>
        <row r="204">
          <cell r="B204">
            <v>0</v>
          </cell>
        </row>
        <row r="205">
          <cell r="B205">
            <v>0</v>
          </cell>
        </row>
        <row r="206">
          <cell r="B206">
            <v>0</v>
          </cell>
        </row>
        <row r="207">
          <cell r="B207">
            <v>149285</v>
          </cell>
        </row>
        <row r="208">
          <cell r="B208">
            <v>278666</v>
          </cell>
        </row>
        <row r="209">
          <cell r="B209">
            <v>0</v>
          </cell>
        </row>
        <row r="210">
          <cell r="B210">
            <v>0</v>
          </cell>
        </row>
        <row r="211">
          <cell r="B211">
            <v>790850.10000000009</v>
          </cell>
        </row>
        <row r="212">
          <cell r="B212">
            <v>945472</v>
          </cell>
        </row>
        <row r="213">
          <cell r="B213">
            <v>42855365.624959834</v>
          </cell>
        </row>
        <row r="214">
          <cell r="B214">
            <v>39060</v>
          </cell>
        </row>
        <row r="215">
          <cell r="B215">
            <v>0</v>
          </cell>
        </row>
        <row r="216">
          <cell r="B216">
            <v>42894425.624959834</v>
          </cell>
        </row>
        <row r="217">
          <cell r="B217">
            <v>17277920</v>
          </cell>
        </row>
        <row r="218">
          <cell r="B218">
            <v>1218801.1000000001</v>
          </cell>
        </row>
        <row r="219">
          <cell r="B219">
            <v>4102819</v>
          </cell>
        </row>
        <row r="220">
          <cell r="B220">
            <v>441345</v>
          </cell>
        </row>
        <row r="221">
          <cell r="B221">
            <v>8100000</v>
          </cell>
        </row>
        <row r="222">
          <cell r="B222">
            <v>588178</v>
          </cell>
        </row>
        <row r="223">
          <cell r="B223">
            <v>212877</v>
          </cell>
        </row>
        <row r="224">
          <cell r="B224">
            <v>0</v>
          </cell>
        </row>
        <row r="225">
          <cell r="B225">
            <v>0</v>
          </cell>
        </row>
        <row r="226">
          <cell r="B226">
            <v>4250000</v>
          </cell>
        </row>
        <row r="227">
          <cell r="B227">
            <v>160000</v>
          </cell>
        </row>
        <row r="228">
          <cell r="B228">
            <v>58619.368590408427</v>
          </cell>
        </row>
        <row r="229">
          <cell r="B229">
            <v>231392</v>
          </cell>
        </row>
        <row r="230">
          <cell r="B230">
            <v>2797218.7271293616</v>
          </cell>
        </row>
        <row r="231">
          <cell r="B231">
            <v>39439170.195719771</v>
          </cell>
        </row>
        <row r="232">
          <cell r="B232">
            <v>3455255.4292400628</v>
          </cell>
        </row>
        <row r="233">
          <cell r="B233">
            <v>1174787</v>
          </cell>
        </row>
        <row r="234">
          <cell r="B234">
            <v>2280468.4292400628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43004938</v>
          </cell>
        </row>
        <row r="244">
          <cell r="B244">
            <v>20304807</v>
          </cell>
        </row>
        <row r="245">
          <cell r="B245">
            <v>60000</v>
          </cell>
        </row>
        <row r="246">
          <cell r="B246">
            <v>1.9</v>
          </cell>
        </row>
        <row r="247">
          <cell r="B247">
            <v>7.5</v>
          </cell>
        </row>
        <row r="248">
          <cell r="B248">
            <v>7.5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12.134418847971899</v>
          </cell>
        </row>
        <row r="261">
          <cell r="B261">
            <v>20.189055751116896</v>
          </cell>
        </row>
        <row r="262">
          <cell r="B262">
            <v>90</v>
          </cell>
        </row>
        <row r="263">
          <cell r="B263">
            <v>90</v>
          </cell>
        </row>
        <row r="264">
          <cell r="B264">
            <v>481707</v>
          </cell>
        </row>
        <row r="265">
          <cell r="B265">
            <v>485497</v>
          </cell>
        </row>
        <row r="266">
          <cell r="B266">
            <v>3</v>
          </cell>
        </row>
        <row r="267">
          <cell r="B267">
            <v>6</v>
          </cell>
        </row>
        <row r="268">
          <cell r="B268">
            <v>1156096.8</v>
          </cell>
        </row>
        <row r="269">
          <cell r="B269">
            <v>1456491</v>
          </cell>
        </row>
        <row r="270">
          <cell r="B270">
            <v>2199003.6653739912</v>
          </cell>
        </row>
        <row r="271">
          <cell r="B271">
            <v>0.57161937672087293</v>
          </cell>
        </row>
        <row r="272">
          <cell r="B272">
            <v>0.84052309612894571</v>
          </cell>
        </row>
        <row r="273">
          <cell r="B273">
            <v>0.78065214550592854</v>
          </cell>
        </row>
        <row r="274">
          <cell r="B274">
            <v>0.94453803781223944</v>
          </cell>
        </row>
        <row r="275">
          <cell r="B275">
            <v>0.79072086774031192</v>
          </cell>
        </row>
        <row r="276">
          <cell r="B276">
            <v>0.82685815667868101</v>
          </cell>
        </row>
        <row r="277">
          <cell r="B277">
            <v>3191748.4292400628</v>
          </cell>
        </row>
        <row r="278">
          <cell r="B278">
            <v>1.0556987893335064</v>
          </cell>
        </row>
        <row r="279">
          <cell r="B279">
            <v>0.51354741016108807</v>
          </cell>
        </row>
        <row r="280">
          <cell r="B280">
            <v>0.48645258983891193</v>
          </cell>
        </row>
        <row r="281">
          <cell r="B281">
            <v>6.5207999999999988E-2</v>
          </cell>
        </row>
        <row r="282">
          <cell r="B282">
            <v>0.1158354818400026</v>
          </cell>
        </row>
        <row r="283">
          <cell r="B283">
            <v>22700131</v>
          </cell>
        </row>
        <row r="284">
          <cell r="B284">
            <v>21502469.482162863</v>
          </cell>
        </row>
        <row r="285">
          <cell r="B285">
            <v>992744.76386607159</v>
          </cell>
        </row>
        <row r="286">
          <cell r="B286">
            <v>0</v>
          </cell>
        </row>
        <row r="287">
          <cell r="B287">
            <v>0</v>
          </cell>
        </row>
        <row r="288">
          <cell r="B288">
            <v>0</v>
          </cell>
        </row>
        <row r="289">
          <cell r="B289">
            <v>2199003.6653739912</v>
          </cell>
        </row>
        <row r="290">
          <cell r="B290">
            <v>8.9835869658091747E-2</v>
          </cell>
        </row>
        <row r="291">
          <cell r="B291">
            <v>0.28882901860292437</v>
          </cell>
        </row>
      </sheetData>
      <sheetData sheetId="65">
        <row r="3">
          <cell r="B3">
            <v>365625</v>
          </cell>
          <cell r="C3">
            <v>153054</v>
          </cell>
          <cell r="D3">
            <v>109043</v>
          </cell>
          <cell r="E3">
            <v>233093</v>
          </cell>
          <cell r="F3">
            <v>258409</v>
          </cell>
          <cell r="G3">
            <v>742290</v>
          </cell>
          <cell r="H3">
            <v>1861514</v>
          </cell>
        </row>
        <row r="4">
          <cell r="B4">
            <v>365625</v>
          </cell>
          <cell r="C4">
            <v>153054</v>
          </cell>
          <cell r="D4">
            <v>109043</v>
          </cell>
          <cell r="E4">
            <v>233093</v>
          </cell>
          <cell r="F4">
            <v>258409</v>
          </cell>
          <cell r="G4">
            <v>742290</v>
          </cell>
          <cell r="H4">
            <v>1861514</v>
          </cell>
        </row>
        <row r="5">
          <cell r="B5">
            <v>0</v>
          </cell>
          <cell r="C5">
            <v>0</v>
          </cell>
          <cell r="D5">
            <v>109043</v>
          </cell>
          <cell r="E5">
            <v>0</v>
          </cell>
          <cell r="F5">
            <v>0</v>
          </cell>
          <cell r="G5">
            <v>0</v>
          </cell>
        </row>
        <row r="6">
          <cell r="B6">
            <v>365625</v>
          </cell>
          <cell r="C6">
            <v>153054</v>
          </cell>
          <cell r="D6">
            <v>0</v>
          </cell>
          <cell r="E6">
            <v>233093</v>
          </cell>
          <cell r="F6">
            <v>258409</v>
          </cell>
          <cell r="G6">
            <v>742290</v>
          </cell>
        </row>
        <row r="7">
          <cell r="B7">
            <v>0</v>
          </cell>
          <cell r="C7">
            <v>0</v>
          </cell>
          <cell r="D7">
            <v>1752471</v>
          </cell>
          <cell r="E7">
            <v>0</v>
          </cell>
          <cell r="F7">
            <v>0</v>
          </cell>
          <cell r="G7">
            <v>0</v>
          </cell>
        </row>
        <row r="8">
          <cell r="B8">
            <v>329976</v>
          </cell>
          <cell r="C8">
            <v>60090</v>
          </cell>
          <cell r="D8">
            <v>74902</v>
          </cell>
          <cell r="E8">
            <v>245491</v>
          </cell>
          <cell r="F8">
            <v>319231</v>
          </cell>
          <cell r="G8">
            <v>783212</v>
          </cell>
          <cell r="H8">
            <v>1812902</v>
          </cell>
        </row>
        <row r="9">
          <cell r="B9">
            <v>329976</v>
          </cell>
          <cell r="C9">
            <v>60090</v>
          </cell>
          <cell r="D9">
            <v>74902</v>
          </cell>
          <cell r="E9">
            <v>245491</v>
          </cell>
          <cell r="F9">
            <v>319231</v>
          </cell>
          <cell r="G9">
            <v>783212</v>
          </cell>
          <cell r="H9">
            <v>1812902</v>
          </cell>
        </row>
        <row r="10">
          <cell r="B10">
            <v>0</v>
          </cell>
          <cell r="C10">
            <v>0</v>
          </cell>
          <cell r="D10">
            <v>0</v>
          </cell>
          <cell r="E10">
            <v>0</v>
          </cell>
          <cell r="F10">
            <v>144614</v>
          </cell>
          <cell r="G10">
            <v>498422</v>
          </cell>
        </row>
        <row r="11">
          <cell r="B11">
            <v>329976</v>
          </cell>
          <cell r="C11">
            <v>60090</v>
          </cell>
          <cell r="D11">
            <v>74902</v>
          </cell>
          <cell r="E11">
            <v>245491</v>
          </cell>
          <cell r="F11">
            <v>174617</v>
          </cell>
          <cell r="G11">
            <v>284790</v>
          </cell>
        </row>
        <row r="12">
          <cell r="B12">
            <v>0</v>
          </cell>
          <cell r="C12">
            <v>0</v>
          </cell>
          <cell r="D12">
            <v>0</v>
          </cell>
          <cell r="E12">
            <v>0</v>
          </cell>
          <cell r="F12">
            <v>562107</v>
          </cell>
          <cell r="G12">
            <v>607759</v>
          </cell>
        </row>
        <row r="13">
          <cell r="B13">
            <v>3800</v>
          </cell>
          <cell r="C13">
            <v>375</v>
          </cell>
          <cell r="D13">
            <v>315</v>
          </cell>
          <cell r="E13">
            <v>32</v>
          </cell>
          <cell r="F13">
            <v>48</v>
          </cell>
          <cell r="G13">
            <v>37</v>
          </cell>
        </row>
        <row r="14">
          <cell r="B14">
            <v>3700</v>
          </cell>
          <cell r="C14">
            <v>360</v>
          </cell>
          <cell r="D14">
            <v>310</v>
          </cell>
          <cell r="E14">
            <v>28</v>
          </cell>
          <cell r="F14">
            <v>43.5</v>
          </cell>
          <cell r="G14">
            <v>38.5</v>
          </cell>
        </row>
        <row r="15">
          <cell r="B15">
            <v>3600</v>
          </cell>
          <cell r="C15">
            <v>329</v>
          </cell>
          <cell r="D15">
            <v>300</v>
          </cell>
          <cell r="E15">
            <v>28</v>
          </cell>
          <cell r="F15">
            <v>45</v>
          </cell>
          <cell r="G15">
            <v>37</v>
          </cell>
        </row>
        <row r="16">
          <cell r="B16">
            <v>3950</v>
          </cell>
          <cell r="C16">
            <v>350</v>
          </cell>
          <cell r="D16">
            <v>330</v>
          </cell>
          <cell r="E16">
            <v>29.5</v>
          </cell>
          <cell r="F16">
            <v>46.5</v>
          </cell>
          <cell r="G16">
            <v>40.200000000000003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485</v>
          </cell>
          <cell r="D23">
            <v>485</v>
          </cell>
          <cell r="E23">
            <v>42</v>
          </cell>
          <cell r="F23">
            <v>58</v>
          </cell>
          <cell r="G23">
            <v>54</v>
          </cell>
        </row>
        <row r="24">
          <cell r="B24">
            <v>5850.0000000000009</v>
          </cell>
          <cell r="C24">
            <v>500</v>
          </cell>
          <cell r="D24">
            <v>444.99999999999994</v>
          </cell>
          <cell r="E24">
            <v>40.500000000000007</v>
          </cell>
          <cell r="F24">
            <v>53</v>
          </cell>
          <cell r="G24">
            <v>53</v>
          </cell>
        </row>
        <row r="25">
          <cell r="B25">
            <v>5800</v>
          </cell>
          <cell r="C25">
            <v>460</v>
          </cell>
          <cell r="D25">
            <v>450</v>
          </cell>
          <cell r="E25">
            <v>40</v>
          </cell>
          <cell r="F25">
            <v>53</v>
          </cell>
          <cell r="G25">
            <v>54</v>
          </cell>
        </row>
        <row r="26">
          <cell r="B26">
            <v>6100</v>
          </cell>
          <cell r="C26">
            <v>460</v>
          </cell>
          <cell r="D26">
            <v>450</v>
          </cell>
          <cell r="E26">
            <v>40.200000000000003</v>
          </cell>
          <cell r="F26">
            <v>55.5</v>
          </cell>
          <cell r="G26">
            <v>55</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2489994</v>
          </cell>
          <cell r="D33">
            <v>2879999.2</v>
          </cell>
          <cell r="E33">
            <v>714999.6</v>
          </cell>
          <cell r="F33">
            <v>1209999.75</v>
          </cell>
          <cell r="G33">
            <v>5640000</v>
          </cell>
          <cell r="H33">
            <v>9813537</v>
          </cell>
        </row>
        <row r="34">
          <cell r="B34">
            <v>85999914</v>
          </cell>
          <cell r="C34">
            <v>2649998</v>
          </cell>
          <cell r="D34">
            <v>3175001.4</v>
          </cell>
          <cell r="E34">
            <v>1159999.47</v>
          </cell>
          <cell r="F34">
            <v>1670001</v>
          </cell>
          <cell r="G34">
            <v>7400000</v>
          </cell>
          <cell r="H34">
            <v>13128934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13.3</v>
          </cell>
          <cell r="D47">
            <v>6.3</v>
          </cell>
          <cell r="E47">
            <v>0.65</v>
          </cell>
          <cell r="F47">
            <v>0.77</v>
          </cell>
          <cell r="G47">
            <v>1</v>
          </cell>
        </row>
        <row r="48">
          <cell r="B48">
            <v>90</v>
          </cell>
          <cell r="C48">
            <v>13.5</v>
          </cell>
          <cell r="D48">
            <v>6.2</v>
          </cell>
          <cell r="E48">
            <v>0.65</v>
          </cell>
          <cell r="F48">
            <v>0.78</v>
          </cell>
          <cell r="G48">
            <v>1</v>
          </cell>
        </row>
        <row r="49">
          <cell r="B49">
            <v>91</v>
          </cell>
          <cell r="C49">
            <v>13</v>
          </cell>
          <cell r="D49">
            <v>6.2</v>
          </cell>
          <cell r="E49">
            <v>0.63</v>
          </cell>
          <cell r="F49">
            <v>0.75</v>
          </cell>
          <cell r="G49">
            <v>1</v>
          </cell>
        </row>
        <row r="50">
          <cell r="B50">
            <v>90</v>
          </cell>
          <cell r="C50">
            <v>13</v>
          </cell>
          <cell r="D50">
            <v>6.2</v>
          </cell>
          <cell r="E50">
            <v>0.63</v>
          </cell>
          <cell r="F50">
            <v>0.76</v>
          </cell>
          <cell r="G50">
            <v>1</v>
          </cell>
        </row>
        <row r="51">
          <cell r="B51">
            <v>6.4175824175824348</v>
          </cell>
          <cell r="C51">
            <v>7.6000000000000068</v>
          </cell>
          <cell r="D51">
            <v>7.6000000000000068</v>
          </cell>
          <cell r="E51">
            <v>7.6000000000000068</v>
          </cell>
          <cell r="F51">
            <v>9.0346666666666806</v>
          </cell>
          <cell r="G51">
            <v>7.6</v>
          </cell>
        </row>
        <row r="52">
          <cell r="B52">
            <v>17155788.511436544</v>
          </cell>
          <cell r="C52">
            <v>12562447.445754603</v>
          </cell>
          <cell r="D52">
            <v>14034424.815951288</v>
          </cell>
          <cell r="E52">
            <v>2191235.8096342534</v>
          </cell>
          <cell r="F52">
            <v>1036896.2157082558</v>
          </cell>
          <cell r="G52">
            <v>0</v>
          </cell>
          <cell r="H52">
            <v>0</v>
          </cell>
          <cell r="I52">
            <v>0</v>
          </cell>
          <cell r="J52">
            <v>0</v>
          </cell>
          <cell r="K52">
            <v>0</v>
          </cell>
        </row>
        <row r="53">
          <cell r="B53">
            <v>17257620</v>
          </cell>
          <cell r="C53">
            <v>13714757</v>
          </cell>
          <cell r="D53">
            <v>16139617</v>
          </cell>
          <cell r="E53">
            <v>14890144</v>
          </cell>
          <cell r="F53">
            <v>11726376</v>
          </cell>
          <cell r="G53">
            <v>0</v>
          </cell>
          <cell r="H53">
            <v>0</v>
          </cell>
          <cell r="I53">
            <v>0</v>
          </cell>
          <cell r="J53">
            <v>0</v>
          </cell>
          <cell r="K53">
            <v>0</v>
          </cell>
        </row>
        <row r="54">
          <cell r="B54">
            <v>1443832</v>
          </cell>
          <cell r="C54">
            <v>840186</v>
          </cell>
          <cell r="D54">
            <v>1514970</v>
          </cell>
          <cell r="E54">
            <v>2106102</v>
          </cell>
          <cell r="F54">
            <v>786566</v>
          </cell>
          <cell r="G54">
            <v>0</v>
          </cell>
          <cell r="H54">
            <v>0</v>
          </cell>
          <cell r="I54">
            <v>0</v>
          </cell>
          <cell r="J54">
            <v>0</v>
          </cell>
          <cell r="K54">
            <v>0</v>
          </cell>
        </row>
        <row r="55">
          <cell r="B55">
            <v>1188534</v>
          </cell>
          <cell r="C55">
            <v>1061459</v>
          </cell>
          <cell r="D55">
            <v>1067659</v>
          </cell>
          <cell r="E55">
            <v>2155139</v>
          </cell>
          <cell r="F55">
            <v>4464306</v>
          </cell>
          <cell r="G55">
            <v>0</v>
          </cell>
          <cell r="H55">
            <v>0</v>
          </cell>
          <cell r="I55">
            <v>0</v>
          </cell>
          <cell r="J55">
            <v>0</v>
          </cell>
          <cell r="K55">
            <v>0</v>
          </cell>
        </row>
        <row r="56">
          <cell r="B56">
            <v>2632366</v>
          </cell>
          <cell r="C56">
            <v>1901645</v>
          </cell>
          <cell r="D56">
            <v>2582629</v>
          </cell>
          <cell r="E56">
            <v>4261241</v>
          </cell>
          <cell r="F56">
            <v>5250872</v>
          </cell>
          <cell r="G56">
            <v>0</v>
          </cell>
          <cell r="H56">
            <v>0</v>
          </cell>
          <cell r="I56">
            <v>0</v>
          </cell>
          <cell r="J56">
            <v>0</v>
          </cell>
          <cell r="K56">
            <v>0</v>
          </cell>
        </row>
        <row r="57">
          <cell r="B57">
            <v>2694595</v>
          </cell>
          <cell r="C57">
            <v>2655570</v>
          </cell>
          <cell r="D57">
            <v>2645094</v>
          </cell>
          <cell r="E57">
            <v>2664046</v>
          </cell>
          <cell r="F57">
            <v>2652293</v>
          </cell>
          <cell r="G57">
            <v>41160</v>
          </cell>
          <cell r="H57">
            <v>41160</v>
          </cell>
          <cell r="I57">
            <v>41160</v>
          </cell>
          <cell r="J57">
            <v>41160</v>
          </cell>
          <cell r="K57">
            <v>41160</v>
          </cell>
        </row>
        <row r="58">
          <cell r="B58">
            <v>7610970</v>
          </cell>
          <cell r="C58">
            <v>6419549</v>
          </cell>
          <cell r="D58">
            <v>7392700</v>
          </cell>
          <cell r="E58">
            <v>5736030</v>
          </cell>
          <cell r="F58">
            <v>5736030</v>
          </cell>
          <cell r="G58">
            <v>2452290</v>
          </cell>
          <cell r="H58">
            <v>1667557</v>
          </cell>
          <cell r="I58">
            <v>1569464</v>
          </cell>
          <cell r="J58">
            <v>2158012</v>
          </cell>
          <cell r="K58">
            <v>2354196</v>
          </cell>
        </row>
        <row r="59">
          <cell r="B59">
            <v>9588570</v>
          </cell>
          <cell r="C59">
            <v>9500594</v>
          </cell>
          <cell r="D59">
            <v>8367162</v>
          </cell>
          <cell r="E59">
            <v>8238864</v>
          </cell>
          <cell r="F59">
            <v>6779914</v>
          </cell>
          <cell r="G59">
            <v>1961832</v>
          </cell>
          <cell r="H59">
            <v>2354196</v>
          </cell>
          <cell r="I59">
            <v>2158012</v>
          </cell>
          <cell r="J59">
            <v>1569464</v>
          </cell>
          <cell r="K59">
            <v>1667557</v>
          </cell>
        </row>
        <row r="60">
          <cell r="B60">
            <v>17199540</v>
          </cell>
          <cell r="C60">
            <v>15920143</v>
          </cell>
          <cell r="D60">
            <v>15759862</v>
          </cell>
          <cell r="E60">
            <v>13974894</v>
          </cell>
          <cell r="F60">
            <v>12515944</v>
          </cell>
          <cell r="G60">
            <v>4414122</v>
          </cell>
          <cell r="H60">
            <v>4021753</v>
          </cell>
          <cell r="I60">
            <v>3727476</v>
          </cell>
          <cell r="J60">
            <v>3727476</v>
          </cell>
          <cell r="K60">
            <v>4021753</v>
          </cell>
        </row>
        <row r="61">
          <cell r="B61">
            <v>56939909.511436544</v>
          </cell>
          <cell r="C61">
            <v>46754562.445754603</v>
          </cell>
          <cell r="D61">
            <v>51161626.815951288</v>
          </cell>
          <cell r="E61">
            <v>37981560.809634253</v>
          </cell>
          <cell r="F61">
            <v>33182381.215708256</v>
          </cell>
          <cell r="G61">
            <v>0</v>
          </cell>
          <cell r="H61">
            <v>0</v>
          </cell>
          <cell r="I61">
            <v>0</v>
          </cell>
          <cell r="J61">
            <v>0</v>
          </cell>
          <cell r="K61">
            <v>0</v>
          </cell>
        </row>
        <row r="62">
          <cell r="B62">
            <v>7950000.3064516131</v>
          </cell>
          <cell r="C62">
            <v>8213027.9516129028</v>
          </cell>
          <cell r="D62">
            <v>9436408.5887096785</v>
          </cell>
          <cell r="E62">
            <v>7988650.3587096771</v>
          </cell>
          <cell r="F62">
            <v>6500000.0483870972</v>
          </cell>
          <cell r="G62">
            <v>0</v>
          </cell>
          <cell r="H62">
            <v>0</v>
          </cell>
          <cell r="I62">
            <v>0</v>
          </cell>
          <cell r="J62">
            <v>0</v>
          </cell>
          <cell r="K62">
            <v>0</v>
          </cell>
        </row>
        <row r="63">
          <cell r="B63">
            <v>1750608</v>
          </cell>
          <cell r="C63">
            <v>1294877</v>
          </cell>
          <cell r="D63">
            <v>871304</v>
          </cell>
          <cell r="E63">
            <v>907123</v>
          </cell>
          <cell r="F63">
            <v>1110346</v>
          </cell>
          <cell r="G63">
            <v>-4071035</v>
          </cell>
          <cell r="H63">
            <v>-3595540</v>
          </cell>
          <cell r="I63">
            <v>-2857290</v>
          </cell>
          <cell r="J63">
            <v>-2703181</v>
          </cell>
          <cell r="K63">
            <v>-3317211</v>
          </cell>
        </row>
        <row r="64">
          <cell r="B64">
            <v>22338594</v>
          </cell>
          <cell r="C64">
            <v>16736374</v>
          </cell>
          <cell r="D64">
            <v>19453032</v>
          </cell>
          <cell r="E64">
            <v>12401010</v>
          </cell>
          <cell r="F64">
            <v>9668558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23900707.204984933</v>
          </cell>
          <cell r="C66">
            <v>19510283.494141702</v>
          </cell>
          <cell r="D66">
            <v>20400882.227241613</v>
          </cell>
          <cell r="E66">
            <v>15684777.450924575</v>
          </cell>
          <cell r="F66">
            <v>14903477.16732116</v>
          </cell>
          <cell r="G66">
            <v>12618904</v>
          </cell>
          <cell r="H66">
            <v>13541916</v>
          </cell>
          <cell r="I66">
            <v>14974991</v>
          </cell>
          <cell r="J66">
            <v>15275158</v>
          </cell>
          <cell r="K66">
            <v>14082201</v>
          </cell>
        </row>
        <row r="67">
          <cell r="B67">
            <v>56939909.511436544</v>
          </cell>
          <cell r="C67">
            <v>46754562.445754603</v>
          </cell>
          <cell r="D67">
            <v>51161626.815951288</v>
          </cell>
          <cell r="E67">
            <v>37981560.809634253</v>
          </cell>
          <cell r="F67">
            <v>33182381.215708256</v>
          </cell>
          <cell r="G67">
            <v>0</v>
          </cell>
          <cell r="H67">
            <v>0</v>
          </cell>
          <cell r="I67">
            <v>0</v>
          </cell>
          <cell r="J67">
            <v>0</v>
          </cell>
          <cell r="K67">
            <v>0</v>
          </cell>
        </row>
        <row r="68">
          <cell r="B68">
            <v>0</v>
          </cell>
          <cell r="C68">
            <v>0</v>
          </cell>
          <cell r="D68">
            <v>10</v>
          </cell>
          <cell r="E68">
            <v>1000000</v>
          </cell>
          <cell r="F68">
            <v>1000000</v>
          </cell>
          <cell r="G68">
            <v>0</v>
          </cell>
          <cell r="H68">
            <v>0</v>
          </cell>
          <cell r="I68">
            <v>0</v>
          </cell>
          <cell r="J68">
            <v>0</v>
          </cell>
          <cell r="K68">
            <v>0</v>
          </cell>
        </row>
        <row r="69">
          <cell r="B69">
            <v>43108959.559573039</v>
          </cell>
          <cell r="C69">
            <v>40565754.300779864</v>
          </cell>
          <cell r="D69">
            <v>43159340.379258737</v>
          </cell>
          <cell r="E69">
            <v>35421977.116554417</v>
          </cell>
          <cell r="F69">
            <v>34320023.174721338</v>
          </cell>
          <cell r="G69">
            <v>0</v>
          </cell>
          <cell r="H69">
            <v>0</v>
          </cell>
          <cell r="I69">
            <v>0</v>
          </cell>
          <cell r="J69">
            <v>0</v>
          </cell>
          <cell r="K69">
            <v>0</v>
          </cell>
        </row>
        <row r="70">
          <cell r="B70">
            <v>3398237.7228220701</v>
          </cell>
          <cell r="C70">
            <v>2513583.4965214878</v>
          </cell>
          <cell r="D70">
            <v>1691353.6240964308</v>
          </cell>
          <cell r="E70">
            <v>1760885.1538747475</v>
          </cell>
          <cell r="F70">
            <v>2155378.3561630659</v>
          </cell>
          <cell r="G70">
            <v>-40977</v>
          </cell>
          <cell r="H70">
            <v>-37699</v>
          </cell>
          <cell r="I70">
            <v>-35241</v>
          </cell>
          <cell r="J70">
            <v>-35241</v>
          </cell>
          <cell r="K70">
            <v>-37699</v>
          </cell>
        </row>
        <row r="71">
          <cell r="B71">
            <v>0.96892647315289249</v>
          </cell>
          <cell r="C71">
            <v>0.94083933980307699</v>
          </cell>
          <cell r="D71">
            <v>1.0144496927601883</v>
          </cell>
          <cell r="E71">
            <v>0.97524778661970013</v>
          </cell>
          <cell r="F71">
            <v>1.1005367076641417</v>
          </cell>
          <cell r="G71">
            <v>0</v>
          </cell>
          <cell r="H71">
            <v>0</v>
          </cell>
          <cell r="I71">
            <v>0</v>
          </cell>
          <cell r="J71">
            <v>0</v>
          </cell>
          <cell r="K71">
            <v>0</v>
          </cell>
        </row>
        <row r="72">
          <cell r="B72">
            <v>1.1443133277039426</v>
          </cell>
          <cell r="C72">
            <v>1.0007115500779595</v>
          </cell>
          <cell r="D72">
            <v>1.0358682254923601</v>
          </cell>
          <cell r="E72">
            <v>1.0720292902169883</v>
          </cell>
          <cell r="F72">
            <v>0.74707760650875066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17.900000000000002</v>
          </cell>
        </row>
        <row r="82">
          <cell r="B82">
            <v>60000</v>
          </cell>
        </row>
        <row r="83">
          <cell r="B83">
            <v>1188000</v>
          </cell>
        </row>
        <row r="84">
          <cell r="B84">
            <v>15.848490281131397</v>
          </cell>
        </row>
        <row r="85">
          <cell r="B85">
            <v>74794</v>
          </cell>
        </row>
        <row r="86">
          <cell r="B86">
            <v>13910</v>
          </cell>
        </row>
        <row r="87">
          <cell r="B87">
            <v>20783</v>
          </cell>
        </row>
        <row r="88">
          <cell r="B88">
            <v>39976</v>
          </cell>
        </row>
        <row r="89">
          <cell r="B89">
            <v>43507</v>
          </cell>
        </row>
        <row r="90">
          <cell r="B90">
            <v>178944</v>
          </cell>
        </row>
        <row r="91">
          <cell r="B91">
            <v>74794</v>
          </cell>
        </row>
        <row r="92">
          <cell r="B92">
            <v>13910</v>
          </cell>
        </row>
        <row r="93">
          <cell r="B93">
            <v>20783</v>
          </cell>
        </row>
        <row r="94">
          <cell r="B94">
            <v>39976</v>
          </cell>
        </row>
        <row r="95">
          <cell r="B95">
            <v>43507</v>
          </cell>
        </row>
        <row r="96">
          <cell r="B96">
            <v>178944</v>
          </cell>
        </row>
        <row r="97">
          <cell r="B97">
            <v>0</v>
          </cell>
        </row>
        <row r="98">
          <cell r="B98">
            <v>0</v>
          </cell>
        </row>
        <row r="99">
          <cell r="B99">
            <v>0</v>
          </cell>
        </row>
        <row r="100">
          <cell r="B100">
            <v>0</v>
          </cell>
        </row>
        <row r="101">
          <cell r="B101">
            <v>0</v>
          </cell>
        </row>
        <row r="102">
          <cell r="B102">
            <v>0</v>
          </cell>
        </row>
        <row r="103">
          <cell r="B103">
            <v>284217200</v>
          </cell>
        </row>
        <row r="104">
          <cell r="B104">
            <v>5216250</v>
          </cell>
        </row>
        <row r="105">
          <cell r="B105">
            <v>6546645</v>
          </cell>
        </row>
        <row r="106">
          <cell r="B106">
            <v>1279231.9999999998</v>
          </cell>
        </row>
        <row r="107">
          <cell r="B107">
            <v>2088336</v>
          </cell>
        </row>
        <row r="108">
          <cell r="B108">
            <v>6620928</v>
          </cell>
        </row>
        <row r="109">
          <cell r="B109">
            <v>1604.7967325321674</v>
          </cell>
        </row>
        <row r="110">
          <cell r="B110">
            <v>244.85667607602392</v>
          </cell>
        </row>
        <row r="111">
          <cell r="B111">
            <v>109.3377993593345</v>
          </cell>
        </row>
        <row r="112">
          <cell r="B112">
            <v>11.488131225222697</v>
          </cell>
        </row>
        <row r="113">
          <cell r="B113">
            <v>13.676346696693686</v>
          </cell>
        </row>
        <row r="114">
          <cell r="B114">
            <v>18.235128928924915</v>
          </cell>
        </row>
        <row r="115">
          <cell r="B115">
            <v>11999988</v>
          </cell>
        </row>
        <row r="116">
          <cell r="B116">
            <v>0</v>
          </cell>
        </row>
        <row r="117">
          <cell r="B117">
            <v>399999.2</v>
          </cell>
        </row>
        <row r="118">
          <cell r="B118">
            <v>99999.9</v>
          </cell>
        </row>
        <row r="119">
          <cell r="B119">
            <v>200000.25</v>
          </cell>
        </row>
        <row r="120">
          <cell r="B120">
            <v>1200000</v>
          </cell>
        </row>
        <row r="121">
          <cell r="B121">
            <v>25579548.000000004</v>
          </cell>
        </row>
        <row r="122">
          <cell r="B122">
            <v>359921.24999999994</v>
          </cell>
        </row>
        <row r="123">
          <cell r="B123">
            <v>0</v>
          </cell>
        </row>
        <row r="124">
          <cell r="B124">
            <v>147111.67999999999</v>
          </cell>
        </row>
        <row r="125">
          <cell r="B125">
            <v>240158.64</v>
          </cell>
        </row>
        <row r="126">
          <cell r="B126">
            <v>380703.36000000004</v>
          </cell>
        </row>
        <row r="127">
          <cell r="B127">
            <v>85219</v>
          </cell>
        </row>
        <row r="128">
          <cell r="B128">
            <v>7092</v>
          </cell>
        </row>
        <row r="129">
          <cell r="B129">
            <v>8339</v>
          </cell>
        </row>
        <row r="130">
          <cell r="B130">
            <v>58180</v>
          </cell>
        </row>
        <row r="131">
          <cell r="B131">
            <v>42938</v>
          </cell>
        </row>
        <row r="132">
          <cell r="B132">
            <v>221896</v>
          </cell>
        </row>
        <row r="133">
          <cell r="B133">
            <v>85219</v>
          </cell>
        </row>
        <row r="134">
          <cell r="B134">
            <v>7092</v>
          </cell>
        </row>
        <row r="135">
          <cell r="B135">
            <v>8339</v>
          </cell>
        </row>
        <row r="136">
          <cell r="B136">
            <v>58180</v>
          </cell>
        </row>
        <row r="137">
          <cell r="B137">
            <v>42938</v>
          </cell>
        </row>
        <row r="138">
          <cell r="B138">
            <v>221896</v>
          </cell>
        </row>
        <row r="139">
          <cell r="B139">
            <v>0</v>
          </cell>
        </row>
        <row r="140">
          <cell r="B140">
            <v>0</v>
          </cell>
        </row>
        <row r="141">
          <cell r="B141">
            <v>0</v>
          </cell>
        </row>
        <row r="142">
          <cell r="B142">
            <v>0</v>
          </cell>
        </row>
        <row r="143">
          <cell r="B143">
            <v>0</v>
          </cell>
        </row>
        <row r="144">
          <cell r="B144">
            <v>0</v>
          </cell>
        </row>
        <row r="145">
          <cell r="B145">
            <v>528357800</v>
          </cell>
        </row>
        <row r="146">
          <cell r="B146">
            <v>3439619.9999999995</v>
          </cell>
        </row>
        <row r="147">
          <cell r="B147">
            <v>4044415</v>
          </cell>
        </row>
        <row r="148">
          <cell r="B148">
            <v>2443560</v>
          </cell>
        </row>
        <row r="149">
          <cell r="B149">
            <v>2490404</v>
          </cell>
        </row>
        <row r="150">
          <cell r="B150">
            <v>11982384</v>
          </cell>
        </row>
        <row r="151">
          <cell r="B151">
            <v>2524.4624865851847</v>
          </cell>
        </row>
        <row r="152">
          <cell r="B152">
            <v>352.83749808359789</v>
          </cell>
        </row>
        <row r="153">
          <cell r="B153">
            <v>171.99634523986975</v>
          </cell>
        </row>
        <row r="154">
          <cell r="B154">
            <v>17.288047984051278</v>
          </cell>
        </row>
        <row r="155">
          <cell r="B155">
            <v>20.581009504822951</v>
          </cell>
        </row>
        <row r="156">
          <cell r="B156">
            <v>27.141346006430606</v>
          </cell>
        </row>
        <row r="157">
          <cell r="B157">
            <v>14999985</v>
          </cell>
        </row>
        <row r="158">
          <cell r="B158">
            <v>0</v>
          </cell>
        </row>
        <row r="159">
          <cell r="B159">
            <v>0</v>
          </cell>
        </row>
        <row r="160">
          <cell r="B160">
            <v>179999.82</v>
          </cell>
        </row>
        <row r="161">
          <cell r="B161">
            <v>0</v>
          </cell>
        </row>
        <row r="162">
          <cell r="B162">
            <v>1500000</v>
          </cell>
        </row>
        <row r="163">
          <cell r="B163">
            <v>47552202</v>
          </cell>
        </row>
        <row r="164">
          <cell r="B164">
            <v>0</v>
          </cell>
        </row>
        <row r="165">
          <cell r="B165">
            <v>372086.18</v>
          </cell>
        </row>
        <row r="166">
          <cell r="B166">
            <v>281009.40000000002</v>
          </cell>
        </row>
        <row r="167">
          <cell r="B167">
            <v>286396.45999999996</v>
          </cell>
        </row>
        <row r="168">
          <cell r="B168">
            <v>0</v>
          </cell>
        </row>
        <row r="169">
          <cell r="B169">
            <v>3</v>
          </cell>
        </row>
        <row r="170">
          <cell r="B170">
            <v>6</v>
          </cell>
        </row>
        <row r="171">
          <cell r="B171">
            <v>390068</v>
          </cell>
        </row>
        <row r="172">
          <cell r="B172">
            <v>10943068.5</v>
          </cell>
        </row>
        <row r="173">
          <cell r="B173">
            <v>29356935.300000001</v>
          </cell>
        </row>
        <row r="174">
          <cell r="B174">
            <v>481707</v>
          </cell>
        </row>
        <row r="175">
          <cell r="B175">
            <v>10943068.5</v>
          </cell>
        </row>
        <row r="176">
          <cell r="B176">
            <v>36156418.199999996</v>
          </cell>
        </row>
        <row r="177">
          <cell r="B177">
            <v>475686</v>
          </cell>
        </row>
        <row r="178">
          <cell r="B178">
            <v>10829347.278225806</v>
          </cell>
        </row>
        <row r="179">
          <cell r="B179">
            <v>35673300</v>
          </cell>
        </row>
        <row r="180">
          <cell r="B180">
            <v>357161</v>
          </cell>
        </row>
        <row r="181">
          <cell r="B181">
            <v>2184644</v>
          </cell>
        </row>
        <row r="182">
          <cell r="B182">
            <v>7215356</v>
          </cell>
        </row>
        <row r="183">
          <cell r="B183">
            <v>485497</v>
          </cell>
        </row>
        <row r="184">
          <cell r="B184">
            <v>2184644</v>
          </cell>
        </row>
        <row r="185">
          <cell r="B185">
            <v>9801726</v>
          </cell>
        </row>
        <row r="186">
          <cell r="B186">
            <v>479429</v>
          </cell>
        </row>
        <row r="187">
          <cell r="B187">
            <v>2172508</v>
          </cell>
        </row>
        <row r="188">
          <cell r="B188">
            <v>9653277</v>
          </cell>
        </row>
        <row r="189">
          <cell r="B189">
            <v>0</v>
          </cell>
        </row>
        <row r="190">
          <cell r="B190">
            <v>0</v>
          </cell>
        </row>
        <row r="191">
          <cell r="B191">
            <v>0</v>
          </cell>
        </row>
        <row r="192">
          <cell r="B192">
            <v>86645</v>
          </cell>
        </row>
        <row r="193">
          <cell r="B193">
            <v>8951758.4000000004</v>
          </cell>
        </row>
        <row r="194">
          <cell r="B194">
            <v>103.3153291221018</v>
          </cell>
        </row>
        <row r="195">
          <cell r="B195">
            <v>0</v>
          </cell>
        </row>
        <row r="196">
          <cell r="B196">
            <v>0</v>
          </cell>
        </row>
        <row r="197">
          <cell r="B197">
            <v>0</v>
          </cell>
        </row>
        <row r="198">
          <cell r="B198">
            <v>0</v>
          </cell>
        </row>
        <row r="199">
          <cell r="B199">
            <v>0</v>
          </cell>
        </row>
        <row r="200">
          <cell r="B200">
            <v>0</v>
          </cell>
        </row>
        <row r="201">
          <cell r="B201">
            <v>17860</v>
          </cell>
        </row>
        <row r="202">
          <cell r="B202">
            <v>470051</v>
          </cell>
        </row>
        <row r="203">
          <cell r="B203">
            <v>26.318663011918993</v>
          </cell>
        </row>
        <row r="204">
          <cell r="B204">
            <v>24506</v>
          </cell>
        </row>
        <row r="205">
          <cell r="B205">
            <v>718483</v>
          </cell>
        </row>
        <row r="206">
          <cell r="B206">
            <v>29.318663011918993</v>
          </cell>
        </row>
        <row r="207">
          <cell r="B207">
            <v>141821</v>
          </cell>
        </row>
        <row r="208">
          <cell r="B208">
            <v>264732</v>
          </cell>
        </row>
        <row r="209">
          <cell r="B209">
            <v>0</v>
          </cell>
        </row>
        <row r="210">
          <cell r="B210">
            <v>0</v>
          </cell>
        </row>
        <row r="211">
          <cell r="B211">
            <v>737965.2</v>
          </cell>
        </row>
        <row r="212">
          <cell r="B212">
            <v>898198</v>
          </cell>
        </row>
        <row r="213">
          <cell r="B213">
            <v>43108959.559573039</v>
          </cell>
        </row>
        <row r="214">
          <cell r="B214">
            <v>141260</v>
          </cell>
        </row>
        <row r="215">
          <cell r="B215">
            <v>0</v>
          </cell>
        </row>
        <row r="216">
          <cell r="B216">
            <v>43250219.559573039</v>
          </cell>
        </row>
        <row r="217">
          <cell r="B217">
            <v>18116227</v>
          </cell>
        </row>
        <row r="218">
          <cell r="B218">
            <v>1144518.2</v>
          </cell>
        </row>
        <row r="219">
          <cell r="B219">
            <v>3772330</v>
          </cell>
        </row>
        <row r="220">
          <cell r="B220">
            <v>229011</v>
          </cell>
        </row>
        <row r="221">
          <cell r="B221">
            <v>7300000</v>
          </cell>
        </row>
        <row r="222">
          <cell r="B222">
            <v>538463</v>
          </cell>
        </row>
        <row r="223">
          <cell r="B223">
            <v>217715</v>
          </cell>
        </row>
        <row r="224">
          <cell r="B224">
            <v>0</v>
          </cell>
        </row>
        <row r="225">
          <cell r="B225">
            <v>0</v>
          </cell>
        </row>
        <row r="226">
          <cell r="B226">
            <v>3700000</v>
          </cell>
        </row>
        <row r="227">
          <cell r="B227">
            <v>160000</v>
          </cell>
        </row>
        <row r="228">
          <cell r="B228">
            <v>87658.785847430001</v>
          </cell>
        </row>
        <row r="229">
          <cell r="B229">
            <v>181771</v>
          </cell>
        </row>
        <row r="230">
          <cell r="B230">
            <v>2653679.8509035413</v>
          </cell>
        </row>
        <row r="231">
          <cell r="B231">
            <v>38101373.836750969</v>
          </cell>
        </row>
        <row r="232">
          <cell r="B232">
            <v>5148845.7228220701</v>
          </cell>
        </row>
        <row r="233">
          <cell r="B233">
            <v>1750608</v>
          </cell>
        </row>
        <row r="234">
          <cell r="B234">
            <v>3398237.7228220701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49801414</v>
          </cell>
        </row>
        <row r="244">
          <cell r="B244">
            <v>27462820</v>
          </cell>
        </row>
        <row r="245">
          <cell r="B245">
            <v>75000</v>
          </cell>
        </row>
        <row r="246">
          <cell r="B246">
            <v>2.426315789473684</v>
          </cell>
        </row>
        <row r="247">
          <cell r="B247">
            <v>7.6</v>
          </cell>
        </row>
        <row r="248">
          <cell r="B248">
            <v>7.6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12.095706126554342</v>
          </cell>
        </row>
        <row r="261">
          <cell r="B261">
            <v>20.134945946115067</v>
          </cell>
        </row>
        <row r="262">
          <cell r="B262">
            <v>91</v>
          </cell>
        </row>
        <row r="263">
          <cell r="B263">
            <v>90</v>
          </cell>
        </row>
        <row r="264">
          <cell r="B264">
            <v>475686</v>
          </cell>
        </row>
        <row r="265">
          <cell r="B265">
            <v>479429</v>
          </cell>
        </row>
        <row r="266">
          <cell r="B266">
            <v>3</v>
          </cell>
        </row>
        <row r="267">
          <cell r="B267">
            <v>6</v>
          </cell>
        </row>
        <row r="268">
          <cell r="B268">
            <v>1141646.3999999999</v>
          </cell>
        </row>
        <row r="269">
          <cell r="B269">
            <v>1438286.9999999998</v>
          </cell>
        </row>
        <row r="270">
          <cell r="B270">
            <v>3084525.5558094466</v>
          </cell>
        </row>
        <row r="271">
          <cell r="B271">
            <v>0.56591633994442725</v>
          </cell>
        </row>
        <row r="272">
          <cell r="B272">
            <v>0.84859438217548933</v>
          </cell>
        </row>
        <row r="273">
          <cell r="B273">
            <v>0.7694804421611029</v>
          </cell>
        </row>
        <row r="274">
          <cell r="B274">
            <v>0.77369518446381158</v>
          </cell>
        </row>
        <row r="275">
          <cell r="B275">
            <v>0.7951793753545332</v>
          </cell>
        </row>
        <row r="276">
          <cell r="B276">
            <v>0.80510225712504757</v>
          </cell>
        </row>
        <row r="277">
          <cell r="B277">
            <v>4154976.7228220701</v>
          </cell>
        </row>
        <row r="278">
          <cell r="B278">
            <v>0.89710680970249645</v>
          </cell>
        </row>
        <row r="279">
          <cell r="B279">
            <v>0.47288155053493292</v>
          </cell>
        </row>
        <row r="280">
          <cell r="B280">
            <v>0.52711844946506714</v>
          </cell>
        </row>
        <row r="281">
          <cell r="B281">
            <v>6.5207999999999988E-2</v>
          </cell>
        </row>
        <row r="282">
          <cell r="B282">
            <v>0.11345660214553745</v>
          </cell>
        </row>
        <row r="283">
          <cell r="B283">
            <v>22338594</v>
          </cell>
        </row>
        <row r="284">
          <cell r="B284">
            <v>24900707.204984933</v>
          </cell>
        </row>
        <row r="285">
          <cell r="B285">
            <v>1070451.1670126233</v>
          </cell>
        </row>
        <row r="286">
          <cell r="B286">
            <v>0</v>
          </cell>
        </row>
        <row r="287">
          <cell r="B287">
            <v>0</v>
          </cell>
        </row>
        <row r="288">
          <cell r="B288">
            <v>0</v>
          </cell>
        </row>
        <row r="289">
          <cell r="B289">
            <v>3084525.5558094466</v>
          </cell>
        </row>
        <row r="290">
          <cell r="B290">
            <v>9.0640728351812611E-2</v>
          </cell>
        </row>
        <row r="291">
          <cell r="B291">
            <v>0.35182372446979515</v>
          </cell>
        </row>
      </sheetData>
      <sheetData sheetId="66">
        <row r="3">
          <cell r="B3">
            <v>368803</v>
          </cell>
          <cell r="C3">
            <v>145060</v>
          </cell>
          <cell r="D3">
            <v>109936</v>
          </cell>
          <cell r="E3">
            <v>251549</v>
          </cell>
          <cell r="F3">
            <v>267590</v>
          </cell>
          <cell r="G3">
            <v>769804</v>
          </cell>
          <cell r="H3">
            <v>1912742</v>
          </cell>
        </row>
        <row r="4">
          <cell r="B4">
            <v>368803</v>
          </cell>
          <cell r="C4">
            <v>145060</v>
          </cell>
          <cell r="D4">
            <v>109936</v>
          </cell>
          <cell r="E4">
            <v>251549</v>
          </cell>
          <cell r="F4">
            <v>267590</v>
          </cell>
          <cell r="G4">
            <v>769804</v>
          </cell>
          <cell r="H4">
            <v>1912742</v>
          </cell>
        </row>
        <row r="5">
          <cell r="B5">
            <v>0</v>
          </cell>
          <cell r="C5">
            <v>0</v>
          </cell>
          <cell r="D5">
            <v>109936</v>
          </cell>
          <cell r="E5">
            <v>0</v>
          </cell>
          <cell r="F5">
            <v>0</v>
          </cell>
          <cell r="G5">
            <v>0</v>
          </cell>
        </row>
        <row r="6">
          <cell r="B6">
            <v>368803</v>
          </cell>
          <cell r="C6">
            <v>145060</v>
          </cell>
          <cell r="D6">
            <v>0</v>
          </cell>
          <cell r="E6">
            <v>251549</v>
          </cell>
          <cell r="F6">
            <v>267590</v>
          </cell>
          <cell r="G6">
            <v>769804</v>
          </cell>
        </row>
        <row r="7">
          <cell r="B7">
            <v>0</v>
          </cell>
          <cell r="C7">
            <v>0</v>
          </cell>
          <cell r="D7">
            <v>1802806</v>
          </cell>
          <cell r="E7">
            <v>0</v>
          </cell>
          <cell r="F7">
            <v>0</v>
          </cell>
          <cell r="G7">
            <v>0</v>
          </cell>
        </row>
        <row r="8">
          <cell r="B8">
            <v>337129</v>
          </cell>
          <cell r="C8">
            <v>56474</v>
          </cell>
          <cell r="D8">
            <v>71813</v>
          </cell>
          <cell r="E8">
            <v>259326</v>
          </cell>
          <cell r="F8">
            <v>335204</v>
          </cell>
          <cell r="G8">
            <v>801194</v>
          </cell>
          <cell r="H8">
            <v>1861140</v>
          </cell>
        </row>
        <row r="9">
          <cell r="B9">
            <v>337129</v>
          </cell>
          <cell r="C9">
            <v>56474</v>
          </cell>
          <cell r="D9">
            <v>71813</v>
          </cell>
          <cell r="E9">
            <v>259326</v>
          </cell>
          <cell r="F9">
            <v>335204</v>
          </cell>
          <cell r="G9">
            <v>801194</v>
          </cell>
          <cell r="H9">
            <v>1861140</v>
          </cell>
        </row>
        <row r="10">
          <cell r="B10">
            <v>0</v>
          </cell>
          <cell r="C10">
            <v>0</v>
          </cell>
          <cell r="D10">
            <v>0</v>
          </cell>
          <cell r="E10">
            <v>0</v>
          </cell>
          <cell r="F10">
            <v>164503</v>
          </cell>
          <cell r="G10">
            <v>478774</v>
          </cell>
        </row>
        <row r="11">
          <cell r="B11">
            <v>337129</v>
          </cell>
          <cell r="C11">
            <v>56474</v>
          </cell>
          <cell r="D11">
            <v>71813</v>
          </cell>
          <cell r="E11">
            <v>259326</v>
          </cell>
          <cell r="F11">
            <v>170701</v>
          </cell>
          <cell r="G11">
            <v>322420</v>
          </cell>
        </row>
        <row r="12">
          <cell r="B12">
            <v>0</v>
          </cell>
          <cell r="C12">
            <v>0</v>
          </cell>
          <cell r="D12">
            <v>0</v>
          </cell>
          <cell r="E12">
            <v>0</v>
          </cell>
          <cell r="F12">
            <v>637836</v>
          </cell>
          <cell r="G12">
            <v>580027</v>
          </cell>
        </row>
        <row r="13">
          <cell r="B13">
            <v>3800</v>
          </cell>
          <cell r="C13">
            <v>375</v>
          </cell>
          <cell r="D13">
            <v>315</v>
          </cell>
          <cell r="E13">
            <v>32</v>
          </cell>
          <cell r="F13">
            <v>48</v>
          </cell>
          <cell r="G13">
            <v>37.5</v>
          </cell>
        </row>
        <row r="14">
          <cell r="B14">
            <v>3700</v>
          </cell>
          <cell r="C14">
            <v>365</v>
          </cell>
          <cell r="D14">
            <v>310</v>
          </cell>
          <cell r="E14">
            <v>28</v>
          </cell>
          <cell r="F14">
            <v>43.5</v>
          </cell>
          <cell r="G14">
            <v>38.5</v>
          </cell>
        </row>
        <row r="15">
          <cell r="B15">
            <v>3600</v>
          </cell>
          <cell r="C15">
            <v>350</v>
          </cell>
          <cell r="D15">
            <v>300</v>
          </cell>
          <cell r="E15">
            <v>27.000000000000004</v>
          </cell>
          <cell r="F15">
            <v>44</v>
          </cell>
          <cell r="G15">
            <v>36</v>
          </cell>
        </row>
        <row r="16">
          <cell r="B16">
            <v>3950</v>
          </cell>
          <cell r="C16">
            <v>355</v>
          </cell>
          <cell r="D16">
            <v>330</v>
          </cell>
          <cell r="E16">
            <v>29.499999999999996</v>
          </cell>
          <cell r="F16">
            <v>46.5</v>
          </cell>
          <cell r="G16">
            <v>39.5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6400.0000000000009</v>
          </cell>
          <cell r="C23">
            <v>550</v>
          </cell>
          <cell r="D23">
            <v>550</v>
          </cell>
          <cell r="E23">
            <v>45</v>
          </cell>
          <cell r="F23">
            <v>58.999999999999993</v>
          </cell>
          <cell r="G23">
            <v>54.5</v>
          </cell>
        </row>
        <row r="24">
          <cell r="B24">
            <v>5850.0000000000009</v>
          </cell>
          <cell r="C24">
            <v>510.00000000000006</v>
          </cell>
          <cell r="D24">
            <v>444.99999999999994</v>
          </cell>
          <cell r="E24">
            <v>40.5</v>
          </cell>
          <cell r="F24">
            <v>52.999999999999993</v>
          </cell>
          <cell r="G24">
            <v>53</v>
          </cell>
        </row>
        <row r="25">
          <cell r="B25">
            <v>5800</v>
          </cell>
          <cell r="C25">
            <v>479.99999999999994</v>
          </cell>
          <cell r="D25">
            <v>460</v>
          </cell>
          <cell r="E25">
            <v>41</v>
          </cell>
          <cell r="F25">
            <v>54</v>
          </cell>
          <cell r="G25">
            <v>55</v>
          </cell>
        </row>
        <row r="26">
          <cell r="B26">
            <v>6100</v>
          </cell>
          <cell r="C26">
            <v>470</v>
          </cell>
          <cell r="D26">
            <v>455.00000000000006</v>
          </cell>
          <cell r="E26">
            <v>40.5</v>
          </cell>
          <cell r="F26">
            <v>55.500000000000007</v>
          </cell>
          <cell r="G26">
            <v>54.8</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2470000</v>
          </cell>
          <cell r="D33">
            <v>2869998.6</v>
          </cell>
          <cell r="E33">
            <v>709999.55</v>
          </cell>
          <cell r="F33">
            <v>1206998.8700000001</v>
          </cell>
          <cell r="G33">
            <v>5700000</v>
          </cell>
          <cell r="H33">
            <v>9781971</v>
          </cell>
        </row>
        <row r="34">
          <cell r="B34">
            <v>85999914</v>
          </cell>
          <cell r="C34">
            <v>2629991</v>
          </cell>
          <cell r="D34">
            <v>3155000.2</v>
          </cell>
          <cell r="E34">
            <v>1162999.5</v>
          </cell>
          <cell r="F34">
            <v>1658000.19</v>
          </cell>
          <cell r="G34">
            <v>7420000</v>
          </cell>
          <cell r="H34">
            <v>13018709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6.2</v>
          </cell>
          <cell r="E47">
            <v>0.63</v>
          </cell>
          <cell r="F47">
            <v>0.75</v>
          </cell>
          <cell r="G47">
            <v>1</v>
          </cell>
        </row>
        <row r="48">
          <cell r="B48">
            <v>90</v>
          </cell>
          <cell r="C48">
            <v>13</v>
          </cell>
          <cell r="D48">
            <v>6.2</v>
          </cell>
          <cell r="E48">
            <v>0.63</v>
          </cell>
          <cell r="F48">
            <v>0.76</v>
          </cell>
          <cell r="G48">
            <v>1</v>
          </cell>
        </row>
        <row r="49">
          <cell r="B49">
            <v>91</v>
          </cell>
          <cell r="C49">
            <v>13</v>
          </cell>
          <cell r="D49">
            <v>6.2</v>
          </cell>
          <cell r="E49">
            <v>0.65</v>
          </cell>
          <cell r="F49">
            <v>0.77</v>
          </cell>
          <cell r="G49">
            <v>1</v>
          </cell>
        </row>
        <row r="50">
          <cell r="B50">
            <v>92</v>
          </cell>
          <cell r="C50">
            <v>13</v>
          </cell>
          <cell r="D50">
            <v>6.6</v>
          </cell>
          <cell r="E50">
            <v>0.66</v>
          </cell>
          <cell r="F50">
            <v>0.79</v>
          </cell>
          <cell r="G50">
            <v>1</v>
          </cell>
        </row>
        <row r="51">
          <cell r="B51">
            <v>8.7824175824175796</v>
          </cell>
          <cell r="C51">
            <v>7.6000000000000068</v>
          </cell>
          <cell r="D51">
            <v>14.541935483870972</v>
          </cell>
          <cell r="E51">
            <v>9.2553846153846209</v>
          </cell>
          <cell r="F51">
            <v>10.394805194805201</v>
          </cell>
          <cell r="G51">
            <v>7.6</v>
          </cell>
        </row>
        <row r="52">
          <cell r="B52">
            <v>18499644.054506451</v>
          </cell>
          <cell r="C52">
            <v>6959889.1433439925</v>
          </cell>
          <cell r="D52">
            <v>18786611.679419383</v>
          </cell>
          <cell r="E52">
            <v>6514087.5125156492</v>
          </cell>
          <cell r="F52">
            <v>1719583.0594862476</v>
          </cell>
          <cell r="G52">
            <v>0</v>
          </cell>
          <cell r="H52">
            <v>0</v>
          </cell>
          <cell r="I52">
            <v>0</v>
          </cell>
          <cell r="J52">
            <v>0</v>
          </cell>
          <cell r="K52">
            <v>0</v>
          </cell>
        </row>
        <row r="53">
          <cell r="B53">
            <v>17000834</v>
          </cell>
          <cell r="C53">
            <v>14448454</v>
          </cell>
          <cell r="D53">
            <v>16727152</v>
          </cell>
          <cell r="E53">
            <v>15754682</v>
          </cell>
          <cell r="F53">
            <v>11229357</v>
          </cell>
          <cell r="G53">
            <v>0</v>
          </cell>
          <cell r="H53">
            <v>0</v>
          </cell>
          <cell r="I53">
            <v>0</v>
          </cell>
          <cell r="J53">
            <v>0</v>
          </cell>
          <cell r="K53">
            <v>0</v>
          </cell>
        </row>
        <row r="54">
          <cell r="B54">
            <v>1159187</v>
          </cell>
          <cell r="C54">
            <v>728687</v>
          </cell>
          <cell r="D54">
            <v>782977</v>
          </cell>
          <cell r="E54">
            <v>2071314</v>
          </cell>
          <cell r="F54">
            <v>1010071</v>
          </cell>
          <cell r="G54">
            <v>0</v>
          </cell>
          <cell r="H54">
            <v>0</v>
          </cell>
          <cell r="I54">
            <v>0</v>
          </cell>
          <cell r="J54">
            <v>0</v>
          </cell>
          <cell r="K54">
            <v>0</v>
          </cell>
        </row>
        <row r="55">
          <cell r="B55">
            <v>2290870</v>
          </cell>
          <cell r="C55">
            <v>1181071</v>
          </cell>
          <cell r="D55">
            <v>1143177</v>
          </cell>
          <cell r="E55">
            <v>1227421</v>
          </cell>
          <cell r="F55">
            <v>5165914</v>
          </cell>
          <cell r="G55">
            <v>0</v>
          </cell>
          <cell r="H55">
            <v>0</v>
          </cell>
          <cell r="I55">
            <v>0</v>
          </cell>
          <cell r="J55">
            <v>0</v>
          </cell>
          <cell r="K55">
            <v>0</v>
          </cell>
        </row>
        <row r="56">
          <cell r="B56">
            <v>3450057</v>
          </cell>
          <cell r="C56">
            <v>1909758</v>
          </cell>
          <cell r="D56">
            <v>1926154</v>
          </cell>
          <cell r="E56">
            <v>3298735</v>
          </cell>
          <cell r="F56">
            <v>6175985</v>
          </cell>
          <cell r="G56">
            <v>0</v>
          </cell>
          <cell r="H56">
            <v>0</v>
          </cell>
          <cell r="I56">
            <v>0</v>
          </cell>
          <cell r="J56">
            <v>0</v>
          </cell>
          <cell r="K56">
            <v>0</v>
          </cell>
        </row>
        <row r="57">
          <cell r="B57">
            <v>2559864</v>
          </cell>
          <cell r="C57">
            <v>2522792</v>
          </cell>
          <cell r="D57">
            <v>2512839</v>
          </cell>
          <cell r="E57">
            <v>2530843</v>
          </cell>
          <cell r="F57">
            <v>2519679</v>
          </cell>
          <cell r="G57">
            <v>39102</v>
          </cell>
          <cell r="H57">
            <v>39102</v>
          </cell>
          <cell r="I57">
            <v>39102</v>
          </cell>
          <cell r="J57">
            <v>39102</v>
          </cell>
          <cell r="K57">
            <v>39102</v>
          </cell>
        </row>
        <row r="58">
          <cell r="B58">
            <v>7515833</v>
          </cell>
          <cell r="C58">
            <v>6739305</v>
          </cell>
          <cell r="D58">
            <v>7300291</v>
          </cell>
          <cell r="E58">
            <v>5664330</v>
          </cell>
          <cell r="F58">
            <v>5664330</v>
          </cell>
          <cell r="G58">
            <v>2421636</v>
          </cell>
          <cell r="H58">
            <v>1646713</v>
          </cell>
          <cell r="I58">
            <v>1549846</v>
          </cell>
          <cell r="J58">
            <v>2131037</v>
          </cell>
          <cell r="K58">
            <v>2324769</v>
          </cell>
        </row>
        <row r="59">
          <cell r="B59">
            <v>9468713</v>
          </cell>
          <cell r="C59">
            <v>9681837</v>
          </cell>
          <cell r="D59">
            <v>8262572</v>
          </cell>
          <cell r="E59">
            <v>8135878</v>
          </cell>
          <cell r="F59">
            <v>6695165</v>
          </cell>
          <cell r="G59">
            <v>1937309</v>
          </cell>
          <cell r="H59">
            <v>2324769</v>
          </cell>
          <cell r="I59">
            <v>2131037</v>
          </cell>
          <cell r="J59">
            <v>1549846</v>
          </cell>
          <cell r="K59">
            <v>1646713</v>
          </cell>
        </row>
        <row r="60">
          <cell r="B60">
            <v>16984546</v>
          </cell>
          <cell r="C60">
            <v>16421142</v>
          </cell>
          <cell r="D60">
            <v>15562863</v>
          </cell>
          <cell r="E60">
            <v>13800208</v>
          </cell>
          <cell r="F60">
            <v>12359495</v>
          </cell>
          <cell r="G60">
            <v>4358945</v>
          </cell>
          <cell r="H60">
            <v>3971482</v>
          </cell>
          <cell r="I60">
            <v>3680883</v>
          </cell>
          <cell r="J60">
            <v>3680883</v>
          </cell>
          <cell r="K60">
            <v>3971482</v>
          </cell>
        </row>
        <row r="61">
          <cell r="B61">
            <v>58494945.054506451</v>
          </cell>
          <cell r="C61">
            <v>42262035.143343993</v>
          </cell>
          <cell r="D61">
            <v>55515619.679419383</v>
          </cell>
          <cell r="E61">
            <v>41898555.512515649</v>
          </cell>
          <cell r="F61">
            <v>34004099.059486248</v>
          </cell>
          <cell r="G61">
            <v>0</v>
          </cell>
          <cell r="H61">
            <v>0</v>
          </cell>
          <cell r="I61">
            <v>0</v>
          </cell>
          <cell r="J61">
            <v>0</v>
          </cell>
          <cell r="K61">
            <v>0</v>
          </cell>
        </row>
        <row r="62">
          <cell r="B62">
            <v>8500000</v>
          </cell>
          <cell r="C62">
            <v>8629511.6397674903</v>
          </cell>
          <cell r="D62">
            <v>9343640.6411290318</v>
          </cell>
          <cell r="E62">
            <v>7813336.3851591954</v>
          </cell>
          <cell r="F62">
            <v>6844099.7983870972</v>
          </cell>
          <cell r="G62">
            <v>0</v>
          </cell>
          <cell r="H62">
            <v>0</v>
          </cell>
          <cell r="I62">
            <v>0</v>
          </cell>
          <cell r="J62">
            <v>0</v>
          </cell>
          <cell r="K62">
            <v>0</v>
          </cell>
        </row>
        <row r="63">
          <cell r="B63">
            <v>3629915</v>
          </cell>
          <cell r="C63">
            <v>3097251</v>
          </cell>
          <cell r="D63">
            <v>2219839</v>
          </cell>
          <cell r="E63">
            <v>2550127</v>
          </cell>
          <cell r="F63">
            <v>1499026</v>
          </cell>
          <cell r="G63">
            <v>-4091800</v>
          </cell>
          <cell r="H63">
            <v>-3614637</v>
          </cell>
          <cell r="I63">
            <v>-2875137</v>
          </cell>
          <cell r="J63">
            <v>-2721028</v>
          </cell>
          <cell r="K63">
            <v>-3336308</v>
          </cell>
        </row>
        <row r="64">
          <cell r="B64">
            <v>19816257</v>
          </cell>
          <cell r="C64">
            <v>12026262</v>
          </cell>
          <cell r="D64">
            <v>19933522</v>
          </cell>
          <cell r="E64">
            <v>11660953</v>
          </cell>
          <cell r="F64">
            <v>15003001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25548773.054506451</v>
          </cell>
          <cell r="C66">
            <v>17509010.503576506</v>
          </cell>
          <cell r="D66">
            <v>23018618.038290352</v>
          </cell>
          <cell r="E66">
            <v>18874139.127356455</v>
          </cell>
          <cell r="F66">
            <v>9657972.2610991485</v>
          </cell>
          <cell r="G66">
            <v>12578592</v>
          </cell>
          <cell r="H66">
            <v>13504842</v>
          </cell>
          <cell r="I66">
            <v>14940345</v>
          </cell>
          <cell r="J66">
            <v>15240512</v>
          </cell>
          <cell r="K66">
            <v>14045127</v>
          </cell>
        </row>
        <row r="67">
          <cell r="B67">
            <v>58494945.054506451</v>
          </cell>
          <cell r="C67">
            <v>42262035.143343993</v>
          </cell>
          <cell r="D67">
            <v>55515619.679419383</v>
          </cell>
          <cell r="E67">
            <v>41898555.512515649</v>
          </cell>
          <cell r="F67">
            <v>34004099.059486248</v>
          </cell>
          <cell r="G67">
            <v>0</v>
          </cell>
          <cell r="H67">
            <v>0</v>
          </cell>
          <cell r="I67">
            <v>0</v>
          </cell>
          <cell r="J67">
            <v>0</v>
          </cell>
          <cell r="K67">
            <v>0</v>
          </cell>
        </row>
        <row r="68">
          <cell r="B68">
            <v>2000000</v>
          </cell>
          <cell r="C68">
            <v>0</v>
          </cell>
          <cell r="D68">
            <v>10</v>
          </cell>
          <cell r="E68">
            <v>0</v>
          </cell>
          <cell r="F68">
            <v>6000000</v>
          </cell>
          <cell r="G68">
            <v>0</v>
          </cell>
          <cell r="H68">
            <v>0</v>
          </cell>
          <cell r="I68">
            <v>0</v>
          </cell>
          <cell r="J68">
            <v>0</v>
          </cell>
          <cell r="K68">
            <v>0</v>
          </cell>
        </row>
        <row r="69">
          <cell r="B69">
            <v>41471071.058554351</v>
          </cell>
          <cell r="C69">
            <v>42530524.779720277</v>
          </cell>
          <cell r="D69">
            <v>44910099.098321036</v>
          </cell>
          <cell r="E69">
            <v>38955731.238819242</v>
          </cell>
          <cell r="F69">
            <v>30593110.109954562</v>
          </cell>
          <cell r="G69">
            <v>0</v>
          </cell>
          <cell r="H69">
            <v>0</v>
          </cell>
          <cell r="I69">
            <v>0</v>
          </cell>
          <cell r="J69">
            <v>0</v>
          </cell>
          <cell r="K69">
            <v>0</v>
          </cell>
        </row>
        <row r="70">
          <cell r="B70">
            <v>3648065.8495215178</v>
          </cell>
          <cell r="C70">
            <v>3498727.0094348043</v>
          </cell>
          <cell r="D70">
            <v>2617745.8110487387</v>
          </cell>
          <cell r="E70">
            <v>3189361.6764318794</v>
          </cell>
          <cell r="F70">
            <v>754495.09377798811</v>
          </cell>
          <cell r="G70">
            <v>-40312</v>
          </cell>
          <cell r="H70">
            <v>-37074</v>
          </cell>
          <cell r="I70">
            <v>-34646</v>
          </cell>
          <cell r="J70">
            <v>-34646</v>
          </cell>
          <cell r="K70">
            <v>-37074</v>
          </cell>
        </row>
        <row r="71">
          <cell r="B71">
            <v>1.0285137608057737</v>
          </cell>
          <cell r="C71">
            <v>0.92727608149919194</v>
          </cell>
          <cell r="D71">
            <v>1.0144447924214111</v>
          </cell>
          <cell r="E71">
            <v>0.94816725251479761</v>
          </cell>
          <cell r="F71">
            <v>1.0815981127588254</v>
          </cell>
          <cell r="G71">
            <v>0</v>
          </cell>
          <cell r="H71">
            <v>0</v>
          </cell>
          <cell r="I71">
            <v>0</v>
          </cell>
          <cell r="J71">
            <v>0</v>
          </cell>
          <cell r="K71">
            <v>0</v>
          </cell>
        </row>
        <row r="72">
          <cell r="B72">
            <v>1.1284697133707076</v>
          </cell>
          <cell r="C72">
            <v>0.99840931348561157</v>
          </cell>
          <cell r="D72">
            <v>1.0260417187887696</v>
          </cell>
          <cell r="E72">
            <v>1.0494549880899087</v>
          </cell>
          <cell r="F72">
            <v>0.79762426626500271</v>
          </cell>
          <cell r="G72">
            <v>0</v>
          </cell>
          <cell r="H72">
            <v>0</v>
          </cell>
          <cell r="I72">
            <v>0</v>
          </cell>
          <cell r="J72">
            <v>0</v>
          </cell>
          <cell r="K72">
            <v>0</v>
          </cell>
        </row>
        <row r="73">
          <cell r="B73">
            <v>0</v>
          </cell>
          <cell r="C73">
            <v>0</v>
          </cell>
          <cell r="D73">
            <v>3</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17.440000000000001</v>
          </cell>
        </row>
        <row r="82">
          <cell r="B82">
            <v>0</v>
          </cell>
        </row>
        <row r="83">
          <cell r="B83">
            <v>0</v>
          </cell>
        </row>
        <row r="84">
          <cell r="B84">
            <v>0</v>
          </cell>
        </row>
        <row r="85">
          <cell r="B85">
            <v>83786</v>
          </cell>
        </row>
        <row r="86">
          <cell r="B86">
            <v>15111</v>
          </cell>
        </row>
        <row r="87">
          <cell r="B87">
            <v>22013</v>
          </cell>
        </row>
        <row r="88">
          <cell r="B88">
            <v>45554</v>
          </cell>
        </row>
        <row r="89">
          <cell r="B89">
            <v>48559</v>
          </cell>
        </row>
        <row r="90">
          <cell r="B90">
            <v>197299</v>
          </cell>
        </row>
        <row r="91">
          <cell r="B91">
            <v>83786</v>
          </cell>
        </row>
        <row r="92">
          <cell r="B92">
            <v>15111</v>
          </cell>
        </row>
        <row r="93">
          <cell r="B93">
            <v>22013</v>
          </cell>
        </row>
        <row r="94">
          <cell r="B94">
            <v>45554</v>
          </cell>
        </row>
        <row r="95">
          <cell r="B95">
            <v>48559</v>
          </cell>
        </row>
        <row r="96">
          <cell r="B96">
            <v>197299</v>
          </cell>
        </row>
        <row r="97">
          <cell r="B97">
            <v>0</v>
          </cell>
        </row>
        <row r="98">
          <cell r="B98">
            <v>0</v>
          </cell>
        </row>
        <row r="99">
          <cell r="B99">
            <v>0</v>
          </cell>
        </row>
        <row r="100">
          <cell r="B100">
            <v>0</v>
          </cell>
        </row>
        <row r="101">
          <cell r="B101">
            <v>0</v>
          </cell>
        </row>
        <row r="102">
          <cell r="B102">
            <v>0</v>
          </cell>
        </row>
        <row r="103">
          <cell r="B103">
            <v>318386800</v>
          </cell>
        </row>
        <row r="104">
          <cell r="B104">
            <v>5666625</v>
          </cell>
        </row>
        <row r="105">
          <cell r="B105">
            <v>6934095.0000000009</v>
          </cell>
        </row>
        <row r="106">
          <cell r="B106">
            <v>1457728</v>
          </cell>
        </row>
        <row r="107">
          <cell r="B107">
            <v>2330832</v>
          </cell>
        </row>
        <row r="108">
          <cell r="B108">
            <v>7398712.5</v>
          </cell>
        </row>
        <row r="109">
          <cell r="B109">
            <v>1597.1762446861044</v>
          </cell>
        </row>
        <row r="110">
          <cell r="B110">
            <v>243.76803495515776</v>
          </cell>
        </row>
        <row r="111">
          <cell r="B111">
            <v>108.81860128630601</v>
          </cell>
        </row>
        <row r="112">
          <cell r="B112">
            <v>11.798401747757888</v>
          </cell>
        </row>
        <row r="113">
          <cell r="B113">
            <v>13.976568224267035</v>
          </cell>
        </row>
        <row r="114">
          <cell r="B114">
            <v>18.151387304242903</v>
          </cell>
        </row>
        <row r="115">
          <cell r="B115">
            <v>11999988</v>
          </cell>
        </row>
        <row r="116">
          <cell r="B116">
            <v>0</v>
          </cell>
        </row>
        <row r="117">
          <cell r="B117">
            <v>399999.2</v>
          </cell>
        </row>
        <row r="118">
          <cell r="B118">
            <v>99999.900000000009</v>
          </cell>
        </row>
        <row r="119">
          <cell r="B119">
            <v>199999.80000000002</v>
          </cell>
        </row>
        <row r="120">
          <cell r="B120">
            <v>1200000</v>
          </cell>
        </row>
        <row r="121">
          <cell r="B121">
            <v>28654812</v>
          </cell>
        </row>
        <row r="122">
          <cell r="B122">
            <v>390997.12499999994</v>
          </cell>
        </row>
        <row r="123">
          <cell r="B123">
            <v>0</v>
          </cell>
        </row>
        <row r="124">
          <cell r="B124">
            <v>167638.72</v>
          </cell>
        </row>
        <row r="125">
          <cell r="B125">
            <v>268045.68000000005</v>
          </cell>
        </row>
        <row r="126">
          <cell r="B126">
            <v>425425.96875</v>
          </cell>
        </row>
        <row r="127">
          <cell r="B127">
            <v>76776</v>
          </cell>
        </row>
        <row r="128">
          <cell r="B128">
            <v>5090</v>
          </cell>
        </row>
        <row r="129">
          <cell r="B129">
            <v>5949</v>
          </cell>
        </row>
        <row r="130">
          <cell r="B130">
            <v>50486</v>
          </cell>
        </row>
        <row r="131">
          <cell r="B131">
            <v>39071</v>
          </cell>
        </row>
        <row r="132">
          <cell r="B132">
            <v>203999</v>
          </cell>
        </row>
        <row r="133">
          <cell r="B133">
            <v>76776</v>
          </cell>
        </row>
        <row r="134">
          <cell r="B134">
            <v>5090</v>
          </cell>
        </row>
        <row r="135">
          <cell r="B135">
            <v>5949</v>
          </cell>
        </row>
        <row r="136">
          <cell r="B136">
            <v>50486</v>
          </cell>
        </row>
        <row r="137">
          <cell r="B137">
            <v>39071</v>
          </cell>
        </row>
        <row r="138">
          <cell r="B138">
            <v>203999</v>
          </cell>
        </row>
        <row r="139">
          <cell r="B139">
            <v>0</v>
          </cell>
        </row>
        <row r="140">
          <cell r="B140">
            <v>0</v>
          </cell>
        </row>
        <row r="141">
          <cell r="B141">
            <v>0</v>
          </cell>
        </row>
        <row r="142">
          <cell r="B142">
            <v>0</v>
          </cell>
        </row>
        <row r="143">
          <cell r="B143">
            <v>0</v>
          </cell>
        </row>
        <row r="144">
          <cell r="B144">
            <v>0</v>
          </cell>
        </row>
        <row r="145">
          <cell r="B145">
            <v>491366400.00000006</v>
          </cell>
        </row>
        <row r="146">
          <cell r="B146">
            <v>2799500</v>
          </cell>
        </row>
        <row r="147">
          <cell r="B147">
            <v>3271950</v>
          </cell>
        </row>
        <row r="148">
          <cell r="B148">
            <v>2271870</v>
          </cell>
        </row>
        <row r="149">
          <cell r="B149">
            <v>2305188.9999999995</v>
          </cell>
        </row>
        <row r="150">
          <cell r="B150">
            <v>11117945.5</v>
          </cell>
        </row>
        <row r="151">
          <cell r="B151">
            <v>2396.799384740495</v>
          </cell>
        </row>
        <row r="152">
          <cell r="B152">
            <v>334.59991210578505</v>
          </cell>
        </row>
        <row r="153">
          <cell r="B153">
            <v>163.29841961968208</v>
          </cell>
        </row>
        <row r="154">
          <cell r="B154">
            <v>16.924995605289251</v>
          </cell>
        </row>
        <row r="155">
          <cell r="B155">
            <v>20.04961017857342</v>
          </cell>
        </row>
        <row r="156">
          <cell r="B156">
            <v>25.73845477736808</v>
          </cell>
        </row>
        <row r="157">
          <cell r="B157">
            <v>14999985</v>
          </cell>
        </row>
        <row r="158">
          <cell r="B158">
            <v>0</v>
          </cell>
        </row>
        <row r="159">
          <cell r="B159">
            <v>0</v>
          </cell>
        </row>
        <row r="160">
          <cell r="B160">
            <v>179999.95</v>
          </cell>
        </row>
        <row r="161">
          <cell r="B161">
            <v>0</v>
          </cell>
        </row>
        <row r="162">
          <cell r="B162">
            <v>1500000</v>
          </cell>
        </row>
        <row r="163">
          <cell r="B163">
            <v>44222976</v>
          </cell>
        </row>
        <row r="164">
          <cell r="B164">
            <v>0</v>
          </cell>
        </row>
        <row r="165">
          <cell r="B165">
            <v>301019.40000000002</v>
          </cell>
        </row>
        <row r="166">
          <cell r="B166">
            <v>261265.05</v>
          </cell>
        </row>
        <row r="167">
          <cell r="B167">
            <v>265096.73499999999</v>
          </cell>
        </row>
        <row r="168">
          <cell r="B168">
            <v>0</v>
          </cell>
        </row>
        <row r="169">
          <cell r="B169">
            <v>3</v>
          </cell>
        </row>
        <row r="170">
          <cell r="B170">
            <v>6</v>
          </cell>
        </row>
        <row r="171">
          <cell r="B171">
            <v>396363</v>
          </cell>
        </row>
        <row r="172">
          <cell r="B172">
            <v>10731775</v>
          </cell>
        </row>
        <row r="173">
          <cell r="B173">
            <v>29568225.000000004</v>
          </cell>
        </row>
        <row r="174">
          <cell r="B174">
            <v>475686</v>
          </cell>
        </row>
        <row r="175">
          <cell r="B175">
            <v>10731775</v>
          </cell>
        </row>
        <row r="176">
          <cell r="B176">
            <v>35433381.25</v>
          </cell>
        </row>
        <row r="177">
          <cell r="B177">
            <v>469740</v>
          </cell>
        </row>
        <row r="178">
          <cell r="B178">
            <v>10537011.6</v>
          </cell>
        </row>
        <row r="179">
          <cell r="B179">
            <v>35153454.399999999</v>
          </cell>
        </row>
        <row r="180">
          <cell r="B180">
            <v>433609</v>
          </cell>
        </row>
        <row r="181">
          <cell r="B181">
            <v>2172508</v>
          </cell>
        </row>
        <row r="182">
          <cell r="B182">
            <v>8327492</v>
          </cell>
        </row>
        <row r="183">
          <cell r="B183">
            <v>479429</v>
          </cell>
        </row>
        <row r="184">
          <cell r="B184">
            <v>2172508</v>
          </cell>
        </row>
        <row r="185">
          <cell r="B185">
            <v>9205714</v>
          </cell>
        </row>
        <row r="186">
          <cell r="B186">
            <v>473436</v>
          </cell>
        </row>
        <row r="187">
          <cell r="B187">
            <v>2160522</v>
          </cell>
        </row>
        <row r="188">
          <cell r="B188">
            <v>9016802</v>
          </cell>
        </row>
        <row r="189">
          <cell r="B189">
            <v>0</v>
          </cell>
        </row>
        <row r="190">
          <cell r="B190">
            <v>0</v>
          </cell>
        </row>
        <row r="191">
          <cell r="B191">
            <v>0</v>
          </cell>
        </row>
        <row r="192">
          <cell r="B192">
            <v>70686</v>
          </cell>
        </row>
        <row r="193">
          <cell r="B193">
            <v>7186959.4000000004</v>
          </cell>
        </row>
        <row r="194">
          <cell r="B194">
            <v>101.67447516544178</v>
          </cell>
        </row>
        <row r="195">
          <cell r="B195">
            <v>0</v>
          </cell>
        </row>
        <row r="196">
          <cell r="B196">
            <v>0</v>
          </cell>
        </row>
        <row r="197">
          <cell r="B197">
            <v>0</v>
          </cell>
        </row>
        <row r="198">
          <cell r="B198">
            <v>0</v>
          </cell>
        </row>
        <row r="199">
          <cell r="B199">
            <v>0</v>
          </cell>
        </row>
        <row r="200">
          <cell r="B200">
            <v>0</v>
          </cell>
        </row>
        <row r="201">
          <cell r="B201">
            <v>94604</v>
          </cell>
        </row>
        <row r="202">
          <cell r="B202">
            <v>2290870</v>
          </cell>
        </row>
        <row r="203">
          <cell r="B203">
            <v>24.215364533485236</v>
          </cell>
        </row>
        <row r="204">
          <cell r="B204">
            <v>0</v>
          </cell>
        </row>
        <row r="205">
          <cell r="B205">
            <v>0</v>
          </cell>
        </row>
        <row r="206">
          <cell r="B206">
            <v>0</v>
          </cell>
        </row>
        <row r="207">
          <cell r="B207">
            <v>134730</v>
          </cell>
        </row>
        <row r="208">
          <cell r="B208">
            <v>251495</v>
          </cell>
        </row>
        <row r="209">
          <cell r="B209">
            <v>0</v>
          </cell>
        </row>
        <row r="210">
          <cell r="B210">
            <v>0</v>
          </cell>
        </row>
        <row r="211">
          <cell r="B211">
            <v>745698.29999999993</v>
          </cell>
        </row>
        <row r="212">
          <cell r="B212">
            <v>853288</v>
          </cell>
        </row>
        <row r="213">
          <cell r="B213">
            <v>41471071.058554351</v>
          </cell>
        </row>
        <row r="214">
          <cell r="B214">
            <v>241780</v>
          </cell>
        </row>
        <row r="215">
          <cell r="B215">
            <v>0</v>
          </cell>
        </row>
        <row r="216">
          <cell r="B216">
            <v>41712851.058554351</v>
          </cell>
        </row>
        <row r="217">
          <cell r="B217">
            <v>16182308</v>
          </cell>
        </row>
        <row r="218">
          <cell r="B218">
            <v>1131923.2999999998</v>
          </cell>
        </row>
        <row r="219">
          <cell r="B219">
            <v>3751728</v>
          </cell>
        </row>
        <row r="220">
          <cell r="B220">
            <v>265290</v>
          </cell>
        </row>
        <row r="221">
          <cell r="B221">
            <v>7300000</v>
          </cell>
        </row>
        <row r="222">
          <cell r="B222">
            <v>477663</v>
          </cell>
        </row>
        <row r="223">
          <cell r="B223">
            <v>214994</v>
          </cell>
        </row>
        <row r="224">
          <cell r="B224">
            <v>0</v>
          </cell>
        </row>
        <row r="225">
          <cell r="B225">
            <v>0</v>
          </cell>
        </row>
        <row r="226">
          <cell r="B226">
            <v>3700000</v>
          </cell>
        </row>
        <row r="227">
          <cell r="B227">
            <v>160000</v>
          </cell>
        </row>
        <row r="228">
          <cell r="B228">
            <v>104430.20844450709</v>
          </cell>
        </row>
        <row r="229">
          <cell r="B229">
            <v>239988</v>
          </cell>
        </row>
        <row r="230">
          <cell r="B230">
            <v>2657153.7005883232</v>
          </cell>
        </row>
        <row r="231">
          <cell r="B231">
            <v>36185478.209032834</v>
          </cell>
        </row>
        <row r="232">
          <cell r="B232">
            <v>5527372.8495215178</v>
          </cell>
        </row>
        <row r="233">
          <cell r="B233">
            <v>1879307</v>
          </cell>
        </row>
        <row r="234">
          <cell r="B234">
            <v>3648065.8495215178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53097546</v>
          </cell>
        </row>
        <row r="244">
          <cell r="B244">
            <v>33281289</v>
          </cell>
        </row>
        <row r="245">
          <cell r="B245">
            <v>60000</v>
          </cell>
        </row>
        <row r="246">
          <cell r="B246">
            <v>1.426315789473684</v>
          </cell>
        </row>
        <row r="247">
          <cell r="B247">
            <v>7.7</v>
          </cell>
        </row>
        <row r="248">
          <cell r="B248">
            <v>7.7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11.338785220966853</v>
          </cell>
        </row>
        <row r="261">
          <cell r="B261">
            <v>19.045450705058339</v>
          </cell>
        </row>
        <row r="262">
          <cell r="B262">
            <v>91</v>
          </cell>
        </row>
        <row r="263">
          <cell r="B263">
            <v>92</v>
          </cell>
        </row>
        <row r="264">
          <cell r="B264">
            <v>469740</v>
          </cell>
        </row>
        <row r="265">
          <cell r="B265">
            <v>473436</v>
          </cell>
        </row>
        <row r="266">
          <cell r="B266">
            <v>3</v>
          </cell>
        </row>
        <row r="267">
          <cell r="B267">
            <v>6</v>
          </cell>
        </row>
        <row r="268">
          <cell r="B268">
            <v>1127376</v>
          </cell>
        </row>
        <row r="269">
          <cell r="B269">
            <v>1420308</v>
          </cell>
        </row>
        <row r="270">
          <cell r="B270">
            <v>3197447.5240728566</v>
          </cell>
        </row>
        <row r="271">
          <cell r="B271">
            <v>0.60637034739599671</v>
          </cell>
        </row>
        <row r="272">
          <cell r="B272">
            <v>0.8542762582337895</v>
          </cell>
        </row>
        <row r="273">
          <cell r="B273">
            <v>0.75941004238426435</v>
          </cell>
        </row>
        <row r="274">
          <cell r="B274">
            <v>0.68564603328237661</v>
          </cell>
        </row>
        <row r="275">
          <cell r="B275">
            <v>0.7842425664304199</v>
          </cell>
        </row>
        <row r="276">
          <cell r="B276">
            <v>0.76689690111316133</v>
          </cell>
        </row>
        <row r="277">
          <cell r="B277">
            <v>4233672.8495215178</v>
          </cell>
        </row>
        <row r="278">
          <cell r="B278">
            <v>0.74640952180034337</v>
          </cell>
        </row>
        <row r="279">
          <cell r="B279">
            <v>0.42739661716392996</v>
          </cell>
        </row>
        <row r="280">
          <cell r="B280">
            <v>0.57260338283607004</v>
          </cell>
        </row>
        <row r="281">
          <cell r="B281">
            <v>6.0191999999999996E-2</v>
          </cell>
        </row>
        <row r="282">
          <cell r="B282">
            <v>0.11119614282700516</v>
          </cell>
        </row>
        <row r="283">
          <cell r="B283">
            <v>19816257</v>
          </cell>
        </row>
        <row r="284">
          <cell r="B284">
            <v>26548773.054506451</v>
          </cell>
        </row>
        <row r="285">
          <cell r="B285">
            <v>1036225.3254486613</v>
          </cell>
        </row>
        <row r="286">
          <cell r="B286">
            <v>2000000</v>
          </cell>
        </row>
        <row r="287">
          <cell r="B287">
            <v>0</v>
          </cell>
        </row>
        <row r="288">
          <cell r="B288">
            <v>0</v>
          </cell>
        </row>
        <row r="289">
          <cell r="B289">
            <v>3197447.5240728566</v>
          </cell>
        </row>
        <row r="290">
          <cell r="B290">
            <v>8.9397144721397231E-2</v>
          </cell>
        </row>
        <row r="291">
          <cell r="B291">
            <v>0.36524707043601073</v>
          </cell>
        </row>
      </sheetData>
      <sheetData sheetId="67">
        <row r="3">
          <cell r="B3">
            <v>363677</v>
          </cell>
          <cell r="C3">
            <v>150730</v>
          </cell>
          <cell r="D3">
            <v>112623</v>
          </cell>
          <cell r="E3">
            <v>240233</v>
          </cell>
          <cell r="F3">
            <v>265398</v>
          </cell>
          <cell r="G3">
            <v>758000</v>
          </cell>
          <cell r="H3">
            <v>1890661</v>
          </cell>
        </row>
        <row r="4">
          <cell r="B4">
            <v>363677</v>
          </cell>
          <cell r="C4">
            <v>150730</v>
          </cell>
          <cell r="D4">
            <v>112623</v>
          </cell>
          <cell r="E4">
            <v>240233</v>
          </cell>
          <cell r="F4">
            <v>265398</v>
          </cell>
          <cell r="G4">
            <v>758000</v>
          </cell>
          <cell r="H4">
            <v>1890661</v>
          </cell>
        </row>
        <row r="5">
          <cell r="B5">
            <v>0</v>
          </cell>
          <cell r="C5">
            <v>0</v>
          </cell>
          <cell r="D5">
            <v>112623</v>
          </cell>
          <cell r="E5">
            <v>0</v>
          </cell>
          <cell r="F5">
            <v>0</v>
          </cell>
          <cell r="G5">
            <v>0</v>
          </cell>
        </row>
        <row r="6">
          <cell r="B6">
            <v>363677</v>
          </cell>
          <cell r="C6">
            <v>150730</v>
          </cell>
          <cell r="D6">
            <v>0</v>
          </cell>
          <cell r="E6">
            <v>240233</v>
          </cell>
          <cell r="F6">
            <v>265398</v>
          </cell>
          <cell r="G6">
            <v>758000</v>
          </cell>
        </row>
        <row r="7">
          <cell r="B7">
            <v>0</v>
          </cell>
          <cell r="C7">
            <v>0</v>
          </cell>
          <cell r="D7">
            <v>1778038</v>
          </cell>
          <cell r="E7">
            <v>0</v>
          </cell>
          <cell r="F7">
            <v>0</v>
          </cell>
          <cell r="G7">
            <v>0</v>
          </cell>
        </row>
        <row r="8">
          <cell r="B8">
            <v>331737</v>
          </cell>
          <cell r="C8">
            <v>57586</v>
          </cell>
          <cell r="D8">
            <v>73428</v>
          </cell>
          <cell r="E8">
            <v>263417</v>
          </cell>
          <cell r="F8">
            <v>333951</v>
          </cell>
          <cell r="G8">
            <v>783551</v>
          </cell>
          <cell r="H8">
            <v>1843670</v>
          </cell>
        </row>
        <row r="9">
          <cell r="B9">
            <v>331737</v>
          </cell>
          <cell r="C9">
            <v>57153</v>
          </cell>
          <cell r="D9">
            <v>73428</v>
          </cell>
          <cell r="E9">
            <v>263417</v>
          </cell>
          <cell r="F9">
            <v>333951</v>
          </cell>
          <cell r="G9">
            <v>783551</v>
          </cell>
          <cell r="H9">
            <v>1843237</v>
          </cell>
        </row>
        <row r="10">
          <cell r="B10">
            <v>0</v>
          </cell>
          <cell r="C10">
            <v>0</v>
          </cell>
          <cell r="D10">
            <v>0</v>
          </cell>
          <cell r="E10">
            <v>0</v>
          </cell>
          <cell r="F10">
            <v>159255</v>
          </cell>
          <cell r="G10">
            <v>472776</v>
          </cell>
        </row>
        <row r="11">
          <cell r="B11">
            <v>331737</v>
          </cell>
          <cell r="C11">
            <v>57153</v>
          </cell>
          <cell r="D11">
            <v>73428</v>
          </cell>
          <cell r="E11">
            <v>263417</v>
          </cell>
          <cell r="F11">
            <v>174696</v>
          </cell>
          <cell r="G11">
            <v>310775</v>
          </cell>
        </row>
        <row r="12">
          <cell r="B12">
            <v>0</v>
          </cell>
          <cell r="C12">
            <v>0</v>
          </cell>
          <cell r="D12">
            <v>0</v>
          </cell>
          <cell r="E12">
            <v>0</v>
          </cell>
          <cell r="F12">
            <v>616813</v>
          </cell>
          <cell r="G12">
            <v>594393</v>
          </cell>
        </row>
        <row r="13">
          <cell r="B13">
            <v>3800</v>
          </cell>
          <cell r="C13">
            <v>375</v>
          </cell>
          <cell r="D13">
            <v>315</v>
          </cell>
          <cell r="E13">
            <v>32</v>
          </cell>
          <cell r="F13">
            <v>48</v>
          </cell>
          <cell r="G13">
            <v>37.5</v>
          </cell>
        </row>
        <row r="14">
          <cell r="B14">
            <v>4000</v>
          </cell>
          <cell r="C14">
            <v>395</v>
          </cell>
          <cell r="D14">
            <v>340</v>
          </cell>
          <cell r="E14">
            <v>33</v>
          </cell>
          <cell r="F14">
            <v>48.5</v>
          </cell>
          <cell r="G14">
            <v>43</v>
          </cell>
        </row>
        <row r="15">
          <cell r="B15">
            <v>3700.0000000000005</v>
          </cell>
          <cell r="C15">
            <v>355</v>
          </cell>
          <cell r="D15">
            <v>310</v>
          </cell>
          <cell r="E15">
            <v>29</v>
          </cell>
          <cell r="F15">
            <v>45</v>
          </cell>
          <cell r="G15">
            <v>38</v>
          </cell>
        </row>
        <row r="16">
          <cell r="B16">
            <v>3949.9999999999995</v>
          </cell>
          <cell r="C16">
            <v>365</v>
          </cell>
          <cell r="D16">
            <v>330</v>
          </cell>
          <cell r="E16">
            <v>31</v>
          </cell>
          <cell r="F16">
            <v>47.2</v>
          </cell>
          <cell r="G16">
            <v>39.5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6500.0000000000009</v>
          </cell>
          <cell r="C23">
            <v>570</v>
          </cell>
          <cell r="D23">
            <v>570</v>
          </cell>
          <cell r="E23">
            <v>45</v>
          </cell>
          <cell r="F23">
            <v>60</v>
          </cell>
          <cell r="G23">
            <v>56</v>
          </cell>
        </row>
        <row r="24">
          <cell r="B24">
            <v>6150</v>
          </cell>
          <cell r="C24">
            <v>535</v>
          </cell>
          <cell r="D24">
            <v>465</v>
          </cell>
          <cell r="E24">
            <v>43</v>
          </cell>
          <cell r="F24">
            <v>55.999999999999993</v>
          </cell>
          <cell r="G24">
            <v>56</v>
          </cell>
        </row>
        <row r="25">
          <cell r="B25">
            <v>5900</v>
          </cell>
          <cell r="C25">
            <v>480.00000000000006</v>
          </cell>
          <cell r="D25">
            <v>460</v>
          </cell>
          <cell r="E25">
            <v>41</v>
          </cell>
          <cell r="F25">
            <v>54</v>
          </cell>
          <cell r="G25">
            <v>55</v>
          </cell>
        </row>
        <row r="26">
          <cell r="B26">
            <v>6150</v>
          </cell>
          <cell r="C26">
            <v>495</v>
          </cell>
          <cell r="D26">
            <v>480</v>
          </cell>
          <cell r="E26">
            <v>43</v>
          </cell>
          <cell r="F26">
            <v>57</v>
          </cell>
          <cell r="G26">
            <v>56.2</v>
          </cell>
        </row>
        <row r="27">
          <cell r="B27">
            <v>6099.9999999999991</v>
          </cell>
          <cell r="C27">
            <v>450.00000000000006</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70899930</v>
          </cell>
          <cell r="C33">
            <v>2455018.6</v>
          </cell>
          <cell r="D33">
            <v>2870003.2</v>
          </cell>
          <cell r="E33">
            <v>718999.45000000007</v>
          </cell>
          <cell r="F33">
            <v>1219999.55</v>
          </cell>
          <cell r="G33">
            <v>5800000</v>
          </cell>
          <cell r="H33">
            <v>9914189</v>
          </cell>
        </row>
        <row r="34">
          <cell r="B34">
            <v>86949990</v>
          </cell>
          <cell r="C34">
            <v>2589987.9</v>
          </cell>
          <cell r="D34">
            <v>3120006.4000000004</v>
          </cell>
          <cell r="E34">
            <v>1160999.45</v>
          </cell>
          <cell r="F34">
            <v>1649999.8900000001</v>
          </cell>
          <cell r="G34">
            <v>7400000</v>
          </cell>
          <cell r="H34">
            <v>12980331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6.2</v>
          </cell>
          <cell r="E47">
            <v>0.65</v>
          </cell>
          <cell r="F47">
            <v>0.77</v>
          </cell>
          <cell r="G47">
            <v>1</v>
          </cell>
        </row>
        <row r="48">
          <cell r="B48">
            <v>92</v>
          </cell>
          <cell r="C48">
            <v>13</v>
          </cell>
          <cell r="D48">
            <v>6.6</v>
          </cell>
          <cell r="E48">
            <v>0.66</v>
          </cell>
          <cell r="F48">
            <v>0.79</v>
          </cell>
          <cell r="G48">
            <v>1</v>
          </cell>
        </row>
        <row r="49">
          <cell r="B49">
            <v>90</v>
          </cell>
          <cell r="C49">
            <v>13.1</v>
          </cell>
          <cell r="D49">
            <v>6.4</v>
          </cell>
          <cell r="E49">
            <v>0.65</v>
          </cell>
          <cell r="F49">
            <v>0.77</v>
          </cell>
          <cell r="G49">
            <v>1</v>
          </cell>
        </row>
        <row r="50">
          <cell r="B50">
            <v>93</v>
          </cell>
          <cell r="C50">
            <v>13.3</v>
          </cell>
          <cell r="D50">
            <v>6.5</v>
          </cell>
          <cell r="E50">
            <v>0.66</v>
          </cell>
          <cell r="F50">
            <v>0.79</v>
          </cell>
          <cell r="G50">
            <v>1</v>
          </cell>
        </row>
        <row r="51">
          <cell r="B51">
            <v>11.186666666666678</v>
          </cell>
          <cell r="C51">
            <v>9.2427480916030582</v>
          </cell>
          <cell r="D51">
            <v>9.2812499999999964</v>
          </cell>
          <cell r="E51">
            <v>9.2553846153846209</v>
          </cell>
          <cell r="F51">
            <v>10.394805194805201</v>
          </cell>
          <cell r="G51">
            <v>7.6</v>
          </cell>
        </row>
        <row r="52">
          <cell r="B52">
            <v>14954296.599531464</v>
          </cell>
          <cell r="C52">
            <v>11617106.131429806</v>
          </cell>
          <cell r="D52">
            <v>16400397.867407143</v>
          </cell>
          <cell r="E52">
            <v>5546232.6128539443</v>
          </cell>
          <cell r="F52">
            <v>537953.86991303787</v>
          </cell>
          <cell r="G52">
            <v>0</v>
          </cell>
          <cell r="H52">
            <v>0</v>
          </cell>
          <cell r="I52">
            <v>0</v>
          </cell>
          <cell r="J52">
            <v>0</v>
          </cell>
          <cell r="K52">
            <v>0</v>
          </cell>
        </row>
        <row r="53">
          <cell r="B53">
            <v>17073289</v>
          </cell>
          <cell r="C53">
            <v>14545968</v>
          </cell>
          <cell r="D53">
            <v>17976102</v>
          </cell>
          <cell r="E53">
            <v>16708507</v>
          </cell>
          <cell r="F53">
            <v>10440479</v>
          </cell>
          <cell r="G53">
            <v>0</v>
          </cell>
          <cell r="H53">
            <v>0</v>
          </cell>
          <cell r="I53">
            <v>0</v>
          </cell>
          <cell r="J53">
            <v>0</v>
          </cell>
          <cell r="K53">
            <v>0</v>
          </cell>
        </row>
        <row r="54">
          <cell r="B54">
            <v>649895</v>
          </cell>
          <cell r="C54">
            <v>721962</v>
          </cell>
          <cell r="D54">
            <v>920994</v>
          </cell>
          <cell r="E54">
            <v>1217043</v>
          </cell>
          <cell r="F54">
            <v>869044</v>
          </cell>
          <cell r="G54">
            <v>0</v>
          </cell>
          <cell r="H54">
            <v>0</v>
          </cell>
          <cell r="I54">
            <v>0</v>
          </cell>
          <cell r="J54">
            <v>0</v>
          </cell>
          <cell r="K54">
            <v>0</v>
          </cell>
        </row>
        <row r="55">
          <cell r="B55">
            <v>1460537</v>
          </cell>
          <cell r="C55">
            <v>1061194</v>
          </cell>
          <cell r="D55">
            <v>1245567</v>
          </cell>
          <cell r="E55">
            <v>991947</v>
          </cell>
          <cell r="F55">
            <v>5985615</v>
          </cell>
          <cell r="G55">
            <v>0</v>
          </cell>
          <cell r="H55">
            <v>0</v>
          </cell>
          <cell r="I55">
            <v>0</v>
          </cell>
          <cell r="J55">
            <v>0</v>
          </cell>
          <cell r="K55">
            <v>0</v>
          </cell>
        </row>
        <row r="56">
          <cell r="B56">
            <v>2110432</v>
          </cell>
          <cell r="C56">
            <v>1783156</v>
          </cell>
          <cell r="D56">
            <v>2166561</v>
          </cell>
          <cell r="E56">
            <v>2208990</v>
          </cell>
          <cell r="F56">
            <v>6854659</v>
          </cell>
          <cell r="G56">
            <v>0</v>
          </cell>
          <cell r="H56">
            <v>0</v>
          </cell>
          <cell r="I56">
            <v>0</v>
          </cell>
          <cell r="J56">
            <v>0</v>
          </cell>
          <cell r="K56">
            <v>0</v>
          </cell>
        </row>
        <row r="57">
          <cell r="B57">
            <v>2440421</v>
          </cell>
          <cell r="C57">
            <v>2396653</v>
          </cell>
          <cell r="D57">
            <v>2415697</v>
          </cell>
          <cell r="E57">
            <v>2404300</v>
          </cell>
          <cell r="F57">
            <v>2393695</v>
          </cell>
          <cell r="G57">
            <v>37147</v>
          </cell>
          <cell r="H57">
            <v>37147</v>
          </cell>
          <cell r="I57">
            <v>37147</v>
          </cell>
          <cell r="J57">
            <v>37147</v>
          </cell>
          <cell r="K57">
            <v>37147</v>
          </cell>
        </row>
        <row r="58">
          <cell r="B58">
            <v>7421885</v>
          </cell>
          <cell r="C58">
            <v>6655064</v>
          </cell>
          <cell r="D58">
            <v>7209037</v>
          </cell>
          <cell r="E58">
            <v>5593526</v>
          </cell>
          <cell r="F58">
            <v>5593526</v>
          </cell>
          <cell r="G58">
            <v>2391366</v>
          </cell>
          <cell r="H58">
            <v>1626129</v>
          </cell>
          <cell r="I58">
            <v>1530473</v>
          </cell>
          <cell r="J58">
            <v>2104399</v>
          </cell>
          <cell r="K58">
            <v>2295709</v>
          </cell>
        </row>
        <row r="59">
          <cell r="B59">
            <v>9350354</v>
          </cell>
          <cell r="C59">
            <v>9560814</v>
          </cell>
          <cell r="D59">
            <v>8159290</v>
          </cell>
          <cell r="E59">
            <v>8034180</v>
          </cell>
          <cell r="F59">
            <v>6611475</v>
          </cell>
          <cell r="G59">
            <v>1913093</v>
          </cell>
          <cell r="H59">
            <v>2295709</v>
          </cell>
          <cell r="I59">
            <v>2104399</v>
          </cell>
          <cell r="J59">
            <v>1530473</v>
          </cell>
          <cell r="K59">
            <v>1626129</v>
          </cell>
        </row>
        <row r="60">
          <cell r="B60">
            <v>16772239</v>
          </cell>
          <cell r="C60">
            <v>16215878</v>
          </cell>
          <cell r="D60">
            <v>15368327</v>
          </cell>
          <cell r="E60">
            <v>13627706</v>
          </cell>
          <cell r="F60">
            <v>12205001</v>
          </cell>
          <cell r="G60">
            <v>4304459</v>
          </cell>
          <cell r="H60">
            <v>3921838</v>
          </cell>
          <cell r="I60">
            <v>3634872</v>
          </cell>
          <cell r="J60">
            <v>3634872</v>
          </cell>
          <cell r="K60">
            <v>3921838</v>
          </cell>
        </row>
        <row r="61">
          <cell r="B61">
            <v>53350677.599531464</v>
          </cell>
          <cell r="C61">
            <v>46558761.131429806</v>
          </cell>
          <cell r="D61">
            <v>54327084.867407143</v>
          </cell>
          <cell r="E61">
            <v>40495735.612853944</v>
          </cell>
          <cell r="F61">
            <v>32431787.869913038</v>
          </cell>
          <cell r="G61">
            <v>0</v>
          </cell>
          <cell r="H61">
            <v>0</v>
          </cell>
          <cell r="I61">
            <v>0</v>
          </cell>
          <cell r="J61">
            <v>0</v>
          </cell>
          <cell r="K61">
            <v>0</v>
          </cell>
        </row>
        <row r="62">
          <cell r="B62">
            <v>7832022.875</v>
          </cell>
          <cell r="C62">
            <v>8552355.4074675329</v>
          </cell>
          <cell r="D62">
            <v>8858929.453125</v>
          </cell>
          <cell r="E62">
            <v>7499238.3208198054</v>
          </cell>
          <cell r="F62">
            <v>6000000.328125</v>
          </cell>
          <cell r="G62">
            <v>0</v>
          </cell>
          <cell r="H62">
            <v>0</v>
          </cell>
          <cell r="I62">
            <v>0</v>
          </cell>
          <cell r="J62">
            <v>0</v>
          </cell>
          <cell r="K62">
            <v>0</v>
          </cell>
        </row>
        <row r="63">
          <cell r="B63">
            <v>2325129</v>
          </cell>
          <cell r="C63">
            <v>2439206</v>
          </cell>
          <cell r="D63">
            <v>3135231</v>
          </cell>
          <cell r="E63">
            <v>2299738</v>
          </cell>
          <cell r="F63">
            <v>126390</v>
          </cell>
          <cell r="G63">
            <v>-4112230</v>
          </cell>
          <cell r="H63">
            <v>-3633421</v>
          </cell>
          <cell r="I63">
            <v>-2892685</v>
          </cell>
          <cell r="J63">
            <v>-2738576</v>
          </cell>
          <cell r="K63">
            <v>-3355092</v>
          </cell>
        </row>
        <row r="64">
          <cell r="B64">
            <v>14131268</v>
          </cell>
          <cell r="C64">
            <v>13323261</v>
          </cell>
          <cell r="D64">
            <v>12228280</v>
          </cell>
          <cell r="E64">
            <v>8858423</v>
          </cell>
          <cell r="F64">
            <v>15402081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28062257.724531464</v>
          </cell>
          <cell r="C66">
            <v>21243938.723962273</v>
          </cell>
          <cell r="D66">
            <v>29104644.414282143</v>
          </cell>
          <cell r="E66">
            <v>20838336.292034142</v>
          </cell>
          <cell r="F66">
            <v>9903316.5417880379</v>
          </cell>
          <cell r="G66">
            <v>12538931</v>
          </cell>
          <cell r="H66">
            <v>13468377</v>
          </cell>
          <cell r="I66">
            <v>14906277</v>
          </cell>
          <cell r="J66">
            <v>15206444</v>
          </cell>
          <cell r="K66">
            <v>14008662</v>
          </cell>
        </row>
        <row r="67">
          <cell r="B67">
            <v>53350677.599531464</v>
          </cell>
          <cell r="C67">
            <v>46558761.131429806</v>
          </cell>
          <cell r="D67">
            <v>54327084.867407143</v>
          </cell>
          <cell r="E67">
            <v>40495735.612853944</v>
          </cell>
          <cell r="F67">
            <v>32431787.869913038</v>
          </cell>
          <cell r="G67">
            <v>0</v>
          </cell>
          <cell r="H67">
            <v>0</v>
          </cell>
          <cell r="I67">
            <v>0</v>
          </cell>
          <cell r="J67">
            <v>0</v>
          </cell>
          <cell r="K67">
            <v>0</v>
          </cell>
        </row>
        <row r="68">
          <cell r="B68">
            <v>2000000</v>
          </cell>
          <cell r="C68">
            <v>0</v>
          </cell>
          <cell r="D68">
            <v>10</v>
          </cell>
          <cell r="E68">
            <v>2500000</v>
          </cell>
          <cell r="F68">
            <v>0</v>
          </cell>
          <cell r="G68">
            <v>0</v>
          </cell>
          <cell r="H68">
            <v>0</v>
          </cell>
          <cell r="I68">
            <v>0</v>
          </cell>
          <cell r="J68">
            <v>0</v>
          </cell>
          <cell r="K68">
            <v>0</v>
          </cell>
        </row>
        <row r="69">
          <cell r="B69">
            <v>43058182.77854602</v>
          </cell>
          <cell r="C69">
            <v>44387734.341333658</v>
          </cell>
          <cell r="D69">
            <v>47809857.444771677</v>
          </cell>
          <cell r="E69">
            <v>40595373.134380899</v>
          </cell>
          <cell r="F69">
            <v>29321163.533857364</v>
          </cell>
          <cell r="G69">
            <v>0</v>
          </cell>
          <cell r="H69">
            <v>0</v>
          </cell>
          <cell r="I69">
            <v>0</v>
          </cell>
          <cell r="J69">
            <v>0</v>
          </cell>
          <cell r="K69">
            <v>0</v>
          </cell>
        </row>
        <row r="70">
          <cell r="B70">
            <v>4513484.6700250134</v>
          </cell>
          <cell r="C70">
            <v>4734928.2203857675</v>
          </cell>
          <cell r="D70">
            <v>6086036.3759917915</v>
          </cell>
          <cell r="E70">
            <v>4464197.164677687</v>
          </cell>
          <cell r="F70">
            <v>245344.28068888932</v>
          </cell>
          <cell r="G70">
            <v>-39661</v>
          </cell>
          <cell r="H70">
            <v>-36465</v>
          </cell>
          <cell r="I70">
            <v>-34068</v>
          </cell>
          <cell r="J70">
            <v>-34068</v>
          </cell>
          <cell r="K70">
            <v>-36465</v>
          </cell>
        </row>
        <row r="71">
          <cell r="B71">
            <v>1.0174788071938214</v>
          </cell>
          <cell r="C71">
            <v>0.93638457797697072</v>
          </cell>
          <cell r="D71">
            <v>1.0062091677194609</v>
          </cell>
          <cell r="E71">
            <v>0.95014037291862286</v>
          </cell>
          <cell r="F71">
            <v>1.0897870741911244</v>
          </cell>
          <cell r="G71">
            <v>0</v>
          </cell>
          <cell r="H71">
            <v>0</v>
          </cell>
          <cell r="I71">
            <v>0</v>
          </cell>
          <cell r="J71">
            <v>0</v>
          </cell>
          <cell r="K71">
            <v>0</v>
          </cell>
        </row>
        <row r="72">
          <cell r="B72">
            <v>1.136822385547031</v>
          </cell>
          <cell r="C72">
            <v>1.0217626111621718</v>
          </cell>
          <cell r="D72">
            <v>1.0202003243395845</v>
          </cell>
          <cell r="E72">
            <v>1.0510108584297011</v>
          </cell>
          <cell r="F72">
            <v>0.77020382052151171</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16.963684210526317</v>
          </cell>
        </row>
        <row r="82">
          <cell r="B82">
            <v>60000</v>
          </cell>
        </row>
        <row r="83">
          <cell r="B83">
            <v>1103400</v>
          </cell>
        </row>
        <row r="84">
          <cell r="B84">
            <v>16.399108897651899</v>
          </cell>
        </row>
        <row r="85">
          <cell r="B85">
            <v>72201</v>
          </cell>
        </row>
        <row r="86">
          <cell r="B86">
            <v>13784</v>
          </cell>
        </row>
        <row r="87">
          <cell r="B87">
            <v>19207</v>
          </cell>
        </row>
        <row r="88">
          <cell r="B88">
            <v>38807</v>
          </cell>
        </row>
        <row r="89">
          <cell r="B89">
            <v>41779</v>
          </cell>
        </row>
        <row r="90">
          <cell r="B90">
            <v>174978</v>
          </cell>
        </row>
        <row r="91">
          <cell r="B91">
            <v>72201</v>
          </cell>
        </row>
        <row r="92">
          <cell r="B92">
            <v>13784</v>
          </cell>
        </row>
        <row r="93">
          <cell r="B93">
            <v>19207</v>
          </cell>
        </row>
        <row r="94">
          <cell r="B94">
            <v>38807</v>
          </cell>
        </row>
        <row r="95">
          <cell r="B95">
            <v>41779</v>
          </cell>
        </row>
        <row r="96">
          <cell r="B96">
            <v>174978</v>
          </cell>
        </row>
        <row r="97">
          <cell r="B97">
            <v>0</v>
          </cell>
        </row>
        <row r="98">
          <cell r="B98">
            <v>0</v>
          </cell>
        </row>
        <row r="99">
          <cell r="B99">
            <v>0</v>
          </cell>
        </row>
        <row r="100">
          <cell r="B100">
            <v>0</v>
          </cell>
        </row>
        <row r="101">
          <cell r="B101">
            <v>0</v>
          </cell>
        </row>
        <row r="102">
          <cell r="B102">
            <v>77057</v>
          </cell>
        </row>
        <row r="103">
          <cell r="B103">
            <v>274363800</v>
          </cell>
        </row>
        <row r="104">
          <cell r="B104">
            <v>5169000</v>
          </cell>
        </row>
        <row r="105">
          <cell r="B105">
            <v>6050205</v>
          </cell>
        </row>
        <row r="106">
          <cell r="B106">
            <v>1241823.9999999998</v>
          </cell>
        </row>
        <row r="107">
          <cell r="B107">
            <v>2005392</v>
          </cell>
        </row>
        <row r="108">
          <cell r="B108">
            <v>9451312.5</v>
          </cell>
        </row>
        <row r="109">
          <cell r="B109">
            <v>1470.9000994536198</v>
          </cell>
        </row>
        <row r="110">
          <cell r="B110">
            <v>229.81768114269352</v>
          </cell>
        </row>
        <row r="111">
          <cell r="B111">
            <v>104.59734040559074</v>
          </cell>
        </row>
        <row r="112">
          <cell r="B112">
            <v>11.013167384942811</v>
          </cell>
        </row>
        <row r="113">
          <cell r="B113">
            <v>13.046367517547637</v>
          </cell>
        </row>
        <row r="114">
          <cell r="B114">
            <v>16.943334438373554</v>
          </cell>
        </row>
        <row r="115">
          <cell r="B115">
            <v>11999970</v>
          </cell>
        </row>
        <row r="116">
          <cell r="B116">
            <v>0</v>
          </cell>
        </row>
        <row r="117">
          <cell r="B117">
            <v>400000</v>
          </cell>
        </row>
        <row r="118">
          <cell r="B118">
            <v>99999.900000000009</v>
          </cell>
        </row>
        <row r="119">
          <cell r="B119">
            <v>199999.80000000002</v>
          </cell>
        </row>
        <row r="120">
          <cell r="B120">
            <v>1200000</v>
          </cell>
        </row>
        <row r="121">
          <cell r="B121">
            <v>24692742</v>
          </cell>
        </row>
        <row r="122">
          <cell r="B122">
            <v>356660.99999999994</v>
          </cell>
        </row>
        <row r="123">
          <cell r="B123">
            <v>0</v>
          </cell>
        </row>
        <row r="124">
          <cell r="B124">
            <v>142809.75999999998</v>
          </cell>
        </row>
        <row r="125">
          <cell r="B125">
            <v>230620.08</v>
          </cell>
        </row>
        <row r="126">
          <cell r="B126">
            <v>543450.46875</v>
          </cell>
        </row>
        <row r="127">
          <cell r="B127">
            <v>74963</v>
          </cell>
        </row>
        <row r="128">
          <cell r="B128">
            <v>4983</v>
          </cell>
        </row>
        <row r="129">
          <cell r="B129">
            <v>5867</v>
          </cell>
        </row>
        <row r="130">
          <cell r="B130">
            <v>51849</v>
          </cell>
        </row>
        <row r="131">
          <cell r="B131">
            <v>38456</v>
          </cell>
        </row>
        <row r="132">
          <cell r="B132">
            <v>193941</v>
          </cell>
        </row>
        <row r="133">
          <cell r="B133">
            <v>74963</v>
          </cell>
        </row>
        <row r="134">
          <cell r="B134">
            <v>4983</v>
          </cell>
        </row>
        <row r="135">
          <cell r="B135">
            <v>5867</v>
          </cell>
        </row>
        <row r="136">
          <cell r="B136">
            <v>51849</v>
          </cell>
        </row>
        <row r="137">
          <cell r="B137">
            <v>38456</v>
          </cell>
        </row>
        <row r="138">
          <cell r="B138">
            <v>193941</v>
          </cell>
        </row>
        <row r="139">
          <cell r="B139">
            <v>0</v>
          </cell>
        </row>
        <row r="140">
          <cell r="B140">
            <v>0</v>
          </cell>
        </row>
        <row r="141">
          <cell r="B141">
            <v>0</v>
          </cell>
        </row>
        <row r="142">
          <cell r="B142">
            <v>0</v>
          </cell>
        </row>
        <row r="143">
          <cell r="B143">
            <v>0</v>
          </cell>
        </row>
        <row r="144">
          <cell r="B144">
            <v>0</v>
          </cell>
        </row>
        <row r="145">
          <cell r="B145">
            <v>487259500.00000006</v>
          </cell>
        </row>
        <row r="146">
          <cell r="B146">
            <v>2840309.9999999995</v>
          </cell>
        </row>
        <row r="147">
          <cell r="B147">
            <v>3344190</v>
          </cell>
        </row>
        <row r="148">
          <cell r="B148">
            <v>2333205</v>
          </cell>
        </row>
        <row r="149">
          <cell r="B149">
            <v>2307360</v>
          </cell>
        </row>
        <row r="150">
          <cell r="B150">
            <v>10860696</v>
          </cell>
        </row>
        <row r="151">
          <cell r="B151">
            <v>2418.9590196949916</v>
          </cell>
        </row>
        <row r="152">
          <cell r="B152">
            <v>344.23292397782654</v>
          </cell>
        </row>
        <row r="153">
          <cell r="B153">
            <v>172.01486362275497</v>
          </cell>
        </row>
        <row r="154">
          <cell r="B154">
            <v>17.275259586686051</v>
          </cell>
        </row>
        <row r="155">
          <cell r="B155">
            <v>20.464538279612707</v>
          </cell>
        </row>
        <row r="156">
          <cell r="B156">
            <v>26.277322441055464</v>
          </cell>
        </row>
        <row r="157">
          <cell r="B157">
            <v>15000030</v>
          </cell>
        </row>
        <row r="158">
          <cell r="B158">
            <v>0</v>
          </cell>
        </row>
        <row r="159">
          <cell r="B159">
            <v>0</v>
          </cell>
        </row>
        <row r="160">
          <cell r="B160">
            <v>179999.95</v>
          </cell>
        </row>
        <row r="161">
          <cell r="B161">
            <v>0</v>
          </cell>
        </row>
        <row r="162">
          <cell r="B162">
            <v>1500000</v>
          </cell>
        </row>
        <row r="163">
          <cell r="B163">
            <v>43853355</v>
          </cell>
        </row>
        <row r="164">
          <cell r="B164">
            <v>0</v>
          </cell>
        </row>
        <row r="165">
          <cell r="B165">
            <v>307665.48</v>
          </cell>
        </row>
        <row r="166">
          <cell r="B166">
            <v>268318.57500000001</v>
          </cell>
        </row>
        <row r="167">
          <cell r="B167">
            <v>265346.40000000002</v>
          </cell>
        </row>
        <row r="168">
          <cell r="B168">
            <v>0</v>
          </cell>
        </row>
        <row r="169">
          <cell r="B169">
            <v>3</v>
          </cell>
        </row>
        <row r="170">
          <cell r="B170">
            <v>6</v>
          </cell>
        </row>
        <row r="171">
          <cell r="B171">
            <v>469740</v>
          </cell>
        </row>
        <row r="172">
          <cell r="B172">
            <v>10537011.600000001</v>
          </cell>
        </row>
        <row r="173">
          <cell r="B173">
            <v>35312881.200000003</v>
          </cell>
        </row>
        <row r="174">
          <cell r="B174">
            <v>469740</v>
          </cell>
        </row>
        <row r="175">
          <cell r="B175">
            <v>10537011.600000001</v>
          </cell>
        </row>
        <row r="176">
          <cell r="B176">
            <v>35312881.200000003</v>
          </cell>
        </row>
        <row r="177">
          <cell r="B177">
            <v>463868</v>
          </cell>
        </row>
        <row r="178">
          <cell r="B178">
            <v>10431772.312500002</v>
          </cell>
        </row>
        <row r="179">
          <cell r="B179">
            <v>34879036.500000007</v>
          </cell>
        </row>
        <row r="180">
          <cell r="B180">
            <v>332606</v>
          </cell>
        </row>
        <row r="181">
          <cell r="B181">
            <v>2160522</v>
          </cell>
        </row>
        <row r="182">
          <cell r="B182">
            <v>6339478</v>
          </cell>
        </row>
        <row r="183">
          <cell r="B183">
            <v>473436</v>
          </cell>
        </row>
        <row r="184">
          <cell r="B184">
            <v>2160522</v>
          </cell>
        </row>
        <row r="185">
          <cell r="B185">
            <v>9016802</v>
          </cell>
        </row>
        <row r="186">
          <cell r="B186">
            <v>467518</v>
          </cell>
        </row>
        <row r="187">
          <cell r="B187">
            <v>2148686</v>
          </cell>
        </row>
        <row r="188">
          <cell r="B188">
            <v>8884677</v>
          </cell>
        </row>
        <row r="189">
          <cell r="B189">
            <v>0</v>
          </cell>
        </row>
        <row r="190">
          <cell r="B190">
            <v>0</v>
          </cell>
        </row>
        <row r="191">
          <cell r="B191">
            <v>0</v>
          </cell>
        </row>
        <row r="192">
          <cell r="B192">
            <v>42613</v>
          </cell>
        </row>
        <row r="193">
          <cell r="B193">
            <v>4159328</v>
          </cell>
        </row>
        <row r="194">
          <cell r="B194">
            <v>97.606958743134498</v>
          </cell>
        </row>
        <row r="195">
          <cell r="B195">
            <v>0</v>
          </cell>
        </row>
        <row r="196">
          <cell r="B196">
            <v>0</v>
          </cell>
        </row>
        <row r="197">
          <cell r="B197">
            <v>0</v>
          </cell>
        </row>
        <row r="198">
          <cell r="B198">
            <v>0</v>
          </cell>
        </row>
        <row r="199">
          <cell r="B199">
            <v>0</v>
          </cell>
        </row>
        <row r="200">
          <cell r="B200">
            <v>0</v>
          </cell>
        </row>
        <row r="201">
          <cell r="B201">
            <v>57151</v>
          </cell>
        </row>
        <row r="202">
          <cell r="B202">
            <v>1460537</v>
          </cell>
        </row>
        <row r="203">
          <cell r="B203">
            <v>25.555762674155005</v>
          </cell>
        </row>
        <row r="204">
          <cell r="B204">
            <v>0</v>
          </cell>
        </row>
        <row r="205">
          <cell r="B205">
            <v>0</v>
          </cell>
        </row>
        <row r="206">
          <cell r="B206">
            <v>0</v>
          </cell>
        </row>
        <row r="207">
          <cell r="B207">
            <v>128443</v>
          </cell>
        </row>
        <row r="208">
          <cell r="B208">
            <v>239761</v>
          </cell>
        </row>
        <row r="209">
          <cell r="B209">
            <v>0</v>
          </cell>
        </row>
        <row r="210">
          <cell r="B210">
            <v>0</v>
          </cell>
        </row>
        <row r="211">
          <cell r="B211">
            <v>683957.7</v>
          </cell>
        </row>
        <row r="212">
          <cell r="B212">
            <v>813474</v>
          </cell>
        </row>
        <row r="213">
          <cell r="B213">
            <v>43058182.77854602</v>
          </cell>
        </row>
        <row r="214">
          <cell r="B214">
            <v>173880</v>
          </cell>
        </row>
        <row r="215">
          <cell r="B215">
            <v>0</v>
          </cell>
        </row>
        <row r="216">
          <cell r="B216">
            <v>43232062.77854602</v>
          </cell>
        </row>
        <row r="217">
          <cell r="B217">
            <v>17003671</v>
          </cell>
        </row>
        <row r="218">
          <cell r="B218">
            <v>1052161.7</v>
          </cell>
        </row>
        <row r="219">
          <cell r="B219">
            <v>3753009</v>
          </cell>
        </row>
        <row r="220">
          <cell r="B220">
            <v>199764</v>
          </cell>
        </row>
        <row r="221">
          <cell r="B221">
            <v>6800000</v>
          </cell>
        </row>
        <row r="222">
          <cell r="B222">
            <v>315011</v>
          </cell>
        </row>
        <row r="223">
          <cell r="B223">
            <v>212307</v>
          </cell>
        </row>
        <row r="224">
          <cell r="B224">
            <v>0</v>
          </cell>
        </row>
        <row r="225">
          <cell r="B225">
            <v>0</v>
          </cell>
        </row>
        <row r="226">
          <cell r="B226">
            <v>3900000</v>
          </cell>
        </row>
        <row r="227">
          <cell r="B227">
            <v>160000</v>
          </cell>
        </row>
        <row r="228">
          <cell r="B228">
            <v>107089.43552911472</v>
          </cell>
        </row>
        <row r="229">
          <cell r="B229">
            <v>233446</v>
          </cell>
        </row>
        <row r="230">
          <cell r="B230">
            <v>2656989.9729918931</v>
          </cell>
        </row>
        <row r="231">
          <cell r="B231">
            <v>36393449.108521007</v>
          </cell>
        </row>
        <row r="232">
          <cell r="B232">
            <v>6838613.6700250134</v>
          </cell>
        </row>
        <row r="233">
          <cell r="B233">
            <v>2325129</v>
          </cell>
        </row>
        <row r="234">
          <cell r="B234">
            <v>4513484.6700250134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58124515</v>
          </cell>
        </row>
        <row r="244">
          <cell r="B244">
            <v>43993247</v>
          </cell>
        </row>
        <row r="245">
          <cell r="B245">
            <v>90000</v>
          </cell>
        </row>
        <row r="246">
          <cell r="B246">
            <v>2.127422800543795</v>
          </cell>
        </row>
        <row r="247">
          <cell r="B247">
            <v>7.8</v>
          </cell>
        </row>
        <row r="248">
          <cell r="B248">
            <v>7.8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11.567958159184544</v>
          </cell>
        </row>
        <row r="261">
          <cell r="B261">
            <v>19.003924982567515</v>
          </cell>
        </row>
        <row r="262">
          <cell r="B262">
            <v>90</v>
          </cell>
        </row>
        <row r="263">
          <cell r="B263">
            <v>93</v>
          </cell>
        </row>
        <row r="264">
          <cell r="B264">
            <v>463868</v>
          </cell>
        </row>
        <row r="265">
          <cell r="B265">
            <v>467518</v>
          </cell>
        </row>
        <row r="266">
          <cell r="B266">
            <v>3</v>
          </cell>
        </row>
        <row r="267">
          <cell r="B267">
            <v>6</v>
          </cell>
        </row>
        <row r="268">
          <cell r="B268">
            <v>1113283.2</v>
          </cell>
        </row>
        <row r="269">
          <cell r="B269">
            <v>1402554</v>
          </cell>
        </row>
        <row r="270">
          <cell r="B270">
            <v>4038610.871191727</v>
          </cell>
        </row>
        <row r="271">
          <cell r="B271">
            <v>0.58966008518224455</v>
          </cell>
        </row>
        <row r="272">
          <cell r="B272">
            <v>0.85463491123532764</v>
          </cell>
        </row>
        <row r="273">
          <cell r="B273">
            <v>0.74993772678330561</v>
          </cell>
        </row>
        <row r="274">
          <cell r="B274">
            <v>0.73847540069953754</v>
          </cell>
        </row>
        <row r="275">
          <cell r="B275">
            <v>0.7741982847764679</v>
          </cell>
        </row>
        <row r="276">
          <cell r="B276">
            <v>0.74391539120168793</v>
          </cell>
        </row>
        <row r="277">
          <cell r="B277">
            <v>4995365.6700250134</v>
          </cell>
        </row>
        <row r="278">
          <cell r="B278">
            <v>0.48624123197668123</v>
          </cell>
        </row>
        <row r="279">
          <cell r="B279">
            <v>0.32716171608964639</v>
          </cell>
        </row>
        <row r="280">
          <cell r="B280">
            <v>0.67283828391035361</v>
          </cell>
        </row>
        <row r="281">
          <cell r="B281">
            <v>5.0160000000000003E-2</v>
          </cell>
        </row>
        <row r="282">
          <cell r="B282">
            <v>0.10729361847965023</v>
          </cell>
        </row>
        <row r="283">
          <cell r="B283">
            <v>14131268</v>
          </cell>
        </row>
        <row r="284">
          <cell r="B284">
            <v>29062257.724531464</v>
          </cell>
        </row>
        <row r="285">
          <cell r="B285">
            <v>956754.79883328662</v>
          </cell>
        </row>
        <row r="286">
          <cell r="B286">
            <v>2000000</v>
          </cell>
        </row>
        <row r="287">
          <cell r="B287">
            <v>0</v>
          </cell>
        </row>
        <row r="288">
          <cell r="B288">
            <v>0</v>
          </cell>
        </row>
        <row r="289">
          <cell r="B289">
            <v>4038610.871191727</v>
          </cell>
        </row>
        <row r="290">
          <cell r="B290">
            <v>8.8601685811436723E-2</v>
          </cell>
        </row>
        <row r="291">
          <cell r="B291">
            <v>0.46260318751316287</v>
          </cell>
        </row>
      </sheetData>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cell r="BK3">
            <v>1862.4849999999999</v>
          </cell>
          <cell r="BL3">
            <v>1879.2639999999999</v>
          </cell>
          <cell r="BM3">
            <v>1855.373</v>
          </cell>
          <cell r="BN3">
            <v>1865.702</v>
          </cell>
          <cell r="BO3">
            <v>1861.5139999999999</v>
          </cell>
          <cell r="BP3">
            <v>1912.742</v>
          </cell>
          <cell r="BQ3">
            <v>1890.6610000000001</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cell r="BK4">
            <v>1829.0039999999999</v>
          </cell>
          <cell r="BL4">
            <v>1831.1130000000001</v>
          </cell>
          <cell r="BM4">
            <v>1838.779</v>
          </cell>
          <cell r="BN4">
            <v>1838.8810000000001</v>
          </cell>
          <cell r="BO4">
            <v>1812.902</v>
          </cell>
          <cell r="BP4">
            <v>1861.14</v>
          </cell>
          <cell r="BQ4">
            <v>1843.2370000000001</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cell r="BK5">
            <v>346.404</v>
          </cell>
          <cell r="BL5">
            <v>316.58100000000002</v>
          </cell>
          <cell r="BM5">
            <v>342.291</v>
          </cell>
          <cell r="BN5">
            <v>352.10399999999998</v>
          </cell>
          <cell r="BO5">
            <v>365.625</v>
          </cell>
          <cell r="BP5">
            <v>368.803</v>
          </cell>
          <cell r="BQ5">
            <v>363.67700000000002</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cell r="BK6">
            <v>169.34299999999999</v>
          </cell>
          <cell r="BL6">
            <v>148.387</v>
          </cell>
          <cell r="BM6">
            <v>155.13800000000001</v>
          </cell>
          <cell r="BN6">
            <v>155.95400000000001</v>
          </cell>
          <cell r="BO6">
            <v>153.054</v>
          </cell>
          <cell r="BP6">
            <v>145.06</v>
          </cell>
          <cell r="BQ6">
            <v>150.72999999999999</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cell r="BK7">
            <v>114.27800000000001</v>
          </cell>
          <cell r="BL7">
            <v>105.093</v>
          </cell>
          <cell r="BM7">
            <v>104.74299999999999</v>
          </cell>
          <cell r="BN7">
            <v>107.617</v>
          </cell>
          <cell r="BO7">
            <v>109.04300000000001</v>
          </cell>
          <cell r="BP7">
            <v>109.93600000000001</v>
          </cell>
          <cell r="BQ7">
            <v>112.623</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cell r="BK8">
            <v>239.922</v>
          </cell>
          <cell r="BL8">
            <v>247.15100000000001</v>
          </cell>
          <cell r="BM8">
            <v>241.422</v>
          </cell>
          <cell r="BN8">
            <v>252.09100000000001</v>
          </cell>
          <cell r="BO8">
            <v>233.09299999999999</v>
          </cell>
          <cell r="BP8">
            <v>251.54900000000001</v>
          </cell>
          <cell r="BQ8">
            <v>240.233</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cell r="BK9">
            <v>263.62200000000001</v>
          </cell>
          <cell r="BL9">
            <v>285.24700000000001</v>
          </cell>
          <cell r="BM9">
            <v>264.40100000000001</v>
          </cell>
          <cell r="BN9">
            <v>274.29300000000001</v>
          </cell>
          <cell r="BO9">
            <v>258.40899999999999</v>
          </cell>
          <cell r="BP9">
            <v>267.58999999999997</v>
          </cell>
          <cell r="BQ9">
            <v>265.39800000000002</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cell r="BK10">
            <v>728.91600000000005</v>
          </cell>
          <cell r="BL10">
            <v>776.80499999999995</v>
          </cell>
          <cell r="BM10">
            <v>747.37800000000004</v>
          </cell>
          <cell r="BN10">
            <v>723.64300000000003</v>
          </cell>
          <cell r="BO10">
            <v>742.29</v>
          </cell>
          <cell r="BP10">
            <v>769.80399999999997</v>
          </cell>
          <cell r="BQ10">
            <v>758</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cell r="BK11">
            <v>305.63600000000002</v>
          </cell>
          <cell r="BL11">
            <v>307.39400000000001</v>
          </cell>
          <cell r="BM11">
            <v>302.93299999999999</v>
          </cell>
          <cell r="BN11">
            <v>320.666</v>
          </cell>
          <cell r="BO11">
            <v>329.976</v>
          </cell>
          <cell r="BP11">
            <v>337.12900000000002</v>
          </cell>
          <cell r="BQ11">
            <v>331.73700000000002</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cell r="BK12">
            <v>106.107</v>
          </cell>
          <cell r="BL12">
            <v>39.966999999999999</v>
          </cell>
          <cell r="BM12">
            <v>63.527999999999999</v>
          </cell>
          <cell r="BN12">
            <v>61.905000000000001</v>
          </cell>
          <cell r="BO12">
            <v>60.09</v>
          </cell>
          <cell r="BP12">
            <v>56.473999999999997</v>
          </cell>
          <cell r="BQ12">
            <v>57.152999999999999</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cell r="BK13">
            <v>101.649</v>
          </cell>
          <cell r="BL13">
            <v>55.017000000000003</v>
          </cell>
          <cell r="BM13">
            <v>71.816999999999993</v>
          </cell>
          <cell r="BN13">
            <v>78.605000000000004</v>
          </cell>
          <cell r="BO13">
            <v>74.902000000000001</v>
          </cell>
          <cell r="BP13">
            <v>71.813000000000002</v>
          </cell>
          <cell r="BQ13">
            <v>73.427999999999997</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cell r="BK14">
            <v>242.738</v>
          </cell>
          <cell r="BL14">
            <v>256.80200000000002</v>
          </cell>
          <cell r="BM14">
            <v>239.64099999999999</v>
          </cell>
          <cell r="BN14">
            <v>252.35</v>
          </cell>
          <cell r="BO14">
            <v>245.49100000000001</v>
          </cell>
          <cell r="BP14">
            <v>259.32600000000002</v>
          </cell>
          <cell r="BQ14">
            <v>263.41699999999997</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cell r="BK15">
            <v>309.55700000000002</v>
          </cell>
          <cell r="BL15">
            <v>342.88200000000001</v>
          </cell>
          <cell r="BM15">
            <v>310.50400000000002</v>
          </cell>
          <cell r="BN15">
            <v>332.334</v>
          </cell>
          <cell r="BO15">
            <v>319.23099999999999</v>
          </cell>
          <cell r="BP15">
            <v>335.20400000000001</v>
          </cell>
          <cell r="BQ15">
            <v>333.95100000000002</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cell r="BK16">
            <v>763.31700000000001</v>
          </cell>
          <cell r="BL16">
            <v>829.05100000000004</v>
          </cell>
          <cell r="BM16">
            <v>850.35599999999999</v>
          </cell>
          <cell r="BN16">
            <v>793.02099999999996</v>
          </cell>
          <cell r="BO16">
            <v>783.21199999999999</v>
          </cell>
          <cell r="BP16">
            <v>801.19399999999996</v>
          </cell>
          <cell r="BQ16">
            <v>783.55100000000004</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cell r="BK17">
            <v>444.18799999999999</v>
          </cell>
          <cell r="BL17">
            <v>401.66899999999998</v>
          </cell>
          <cell r="BM17">
            <v>430.19400000000002</v>
          </cell>
          <cell r="BN17">
            <v>417.04300000000001</v>
          </cell>
          <cell r="BO17">
            <v>431.91399999999999</v>
          </cell>
          <cell r="BP17">
            <v>412.322</v>
          </cell>
          <cell r="BQ17">
            <v>497.81299999999999</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cell r="BK18">
            <v>375.82900000000001</v>
          </cell>
          <cell r="BL18">
            <v>345.08499999999998</v>
          </cell>
          <cell r="BM18">
            <v>407.88400000000001</v>
          </cell>
          <cell r="BN18">
            <v>436.30599999999998</v>
          </cell>
          <cell r="BO18">
            <v>376.85700000000003</v>
          </cell>
          <cell r="BP18">
            <v>402.06099999999998</v>
          </cell>
          <cell r="BQ18">
            <v>322.86500000000001</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cell r="BK19">
            <v>380.17</v>
          </cell>
          <cell r="BL19">
            <v>372.65499999999997</v>
          </cell>
          <cell r="BM19">
            <v>397.28899999999999</v>
          </cell>
          <cell r="BN19">
            <v>364.49599999999998</v>
          </cell>
          <cell r="BO19">
            <v>402.62200000000001</v>
          </cell>
          <cell r="BP19">
            <v>468.61200000000002</v>
          </cell>
          <cell r="BQ19">
            <v>415.27300000000002</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cell r="BK20">
            <v>357.45400000000001</v>
          </cell>
          <cell r="BL20">
            <v>422.38600000000002</v>
          </cell>
          <cell r="BM20">
            <v>344.63600000000002</v>
          </cell>
          <cell r="BN20">
            <v>340.15600000000001</v>
          </cell>
          <cell r="BO20">
            <v>342.22199999999998</v>
          </cell>
          <cell r="BP20">
            <v>359.75799999999998</v>
          </cell>
          <cell r="BQ20">
            <v>399.62900000000002</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cell r="BK21">
            <v>334.84399999999999</v>
          </cell>
          <cell r="BL21">
            <v>382.46899999999999</v>
          </cell>
          <cell r="BM21">
            <v>330.37</v>
          </cell>
          <cell r="BN21">
            <v>367.70100000000002</v>
          </cell>
          <cell r="BO21">
            <v>367.899</v>
          </cell>
          <cell r="BP21">
            <v>344.98899999999998</v>
          </cell>
          <cell r="BQ21">
            <v>315.08100000000002</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cell r="BK27">
            <v>449.41699999999997</v>
          </cell>
          <cell r="BL27">
            <v>402.012</v>
          </cell>
          <cell r="BM27">
            <v>447.46899999999999</v>
          </cell>
          <cell r="BN27">
            <v>421.84899999999999</v>
          </cell>
          <cell r="BO27">
            <v>423.66399999999999</v>
          </cell>
          <cell r="BP27">
            <v>381.37099999999998</v>
          </cell>
          <cell r="BQ27">
            <v>370.05900000000003</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cell r="BK28">
            <v>349.97800000000001</v>
          </cell>
          <cell r="BL28">
            <v>346.76</v>
          </cell>
          <cell r="BM28">
            <v>363.31299999999999</v>
          </cell>
          <cell r="BN28">
            <v>411</v>
          </cell>
          <cell r="BO28">
            <v>381.66</v>
          </cell>
          <cell r="BP28">
            <v>425.68</v>
          </cell>
          <cell r="BQ28">
            <v>415.07299999999998</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cell r="BK29">
            <v>385.99900000000002</v>
          </cell>
          <cell r="BL29">
            <v>363.685</v>
          </cell>
          <cell r="BM29">
            <v>386.28100000000001</v>
          </cell>
          <cell r="BN29">
            <v>421.75299999999999</v>
          </cell>
          <cell r="BO29">
            <v>401.58300000000003</v>
          </cell>
          <cell r="BP29">
            <v>435.43900000000002</v>
          </cell>
          <cell r="BQ29">
            <v>456.673</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cell r="BK30">
            <v>340.47300000000001</v>
          </cell>
          <cell r="BL30">
            <v>414.93299999999999</v>
          </cell>
          <cell r="BM30">
            <v>362.75700000000001</v>
          </cell>
          <cell r="BN30">
            <v>332.08199999999999</v>
          </cell>
          <cell r="BO30">
            <v>325.06099999999998</v>
          </cell>
          <cell r="BP30">
            <v>376.65899999999999</v>
          </cell>
          <cell r="BQ30">
            <v>360.995</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cell r="BK31">
            <v>303.137</v>
          </cell>
          <cell r="BL31">
            <v>303.72300000000001</v>
          </cell>
          <cell r="BM31">
            <v>278.959</v>
          </cell>
          <cell r="BN31">
            <v>252.197</v>
          </cell>
          <cell r="BO31">
            <v>280.93400000000003</v>
          </cell>
          <cell r="BP31">
            <v>241.99100000000001</v>
          </cell>
          <cell r="BQ31">
            <v>240.43700000000001</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cell r="BK37">
            <v>43367.607873948968</v>
          </cell>
          <cell r="BL37">
            <v>39098.835842701701</v>
          </cell>
          <cell r="BM37">
            <v>40836.669597683016</v>
          </cell>
          <cell r="BN37">
            <v>42855.365624959835</v>
          </cell>
          <cell r="BO37">
            <v>43108.959559573042</v>
          </cell>
          <cell r="BP37">
            <v>41471.071058554349</v>
          </cell>
          <cell r="BQ37">
            <v>43058.182778546019</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cell r="BK38">
            <v>37714.643746132344</v>
          </cell>
          <cell r="BL38">
            <v>35679.052511115529</v>
          </cell>
          <cell r="BM38">
            <v>37754.612605806469</v>
          </cell>
          <cell r="BN38">
            <v>40773.323183716864</v>
          </cell>
          <cell r="BO38">
            <v>40565.754300779867</v>
          </cell>
          <cell r="BP38">
            <v>42530.524779720276</v>
          </cell>
          <cell r="BQ38">
            <v>44387.734341333657</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cell r="BK39">
            <v>38674.916169295982</v>
          </cell>
          <cell r="BL39">
            <v>37414.912779135338</v>
          </cell>
          <cell r="BM39">
            <v>39742.316251204938</v>
          </cell>
          <cell r="BN39">
            <v>40034.578568723678</v>
          </cell>
          <cell r="BO39">
            <v>43159.340379258734</v>
          </cell>
          <cell r="BP39">
            <v>44910.099098321036</v>
          </cell>
          <cell r="BQ39">
            <v>47809.857444771675</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cell r="BK40">
            <v>36635.502087545094</v>
          </cell>
          <cell r="BL40">
            <v>38191.743513248264</v>
          </cell>
          <cell r="BM40">
            <v>37801.064590548885</v>
          </cell>
          <cell r="BN40">
            <v>36314.221147811259</v>
          </cell>
          <cell r="BO40">
            <v>35421.977116554415</v>
          </cell>
          <cell r="BP40">
            <v>38955.731238819244</v>
          </cell>
          <cell r="BQ40">
            <v>40595.373134380898</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cell r="BK41">
            <v>33730.980915074513</v>
          </cell>
          <cell r="BL41">
            <v>36264.156576561603</v>
          </cell>
          <cell r="BM41">
            <v>32229.530968888565</v>
          </cell>
          <cell r="BN41">
            <v>32279.792843670948</v>
          </cell>
          <cell r="BO41">
            <v>34320.02317472134</v>
          </cell>
          <cell r="BP41">
            <v>30593.110109954563</v>
          </cell>
          <cell r="BQ41">
            <v>29321.163533857365</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cell r="BK47">
            <v>1514.651225339763</v>
          </cell>
          <cell r="BL47">
            <v>307.80722679243235</v>
          </cell>
          <cell r="BM47">
            <v>440.91699320250751</v>
          </cell>
          <cell r="BN47">
            <v>2280.468429240063</v>
          </cell>
          <cell r="BO47">
            <v>3398.2377228220703</v>
          </cell>
          <cell r="BP47">
            <v>3648.065849521518</v>
          </cell>
          <cell r="BQ47">
            <v>4513.4846700250137</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cell r="BK48">
            <v>1370.7157134685442</v>
          </cell>
          <cell r="BL48">
            <v>1209.5968428871483</v>
          </cell>
          <cell r="BM48">
            <v>1049.776213588342</v>
          </cell>
          <cell r="BN48">
            <v>2035.956956310898</v>
          </cell>
          <cell r="BO48">
            <v>2513.5834965214876</v>
          </cell>
          <cell r="BP48">
            <v>3498.7270094348041</v>
          </cell>
          <cell r="BQ48">
            <v>4734.9282203857674</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cell r="BK49">
            <v>2026.274441097848</v>
          </cell>
          <cell r="BL49">
            <v>1749.4490000909045</v>
          </cell>
          <cell r="BM49">
            <v>2583.2019410933258</v>
          </cell>
          <cell r="BN49">
            <v>1069.0672043951452</v>
          </cell>
          <cell r="BO49">
            <v>1691.3536240964308</v>
          </cell>
          <cell r="BP49">
            <v>2617.7458110487387</v>
          </cell>
          <cell r="BQ49">
            <v>6086.0363759917918</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cell r="BK50">
            <v>1432.3683321571798</v>
          </cell>
          <cell r="BL50">
            <v>-1411.2237239975036</v>
          </cell>
          <cell r="BM50">
            <v>2547.5912984273732</v>
          </cell>
          <cell r="BN50">
            <v>2300.1621971383506</v>
          </cell>
          <cell r="BO50">
            <v>1760.8851538747474</v>
          </cell>
          <cell r="BP50">
            <v>3189.3616764318795</v>
          </cell>
          <cell r="BQ50">
            <v>4464.1971646776874</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cell r="BK51">
            <v>1645.1071411665305</v>
          </cell>
          <cell r="BL51">
            <v>2642.7904722054154</v>
          </cell>
          <cell r="BM51">
            <v>1260.4825994982234</v>
          </cell>
          <cell r="BN51">
            <v>1199.6387060025297</v>
          </cell>
          <cell r="BO51">
            <v>2155.3783561630657</v>
          </cell>
          <cell r="BP51">
            <v>754.49509377798813</v>
          </cell>
          <cell r="BQ51">
            <v>245.34428068888931</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cell r="BL52">
            <v>-43.076999999999998</v>
          </cell>
          <cell r="BM52">
            <v>-42.359000000000002</v>
          </cell>
          <cell r="BN52">
            <v>-41.66</v>
          </cell>
          <cell r="BO52">
            <v>-40.976999999999997</v>
          </cell>
          <cell r="BP52">
            <v>-40.311999999999998</v>
          </cell>
          <cell r="BQ52">
            <v>-39.661000000000001</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cell r="BL53">
            <v>-39.673000000000002</v>
          </cell>
          <cell r="BM53">
            <v>-38.997999999999998</v>
          </cell>
          <cell r="BN53">
            <v>-38.340000000000003</v>
          </cell>
          <cell r="BO53">
            <v>-37.698999999999998</v>
          </cell>
          <cell r="BP53">
            <v>-37.073999999999998</v>
          </cell>
          <cell r="BQ53">
            <v>-36.465000000000003</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cell r="BL54">
            <v>-37.119999999999997</v>
          </cell>
          <cell r="BM54">
            <v>-36.476999999999997</v>
          </cell>
          <cell r="BN54">
            <v>-35.85</v>
          </cell>
          <cell r="BO54">
            <v>-35.241</v>
          </cell>
          <cell r="BP54">
            <v>-34.646000000000001</v>
          </cell>
          <cell r="BQ54">
            <v>-34.067999999999998</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cell r="BL55">
            <v>-37.119999999999997</v>
          </cell>
          <cell r="BM55">
            <v>-36.476999999999997</v>
          </cell>
          <cell r="BN55">
            <v>-35.85</v>
          </cell>
          <cell r="BO55">
            <v>-35.241</v>
          </cell>
          <cell r="BP55">
            <v>-34.646000000000001</v>
          </cell>
          <cell r="BQ55">
            <v>-34.067999999999998</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cell r="BL56">
            <v>-39.673000000000002</v>
          </cell>
          <cell r="BM56">
            <v>-38.997999999999998</v>
          </cell>
          <cell r="BN56">
            <v>-38.340000000000003</v>
          </cell>
          <cell r="BO56">
            <v>-37.698999999999998</v>
          </cell>
          <cell r="BP56">
            <v>-37.073999999999998</v>
          </cell>
          <cell r="BQ56">
            <v>-36.465000000000003</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cell r="BK57">
            <v>20473.276832927859</v>
          </cell>
          <cell r="BL57">
            <v>20781.084059720291</v>
          </cell>
          <cell r="BM57">
            <v>19222.001052922798</v>
          </cell>
          <cell r="BN57">
            <v>21502.469482162862</v>
          </cell>
          <cell r="BO57">
            <v>24900.707204984934</v>
          </cell>
          <cell r="BP57">
            <v>26548.773054506451</v>
          </cell>
          <cell r="BQ57">
            <v>29062.257724531464</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cell r="BK58">
            <v>20201.369984833826</v>
          </cell>
          <cell r="BL58">
            <v>21410.966827720975</v>
          </cell>
          <cell r="BM58">
            <v>22460.743041309317</v>
          </cell>
          <cell r="BN58">
            <v>23496.699997620213</v>
          </cell>
          <cell r="BO58">
            <v>20510.283494141702</v>
          </cell>
          <cell r="BP58">
            <v>18509.010503576505</v>
          </cell>
          <cell r="BQ58">
            <v>22243.938723962274</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cell r="BK59">
            <v>14207.850457565806</v>
          </cell>
          <cell r="BL59">
            <v>16057.289457656711</v>
          </cell>
          <cell r="BM59">
            <v>18640.481398750038</v>
          </cell>
          <cell r="BN59">
            <v>19709.538603145182</v>
          </cell>
          <cell r="BO59">
            <v>21400.882227241615</v>
          </cell>
          <cell r="BP59">
            <v>24018.618038290351</v>
          </cell>
          <cell r="BQ59">
            <v>30104.644414282142</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cell r="BK60">
            <v>20487.362525481607</v>
          </cell>
          <cell r="BL60">
            <v>19076.138801484103</v>
          </cell>
          <cell r="BM60">
            <v>16623.730099911478</v>
          </cell>
          <cell r="BN60">
            <v>15923.892297049828</v>
          </cell>
          <cell r="BO60">
            <v>16684.777450924576</v>
          </cell>
          <cell r="BP60">
            <v>19874.139127356455</v>
          </cell>
          <cell r="BQ60">
            <v>21838.336292034142</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cell r="BK61">
            <v>12645.187033451926</v>
          </cell>
          <cell r="BL61">
            <v>14287.977505657342</v>
          </cell>
          <cell r="BM61">
            <v>14548.460105155566</v>
          </cell>
          <cell r="BN61">
            <v>14748.098811158094</v>
          </cell>
          <cell r="BO61">
            <v>15903.47716732116</v>
          </cell>
          <cell r="BP61">
            <v>10657.972261099148</v>
          </cell>
          <cell r="BQ61">
            <v>10903.316541788037</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cell r="BL62">
            <v>13743.9</v>
          </cell>
          <cell r="BM62">
            <v>13701.540999999999</v>
          </cell>
          <cell r="BN62">
            <v>13659.880999999999</v>
          </cell>
          <cell r="BO62">
            <v>13618.904</v>
          </cell>
          <cell r="BP62">
            <v>13578.592000000001</v>
          </cell>
          <cell r="BQ62">
            <v>13538.931</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cell r="BL63">
            <v>14656.953</v>
          </cell>
          <cell r="BM63">
            <v>14617.955</v>
          </cell>
          <cell r="BN63">
            <v>14579.615</v>
          </cell>
          <cell r="BO63">
            <v>14541.915999999999</v>
          </cell>
          <cell r="BP63">
            <v>14504.842000000001</v>
          </cell>
          <cell r="BQ63">
            <v>14468.377</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cell r="BL64">
            <v>16082.558999999999</v>
          </cell>
          <cell r="BM64">
            <v>16046.082</v>
          </cell>
          <cell r="BN64">
            <v>16010.232</v>
          </cell>
          <cell r="BO64">
            <v>15974.991</v>
          </cell>
          <cell r="BP64">
            <v>15940.344999999999</v>
          </cell>
          <cell r="BQ64">
            <v>15906.277</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cell r="BL65">
            <v>16382.726000000001</v>
          </cell>
          <cell r="BM65">
            <v>16346.249</v>
          </cell>
          <cell r="BN65">
            <v>16310.398999999999</v>
          </cell>
          <cell r="BO65">
            <v>16275.157999999999</v>
          </cell>
          <cell r="BP65">
            <v>16240.512000000001</v>
          </cell>
          <cell r="BQ65">
            <v>16206.444</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cell r="BL66">
            <v>15197.237999999999</v>
          </cell>
          <cell r="BM66">
            <v>15158.24</v>
          </cell>
          <cell r="BN66">
            <v>15119.9</v>
          </cell>
          <cell r="BO66">
            <v>15082.200999999999</v>
          </cell>
          <cell r="BP66">
            <v>15045.127</v>
          </cell>
          <cell r="BQ66">
            <v>15008.662</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cell r="BK67">
            <v>72909</v>
          </cell>
          <cell r="BL67">
            <v>59359</v>
          </cell>
          <cell r="BM67">
            <v>65461</v>
          </cell>
          <cell r="BN67">
            <v>78541</v>
          </cell>
          <cell r="BO67">
            <v>74794</v>
          </cell>
          <cell r="BP67">
            <v>83786</v>
          </cell>
          <cell r="BQ67">
            <v>72201</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cell r="BK68">
            <v>72746</v>
          </cell>
          <cell r="BL68">
            <v>61817</v>
          </cell>
          <cell r="BM68">
            <v>73706</v>
          </cell>
          <cell r="BN68">
            <v>71377</v>
          </cell>
          <cell r="BO68">
            <v>74544</v>
          </cell>
          <cell r="BP68">
            <v>74275</v>
          </cell>
          <cell r="BQ68">
            <v>68656</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cell r="BK69">
            <v>64607</v>
          </cell>
          <cell r="BL69">
            <v>60443</v>
          </cell>
          <cell r="BM69">
            <v>69644</v>
          </cell>
          <cell r="BN69">
            <v>72307</v>
          </cell>
          <cell r="BO69">
            <v>75445</v>
          </cell>
          <cell r="BP69">
            <v>74562</v>
          </cell>
          <cell r="BQ69">
            <v>86243</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cell r="BK70">
            <v>70134</v>
          </cell>
          <cell r="BL70">
            <v>61242</v>
          </cell>
          <cell r="BM70">
            <v>65443</v>
          </cell>
          <cell r="BN70">
            <v>55243</v>
          </cell>
          <cell r="BO70">
            <v>62643</v>
          </cell>
          <cell r="BP70">
            <v>63628</v>
          </cell>
          <cell r="BQ70">
            <v>55591</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cell r="BK71">
            <v>66008</v>
          </cell>
          <cell r="BL71">
            <v>73720</v>
          </cell>
          <cell r="BM71">
            <v>68037</v>
          </cell>
          <cell r="BN71">
            <v>74636</v>
          </cell>
          <cell r="BO71">
            <v>78199</v>
          </cell>
          <cell r="BP71">
            <v>72552</v>
          </cell>
          <cell r="BQ71">
            <v>80986</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cell r="BK77">
            <v>35708</v>
          </cell>
          <cell r="BL77">
            <v>29638</v>
          </cell>
          <cell r="BM77">
            <v>23557</v>
          </cell>
          <cell r="BN77">
            <v>21684</v>
          </cell>
          <cell r="BO77">
            <v>13910</v>
          </cell>
          <cell r="BP77">
            <v>15111</v>
          </cell>
          <cell r="BQ77">
            <v>13784</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cell r="BK78">
            <v>35064</v>
          </cell>
          <cell r="BL78">
            <v>29604</v>
          </cell>
          <cell r="BM78">
            <v>34462</v>
          </cell>
          <cell r="BN78">
            <v>36900</v>
          </cell>
          <cell r="BO78">
            <v>17573</v>
          </cell>
          <cell r="BP78">
            <v>36448</v>
          </cell>
          <cell r="BQ78">
            <v>34525</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cell r="BK79">
            <v>40298</v>
          </cell>
          <cell r="BL79">
            <v>34633</v>
          </cell>
          <cell r="BM79">
            <v>38593</v>
          </cell>
          <cell r="BN79">
            <v>35941</v>
          </cell>
          <cell r="BO79">
            <v>37128</v>
          </cell>
          <cell r="BP79">
            <v>32360</v>
          </cell>
          <cell r="BQ79">
            <v>4612</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cell r="BK80">
            <v>29681</v>
          </cell>
          <cell r="BL80">
            <v>23651</v>
          </cell>
          <cell r="BM80">
            <v>30368</v>
          </cell>
          <cell r="BN80">
            <v>28142</v>
          </cell>
          <cell r="BO80">
            <v>30249</v>
          </cell>
          <cell r="BP80">
            <v>29386</v>
          </cell>
          <cell r="BQ80">
            <v>26272</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cell r="BK81">
            <v>28592</v>
          </cell>
          <cell r="BL81">
            <v>30861</v>
          </cell>
          <cell r="BM81">
            <v>28158</v>
          </cell>
          <cell r="BN81">
            <v>33287</v>
          </cell>
          <cell r="BO81">
            <v>34352</v>
          </cell>
          <cell r="BP81">
            <v>31755</v>
          </cell>
          <cell r="BQ81">
            <v>36751</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cell r="BK87">
            <v>24781</v>
          </cell>
          <cell r="BL87">
            <v>20234</v>
          </cell>
          <cell r="BM87">
            <v>21494</v>
          </cell>
          <cell r="BN87">
            <v>24495</v>
          </cell>
          <cell r="BO87">
            <v>20783</v>
          </cell>
          <cell r="BP87">
            <v>22013</v>
          </cell>
          <cell r="BQ87">
            <v>19207</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cell r="BK88">
            <v>23053</v>
          </cell>
          <cell r="BL88">
            <v>19752</v>
          </cell>
          <cell r="BM88">
            <v>22470</v>
          </cell>
          <cell r="BN88">
            <v>24446</v>
          </cell>
          <cell r="BO88">
            <v>26527</v>
          </cell>
          <cell r="BP88">
            <v>27178</v>
          </cell>
          <cell r="BQ88">
            <v>25313</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cell r="BK89">
            <v>26750</v>
          </cell>
          <cell r="BL89">
            <v>23286</v>
          </cell>
          <cell r="BM89">
            <v>24580</v>
          </cell>
          <cell r="BN89">
            <v>21994</v>
          </cell>
          <cell r="BO89">
            <v>22639</v>
          </cell>
          <cell r="BP89">
            <v>22481</v>
          </cell>
          <cell r="BQ89">
            <v>26875</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cell r="BK90">
            <v>20609</v>
          </cell>
          <cell r="BL90">
            <v>21629</v>
          </cell>
          <cell r="BM90">
            <v>18772</v>
          </cell>
          <cell r="BN90">
            <v>16833</v>
          </cell>
          <cell r="BO90">
            <v>18687</v>
          </cell>
          <cell r="BP90">
            <v>19196</v>
          </cell>
          <cell r="BQ90">
            <v>18719</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cell r="BK91">
            <v>19085</v>
          </cell>
          <cell r="BL91">
            <v>20192</v>
          </cell>
          <cell r="BM91">
            <v>17427</v>
          </cell>
          <cell r="BN91">
            <v>19849</v>
          </cell>
          <cell r="BO91">
            <v>20407</v>
          </cell>
          <cell r="BP91">
            <v>19068</v>
          </cell>
          <cell r="BQ91">
            <v>22509</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cell r="BK97">
            <v>51865</v>
          </cell>
          <cell r="BL97">
            <v>43826</v>
          </cell>
          <cell r="BM97">
            <v>39405</v>
          </cell>
          <cell r="BN97">
            <v>48261</v>
          </cell>
          <cell r="BO97">
            <v>39976</v>
          </cell>
          <cell r="BP97">
            <v>45554</v>
          </cell>
          <cell r="BQ97">
            <v>38807</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cell r="BK98">
            <v>51495</v>
          </cell>
          <cell r="BL98">
            <v>47028</v>
          </cell>
          <cell r="BM98">
            <v>55109</v>
          </cell>
          <cell r="BN98">
            <v>57901</v>
          </cell>
          <cell r="BO98">
            <v>50493</v>
          </cell>
          <cell r="BP98">
            <v>53947</v>
          </cell>
          <cell r="BQ98">
            <v>43897</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cell r="BK99">
            <v>41599</v>
          </cell>
          <cell r="BL99">
            <v>47655</v>
          </cell>
          <cell r="BM99">
            <v>53460</v>
          </cell>
          <cell r="BN99">
            <v>50018</v>
          </cell>
          <cell r="BO99">
            <v>48028</v>
          </cell>
          <cell r="BP99">
            <v>54395</v>
          </cell>
          <cell r="BQ99">
            <v>60027</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cell r="BK100">
            <v>49974</v>
          </cell>
          <cell r="BL100">
            <v>58163</v>
          </cell>
          <cell r="BM100">
            <v>49955</v>
          </cell>
          <cell r="BN100">
            <v>46561</v>
          </cell>
          <cell r="BO100">
            <v>48006</v>
          </cell>
          <cell r="BP100">
            <v>52107</v>
          </cell>
          <cell r="BQ100">
            <v>45286</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cell r="BK101">
            <v>44989</v>
          </cell>
          <cell r="BL101">
            <v>50479</v>
          </cell>
          <cell r="BM101">
            <v>43493</v>
          </cell>
          <cell r="BN101">
            <v>49350</v>
          </cell>
          <cell r="BO101">
            <v>46590</v>
          </cell>
          <cell r="BP101">
            <v>45546</v>
          </cell>
          <cell r="BQ101">
            <v>52216</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cell r="BK107">
            <v>57135</v>
          </cell>
          <cell r="BL107">
            <v>51557</v>
          </cell>
          <cell r="BM107">
            <v>47032</v>
          </cell>
          <cell r="BN107">
            <v>53078</v>
          </cell>
          <cell r="BO107">
            <v>43507</v>
          </cell>
          <cell r="BP107">
            <v>48559</v>
          </cell>
          <cell r="BQ107">
            <v>41779</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cell r="BK108">
            <v>55611</v>
          </cell>
          <cell r="BL108">
            <v>51646</v>
          </cell>
          <cell r="BM108">
            <v>59741</v>
          </cell>
          <cell r="BN108">
            <v>29933</v>
          </cell>
          <cell r="BO108">
            <v>55731</v>
          </cell>
          <cell r="BP108">
            <v>57138</v>
          </cell>
          <cell r="BQ108">
            <v>15867</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cell r="BK109">
            <v>49961</v>
          </cell>
          <cell r="BL109">
            <v>52601</v>
          </cell>
          <cell r="BM109">
            <v>55143</v>
          </cell>
          <cell r="BN109">
            <v>51309</v>
          </cell>
          <cell r="BO109">
            <v>52799</v>
          </cell>
          <cell r="BP109">
            <v>55784</v>
          </cell>
          <cell r="BQ109">
            <v>65483</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cell r="BK110">
            <v>52050</v>
          </cell>
          <cell r="BL110">
            <v>70797</v>
          </cell>
          <cell r="BM110">
            <v>53403</v>
          </cell>
          <cell r="BN110">
            <v>50458</v>
          </cell>
          <cell r="BO110">
            <v>52118</v>
          </cell>
          <cell r="BP110">
            <v>54763</v>
          </cell>
          <cell r="BQ110">
            <v>50038</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cell r="BK111">
            <v>48865</v>
          </cell>
          <cell r="BL111">
            <v>58646</v>
          </cell>
          <cell r="BM111">
            <v>49082</v>
          </cell>
          <cell r="BN111">
            <v>57095</v>
          </cell>
          <cell r="BO111">
            <v>54254</v>
          </cell>
          <cell r="BP111">
            <v>51346</v>
          </cell>
          <cell r="BQ111">
            <v>57786</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cell r="BK117">
            <v>171790</v>
          </cell>
          <cell r="BL117">
            <v>152055</v>
          </cell>
          <cell r="BM117">
            <v>178245</v>
          </cell>
          <cell r="BN117">
            <v>190984</v>
          </cell>
          <cell r="BO117">
            <v>178944</v>
          </cell>
          <cell r="BP117">
            <v>197299</v>
          </cell>
          <cell r="BQ117">
            <v>174978</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cell r="BK118">
            <v>137860</v>
          </cell>
          <cell r="BL118">
            <v>135238</v>
          </cell>
          <cell r="BM118">
            <v>162396</v>
          </cell>
          <cell r="BN118">
            <v>155749</v>
          </cell>
          <cell r="BO118">
            <v>151989</v>
          </cell>
          <cell r="BP118">
            <v>153075</v>
          </cell>
          <cell r="BQ118">
            <v>134607</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cell r="BK119">
            <v>156955</v>
          </cell>
          <cell r="BL119">
            <v>154037</v>
          </cell>
          <cell r="BM119">
            <v>155869</v>
          </cell>
          <cell r="BN119">
            <v>132927</v>
          </cell>
          <cell r="BO119">
            <v>146741</v>
          </cell>
          <cell r="BP119">
            <v>154030</v>
          </cell>
          <cell r="BQ119">
            <v>172033</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cell r="BK120">
            <v>135006</v>
          </cell>
          <cell r="BL120">
            <v>186904</v>
          </cell>
          <cell r="BM120">
            <v>126695</v>
          </cell>
          <cell r="BN120">
            <v>110499</v>
          </cell>
          <cell r="BO120">
            <v>130519</v>
          </cell>
          <cell r="BP120">
            <v>140678</v>
          </cell>
          <cell r="BQ120">
            <v>134492</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cell r="BK121">
            <v>127305</v>
          </cell>
          <cell r="BL121">
            <v>148571</v>
          </cell>
          <cell r="BM121">
            <v>124173</v>
          </cell>
          <cell r="BN121">
            <v>133484</v>
          </cell>
          <cell r="BO121">
            <v>134097</v>
          </cell>
          <cell r="BP121">
            <v>124722</v>
          </cell>
          <cell r="BQ121">
            <v>64833</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cell r="BK127">
            <v>71688</v>
          </cell>
          <cell r="BL127">
            <v>67531</v>
          </cell>
          <cell r="BM127">
            <v>67816</v>
          </cell>
          <cell r="BN127">
            <v>77955</v>
          </cell>
          <cell r="BO127">
            <v>85219</v>
          </cell>
          <cell r="BP127">
            <v>76776</v>
          </cell>
          <cell r="BQ127">
            <v>74963</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cell r="BK128">
            <v>58494</v>
          </cell>
          <cell r="BL128">
            <v>59067</v>
          </cell>
          <cell r="BM128">
            <v>58776</v>
          </cell>
          <cell r="BN128">
            <v>69611</v>
          </cell>
          <cell r="BO128">
            <v>65780</v>
          </cell>
          <cell r="BP128">
            <v>73284</v>
          </cell>
          <cell r="BQ128">
            <v>71614</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cell r="BK129">
            <v>63258</v>
          </cell>
          <cell r="BL129">
            <v>60495</v>
          </cell>
          <cell r="BM129">
            <v>64108</v>
          </cell>
          <cell r="BN129">
            <v>70642</v>
          </cell>
          <cell r="BO129">
            <v>69989</v>
          </cell>
          <cell r="BP129">
            <v>77176</v>
          </cell>
          <cell r="BQ129">
            <v>79634</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cell r="BK130">
            <v>59644</v>
          </cell>
          <cell r="BL130">
            <v>65163</v>
          </cell>
          <cell r="BM130">
            <v>61281</v>
          </cell>
          <cell r="BN130">
            <v>54798</v>
          </cell>
          <cell r="BO130">
            <v>54207</v>
          </cell>
          <cell r="BP130">
            <v>62379</v>
          </cell>
          <cell r="BQ130">
            <v>58466</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cell r="BK131">
            <v>52552</v>
          </cell>
          <cell r="BL131">
            <v>55138</v>
          </cell>
          <cell r="BM131">
            <v>50952</v>
          </cell>
          <cell r="BN131">
            <v>47660</v>
          </cell>
          <cell r="BO131">
            <v>54781</v>
          </cell>
          <cell r="BP131">
            <v>47514</v>
          </cell>
          <cell r="BQ131">
            <v>47060</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cell r="BQ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cell r="BQ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cell r="BP136">
            <v>0</v>
          </cell>
          <cell r="BQ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cell r="BK137">
            <v>25810</v>
          </cell>
          <cell r="BL137">
            <v>0</v>
          </cell>
          <cell r="BM137">
            <v>11421</v>
          </cell>
          <cell r="BN137">
            <v>11387</v>
          </cell>
          <cell r="BO137">
            <v>7092</v>
          </cell>
          <cell r="BP137">
            <v>5090</v>
          </cell>
          <cell r="BQ137">
            <v>4983</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cell r="BK138">
            <v>20375</v>
          </cell>
          <cell r="BL138">
            <v>10026</v>
          </cell>
          <cell r="BM138">
            <v>11541</v>
          </cell>
          <cell r="BN138">
            <v>6062</v>
          </cell>
          <cell r="BO138">
            <v>10610</v>
          </cell>
          <cell r="BP138">
            <v>10795</v>
          </cell>
          <cell r="BQ138">
            <v>10863</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cell r="BK139">
            <v>24065</v>
          </cell>
          <cell r="BL139">
            <v>11476</v>
          </cell>
          <cell r="BM139">
            <v>15441</v>
          </cell>
          <cell r="BN139">
            <v>18773</v>
          </cell>
          <cell r="BO139">
            <v>17079</v>
          </cell>
          <cell r="BP139">
            <v>17071</v>
          </cell>
          <cell r="BQ139">
            <v>18229</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cell r="BK140">
            <v>18856</v>
          </cell>
          <cell r="BL140">
            <v>8929</v>
          </cell>
          <cell r="BM140">
            <v>13646</v>
          </cell>
          <cell r="BN140">
            <v>13662</v>
          </cell>
          <cell r="BO140">
            <v>11955</v>
          </cell>
          <cell r="BP140">
            <v>12424</v>
          </cell>
          <cell r="BQ140">
            <v>11670</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cell r="BK141">
            <v>17001</v>
          </cell>
          <cell r="BL141">
            <v>9536</v>
          </cell>
          <cell r="BM141">
            <v>11479</v>
          </cell>
          <cell r="BN141">
            <v>12021</v>
          </cell>
          <cell r="BO141">
            <v>13354</v>
          </cell>
          <cell r="BP141">
            <v>11094</v>
          </cell>
          <cell r="BQ141">
            <v>11408</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cell r="BK147">
            <v>25043</v>
          </cell>
          <cell r="BL147">
            <v>10359</v>
          </cell>
          <cell r="BM147">
            <v>13662</v>
          </cell>
          <cell r="BN147">
            <v>11900</v>
          </cell>
          <cell r="BO147">
            <v>8339</v>
          </cell>
          <cell r="BP147">
            <v>5949</v>
          </cell>
          <cell r="BQ147">
            <v>5867</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cell r="BK148">
            <v>20069</v>
          </cell>
          <cell r="BL148">
            <v>11841</v>
          </cell>
          <cell r="BM148">
            <v>15635</v>
          </cell>
          <cell r="BN148">
            <v>21014</v>
          </cell>
          <cell r="BO148">
            <v>20194</v>
          </cell>
          <cell r="BP148">
            <v>21390</v>
          </cell>
          <cell r="BQ148">
            <v>21906</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cell r="BK149">
            <v>21350</v>
          </cell>
          <cell r="BL149">
            <v>11442</v>
          </cell>
          <cell r="BM149">
            <v>15154</v>
          </cell>
          <cell r="BN149">
            <v>18321</v>
          </cell>
          <cell r="BO149">
            <v>18183</v>
          </cell>
          <cell r="BP149">
            <v>18288</v>
          </cell>
          <cell r="BQ149">
            <v>20102</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cell r="BK150">
            <v>18699</v>
          </cell>
          <cell r="BL150">
            <v>11395</v>
          </cell>
          <cell r="BM150">
            <v>15638</v>
          </cell>
          <cell r="BN150">
            <v>15173</v>
          </cell>
          <cell r="BO150">
            <v>14278</v>
          </cell>
          <cell r="BP150">
            <v>14878</v>
          </cell>
          <cell r="BQ150">
            <v>13863</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cell r="BK151">
            <v>16488</v>
          </cell>
          <cell r="BL151">
            <v>9980</v>
          </cell>
          <cell r="BM151">
            <v>11728</v>
          </cell>
          <cell r="BN151">
            <v>12197</v>
          </cell>
          <cell r="BO151">
            <v>13908</v>
          </cell>
          <cell r="BP151">
            <v>11308</v>
          </cell>
          <cell r="BQ151">
            <v>11690</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cell r="BO153">
            <v>0</v>
          </cell>
          <cell r="BP153">
            <v>0</v>
          </cell>
          <cell r="BQ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cell r="BO154">
            <v>0</v>
          </cell>
          <cell r="BP154">
            <v>0</v>
          </cell>
          <cell r="BQ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cell r="BN156">
            <v>0</v>
          </cell>
          <cell r="BO156">
            <v>0</v>
          </cell>
          <cell r="BP156">
            <v>0</v>
          </cell>
          <cell r="BQ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cell r="BK157">
            <v>60556</v>
          </cell>
          <cell r="BL157">
            <v>56827</v>
          </cell>
          <cell r="BM157">
            <v>52715</v>
          </cell>
          <cell r="BN157">
            <v>57225</v>
          </cell>
          <cell r="BO157">
            <v>58180</v>
          </cell>
          <cell r="BP157">
            <v>50486</v>
          </cell>
          <cell r="BQ157">
            <v>51849</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cell r="BK158">
            <v>48053</v>
          </cell>
          <cell r="BL158">
            <v>50026</v>
          </cell>
          <cell r="BM158">
            <v>51477</v>
          </cell>
          <cell r="BN158">
            <v>60248</v>
          </cell>
          <cell r="BO158">
            <v>55173</v>
          </cell>
          <cell r="BP158">
            <v>66230</v>
          </cell>
          <cell r="BQ158">
            <v>65997</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cell r="BK159">
            <v>46545</v>
          </cell>
          <cell r="BL159">
            <v>48396</v>
          </cell>
          <cell r="BM159">
            <v>50278</v>
          </cell>
          <cell r="BN159">
            <v>55712</v>
          </cell>
          <cell r="BO159">
            <v>52906</v>
          </cell>
          <cell r="BP159">
            <v>58264</v>
          </cell>
          <cell r="BQ159">
            <v>63024</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cell r="BK160">
            <v>46555</v>
          </cell>
          <cell r="BL160">
            <v>59901</v>
          </cell>
          <cell r="BM160">
            <v>50100</v>
          </cell>
          <cell r="BN160">
            <v>47500</v>
          </cell>
          <cell r="BO160">
            <v>45120</v>
          </cell>
          <cell r="BP160">
            <v>54036</v>
          </cell>
          <cell r="BQ160">
            <v>51659</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cell r="BK161">
            <v>41029</v>
          </cell>
          <cell r="BL161">
            <v>41652</v>
          </cell>
          <cell r="BM161">
            <v>35071</v>
          </cell>
          <cell r="BN161">
            <v>31665</v>
          </cell>
          <cell r="BO161">
            <v>34112</v>
          </cell>
          <cell r="BP161">
            <v>30310</v>
          </cell>
          <cell r="BQ161">
            <v>30888</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cell r="BP162">
            <v>0</v>
          </cell>
          <cell r="BQ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cell r="BK167">
            <v>73952</v>
          </cell>
          <cell r="BL167">
            <v>73724</v>
          </cell>
          <cell r="BM167">
            <v>56400</v>
          </cell>
          <cell r="BN167">
            <v>50066</v>
          </cell>
          <cell r="BO167">
            <v>42938</v>
          </cell>
          <cell r="BP167">
            <v>39071</v>
          </cell>
          <cell r="BQ167">
            <v>38456</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cell r="BK168">
            <v>62871</v>
          </cell>
          <cell r="BL168">
            <v>67020</v>
          </cell>
          <cell r="BM168">
            <v>69996</v>
          </cell>
          <cell r="BN168">
            <v>85388</v>
          </cell>
          <cell r="BO168">
            <v>80239</v>
          </cell>
          <cell r="BP168">
            <v>90052</v>
          </cell>
          <cell r="BQ168">
            <v>87397</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cell r="BK169">
            <v>66165</v>
          </cell>
          <cell r="BL169">
            <v>69986</v>
          </cell>
          <cell r="BM169">
            <v>71552</v>
          </cell>
          <cell r="BN169">
            <v>85727</v>
          </cell>
          <cell r="BO169">
            <v>80312</v>
          </cell>
          <cell r="BP169">
            <v>87176</v>
          </cell>
          <cell r="BQ169">
            <v>92107</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cell r="BK170">
            <v>56272</v>
          </cell>
          <cell r="BL170">
            <v>77878</v>
          </cell>
          <cell r="BM170">
            <v>65168</v>
          </cell>
          <cell r="BN170">
            <v>65366</v>
          </cell>
          <cell r="BO170">
            <v>64375</v>
          </cell>
          <cell r="BP170">
            <v>74451</v>
          </cell>
          <cell r="BQ170">
            <v>71858</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cell r="BK171">
            <v>50297</v>
          </cell>
          <cell r="BL171">
            <v>54274</v>
          </cell>
          <cell r="BM171">
            <v>47388</v>
          </cell>
          <cell r="BN171">
            <v>45787</v>
          </cell>
          <cell r="BO171">
            <v>51367</v>
          </cell>
          <cell r="BP171">
            <v>44454</v>
          </cell>
          <cell r="BQ171">
            <v>44133</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cell r="BK177">
            <v>192368</v>
          </cell>
          <cell r="BL177">
            <v>193571</v>
          </cell>
          <cell r="BM177">
            <v>245455</v>
          </cell>
          <cell r="BN177">
            <v>213316</v>
          </cell>
          <cell r="BO177">
            <v>221896</v>
          </cell>
          <cell r="BP177">
            <v>203999</v>
          </cell>
          <cell r="BQ177">
            <v>193941</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cell r="BK178">
            <v>140116</v>
          </cell>
          <cell r="BL178">
            <v>148780</v>
          </cell>
          <cell r="BM178">
            <v>155888</v>
          </cell>
          <cell r="BN178">
            <v>168677</v>
          </cell>
          <cell r="BO178">
            <v>149664</v>
          </cell>
          <cell r="BP178">
            <v>163929</v>
          </cell>
          <cell r="BQ178">
            <v>157296</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cell r="BK179">
            <v>164616</v>
          </cell>
          <cell r="BL179">
            <v>161890</v>
          </cell>
          <cell r="BM179">
            <v>169748</v>
          </cell>
          <cell r="BN179">
            <v>172578</v>
          </cell>
          <cell r="BO179">
            <v>163114</v>
          </cell>
          <cell r="BP179">
            <v>177464</v>
          </cell>
          <cell r="BQ179">
            <v>183577</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cell r="BK180">
            <v>140447</v>
          </cell>
          <cell r="BL180">
            <v>191667</v>
          </cell>
          <cell r="BM180">
            <v>156924</v>
          </cell>
          <cell r="BN180">
            <v>135583</v>
          </cell>
          <cell r="BO180">
            <v>135126</v>
          </cell>
          <cell r="BP180">
            <v>158491</v>
          </cell>
          <cell r="BQ180">
            <v>153479</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cell r="BK181">
            <v>125770</v>
          </cell>
          <cell r="BL181">
            <v>133143</v>
          </cell>
          <cell r="BM181">
            <v>122341</v>
          </cell>
          <cell r="BN181">
            <v>102867</v>
          </cell>
          <cell r="BO181">
            <v>113412</v>
          </cell>
          <cell r="BP181">
            <v>97311</v>
          </cell>
          <cell r="BQ181">
            <v>95258</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cell r="BQ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cell r="BP187">
            <v>0</v>
          </cell>
          <cell r="BQ187">
            <v>77057</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cell r="BN188">
            <v>0</v>
          </cell>
          <cell r="BO188">
            <v>0</v>
          </cell>
          <cell r="BP188">
            <v>0</v>
          </cell>
          <cell r="BQ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cell r="BM189">
            <v>0</v>
          </cell>
          <cell r="BN189">
            <v>0</v>
          </cell>
          <cell r="BO189">
            <v>19842</v>
          </cell>
          <cell r="BP189">
            <v>0</v>
          </cell>
          <cell r="BQ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32420</v>
          </cell>
          <cell r="BO190">
            <v>0</v>
          </cell>
          <cell r="BP190">
            <v>0</v>
          </cell>
          <cell r="BQ190">
            <v>69231</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cell r="BN191">
            <v>0</v>
          </cell>
          <cell r="BO191">
            <v>0</v>
          </cell>
          <cell r="BP191">
            <v>0</v>
          </cell>
          <cell r="BQ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cell r="BQ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352"/>
  <sheetViews>
    <sheetView zoomScale="75" workbookViewId="0"/>
  </sheetViews>
  <sheetFormatPr defaultRowHeight="12.75" x14ac:dyDescent="0.2"/>
  <cols>
    <col min="1" max="1" width="14.42578125" customWidth="1"/>
  </cols>
  <sheetData>
    <row r="1" spans="1:2" ht="25.5" x14ac:dyDescent="0.35">
      <c r="A1" s="326" t="s">
        <v>789</v>
      </c>
    </row>
    <row r="2" spans="1:2" ht="25.5" x14ac:dyDescent="0.35">
      <c r="A2" s="326"/>
    </row>
    <row r="3" spans="1:2" ht="18" x14ac:dyDescent="0.25">
      <c r="A3" s="353" t="s">
        <v>1298</v>
      </c>
    </row>
    <row r="5" spans="1:2" x14ac:dyDescent="0.2">
      <c r="A5" t="s">
        <v>770</v>
      </c>
    </row>
    <row r="6" spans="1:2" x14ac:dyDescent="0.2">
      <c r="A6" s="34" t="s">
        <v>775</v>
      </c>
    </row>
    <row r="7" spans="1:2" x14ac:dyDescent="0.2">
      <c r="A7" s="34" t="s">
        <v>776</v>
      </c>
      <c r="B7" s="34" t="s">
        <v>788</v>
      </c>
    </row>
    <row r="8" spans="1:2" x14ac:dyDescent="0.2">
      <c r="B8" s="355" t="s">
        <v>1052</v>
      </c>
    </row>
    <row r="9" spans="1:2" x14ac:dyDescent="0.2">
      <c r="A9" s="12" t="s">
        <v>779</v>
      </c>
      <c r="B9" t="s">
        <v>790</v>
      </c>
    </row>
    <row r="10" spans="1:2" x14ac:dyDescent="0.2">
      <c r="A10" s="12" t="s">
        <v>780</v>
      </c>
      <c r="B10" t="s">
        <v>791</v>
      </c>
    </row>
    <row r="11" spans="1:2" x14ac:dyDescent="0.2">
      <c r="A11" s="12" t="s">
        <v>781</v>
      </c>
      <c r="B11" t="s">
        <v>792</v>
      </c>
    </row>
    <row r="12" spans="1:2" x14ac:dyDescent="0.2">
      <c r="A12" s="12" t="s">
        <v>782</v>
      </c>
      <c r="B12" t="s">
        <v>783</v>
      </c>
    </row>
    <row r="13" spans="1:2" x14ac:dyDescent="0.2">
      <c r="A13" s="12"/>
      <c r="B13" t="s">
        <v>787</v>
      </c>
    </row>
    <row r="14" spans="1:2" x14ac:dyDescent="0.2">
      <c r="A14" s="12"/>
    </row>
    <row r="15" spans="1:2" x14ac:dyDescent="0.2">
      <c r="A15" s="12"/>
      <c r="B15" s="355" t="s">
        <v>1053</v>
      </c>
    </row>
    <row r="16" spans="1:2" x14ac:dyDescent="0.2">
      <c r="A16" s="12" t="s">
        <v>784</v>
      </c>
      <c r="B16" t="s">
        <v>785</v>
      </c>
    </row>
    <row r="17" spans="1:13" x14ac:dyDescent="0.2">
      <c r="A17" s="12"/>
      <c r="B17" t="s">
        <v>786</v>
      </c>
    </row>
    <row r="18" spans="1:13" x14ac:dyDescent="0.2">
      <c r="A18" s="12"/>
    </row>
    <row r="19" spans="1:13" x14ac:dyDescent="0.2">
      <c r="B19" s="355" t="s">
        <v>1061</v>
      </c>
    </row>
    <row r="20" spans="1:13" x14ac:dyDescent="0.2">
      <c r="A20" t="s">
        <v>1062</v>
      </c>
      <c r="B20" t="s">
        <v>1063</v>
      </c>
    </row>
    <row r="21" spans="1:13" x14ac:dyDescent="0.2">
      <c r="A21" s="12" t="s">
        <v>1054</v>
      </c>
      <c r="B21" t="s">
        <v>771</v>
      </c>
    </row>
    <row r="22" spans="1:13" x14ac:dyDescent="0.2">
      <c r="A22" s="12" t="s">
        <v>1299</v>
      </c>
      <c r="B22" t="s">
        <v>772</v>
      </c>
    </row>
    <row r="23" spans="1:13" x14ac:dyDescent="0.2">
      <c r="B23" s="355" t="s">
        <v>773</v>
      </c>
    </row>
    <row r="24" spans="1:13" x14ac:dyDescent="0.2">
      <c r="C24" s="356" t="s">
        <v>1055</v>
      </c>
      <c r="D24" s="356"/>
      <c r="E24" s="356"/>
      <c r="F24" s="356"/>
      <c r="G24" s="356"/>
      <c r="H24" s="356"/>
      <c r="I24" s="356"/>
      <c r="J24" s="356"/>
      <c r="K24" s="356"/>
      <c r="L24" s="356"/>
      <c r="M24" s="356"/>
    </row>
    <row r="25" spans="1:13" x14ac:dyDescent="0.2">
      <c r="C25" s="356" t="s">
        <v>1056</v>
      </c>
      <c r="D25" s="356"/>
      <c r="E25" s="356"/>
      <c r="F25" s="356"/>
      <c r="G25" s="356"/>
      <c r="H25" s="356"/>
      <c r="I25" s="356"/>
      <c r="J25" s="356"/>
      <c r="K25" s="356"/>
      <c r="L25" s="356"/>
      <c r="M25" s="356"/>
    </row>
    <row r="26" spans="1:13" x14ac:dyDescent="0.2">
      <c r="C26" s="356" t="s">
        <v>774</v>
      </c>
      <c r="D26" s="356"/>
      <c r="E26" s="356"/>
      <c r="F26" s="356"/>
      <c r="G26" s="356"/>
      <c r="H26" s="356"/>
      <c r="I26" s="356"/>
      <c r="J26" s="356"/>
      <c r="K26" s="356"/>
      <c r="L26" s="356"/>
      <c r="M26" s="356"/>
    </row>
    <row r="28" spans="1:13" x14ac:dyDescent="0.2">
      <c r="B28" s="355" t="s">
        <v>1064</v>
      </c>
    </row>
    <row r="29" spans="1:13" x14ac:dyDescent="0.2">
      <c r="A29" s="12" t="s">
        <v>777</v>
      </c>
      <c r="B29" t="s">
        <v>1060</v>
      </c>
    </row>
    <row r="30" spans="1:13" x14ac:dyDescent="0.2">
      <c r="A30" s="12" t="s">
        <v>778</v>
      </c>
      <c r="B30" t="s">
        <v>1059</v>
      </c>
    </row>
    <row r="31" spans="1:13" x14ac:dyDescent="0.2">
      <c r="A31" s="12" t="s">
        <v>1057</v>
      </c>
      <c r="B31" t="s">
        <v>1058</v>
      </c>
    </row>
    <row r="32" spans="1:13" ht="13.5" thickBot="1" x14ac:dyDescent="0.25"/>
    <row r="33" spans="2:9" x14ac:dyDescent="0.2">
      <c r="B33" s="331" t="s">
        <v>820</v>
      </c>
      <c r="C33" s="332"/>
      <c r="D33" s="332"/>
      <c r="E33" s="332"/>
      <c r="F33" s="332"/>
      <c r="G33" s="332"/>
      <c r="H33" s="332"/>
      <c r="I33" s="333"/>
    </row>
    <row r="34" spans="2:9" ht="13.5" thickBot="1" x14ac:dyDescent="0.25">
      <c r="B34" s="336" t="s">
        <v>821</v>
      </c>
      <c r="C34" s="325"/>
      <c r="D34" s="325"/>
      <c r="E34" s="325"/>
      <c r="F34" s="325"/>
      <c r="G34" s="325"/>
      <c r="H34" s="325"/>
      <c r="I34" s="337"/>
    </row>
    <row r="252" spans="1:1" x14ac:dyDescent="0.2">
      <c r="A252" t="s">
        <v>723</v>
      </c>
    </row>
    <row r="253" spans="1:1" x14ac:dyDescent="0.2">
      <c r="A253">
        <v>1</v>
      </c>
    </row>
    <row r="254" spans="1:1" x14ac:dyDescent="0.2">
      <c r="A254">
        <v>2</v>
      </c>
    </row>
    <row r="255" spans="1:1" x14ac:dyDescent="0.2">
      <c r="A255">
        <v>3</v>
      </c>
    </row>
    <row r="256" spans="1:1" x14ac:dyDescent="0.2">
      <c r="A256">
        <v>4</v>
      </c>
    </row>
    <row r="257" spans="1:1" x14ac:dyDescent="0.2">
      <c r="A257">
        <v>5</v>
      </c>
    </row>
    <row r="258" spans="1:1" x14ac:dyDescent="0.2">
      <c r="A258">
        <v>6</v>
      </c>
    </row>
    <row r="259" spans="1:1" x14ac:dyDescent="0.2">
      <c r="A259">
        <v>7</v>
      </c>
    </row>
    <row r="260" spans="1:1" x14ac:dyDescent="0.2">
      <c r="A260">
        <v>8</v>
      </c>
    </row>
    <row r="261" spans="1:1" x14ac:dyDescent="0.2">
      <c r="A261">
        <v>9</v>
      </c>
    </row>
    <row r="262" spans="1:1" x14ac:dyDescent="0.2">
      <c r="A262">
        <v>10</v>
      </c>
    </row>
    <row r="263" spans="1:1" x14ac:dyDescent="0.2">
      <c r="A263">
        <v>11</v>
      </c>
    </row>
    <row r="264" spans="1:1" x14ac:dyDescent="0.2">
      <c r="A264">
        <v>12</v>
      </c>
    </row>
    <row r="265" spans="1:1" x14ac:dyDescent="0.2">
      <c r="A265">
        <v>13</v>
      </c>
    </row>
    <row r="266" spans="1:1" x14ac:dyDescent="0.2">
      <c r="A266">
        <v>14</v>
      </c>
    </row>
    <row r="267" spans="1:1" x14ac:dyDescent="0.2">
      <c r="A267">
        <v>15</v>
      </c>
    </row>
    <row r="268" spans="1:1" x14ac:dyDescent="0.2">
      <c r="A268">
        <v>16</v>
      </c>
    </row>
    <row r="269" spans="1:1" x14ac:dyDescent="0.2">
      <c r="A269">
        <v>17</v>
      </c>
    </row>
    <row r="270" spans="1:1" x14ac:dyDescent="0.2">
      <c r="A270">
        <v>18</v>
      </c>
    </row>
    <row r="271" spans="1:1" x14ac:dyDescent="0.2">
      <c r="A271">
        <v>19</v>
      </c>
    </row>
    <row r="272" spans="1:1" x14ac:dyDescent="0.2">
      <c r="A272">
        <v>20</v>
      </c>
    </row>
    <row r="273" spans="1:1" x14ac:dyDescent="0.2">
      <c r="A273">
        <v>21</v>
      </c>
    </row>
    <row r="274" spans="1:1" x14ac:dyDescent="0.2">
      <c r="A274">
        <v>22</v>
      </c>
    </row>
    <row r="275" spans="1:1" x14ac:dyDescent="0.2">
      <c r="A275">
        <v>23</v>
      </c>
    </row>
    <row r="276" spans="1:1" x14ac:dyDescent="0.2">
      <c r="A276">
        <v>24</v>
      </c>
    </row>
    <row r="277" spans="1:1" x14ac:dyDescent="0.2">
      <c r="A277">
        <v>25</v>
      </c>
    </row>
    <row r="278" spans="1:1" x14ac:dyDescent="0.2">
      <c r="A278">
        <v>26</v>
      </c>
    </row>
    <row r="279" spans="1:1" x14ac:dyDescent="0.2">
      <c r="A279">
        <v>27</v>
      </c>
    </row>
    <row r="280" spans="1:1" x14ac:dyDescent="0.2">
      <c r="A280">
        <v>28</v>
      </c>
    </row>
    <row r="281" spans="1:1" x14ac:dyDescent="0.2">
      <c r="A281">
        <v>29</v>
      </c>
    </row>
    <row r="282" spans="1:1" x14ac:dyDescent="0.2">
      <c r="A282">
        <v>30</v>
      </c>
    </row>
    <row r="283" spans="1:1" x14ac:dyDescent="0.2">
      <c r="A283">
        <v>31</v>
      </c>
    </row>
    <row r="284" spans="1:1" x14ac:dyDescent="0.2">
      <c r="A284">
        <v>32</v>
      </c>
    </row>
    <row r="285" spans="1:1" x14ac:dyDescent="0.2">
      <c r="A285">
        <v>33</v>
      </c>
    </row>
    <row r="286" spans="1:1" x14ac:dyDescent="0.2">
      <c r="A286">
        <v>34</v>
      </c>
    </row>
    <row r="287" spans="1:1" x14ac:dyDescent="0.2">
      <c r="A287">
        <v>35</v>
      </c>
    </row>
    <row r="288" spans="1:1" x14ac:dyDescent="0.2">
      <c r="A288">
        <v>36</v>
      </c>
    </row>
    <row r="289" spans="1:1" x14ac:dyDescent="0.2">
      <c r="A289">
        <v>37</v>
      </c>
    </row>
    <row r="290" spans="1:1" x14ac:dyDescent="0.2">
      <c r="A290">
        <v>38</v>
      </c>
    </row>
    <row r="291" spans="1:1" x14ac:dyDescent="0.2">
      <c r="A291">
        <v>39</v>
      </c>
    </row>
    <row r="292" spans="1:1" x14ac:dyDescent="0.2">
      <c r="A292">
        <v>40</v>
      </c>
    </row>
    <row r="293" spans="1:1" x14ac:dyDescent="0.2">
      <c r="A293">
        <v>41</v>
      </c>
    </row>
    <row r="294" spans="1:1" x14ac:dyDescent="0.2">
      <c r="A294">
        <v>42</v>
      </c>
    </row>
    <row r="295" spans="1:1" x14ac:dyDescent="0.2">
      <c r="A295">
        <v>43</v>
      </c>
    </row>
    <row r="296" spans="1:1" x14ac:dyDescent="0.2">
      <c r="A296">
        <v>44</v>
      </c>
    </row>
    <row r="297" spans="1:1" x14ac:dyDescent="0.2">
      <c r="A297">
        <v>45</v>
      </c>
    </row>
    <row r="298" spans="1:1" x14ac:dyDescent="0.2">
      <c r="A298">
        <v>46</v>
      </c>
    </row>
    <row r="299" spans="1:1" x14ac:dyDescent="0.2">
      <c r="A299">
        <v>47</v>
      </c>
    </row>
    <row r="300" spans="1:1" x14ac:dyDescent="0.2">
      <c r="A300">
        <v>48</v>
      </c>
    </row>
    <row r="301" spans="1:1" x14ac:dyDescent="0.2">
      <c r="A301">
        <v>49</v>
      </c>
    </row>
    <row r="302" spans="1:1" x14ac:dyDescent="0.2">
      <c r="A302">
        <v>50</v>
      </c>
    </row>
    <row r="303" spans="1:1" x14ac:dyDescent="0.2">
      <c r="A303">
        <v>51</v>
      </c>
    </row>
    <row r="304" spans="1:1" x14ac:dyDescent="0.2">
      <c r="A304">
        <v>52</v>
      </c>
    </row>
    <row r="305" spans="1:1" x14ac:dyDescent="0.2">
      <c r="A305">
        <v>53</v>
      </c>
    </row>
    <row r="306" spans="1:1" x14ac:dyDescent="0.2">
      <c r="A306">
        <v>54</v>
      </c>
    </row>
    <row r="307" spans="1:1" x14ac:dyDescent="0.2">
      <c r="A307">
        <v>55</v>
      </c>
    </row>
    <row r="308" spans="1:1" x14ac:dyDescent="0.2">
      <c r="A308">
        <v>56</v>
      </c>
    </row>
    <row r="309" spans="1:1" x14ac:dyDescent="0.2">
      <c r="A309">
        <v>57</v>
      </c>
    </row>
    <row r="310" spans="1:1" x14ac:dyDescent="0.2">
      <c r="A310">
        <v>58</v>
      </c>
    </row>
    <row r="311" spans="1:1" x14ac:dyDescent="0.2">
      <c r="A311">
        <v>59</v>
      </c>
    </row>
    <row r="312" spans="1:1" x14ac:dyDescent="0.2">
      <c r="A312">
        <v>60</v>
      </c>
    </row>
    <row r="313" spans="1:1" x14ac:dyDescent="0.2">
      <c r="A313">
        <v>61</v>
      </c>
    </row>
    <row r="314" spans="1:1" x14ac:dyDescent="0.2">
      <c r="A314">
        <v>62</v>
      </c>
    </row>
    <row r="315" spans="1:1" x14ac:dyDescent="0.2">
      <c r="A315">
        <v>63</v>
      </c>
    </row>
    <row r="316" spans="1:1" x14ac:dyDescent="0.2">
      <c r="A316">
        <v>64</v>
      </c>
    </row>
    <row r="317" spans="1:1" x14ac:dyDescent="0.2">
      <c r="A317">
        <v>65</v>
      </c>
    </row>
    <row r="318" spans="1:1" x14ac:dyDescent="0.2">
      <c r="A318">
        <v>66</v>
      </c>
    </row>
    <row r="319" spans="1:1" x14ac:dyDescent="0.2">
      <c r="A319">
        <v>67</v>
      </c>
    </row>
    <row r="320" spans="1:1" x14ac:dyDescent="0.2">
      <c r="A320">
        <v>68</v>
      </c>
    </row>
    <row r="321" spans="1:1" x14ac:dyDescent="0.2">
      <c r="A321">
        <v>69</v>
      </c>
    </row>
    <row r="322" spans="1:1" x14ac:dyDescent="0.2">
      <c r="A322">
        <v>70</v>
      </c>
    </row>
    <row r="323" spans="1:1" x14ac:dyDescent="0.2">
      <c r="A323">
        <v>71</v>
      </c>
    </row>
    <row r="324" spans="1:1" x14ac:dyDescent="0.2">
      <c r="A324">
        <v>72</v>
      </c>
    </row>
    <row r="325" spans="1:1" x14ac:dyDescent="0.2">
      <c r="A325">
        <v>73</v>
      </c>
    </row>
    <row r="326" spans="1:1" x14ac:dyDescent="0.2">
      <c r="A326">
        <v>74</v>
      </c>
    </row>
    <row r="327" spans="1:1" x14ac:dyDescent="0.2">
      <c r="A327">
        <v>75</v>
      </c>
    </row>
    <row r="328" spans="1:1" x14ac:dyDescent="0.2">
      <c r="A328">
        <v>76</v>
      </c>
    </row>
    <row r="329" spans="1:1" x14ac:dyDescent="0.2">
      <c r="A329">
        <v>77</v>
      </c>
    </row>
    <row r="330" spans="1:1" x14ac:dyDescent="0.2">
      <c r="A330">
        <v>78</v>
      </c>
    </row>
    <row r="331" spans="1:1" x14ac:dyDescent="0.2">
      <c r="A331">
        <v>79</v>
      </c>
    </row>
    <row r="332" spans="1:1" x14ac:dyDescent="0.2">
      <c r="A332">
        <v>80</v>
      </c>
    </row>
    <row r="333" spans="1:1" x14ac:dyDescent="0.2">
      <c r="A333">
        <v>81</v>
      </c>
    </row>
    <row r="334" spans="1:1" x14ac:dyDescent="0.2">
      <c r="A334">
        <v>82</v>
      </c>
    </row>
    <row r="335" spans="1:1" x14ac:dyDescent="0.2">
      <c r="A335">
        <v>83</v>
      </c>
    </row>
    <row r="336" spans="1:1" x14ac:dyDescent="0.2">
      <c r="A336">
        <v>84</v>
      </c>
    </row>
    <row r="337" spans="1:1" x14ac:dyDescent="0.2">
      <c r="A337">
        <v>85</v>
      </c>
    </row>
    <row r="338" spans="1:1" x14ac:dyDescent="0.2">
      <c r="A338">
        <v>86</v>
      </c>
    </row>
    <row r="339" spans="1:1" x14ac:dyDescent="0.2">
      <c r="A339">
        <v>87</v>
      </c>
    </row>
    <row r="340" spans="1:1" x14ac:dyDescent="0.2">
      <c r="A340">
        <v>88</v>
      </c>
    </row>
    <row r="341" spans="1:1" x14ac:dyDescent="0.2">
      <c r="A341">
        <v>89</v>
      </c>
    </row>
    <row r="342" spans="1:1" x14ac:dyDescent="0.2">
      <c r="A342">
        <v>90</v>
      </c>
    </row>
    <row r="343" spans="1:1" x14ac:dyDescent="0.2">
      <c r="A343">
        <v>91</v>
      </c>
    </row>
    <row r="344" spans="1:1" x14ac:dyDescent="0.2">
      <c r="A344">
        <v>92</v>
      </c>
    </row>
    <row r="345" spans="1:1" x14ac:dyDescent="0.2">
      <c r="A345">
        <v>93</v>
      </c>
    </row>
    <row r="346" spans="1:1" x14ac:dyDescent="0.2">
      <c r="A346">
        <v>94</v>
      </c>
    </row>
    <row r="347" spans="1:1" x14ac:dyDescent="0.2">
      <c r="A347">
        <v>95</v>
      </c>
    </row>
    <row r="348" spans="1:1" x14ac:dyDescent="0.2">
      <c r="A348">
        <v>96</v>
      </c>
    </row>
    <row r="349" spans="1:1" x14ac:dyDescent="0.2">
      <c r="A349">
        <v>97</v>
      </c>
    </row>
    <row r="350" spans="1:1" x14ac:dyDescent="0.2">
      <c r="A350">
        <v>98</v>
      </c>
    </row>
    <row r="351" spans="1:1" x14ac:dyDescent="0.2">
      <c r="A351">
        <v>99</v>
      </c>
    </row>
    <row r="352" spans="1:1" x14ac:dyDescent="0.2">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2:FC62"/>
  <sheetViews>
    <sheetView zoomScale="75" workbookViewId="0"/>
  </sheetViews>
  <sheetFormatPr defaultRowHeight="12.75" x14ac:dyDescent="0.2"/>
  <cols>
    <col min="1" max="1" width="31.140625" customWidth="1"/>
    <col min="2" max="2" width="16.7109375" customWidth="1"/>
    <col min="3" max="79" width="14.85546875" customWidth="1"/>
    <col min="155" max="155" width="11" customWidth="1"/>
    <col min="159" max="159" width="15.5703125" customWidth="1"/>
  </cols>
  <sheetData>
    <row r="2" spans="1:5" x14ac:dyDescent="0.2">
      <c r="B2" t="s">
        <v>10</v>
      </c>
      <c r="C2" t="s">
        <v>9</v>
      </c>
      <c r="D2" t="s">
        <v>4</v>
      </c>
    </row>
    <row r="3" spans="1:5" x14ac:dyDescent="0.2">
      <c r="A3" t="s">
        <v>507</v>
      </c>
      <c r="B3" s="130">
        <v>3300000</v>
      </c>
      <c r="C3" s="124">
        <f>B3/1.1</f>
        <v>2999999.9999999995</v>
      </c>
      <c r="D3" s="124">
        <f>B3/1.1</f>
        <v>2999999.9999999995</v>
      </c>
    </row>
    <row r="5" spans="1:5" x14ac:dyDescent="0.2">
      <c r="A5" t="s">
        <v>508</v>
      </c>
      <c r="B5" s="133">
        <v>0.126</v>
      </c>
    </row>
    <row r="6" spans="1:5" x14ac:dyDescent="0.2">
      <c r="A6" t="s">
        <v>510</v>
      </c>
      <c r="B6" s="133">
        <f>((1+B5)^(0.25))-1</f>
        <v>3.0112358721408938E-2</v>
      </c>
    </row>
    <row r="7" spans="1:5" x14ac:dyDescent="0.2">
      <c r="A7" t="s">
        <v>509</v>
      </c>
      <c r="B7">
        <v>80</v>
      </c>
    </row>
    <row r="9" spans="1:5" x14ac:dyDescent="0.2">
      <c r="A9" t="s">
        <v>515</v>
      </c>
      <c r="B9" s="134">
        <v>230000</v>
      </c>
    </row>
    <row r="10" spans="1:5" x14ac:dyDescent="0.2">
      <c r="A10" t="s">
        <v>516</v>
      </c>
      <c r="B10">
        <v>4</v>
      </c>
    </row>
    <row r="12" spans="1:5" x14ac:dyDescent="0.2">
      <c r="A12" t="s">
        <v>512</v>
      </c>
      <c r="B12" t="s">
        <v>10</v>
      </c>
      <c r="C12" t="s">
        <v>9</v>
      </c>
      <c r="D12" t="s">
        <v>4</v>
      </c>
      <c r="E12" t="s">
        <v>511</v>
      </c>
    </row>
    <row r="13" spans="1:5" x14ac:dyDescent="0.2">
      <c r="A13" s="106" t="s">
        <v>507</v>
      </c>
      <c r="B13" s="130">
        <f>B3</f>
        <v>3300000</v>
      </c>
      <c r="C13" s="124">
        <f>B13/1.1</f>
        <v>2999999.9999999995</v>
      </c>
      <c r="D13" s="124">
        <f>B13/1.1</f>
        <v>2999999.9999999995</v>
      </c>
      <c r="E13" s="124">
        <f>B13-C13</f>
        <v>300000.00000000047</v>
      </c>
    </row>
    <row r="14" spans="1:5" x14ac:dyDescent="0.2">
      <c r="A14" s="106" t="s">
        <v>506</v>
      </c>
      <c r="B14" s="130">
        <v>119301.75</v>
      </c>
      <c r="C14" s="130">
        <v>132099</v>
      </c>
      <c r="E14" s="124">
        <f>B14-C14</f>
        <v>-12797.25</v>
      </c>
    </row>
    <row r="15" spans="1:5" x14ac:dyDescent="0.2">
      <c r="A15" s="106" t="s">
        <v>501</v>
      </c>
      <c r="B15" s="130">
        <v>637964.7699047809</v>
      </c>
      <c r="C15" s="130">
        <v>719044.28926392645</v>
      </c>
      <c r="E15" s="124">
        <f>B15-C15</f>
        <v>-81079.519359145546</v>
      </c>
    </row>
    <row r="16" spans="1:5" x14ac:dyDescent="0.2">
      <c r="A16" s="106"/>
      <c r="E16" s="124">
        <f>SUM(E13:E15)</f>
        <v>206123.23064085492</v>
      </c>
    </row>
    <row r="19" spans="1:8" x14ac:dyDescent="0.2">
      <c r="A19" t="s">
        <v>513</v>
      </c>
      <c r="B19" s="130">
        <f>E16*(1/B6)*(1-(1/((1+B6)^B7)))</f>
        <v>6207440.3532271581</v>
      </c>
    </row>
    <row r="20" spans="1:8" x14ac:dyDescent="0.2">
      <c r="A20" s="106" t="s">
        <v>514</v>
      </c>
      <c r="B20" s="130">
        <f>B9*B10</f>
        <v>920000</v>
      </c>
      <c r="E20">
        <v>5</v>
      </c>
      <c r="F20">
        <v>10</v>
      </c>
      <c r="G20">
        <v>20</v>
      </c>
      <c r="H20" t="s">
        <v>535</v>
      </c>
    </row>
    <row r="21" spans="1:8" x14ac:dyDescent="0.2">
      <c r="A21" s="106" t="s">
        <v>517</v>
      </c>
      <c r="B21" s="130">
        <f>((0.9875^B7)*B20)/((1+B6)^B7)</f>
        <v>31332.01753462405</v>
      </c>
      <c r="D21">
        <v>3.5</v>
      </c>
      <c r="E21" s="221">
        <v>1613151.5007391325</v>
      </c>
      <c r="F21" s="221">
        <v>3249043.4366417248</v>
      </c>
      <c r="G21" s="221">
        <v>4702267.2653270867</v>
      </c>
      <c r="H21" t="s">
        <v>539</v>
      </c>
    </row>
    <row r="22" spans="1:8" x14ac:dyDescent="0.2">
      <c r="A22" t="s">
        <v>518</v>
      </c>
      <c r="B22" s="124">
        <f>B20-B21</f>
        <v>888667.98246537591</v>
      </c>
      <c r="D22">
        <v>3</v>
      </c>
      <c r="E22" s="221">
        <v>937604.60465600714</v>
      </c>
      <c r="F22" s="221">
        <v>2200277.7077832841</v>
      </c>
      <c r="G22" s="221">
        <v>3333394.9707541037</v>
      </c>
      <c r="H22" t="s">
        <v>538</v>
      </c>
    </row>
    <row r="23" spans="1:8" x14ac:dyDescent="0.2">
      <c r="A23" t="s">
        <v>520</v>
      </c>
      <c r="B23" s="124">
        <f>(0.25)*(ACTIVE!E59)</f>
        <v>2008545</v>
      </c>
      <c r="D23">
        <v>2.5</v>
      </c>
      <c r="E23" s="221">
        <v>262057.70857288153</v>
      </c>
      <c r="F23" s="221">
        <v>1151511.9789248426</v>
      </c>
      <c r="G23" s="221">
        <v>1964522.6761811203</v>
      </c>
      <c r="H23" t="s">
        <v>537</v>
      </c>
    </row>
    <row r="24" spans="1:8" x14ac:dyDescent="0.2">
      <c r="A24" t="s">
        <v>521</v>
      </c>
      <c r="B24" s="130">
        <v>0</v>
      </c>
      <c r="D24">
        <v>2</v>
      </c>
      <c r="E24" s="221">
        <v>-413489.18751024734</v>
      </c>
      <c r="F24" s="221">
        <v>102746.25006639655</v>
      </c>
      <c r="G24" s="221">
        <v>595650.38160813041</v>
      </c>
      <c r="H24" t="s">
        <v>536</v>
      </c>
    </row>
    <row r="25" spans="1:8" x14ac:dyDescent="0.2">
      <c r="A25" t="s">
        <v>519</v>
      </c>
      <c r="B25" s="135">
        <f>B19-SUM(B22:B24)</f>
        <v>3310227.3707617819</v>
      </c>
    </row>
    <row r="29" spans="1:8" ht="13.5" thickBot="1" x14ac:dyDescent="0.25"/>
    <row r="30" spans="1:8" x14ac:dyDescent="0.2">
      <c r="A30" s="150"/>
      <c r="B30" s="151" t="s">
        <v>528</v>
      </c>
      <c r="C30" s="151" t="s">
        <v>530</v>
      </c>
      <c r="D30" s="151" t="s">
        <v>531</v>
      </c>
      <c r="E30" s="151" t="s">
        <v>532</v>
      </c>
      <c r="F30" s="152" t="s">
        <v>529</v>
      </c>
    </row>
    <row r="31" spans="1:8" x14ac:dyDescent="0.2">
      <c r="A31" s="146" t="s">
        <v>523</v>
      </c>
      <c r="B31" s="144"/>
      <c r="C31" s="144"/>
      <c r="D31" s="144"/>
      <c r="E31" s="144"/>
      <c r="F31" s="145"/>
    </row>
    <row r="32" spans="1:8" x14ac:dyDescent="0.2">
      <c r="A32" s="147" t="s">
        <v>525</v>
      </c>
      <c r="B32" s="136">
        <v>0.93944888783618252</v>
      </c>
      <c r="C32" s="125">
        <v>1.1234076071320358</v>
      </c>
      <c r="D32" s="125">
        <v>1.2045228005803259</v>
      </c>
      <c r="E32" s="125">
        <v>1.0739922415434042</v>
      </c>
      <c r="F32" s="137">
        <v>0.9810717931197972</v>
      </c>
    </row>
    <row r="33" spans="1:159" x14ac:dyDescent="0.2">
      <c r="A33" s="147" t="s">
        <v>524</v>
      </c>
      <c r="B33" s="138">
        <v>194270.45</v>
      </c>
      <c r="C33" s="138">
        <v>191842.05</v>
      </c>
      <c r="D33" s="138">
        <v>208444</v>
      </c>
      <c r="E33" s="138">
        <v>236838.45</v>
      </c>
      <c r="F33" s="139">
        <v>233877.95</v>
      </c>
    </row>
    <row r="34" spans="1:159" hidden="1" x14ac:dyDescent="0.2">
      <c r="A34" s="147" t="s">
        <v>243</v>
      </c>
      <c r="B34" s="140">
        <v>-387137.21701031178</v>
      </c>
      <c r="C34" s="153">
        <v>-1773659.4057007432</v>
      </c>
      <c r="D34" s="140">
        <v>-1166174.7423509285</v>
      </c>
      <c r="E34" s="140">
        <v>1078427.0075058639</v>
      </c>
      <c r="F34" s="141">
        <v>28813.471259772778</v>
      </c>
    </row>
    <row r="35" spans="1:159" x14ac:dyDescent="0.2">
      <c r="A35" s="147" t="s">
        <v>498</v>
      </c>
      <c r="B35" s="140">
        <f>B34/(1-0.34)</f>
        <v>-586571.54092471488</v>
      </c>
      <c r="C35" s="153">
        <f>C34/(1-0.34)</f>
        <v>-2687362.7359102173</v>
      </c>
      <c r="D35" s="153">
        <f>D34/(1-0.34)</f>
        <v>-1766931.4278044372</v>
      </c>
      <c r="E35" s="140">
        <f>E34/(1-0.34)</f>
        <v>1633980.3144028243</v>
      </c>
      <c r="F35" s="141">
        <f>F34/(1-0.34)</f>
        <v>43656.774636019363</v>
      </c>
    </row>
    <row r="36" spans="1:159" x14ac:dyDescent="0.2">
      <c r="A36" s="147" t="s">
        <v>526</v>
      </c>
      <c r="B36" s="136">
        <v>0.25650577089943566</v>
      </c>
      <c r="C36" s="125">
        <v>0.36859943855160004</v>
      </c>
      <c r="D36" s="136">
        <v>0.37496163931414406</v>
      </c>
      <c r="E36" s="136">
        <v>0.33951797171924675</v>
      </c>
      <c r="F36" s="137">
        <v>0.3438428230315595</v>
      </c>
    </row>
    <row r="37" spans="1:159" x14ac:dyDescent="0.2">
      <c r="A37" s="147" t="s">
        <v>527</v>
      </c>
      <c r="B37" s="140">
        <v>8237696.512443319</v>
      </c>
      <c r="C37" s="140">
        <v>6591041.1067425758</v>
      </c>
      <c r="D37" s="153">
        <v>1808746.3643916398</v>
      </c>
      <c r="E37" s="140">
        <v>824634.37189750373</v>
      </c>
      <c r="F37" s="141">
        <v>980543.84315727651</v>
      </c>
    </row>
    <row r="38" spans="1:159" x14ac:dyDescent="0.2">
      <c r="A38" s="147" t="s">
        <v>116</v>
      </c>
      <c r="B38" s="140">
        <v>15497217</v>
      </c>
      <c r="C38" s="140">
        <v>16732835</v>
      </c>
      <c r="D38" s="140">
        <v>20002581</v>
      </c>
      <c r="E38" s="140">
        <v>20092633</v>
      </c>
      <c r="F38" s="141">
        <v>18060233</v>
      </c>
    </row>
    <row r="39" spans="1:159" x14ac:dyDescent="0.2">
      <c r="A39" s="147"/>
      <c r="B39" s="140"/>
      <c r="C39" s="140"/>
      <c r="D39" s="140"/>
      <c r="E39" s="140"/>
      <c r="F39" s="141"/>
    </row>
    <row r="40" spans="1:159" x14ac:dyDescent="0.2">
      <c r="A40" s="148" t="s">
        <v>522</v>
      </c>
      <c r="B40" s="119"/>
      <c r="C40" s="119"/>
      <c r="D40" s="119"/>
      <c r="E40" s="119"/>
      <c r="F40" s="120"/>
    </row>
    <row r="41" spans="1:159" x14ac:dyDescent="0.2">
      <c r="A41" s="147" t="s">
        <v>525</v>
      </c>
      <c r="B41" s="125">
        <v>1.0286237741175741</v>
      </c>
      <c r="C41" s="125">
        <v>1.1285862783125553</v>
      </c>
      <c r="D41" s="142">
        <v>1.170917957612633</v>
      </c>
      <c r="E41" s="125">
        <v>1.2040245937258138</v>
      </c>
      <c r="F41" s="156">
        <v>1.2061316014369563</v>
      </c>
    </row>
    <row r="42" spans="1:159" x14ac:dyDescent="0.2">
      <c r="A42" s="147" t="s">
        <v>533</v>
      </c>
      <c r="B42" s="154">
        <v>3</v>
      </c>
      <c r="C42" s="154">
        <v>3.5</v>
      </c>
      <c r="D42" s="154">
        <v>3.5</v>
      </c>
      <c r="E42" s="155">
        <v>3.5</v>
      </c>
      <c r="F42" s="157">
        <v>3.4</v>
      </c>
    </row>
    <row r="43" spans="1:159" ht="13.5" thickBot="1" x14ac:dyDescent="0.25">
      <c r="A43" s="149" t="s">
        <v>534</v>
      </c>
      <c r="B43" s="143">
        <v>-1060903.0093048327</v>
      </c>
      <c r="C43" s="143">
        <v>-438885.36856827699</v>
      </c>
      <c r="D43" s="143">
        <v>-827053.5089344997</v>
      </c>
      <c r="E43" s="143">
        <v>71287.225267635658</v>
      </c>
      <c r="F43" s="158">
        <v>494174.69135237671</v>
      </c>
    </row>
    <row r="45" spans="1:159" x14ac:dyDescent="0.2">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2">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2">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2">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2">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2">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2">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2">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2">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2">
      <c r="A57" t="s">
        <v>715</v>
      </c>
      <c r="B57" s="124">
        <f>SUM(D56:W56)</f>
        <v>3421120.5162254148</v>
      </c>
    </row>
    <row r="58" spans="1:159" x14ac:dyDescent="0.2">
      <c r="A58" t="s">
        <v>716</v>
      </c>
      <c r="B58" s="124">
        <f>SUM(D56:AQ56)</f>
        <v>6827191.0174622322</v>
      </c>
    </row>
    <row r="59" spans="1:159" x14ac:dyDescent="0.2">
      <c r="A59" t="s">
        <v>717</v>
      </c>
      <c r="B59" s="124">
        <f>SUM(D56:CE56)</f>
        <v>11398078.079857109</v>
      </c>
    </row>
    <row r="60" spans="1:159" x14ac:dyDescent="0.2">
      <c r="C60" s="220"/>
    </row>
    <row r="61" spans="1:159" x14ac:dyDescent="0.2">
      <c r="B61" s="219">
        <v>0.06</v>
      </c>
    </row>
    <row r="62" spans="1:159" x14ac:dyDescent="0.2">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71"/>
  <sheetViews>
    <sheetView tabSelected="1" zoomScale="75" workbookViewId="0">
      <pane ySplit="2" topLeftCell="A3" activePane="bottomLeft" state="frozenSplit"/>
      <selection pane="bottomLeft" activeCell="I2" sqref="I2"/>
    </sheetView>
  </sheetViews>
  <sheetFormatPr defaultRowHeight="12.75" x14ac:dyDescent="0.2"/>
  <cols>
    <col min="1" max="1" width="28.140625" style="32" customWidth="1"/>
    <col min="2" max="2" width="20.140625" style="32" bestFit="1" customWidth="1"/>
    <col min="3" max="3" width="9.28515625" style="32" bestFit="1" customWidth="1"/>
    <col min="4" max="4" width="17.85546875" style="32" bestFit="1" customWidth="1"/>
    <col min="5" max="5" width="8.5703125" style="32" bestFit="1" customWidth="1"/>
    <col min="6" max="6" width="14.42578125" style="32" customWidth="1"/>
    <col min="7" max="7" width="9" style="32" bestFit="1" customWidth="1"/>
    <col min="8" max="8" width="13.7109375" style="32" customWidth="1"/>
    <col min="9" max="9" width="9" style="32" bestFit="1" customWidth="1"/>
    <col min="10" max="10" width="15.5703125" style="32" bestFit="1" customWidth="1"/>
    <col min="11" max="11" width="9" style="32" customWidth="1"/>
    <col min="12" max="12" width="15" style="32" bestFit="1" customWidth="1"/>
    <col min="13" max="13" width="7.85546875" style="32" customWidth="1"/>
    <col min="14" max="14" width="14.7109375" style="32" bestFit="1" customWidth="1"/>
    <col min="15" max="15" width="1.85546875" style="32" customWidth="1"/>
    <col min="16" max="16" width="12.28515625" style="32" bestFit="1" customWidth="1"/>
    <col min="17" max="17" width="13.85546875" style="32" bestFit="1" customWidth="1"/>
    <col min="18" max="18" width="15.140625" style="32" bestFit="1" customWidth="1"/>
    <col min="19" max="20" width="13.85546875" style="32" bestFit="1" customWidth="1"/>
    <col min="21" max="21" width="9.140625" style="32"/>
    <col min="22" max="22" width="9.28515625" style="32" bestFit="1" customWidth="1"/>
    <col min="23" max="16384" width="9.140625" style="32"/>
  </cols>
  <sheetData>
    <row r="1" spans="1:15" customFormat="1" ht="21" customHeight="1" x14ac:dyDescent="0.35">
      <c r="A1" s="229" t="s">
        <v>726</v>
      </c>
      <c r="B1" s="109"/>
      <c r="C1" s="108">
        <f>ACTIVE!A2</f>
        <v>68</v>
      </c>
      <c r="D1" s="110"/>
      <c r="E1" s="111"/>
      <c r="F1" s="223" t="s">
        <v>0</v>
      </c>
      <c r="G1" s="111"/>
      <c r="H1" s="111"/>
      <c r="I1" s="111"/>
      <c r="J1" s="111"/>
      <c r="K1" s="231" t="s">
        <v>724</v>
      </c>
      <c r="L1" s="33"/>
      <c r="M1" s="33"/>
      <c r="N1" s="33"/>
      <c r="O1" s="113"/>
    </row>
    <row r="2" spans="1:15" customFormat="1" ht="21" customHeight="1" thickBot="1" x14ac:dyDescent="0.4">
      <c r="A2" s="229" t="s">
        <v>725</v>
      </c>
      <c r="B2" s="109"/>
      <c r="C2" s="108">
        <f>ACTIVE!B78</f>
        <v>1</v>
      </c>
      <c r="D2" s="110"/>
      <c r="E2" s="111"/>
      <c r="F2" s="112"/>
      <c r="G2" s="111"/>
      <c r="H2" s="111"/>
      <c r="I2" s="111"/>
      <c r="J2" s="111"/>
      <c r="K2" s="33"/>
      <c r="L2" s="33"/>
      <c r="M2" s="33"/>
      <c r="N2" s="33"/>
      <c r="O2" s="113"/>
    </row>
    <row r="3" spans="1:15" customFormat="1" ht="16.5" thickBot="1" x14ac:dyDescent="0.3">
      <c r="A3" s="358" t="s">
        <v>1075</v>
      </c>
      <c r="B3" s="32"/>
      <c r="C3" s="359">
        <f>ACTIVE!B273</f>
        <v>0.74993772678330561</v>
      </c>
      <c r="D3" s="54"/>
      <c r="E3" s="54"/>
      <c r="F3" s="54"/>
      <c r="G3" s="54"/>
      <c r="H3" s="54"/>
      <c r="I3" s="54"/>
      <c r="J3" s="54"/>
      <c r="K3" s="54"/>
      <c r="L3" s="54"/>
      <c r="M3" s="54"/>
      <c r="N3" s="54"/>
      <c r="O3" s="56"/>
    </row>
    <row r="4" spans="1:15" customFormat="1" ht="18" customHeight="1" thickBot="1" x14ac:dyDescent="0.4">
      <c r="A4" s="372" t="s">
        <v>1089</v>
      </c>
      <c r="B4" s="32"/>
      <c r="C4" s="359">
        <f>ACTIVE!B275</f>
        <v>0.7741982847764679</v>
      </c>
      <c r="D4" s="52"/>
      <c r="E4" s="32"/>
      <c r="F4" s="57" t="s">
        <v>2</v>
      </c>
      <c r="G4" s="53"/>
      <c r="H4" s="53"/>
      <c r="I4" s="53"/>
      <c r="J4" s="53"/>
      <c r="K4" s="32"/>
      <c r="L4" s="32"/>
      <c r="M4" s="32"/>
      <c r="N4" s="256" t="s">
        <v>3</v>
      </c>
      <c r="O4" s="38"/>
    </row>
    <row r="5" spans="1:15" customFormat="1" ht="15.75" thickBot="1" x14ac:dyDescent="0.2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2">
      <c r="A6" s="238" t="s">
        <v>12</v>
      </c>
      <c r="B6" s="239">
        <f>ACTIVE!B3</f>
        <v>363677</v>
      </c>
      <c r="C6" s="240">
        <f>B6/N6</f>
        <v>0.19235441996211908</v>
      </c>
      <c r="D6" s="239">
        <f>ACTIVE!C3</f>
        <v>150730</v>
      </c>
      <c r="E6" s="240">
        <f>D6/N6</f>
        <v>7.9723440637956777E-2</v>
      </c>
      <c r="F6" s="239">
        <f>ACTIVE!D3</f>
        <v>112623</v>
      </c>
      <c r="G6" s="240">
        <f>F6/N6</f>
        <v>5.9568055828093984E-2</v>
      </c>
      <c r="H6" s="239">
        <f>ACTIVE!E3</f>
        <v>240233</v>
      </c>
      <c r="I6" s="240">
        <f>H6/N6</f>
        <v>0.12706296898280547</v>
      </c>
      <c r="J6" s="239">
        <f>ACTIVE!F3</f>
        <v>265398</v>
      </c>
      <c r="K6" s="240">
        <f>J6/N6</f>
        <v>0.14037312876290356</v>
      </c>
      <c r="L6" s="241">
        <f>ACTIVE!G3</f>
        <v>758000</v>
      </c>
      <c r="M6" s="240">
        <f>L6/N6</f>
        <v>0.40091798582612115</v>
      </c>
      <c r="N6" s="242">
        <f>ACTIVE!H3</f>
        <v>1890661</v>
      </c>
      <c r="O6" s="38"/>
    </row>
    <row r="7" spans="1:15" customFormat="1" ht="15" x14ac:dyDescent="0.2">
      <c r="A7" s="243" t="s">
        <v>13</v>
      </c>
      <c r="B7" s="244">
        <f>ACTIVE!B4</f>
        <v>363677</v>
      </c>
      <c r="C7" s="240">
        <f>B7/N7</f>
        <v>0.19235441996211908</v>
      </c>
      <c r="D7" s="244">
        <f>ACTIVE!C4</f>
        <v>150730</v>
      </c>
      <c r="E7" s="240">
        <f>D7/N7</f>
        <v>7.9723440637956777E-2</v>
      </c>
      <c r="F7" s="244">
        <f>ACTIVE!D4</f>
        <v>112623</v>
      </c>
      <c r="G7" s="240">
        <f>F7/N7</f>
        <v>5.9568055828093984E-2</v>
      </c>
      <c r="H7" s="244">
        <f>ACTIVE!E4</f>
        <v>240233</v>
      </c>
      <c r="I7" s="240">
        <f>H7/N7</f>
        <v>0.12706296898280547</v>
      </c>
      <c r="J7" s="244">
        <f>ACTIVE!F4</f>
        <v>265398</v>
      </c>
      <c r="K7" s="240">
        <f>J7/N7</f>
        <v>0.14037312876290356</v>
      </c>
      <c r="L7" s="242">
        <f>ACTIVE!G4</f>
        <v>758000</v>
      </c>
      <c r="M7" s="240">
        <f>L7/N7</f>
        <v>0.40091798582612115</v>
      </c>
      <c r="N7" s="242">
        <f>ACTIVE!H4</f>
        <v>1890661</v>
      </c>
      <c r="O7" s="38"/>
    </row>
    <row r="8" spans="1:15" customFormat="1" ht="15.75" thickBot="1" x14ac:dyDescent="0.25">
      <c r="A8" s="245" t="s">
        <v>14</v>
      </c>
      <c r="B8" s="244">
        <f>ACTIVE!B33</f>
        <v>70899930</v>
      </c>
      <c r="C8" s="246">
        <f>(B8/ACTIVE!B49)/'Market Report'!N8</f>
        <v>7.9459550347486821E-2</v>
      </c>
      <c r="D8" s="244">
        <f>ACTIVE!C33</f>
        <v>2455018.6</v>
      </c>
      <c r="E8" s="246">
        <f>(D8/ACTIVE!C49)/'Market Report'!N8</f>
        <v>1.8902806876084366E-2</v>
      </c>
      <c r="F8" s="244">
        <f>ACTIVE!D33</f>
        <v>2870003.2</v>
      </c>
      <c r="G8" s="246">
        <f>(F8/ACTIVE!D49)/'Market Report'!N8</f>
        <v>4.5231939798605819E-2</v>
      </c>
      <c r="H8" s="244">
        <f>ACTIVE!E33</f>
        <v>718999.45000000007</v>
      </c>
      <c r="I8" s="246">
        <f>(H8/ACTIVE!E49)/'Market Report'!N8</f>
        <v>0.11157271663874876</v>
      </c>
      <c r="J8" s="244">
        <f>ACTIVE!F33</f>
        <v>1219999.55</v>
      </c>
      <c r="K8" s="246">
        <f>(J8/ACTIVE!F49)/'Market Report'!N8</f>
        <v>0.15981287022065041</v>
      </c>
      <c r="L8" s="242">
        <f>ACTIVE!G33</f>
        <v>5800000</v>
      </c>
      <c r="M8" s="246">
        <f>L8/N8</f>
        <v>0.58502011611842386</v>
      </c>
      <c r="N8" s="247">
        <f>ACTIVE!H33</f>
        <v>9914189</v>
      </c>
      <c r="O8" s="38"/>
    </row>
    <row r="9" spans="1:15" customFormat="1" ht="15.75" thickBot="1" x14ac:dyDescent="0.25">
      <c r="A9" s="248"/>
      <c r="B9" s="249"/>
      <c r="C9" s="250" t="s">
        <v>15</v>
      </c>
      <c r="D9" s="249"/>
      <c r="E9" s="250" t="s">
        <v>15</v>
      </c>
      <c r="F9" s="249"/>
      <c r="G9" s="250" t="s">
        <v>15</v>
      </c>
      <c r="H9" s="249"/>
      <c r="I9" s="250" t="s">
        <v>15</v>
      </c>
      <c r="J9" s="249"/>
      <c r="K9" s="250" t="s">
        <v>15</v>
      </c>
      <c r="L9" s="63"/>
      <c r="M9" s="250" t="s">
        <v>15</v>
      </c>
      <c r="N9" s="63"/>
      <c r="O9" s="38"/>
    </row>
    <row r="10" spans="1:15" customFormat="1" ht="15.75" thickBot="1" x14ac:dyDescent="0.25">
      <c r="A10" s="243" t="s">
        <v>16</v>
      </c>
      <c r="B10" s="239">
        <f>ACTIVE!B85</f>
        <v>72201</v>
      </c>
      <c r="C10" s="240">
        <f>B10/B6</f>
        <v>0.19853056420944959</v>
      </c>
      <c r="D10" s="239">
        <f>ACTIVE!B86</f>
        <v>13784</v>
      </c>
      <c r="E10" s="240">
        <f>D10/D6</f>
        <v>9.1448285012937044E-2</v>
      </c>
      <c r="F10" s="239">
        <f>ACTIVE!B87</f>
        <v>19207</v>
      </c>
      <c r="G10" s="240">
        <f>F10/F6</f>
        <v>0.17054242916633369</v>
      </c>
      <c r="H10" s="239">
        <f>ACTIVE!B88</f>
        <v>38807</v>
      </c>
      <c r="I10" s="240">
        <f>H10/H6</f>
        <v>0.16153900588178977</v>
      </c>
      <c r="J10" s="239">
        <f>ACTIVE!B89</f>
        <v>41779</v>
      </c>
      <c r="K10" s="240">
        <f>J10/J6</f>
        <v>0.15742017648964951</v>
      </c>
      <c r="L10" s="241">
        <f>ACTIVE!B90</f>
        <v>174978</v>
      </c>
      <c r="M10" s="240">
        <f>L10/L6</f>
        <v>0.23084168865435356</v>
      </c>
      <c r="N10" s="255">
        <f>SUM(ACTIVE!B85:B90)</f>
        <v>360756</v>
      </c>
      <c r="O10" s="38"/>
    </row>
    <row r="11" spans="1:15" customFormat="1" ht="15.75" thickBot="1" x14ac:dyDescent="0.25">
      <c r="A11" s="238" t="s">
        <v>17</v>
      </c>
      <c r="B11" s="244">
        <f>ACTIVE!B91</f>
        <v>72201</v>
      </c>
      <c r="C11" s="240">
        <f>B11/B7</f>
        <v>0.19853056420944959</v>
      </c>
      <c r="D11" s="244">
        <f>ACTIVE!B92</f>
        <v>13784</v>
      </c>
      <c r="E11" s="240">
        <f>D11/D7</f>
        <v>9.1448285012937044E-2</v>
      </c>
      <c r="F11" s="244">
        <f>ACTIVE!B93</f>
        <v>19207</v>
      </c>
      <c r="G11" s="240">
        <f>F11/F7</f>
        <v>0.17054242916633369</v>
      </c>
      <c r="H11" s="244">
        <f>ACTIVE!B94</f>
        <v>38807</v>
      </c>
      <c r="I11" s="240">
        <f>H11/H7</f>
        <v>0.16153900588178977</v>
      </c>
      <c r="J11" s="244">
        <f>ACTIVE!B95</f>
        <v>41779</v>
      </c>
      <c r="K11" s="240">
        <f>J11/J7</f>
        <v>0.15742017648964951</v>
      </c>
      <c r="L11" s="242">
        <f>ACTIVE!B96</f>
        <v>174978</v>
      </c>
      <c r="M11" s="240">
        <f>L11/L7</f>
        <v>0.23084168865435356</v>
      </c>
      <c r="N11" s="255">
        <f>SUM(ACTIVE!B91:B96)</f>
        <v>360756</v>
      </c>
      <c r="O11" s="38"/>
    </row>
    <row r="12" spans="1:15" customFormat="1" ht="15" x14ac:dyDescent="0.2">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77057</v>
      </c>
      <c r="M12" s="240">
        <f>L12/L7</f>
        <v>0.10165831134564644</v>
      </c>
      <c r="N12" s="63">
        <f>SUM(ACTIVE!B97:B102)</f>
        <v>77057</v>
      </c>
      <c r="O12" s="38"/>
    </row>
    <row r="13" spans="1:15" customFormat="1" ht="15.75" thickBot="1" x14ac:dyDescent="0.25">
      <c r="A13" s="245" t="s">
        <v>19</v>
      </c>
      <c r="B13" s="252">
        <f>B18</f>
        <v>11999970</v>
      </c>
      <c r="C13" s="246">
        <f>B13/B8</f>
        <v>0.16925221223772718</v>
      </c>
      <c r="D13" s="252">
        <f>D18</f>
        <v>0</v>
      </c>
      <c r="E13" s="246">
        <f>D13/D8</f>
        <v>0</v>
      </c>
      <c r="F13" s="252">
        <f>F18</f>
        <v>400000</v>
      </c>
      <c r="G13" s="246">
        <f>F13/F8</f>
        <v>0.13937266690155606</v>
      </c>
      <c r="H13" s="252">
        <f>H18</f>
        <v>99999.900000000009</v>
      </c>
      <c r="I13" s="246">
        <f>H13/H8</f>
        <v>0.13908202572338546</v>
      </c>
      <c r="J13" s="252">
        <f>J18</f>
        <v>199999.80000000002</v>
      </c>
      <c r="K13" s="246">
        <f>J13/J8</f>
        <v>0.16393432276266004</v>
      </c>
      <c r="L13" s="247">
        <f>L18</f>
        <v>1200000</v>
      </c>
      <c r="M13" s="246">
        <f>L13/L8</f>
        <v>0.20689655172413793</v>
      </c>
      <c r="N13" s="247"/>
      <c r="O13" s="38"/>
    </row>
    <row r="14" spans="1:15" customFormat="1" ht="15" x14ac:dyDescent="0.2">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2">
      <c r="A15" s="238" t="s">
        <v>21</v>
      </c>
      <c r="B15" s="244">
        <f>ACTIVE!B103</f>
        <v>274363800</v>
      </c>
      <c r="C15" s="240">
        <f>(B15/ACTIVE!B49)/'Market Report'!N15</f>
        <v>0.16608817942588761</v>
      </c>
      <c r="D15" s="244">
        <f>ACTIVE!B104</f>
        <v>5169000</v>
      </c>
      <c r="E15" s="240">
        <f>(D15/ACTIVE!C49)/'Market Report'!N15</f>
        <v>2.149758432976822E-2</v>
      </c>
      <c r="F15" s="244">
        <f>ACTIVE!B105</f>
        <v>6050205</v>
      </c>
      <c r="G15" s="240">
        <f>(F15/ACTIVE!D49)/'Market Report'!N15</f>
        <v>5.1504424750268965E-2</v>
      </c>
      <c r="H15" s="244">
        <f>ACTIVE!B106</f>
        <v>1241823.9999999998</v>
      </c>
      <c r="I15" s="240">
        <f>(H15/ACTIVE!E49)/'Market Report'!N15</f>
        <v>0.10408810861549297</v>
      </c>
      <c r="J15" s="244">
        <f>ACTIVE!B107</f>
        <v>2005392</v>
      </c>
      <c r="K15" s="240">
        <f>(J15/ACTIVE!F49)/'Market Report'!N15</f>
        <v>0.14189365563651873</v>
      </c>
      <c r="L15" s="242">
        <f>ACTIVE!B108</f>
        <v>9451312.5</v>
      </c>
      <c r="M15" s="240">
        <f>L15/N15</f>
        <v>0.51492804724206365</v>
      </c>
      <c r="N15" s="242">
        <f>L15+(J15/ACTIVE!F$49)+('Market Report'!H15/ACTIVE!E$49)+('Market Report'!F15/ACTIVE!D$49)+('Market Report'!D15/ACTIVE!C$49)+('Market Report'!B15/ACTIVE!B$49)</f>
        <v>18354627.506932076</v>
      </c>
      <c r="O15" s="38"/>
    </row>
    <row r="16" spans="1:15" customFormat="1" ht="15" x14ac:dyDescent="0.2">
      <c r="A16" s="243" t="s">
        <v>22</v>
      </c>
      <c r="B16" s="244">
        <f>ACTIVE!B109*ACTIVE!B91</f>
        <v>106200458.08065081</v>
      </c>
      <c r="C16" s="240">
        <f>B16/B15</f>
        <v>0.38707897354042625</v>
      </c>
      <c r="D16" s="244">
        <f>ACTIVE!B110*ACTIVE!B92</f>
        <v>3167806.9168708874</v>
      </c>
      <c r="E16" s="240">
        <f>D16/D$15</f>
        <v>0.61284714971384935</v>
      </c>
      <c r="F16" s="244">
        <f>ACTIVE!B111*ACTIVE!B93</f>
        <v>2009001.1171701814</v>
      </c>
      <c r="G16" s="240">
        <f>F16/F$15</f>
        <v>0.33205504890663728</v>
      </c>
      <c r="H16" s="244">
        <f>ACTIVE!B112*ACTIVE!B94</f>
        <v>427387.98670747568</v>
      </c>
      <c r="I16" s="240">
        <f>H16/H$15</f>
        <v>0.3441614807794629</v>
      </c>
      <c r="J16" s="244">
        <f>ACTIVE!B113*ACTIVE!B95</f>
        <v>545064.18851562275</v>
      </c>
      <c r="K16" s="240">
        <f>J16/J$15</f>
        <v>0.27179932328224243</v>
      </c>
      <c r="L16" s="242">
        <f>ACTIVE!B114*ACTIVE!B96</f>
        <v>2964710.773357728</v>
      </c>
      <c r="M16" s="240">
        <f>L16/L$15</f>
        <v>0.31368244075706186</v>
      </c>
      <c r="N16" s="242">
        <f>L16+(J16/ACTIVE!F$49)+('Market Report'!H16/ACTIVE!E$49)+('Market Report'!F16/ACTIVE!D$49)+('Market Report'!D16/ACTIVE!C$49)+('Market Report'!B16/ACTIVE!B$49)</f>
        <v>6065835.1586498898</v>
      </c>
      <c r="O16" s="38"/>
    </row>
    <row r="17" spans="1:15" customFormat="1" ht="15" x14ac:dyDescent="0.2">
      <c r="A17" s="243" t="s">
        <v>23</v>
      </c>
      <c r="B17" s="244">
        <f>B15-B16</f>
        <v>168163341.91934919</v>
      </c>
      <c r="C17" s="240">
        <f>B17/B15</f>
        <v>0.61292102645957369</v>
      </c>
      <c r="D17" s="244">
        <f>D15-D16</f>
        <v>2001193.0831291126</v>
      </c>
      <c r="E17" s="240">
        <f>D17/D$15</f>
        <v>0.38715285028615065</v>
      </c>
      <c r="F17" s="244">
        <f>F15-F16</f>
        <v>4041203.8828298189</v>
      </c>
      <c r="G17" s="240">
        <f>F17/F$15</f>
        <v>0.66794495109336272</v>
      </c>
      <c r="H17" s="244">
        <f>H15-H16</f>
        <v>814436.01329252403</v>
      </c>
      <c r="I17" s="240">
        <f>H17/H$15</f>
        <v>0.65583851922053704</v>
      </c>
      <c r="J17" s="244">
        <f>J15-J16</f>
        <v>1460327.8114843774</v>
      </c>
      <c r="K17" s="240">
        <f>J17/J$15</f>
        <v>0.72820067671775757</v>
      </c>
      <c r="L17" s="242">
        <f>L15-L16</f>
        <v>6486601.7266422715</v>
      </c>
      <c r="M17" s="240">
        <f>L17/L$15</f>
        <v>0.68631755924293814</v>
      </c>
      <c r="N17" s="242">
        <f>L17+(J17/ACTIVE!F$49)+('Market Report'!H17/ACTIVE!E$49)+('Market Report'!F17/ACTIVE!D$49)+('Market Report'!D17/ACTIVE!C$49)+('Market Report'!B17/ACTIVE!B$49)</f>
        <v>12288792.348282188</v>
      </c>
      <c r="O17" s="38"/>
    </row>
    <row r="18" spans="1:15" customFormat="1" ht="15" x14ac:dyDescent="0.2">
      <c r="A18" s="238" t="s">
        <v>19</v>
      </c>
      <c r="B18" s="244">
        <f>ACTIVE!B115</f>
        <v>11999970</v>
      </c>
      <c r="C18" s="240">
        <f>B18/B15</f>
        <v>4.3737439122799725E-2</v>
      </c>
      <c r="D18" s="244">
        <f>ACTIVE!B116</f>
        <v>0</v>
      </c>
      <c r="E18" s="240">
        <f>D18/D$15</f>
        <v>0</v>
      </c>
      <c r="F18" s="244">
        <f>ACTIVE!B117</f>
        <v>400000</v>
      </c>
      <c r="G18" s="240">
        <f>F18/F$15</f>
        <v>6.611346227111313E-2</v>
      </c>
      <c r="H18" s="244">
        <f>ACTIVE!B118</f>
        <v>99999.900000000009</v>
      </c>
      <c r="I18" s="240">
        <f>H18/H$15</f>
        <v>8.0526628572164832E-2</v>
      </c>
      <c r="J18" s="244">
        <f>ACTIVE!B119</f>
        <v>199999.80000000002</v>
      </c>
      <c r="K18" s="240">
        <f>J18/J$15</f>
        <v>9.9731025156178946E-2</v>
      </c>
      <c r="L18" s="242">
        <f>ACTIVE!B120</f>
        <v>1200000</v>
      </c>
      <c r="M18" s="240">
        <f>L18/L$15</f>
        <v>0.12696649274902294</v>
      </c>
      <c r="N18" s="242">
        <f>L18+(J18/ACTIVE!F$49)+('Market Report'!H18/ACTIVE!E$49)+('Market Report'!F18/ACTIVE!D$49)+('Market Report'!D18/ACTIVE!C$49)+('Market Report'!B18/ACTIVE!B$49)</f>
        <v>1809419</v>
      </c>
      <c r="O18" s="38"/>
    </row>
    <row r="19" spans="1:15" customFormat="1" ht="15.75" thickBot="1" x14ac:dyDescent="0.25">
      <c r="A19" s="243" t="s">
        <v>24</v>
      </c>
      <c r="B19" s="244">
        <f>ACTIVE!B121</f>
        <v>24692742</v>
      </c>
      <c r="C19" s="240">
        <f>B19/B15</f>
        <v>0.09</v>
      </c>
      <c r="D19" s="244">
        <f>ACTIVE!B122</f>
        <v>356660.99999999994</v>
      </c>
      <c r="E19" s="240">
        <f>D19/D$15</f>
        <v>6.8999999999999992E-2</v>
      </c>
      <c r="F19" s="244">
        <f>ACTIVE!B123</f>
        <v>0</v>
      </c>
      <c r="G19" s="240">
        <f>F19/F$15</f>
        <v>0</v>
      </c>
      <c r="H19" s="244">
        <f>ACTIVE!B124</f>
        <v>142809.75999999998</v>
      </c>
      <c r="I19" s="240">
        <f>H19/H$15</f>
        <v>0.115</v>
      </c>
      <c r="J19" s="244">
        <f>ACTIVE!B125</f>
        <v>230620.08</v>
      </c>
      <c r="K19" s="240">
        <f>J19/J$15</f>
        <v>0.11499999999999999</v>
      </c>
      <c r="L19" s="242">
        <f>ACTIVE!B126</f>
        <v>543450.46875</v>
      </c>
      <c r="M19" s="240">
        <f>L19/L$15</f>
        <v>5.7500000000000002E-2</v>
      </c>
      <c r="N19" s="244">
        <f>L19+(J19/ACTIVE!F$49)+('Market Report'!H19/ACTIVE!E$49)+('Market Report'!F19/ACTIVE!D$49)+('Market Report'!D19/ACTIVE!C$49)+('Market Report'!B19/ACTIVE!B$49)</f>
        <v>1364254.2197638715</v>
      </c>
      <c r="O19" s="38"/>
    </row>
    <row r="20" spans="1:15" customFormat="1" ht="15.75" thickBot="1" x14ac:dyDescent="0.25">
      <c r="A20" s="243" t="s">
        <v>25</v>
      </c>
      <c r="B20" s="254">
        <f>B17-B18-B19</f>
        <v>131470629.91934919</v>
      </c>
      <c r="C20" s="240">
        <f>B20/B15</f>
        <v>0.47918358733677402</v>
      </c>
      <c r="D20" s="254">
        <f>D17-D18-D19</f>
        <v>1644532.0831291126</v>
      </c>
      <c r="E20" s="240">
        <f>D20/D$15</f>
        <v>0.31815285028615065</v>
      </c>
      <c r="F20" s="254">
        <f>F17-F18-F19</f>
        <v>3641203.8828298189</v>
      </c>
      <c r="G20" s="240">
        <f>F20/F$15</f>
        <v>0.60183148882224968</v>
      </c>
      <c r="H20" s="254">
        <f>H17-H18-H19</f>
        <v>571626.353292524</v>
      </c>
      <c r="I20" s="240">
        <f>H20/H$15</f>
        <v>0.46031189064837214</v>
      </c>
      <c r="J20" s="254">
        <f>J17-J18-J19</f>
        <v>1029707.9314843774</v>
      </c>
      <c r="K20" s="240">
        <f>J20/J$15</f>
        <v>0.51346965156157864</v>
      </c>
      <c r="L20" s="255">
        <f>L17-L18-L19</f>
        <v>4743151.2578922715</v>
      </c>
      <c r="M20" s="240">
        <f>L20/L$15</f>
        <v>0.5018510664939152</v>
      </c>
      <c r="N20" s="255">
        <f>L20+(J20/ACTIVE!F$49)+('Market Report'!H20/ACTIVE!E$49)+('Market Report'!F20/ACTIVE!D$49)+('Market Report'!D20/ACTIVE!C$49)+('Market Report'!B20/ACTIVE!B$49)</f>
        <v>9115119.1285183169</v>
      </c>
      <c r="O20" s="38"/>
    </row>
    <row r="21" spans="1:15" customFormat="1" ht="21" thickBot="1" x14ac:dyDescent="0.35">
      <c r="A21" s="358" t="s">
        <v>1077</v>
      </c>
      <c r="B21" s="53"/>
      <c r="C21" s="359">
        <f>ACTIVE!B274</f>
        <v>0.73847540069953754</v>
      </c>
      <c r="D21" s="47"/>
      <c r="E21" s="46"/>
      <c r="F21" s="47"/>
      <c r="G21" s="46"/>
      <c r="H21" s="47"/>
      <c r="I21" s="32"/>
      <c r="J21" s="47"/>
      <c r="K21" s="46"/>
      <c r="L21" s="47"/>
      <c r="M21" s="46"/>
      <c r="N21" s="47"/>
      <c r="O21" s="38"/>
    </row>
    <row r="22" spans="1:15" customFormat="1" ht="21" thickBot="1" x14ac:dyDescent="0.35">
      <c r="A22" s="372" t="s">
        <v>1090</v>
      </c>
      <c r="B22" s="32"/>
      <c r="C22" s="359">
        <f>ACTIVE!B276</f>
        <v>0.74391539120168793</v>
      </c>
      <c r="D22" s="53"/>
      <c r="E22" s="53"/>
      <c r="F22" s="57" t="s">
        <v>26</v>
      </c>
      <c r="G22" s="53"/>
      <c r="H22" s="53"/>
      <c r="I22" s="53"/>
      <c r="J22" s="53"/>
      <c r="K22" s="53"/>
      <c r="L22" s="53"/>
      <c r="M22" s="53"/>
      <c r="N22" s="256" t="s">
        <v>3</v>
      </c>
      <c r="O22" s="62"/>
    </row>
    <row r="23" spans="1:15" customFormat="1" ht="15.75" thickBot="1" x14ac:dyDescent="0.2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2">
      <c r="A24" s="238" t="s">
        <v>12</v>
      </c>
      <c r="B24" s="239">
        <f>ACTIVE!B8</f>
        <v>331737</v>
      </c>
      <c r="C24" s="240">
        <f>B24/N24</f>
        <v>0.17993295980300161</v>
      </c>
      <c r="D24" s="239">
        <f>ACTIVE!C8</f>
        <v>57586</v>
      </c>
      <c r="E24" s="240">
        <f>D24/N24</f>
        <v>3.1234440002820461E-2</v>
      </c>
      <c r="F24" s="239">
        <f>ACTIVE!D8</f>
        <v>73428</v>
      </c>
      <c r="G24" s="240">
        <f>F24/N24</f>
        <v>3.982708402262878E-2</v>
      </c>
      <c r="H24" s="239">
        <f>ACTIVE!E8</f>
        <v>263417</v>
      </c>
      <c r="I24" s="240">
        <f>H24/N24</f>
        <v>0.14287643667250646</v>
      </c>
      <c r="J24" s="239">
        <f>ACTIVE!F8</f>
        <v>333951</v>
      </c>
      <c r="K24" s="240">
        <f>J24/N24</f>
        <v>0.18113382546768131</v>
      </c>
      <c r="L24" s="241">
        <f>ACTIVE!G8</f>
        <v>783551</v>
      </c>
      <c r="M24" s="240">
        <f>L24/N24</f>
        <v>0.42499525403136135</v>
      </c>
      <c r="N24" s="244">
        <f>ACTIVE!H8</f>
        <v>1843670</v>
      </c>
      <c r="O24" s="38"/>
    </row>
    <row r="25" spans="1:15" customFormat="1" ht="15" x14ac:dyDescent="0.2">
      <c r="A25" s="243" t="s">
        <v>13</v>
      </c>
      <c r="B25" s="244">
        <f>ACTIVE!B9</f>
        <v>331737</v>
      </c>
      <c r="C25" s="240">
        <f>B25/N25</f>
        <v>0.17997522836184388</v>
      </c>
      <c r="D25" s="244">
        <f>ACTIVE!C9</f>
        <v>57153</v>
      </c>
      <c r="E25" s="240">
        <f>D25/N25</f>
        <v>3.1006864554042699E-2</v>
      </c>
      <c r="F25" s="244">
        <f>ACTIVE!D9</f>
        <v>73428</v>
      </c>
      <c r="G25" s="240">
        <f>F25/N25</f>
        <v>3.9836439915214378E-2</v>
      </c>
      <c r="H25" s="244">
        <f>ACTIVE!E9</f>
        <v>263417</v>
      </c>
      <c r="I25" s="240">
        <f>H25/N25</f>
        <v>0.14291000017903285</v>
      </c>
      <c r="J25" s="244">
        <f>ACTIVE!F9</f>
        <v>333951</v>
      </c>
      <c r="K25" s="240">
        <f>J25/N25</f>
        <v>0.18117637612526225</v>
      </c>
      <c r="L25" s="242">
        <f>ACTIVE!G9</f>
        <v>783551</v>
      </c>
      <c r="M25" s="240">
        <f>L25/N25</f>
        <v>0.42509509086460395</v>
      </c>
      <c r="N25" s="244">
        <f>ACTIVE!H9</f>
        <v>1843237</v>
      </c>
      <c r="O25" s="32"/>
    </row>
    <row r="26" spans="1:15" customFormat="1" ht="15.75" thickBot="1" x14ac:dyDescent="0.25">
      <c r="A26" s="245" t="s">
        <v>27</v>
      </c>
      <c r="B26" s="244">
        <f>ACTIVE!B34</f>
        <v>86949990</v>
      </c>
      <c r="C26" s="246">
        <f>(B26/ACTIVE!B49)/'Market Report'!N26</f>
        <v>7.4428841606581531E-2</v>
      </c>
      <c r="D26" s="244">
        <f>ACTIVE!C34</f>
        <v>2589987.9</v>
      </c>
      <c r="E26" s="246">
        <f>(D26/ACTIVE!C49)/'Market Report'!N26</f>
        <v>1.5231429768624544E-2</v>
      </c>
      <c r="F26" s="244">
        <f>ACTIVE!D34</f>
        <v>3120006.4000000004</v>
      </c>
      <c r="G26" s="246">
        <f>(F26/ACTIVE!D49)/'Market Report'!N26</f>
        <v>3.7556900513553933E-2</v>
      </c>
      <c r="H26" s="244">
        <f>ACTIVE!E34</f>
        <v>1160999.45</v>
      </c>
      <c r="I26" s="246">
        <f>(H26/ACTIVE!E49)/'Market Report'!N26</f>
        <v>0.13760458034544726</v>
      </c>
      <c r="J26" s="244">
        <f>ACTIVE!F34</f>
        <v>1649999.8900000001</v>
      </c>
      <c r="K26" s="246">
        <f>(J26/ACTIVE!F49)/'Market Report'!N26</f>
        <v>0.16508492734122113</v>
      </c>
      <c r="L26" s="242">
        <f>ACTIVE!G34</f>
        <v>7400000</v>
      </c>
      <c r="M26" s="246">
        <f>L26/N26</f>
        <v>0.57009332042457161</v>
      </c>
      <c r="N26" s="252">
        <f>ACTIVE!H34</f>
        <v>12980331</v>
      </c>
      <c r="O26" s="38"/>
    </row>
    <row r="27" spans="1:15" customFormat="1" ht="15.75" thickBot="1" x14ac:dyDescent="0.25">
      <c r="A27" s="248"/>
      <c r="B27" s="249"/>
      <c r="C27" s="250" t="s">
        <v>15</v>
      </c>
      <c r="D27" s="249"/>
      <c r="E27" s="250" t="s">
        <v>15</v>
      </c>
      <c r="F27" s="249"/>
      <c r="G27" s="250" t="s">
        <v>15</v>
      </c>
      <c r="H27" s="249"/>
      <c r="I27" s="250" t="s">
        <v>15</v>
      </c>
      <c r="J27" s="249"/>
      <c r="K27" s="250" t="s">
        <v>15</v>
      </c>
      <c r="L27" s="63"/>
      <c r="M27" s="250" t="s">
        <v>15</v>
      </c>
      <c r="N27" s="249"/>
      <c r="O27" s="38"/>
    </row>
    <row r="28" spans="1:15" customFormat="1" ht="15.75" thickBot="1" x14ac:dyDescent="0.25">
      <c r="A28" s="238" t="s">
        <v>16</v>
      </c>
      <c r="B28" s="239">
        <f>ACTIVE!B127</f>
        <v>74963</v>
      </c>
      <c r="C28" s="240">
        <f>B28/B24</f>
        <v>0.22597117596168048</v>
      </c>
      <c r="D28" s="239">
        <f>ACTIVE!B128</f>
        <v>4983</v>
      </c>
      <c r="E28" s="240">
        <f>D28/D24</f>
        <v>8.6531448615983053E-2</v>
      </c>
      <c r="F28" s="239">
        <f>ACTIVE!B129</f>
        <v>5867</v>
      </c>
      <c r="G28" s="240">
        <f>F28/F24</f>
        <v>7.9901400010895032E-2</v>
      </c>
      <c r="H28" s="239">
        <f>ACTIVE!B130</f>
        <v>51849</v>
      </c>
      <c r="I28" s="240">
        <f>H28/H24</f>
        <v>0.19683239882012171</v>
      </c>
      <c r="J28" s="239">
        <f>ACTIVE!B131</f>
        <v>38456</v>
      </c>
      <c r="K28" s="240">
        <f>J28/J24</f>
        <v>0.11515461849193445</v>
      </c>
      <c r="L28" s="241">
        <f>ACTIVE!B132</f>
        <v>193941</v>
      </c>
      <c r="M28" s="240">
        <f>L28/L24</f>
        <v>0.24751547761409276</v>
      </c>
      <c r="N28" s="255">
        <f>SUM(ACTIVE!B127:B132)</f>
        <v>370059</v>
      </c>
      <c r="O28" s="38"/>
    </row>
    <row r="29" spans="1:15" customFormat="1" ht="15.75" thickBot="1" x14ac:dyDescent="0.25">
      <c r="A29" s="238" t="s">
        <v>17</v>
      </c>
      <c r="B29" s="244">
        <f>ACTIVE!B133</f>
        <v>74963</v>
      </c>
      <c r="C29" s="240">
        <f>B29/B25</f>
        <v>0.22597117596168048</v>
      </c>
      <c r="D29" s="244">
        <f>ACTIVE!B134</f>
        <v>4983</v>
      </c>
      <c r="E29" s="240">
        <f>D29/D25</f>
        <v>8.7187024303186186E-2</v>
      </c>
      <c r="F29" s="244">
        <f>ACTIVE!B135</f>
        <v>5867</v>
      </c>
      <c r="G29" s="240">
        <f>F29/F25</f>
        <v>7.9901400010895032E-2</v>
      </c>
      <c r="H29" s="244">
        <f>ACTIVE!B136</f>
        <v>51849</v>
      </c>
      <c r="I29" s="240">
        <f>H29/H25</f>
        <v>0.19683239882012171</v>
      </c>
      <c r="J29" s="244">
        <f>ACTIVE!B137</f>
        <v>38456</v>
      </c>
      <c r="K29" s="240">
        <f>J29/J25</f>
        <v>0.11515461849193445</v>
      </c>
      <c r="L29" s="242">
        <f>ACTIVE!B138</f>
        <v>193941</v>
      </c>
      <c r="M29" s="240">
        <f>L29/L25</f>
        <v>0.24751547761409276</v>
      </c>
      <c r="N29" s="255">
        <f>SUM(ACTIVE!B133:B138)</f>
        <v>370059</v>
      </c>
      <c r="O29" s="38"/>
    </row>
    <row r="30" spans="1:15" customFormat="1" ht="15" x14ac:dyDescent="0.2">
      <c r="A30" s="243" t="s">
        <v>764</v>
      </c>
      <c r="B30" s="244">
        <f>ACTIVE!B139</f>
        <v>0</v>
      </c>
      <c r="C30" s="240">
        <f>B30/B25</f>
        <v>0</v>
      </c>
      <c r="D30" s="244">
        <f>ACTIVE!B140</f>
        <v>0</v>
      </c>
      <c r="E30" s="240">
        <f>D30/D25</f>
        <v>0</v>
      </c>
      <c r="F30" s="244">
        <f>ACTIVE!B141</f>
        <v>0</v>
      </c>
      <c r="G30" s="240">
        <f>F30/F25</f>
        <v>0</v>
      </c>
      <c r="H30" s="244">
        <f>ACTIVE!B142</f>
        <v>0</v>
      </c>
      <c r="I30" s="240">
        <f>H30/H25</f>
        <v>0</v>
      </c>
      <c r="J30" s="244">
        <f>ACTIVE!B143</f>
        <v>0</v>
      </c>
      <c r="K30" s="240">
        <f>J30/J25</f>
        <v>0</v>
      </c>
      <c r="L30" s="242">
        <f>ACTIVE!B144</f>
        <v>0</v>
      </c>
      <c r="M30" s="240">
        <f>L30/L25</f>
        <v>0</v>
      </c>
      <c r="N30" s="244">
        <f>SUM(ACTIVE!B139:B144)</f>
        <v>0</v>
      </c>
      <c r="O30" s="38"/>
    </row>
    <row r="31" spans="1:15" customFormat="1" ht="15.75" thickBot="1" x14ac:dyDescent="0.25">
      <c r="A31" s="245" t="s">
        <v>19</v>
      </c>
      <c r="B31" s="252">
        <f>ACTIVE!B157</f>
        <v>15000030</v>
      </c>
      <c r="C31" s="246">
        <f>B31/B26</f>
        <v>0.17251330333678014</v>
      </c>
      <c r="D31" s="252">
        <f>ACTIVE!B158</f>
        <v>0</v>
      </c>
      <c r="E31" s="246">
        <f>D31/D26</f>
        <v>0</v>
      </c>
      <c r="F31" s="252">
        <f>ACTIVE!B159</f>
        <v>0</v>
      </c>
      <c r="G31" s="246">
        <f>F31/F26</f>
        <v>0</v>
      </c>
      <c r="H31" s="252">
        <f>ACTIVE!B160</f>
        <v>179999.95</v>
      </c>
      <c r="I31" s="246">
        <f>H31/H26</f>
        <v>0.15503879007005561</v>
      </c>
      <c r="J31" s="252">
        <f>ACTIVE!B161</f>
        <v>0</v>
      </c>
      <c r="K31" s="246">
        <f>J31/J26</f>
        <v>0</v>
      </c>
      <c r="L31" s="247">
        <f>ACTIVE!B162</f>
        <v>1500000</v>
      </c>
      <c r="M31" s="246">
        <f>L31/L26</f>
        <v>0.20270270270270271</v>
      </c>
      <c r="N31" s="252"/>
      <c r="O31" s="38"/>
    </row>
    <row r="32" spans="1:15" customFormat="1" ht="15" x14ac:dyDescent="0.2">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2">
      <c r="A33" s="238" t="s">
        <v>21</v>
      </c>
      <c r="B33" s="244">
        <f>ACTIVE!B145</f>
        <v>487259500.00000006</v>
      </c>
      <c r="C33" s="240">
        <f>(B33/ACTIVE!B49)/'Market Report'!N33</f>
        <v>0.22940503493027234</v>
      </c>
      <c r="D33" s="244">
        <f>ACTIVE!B146</f>
        <v>2840309.9999999995</v>
      </c>
      <c r="E33" s="240">
        <f>(D33/ACTIVE!C49)/'Market Report'!N33</f>
        <v>9.1871241844198662E-3</v>
      </c>
      <c r="F33" s="244">
        <f>ACTIVE!B147</f>
        <v>3344190</v>
      </c>
      <c r="G33" s="240">
        <f>(F33/ACTIVE!D49)/'Market Report'!N33</f>
        <v>2.2140942781359335E-2</v>
      </c>
      <c r="H33" s="244">
        <f>ACTIVE!B148</f>
        <v>2333205</v>
      </c>
      <c r="I33" s="240">
        <f>(H33/ACTIVE!E49)/'Market Report'!N33</f>
        <v>0.15209841259661666</v>
      </c>
      <c r="J33" s="244">
        <f>ACTIVE!B149</f>
        <v>2307360</v>
      </c>
      <c r="K33" s="240">
        <f>(J33/ACTIVE!F49)/'Market Report'!N33</f>
        <v>0.12697253022634472</v>
      </c>
      <c r="L33" s="242">
        <f>ACTIVE!B150</f>
        <v>10860696</v>
      </c>
      <c r="M33" s="240">
        <f>L33/N33</f>
        <v>0.46019595528098722</v>
      </c>
      <c r="N33" s="244">
        <f>L33+(J33/ACTIVE!F$49)+('Market Report'!H33/ACTIVE!E$49)+('Market Report'!F33/ACTIVE!D$49)+('Market Report'!D33/ACTIVE!C$49)+('Market Report'!B33/ACTIVE!B$49)</f>
        <v>23600155.271613933</v>
      </c>
      <c r="O33" s="38"/>
    </row>
    <row r="34" spans="1:16" customFormat="1" ht="15" x14ac:dyDescent="0.2">
      <c r="A34" s="243" t="s">
        <v>22</v>
      </c>
      <c r="B34" s="244">
        <f>ACTIVE!B151*ACTIVE!B133</f>
        <v>181332424.99339566</v>
      </c>
      <c r="C34" s="240">
        <f>B34/B$33</f>
        <v>0.37214754149153711</v>
      </c>
      <c r="D34" s="244">
        <f>ACTIVE!B152*ACTIVE!B134</f>
        <v>1715312.6601815096</v>
      </c>
      <c r="E34" s="240">
        <f>D34/D$33</f>
        <v>0.6039174104874151</v>
      </c>
      <c r="F34" s="244">
        <f>ACTIVE!B153*ACTIVE!B135</f>
        <v>1009211.2048747034</v>
      </c>
      <c r="G34" s="240">
        <f>F34/F$33</f>
        <v>0.30178046249606133</v>
      </c>
      <c r="H34" s="244">
        <f>ACTIVE!B154*ACTIVE!B136</f>
        <v>895704.93431008502</v>
      </c>
      <c r="I34" s="240">
        <f>H34/H$33</f>
        <v>0.3838946574819122</v>
      </c>
      <c r="J34" s="244">
        <f>ACTIVE!B155*ACTIVE!B137</f>
        <v>786984.28408078628</v>
      </c>
      <c r="K34" s="240">
        <f>J34/J$33</f>
        <v>0.34107563799354512</v>
      </c>
      <c r="L34" s="242">
        <f>ACTIVE!B156*ACTIVE!B138</f>
        <v>5096250.1915407376</v>
      </c>
      <c r="M34" s="240">
        <f>L34/L$33</f>
        <v>0.46923790073313326</v>
      </c>
      <c r="N34" s="244">
        <f>L34+(J34/ACTIVE!F$49)+('Market Report'!H34/ACTIVE!E$49)+('Market Report'!F34/ACTIVE!D$49)+('Market Report'!D34/ACTIVE!C$49)+('Market Report'!B34/ACTIVE!B$49)</f>
        <v>9799749.1652145442</v>
      </c>
      <c r="O34" s="32"/>
    </row>
    <row r="35" spans="1:16" customFormat="1" ht="15" x14ac:dyDescent="0.2">
      <c r="A35" s="243" t="s">
        <v>23</v>
      </c>
      <c r="B35" s="244">
        <f>B33-B34</f>
        <v>305927075.00660443</v>
      </c>
      <c r="C35" s="240">
        <f>B35/B$33</f>
        <v>0.62785245850846294</v>
      </c>
      <c r="D35" s="244">
        <f>D33-D34</f>
        <v>1124997.33981849</v>
      </c>
      <c r="E35" s="240">
        <f>D35/D$33</f>
        <v>0.39608258951258496</v>
      </c>
      <c r="F35" s="244">
        <f>F33-F34</f>
        <v>2334978.7951252963</v>
      </c>
      <c r="G35" s="240">
        <f>F35/F$33</f>
        <v>0.69821953750393861</v>
      </c>
      <c r="H35" s="244">
        <f>H33-H34</f>
        <v>1437500.0656899149</v>
      </c>
      <c r="I35" s="240">
        <f>H35/H$33</f>
        <v>0.61610534251808768</v>
      </c>
      <c r="J35" s="244">
        <f>J33-J34</f>
        <v>1520375.7159192138</v>
      </c>
      <c r="K35" s="240">
        <f>J35/J$33</f>
        <v>0.65892436200645488</v>
      </c>
      <c r="L35" s="242">
        <f>L33-L34</f>
        <v>5764445.8084592624</v>
      </c>
      <c r="M35" s="240">
        <f>L35/L$33</f>
        <v>0.53076209926686668</v>
      </c>
      <c r="N35" s="244">
        <f>L35+(J35/ACTIVE!F$49)+('Market Report'!H35/ACTIVE!E$49)+('Market Report'!F35/ACTIVE!D$49)+('Market Report'!D35/ACTIVE!C$49)+('Market Report'!B35/ACTIVE!B$49)</f>
        <v>13800406.106399393</v>
      </c>
      <c r="O35" s="32"/>
    </row>
    <row r="36" spans="1:16" customFormat="1" ht="15" x14ac:dyDescent="0.2">
      <c r="A36" s="243" t="s">
        <v>28</v>
      </c>
      <c r="B36" s="244">
        <f>B31</f>
        <v>15000030</v>
      </c>
      <c r="C36" s="240">
        <f>B36/B$33</f>
        <v>3.0784479317488931E-2</v>
      </c>
      <c r="D36" s="244">
        <f>D31</f>
        <v>0</v>
      </c>
      <c r="E36" s="240">
        <f>D36/D$33</f>
        <v>0</v>
      </c>
      <c r="F36" s="244">
        <f>F31</f>
        <v>0</v>
      </c>
      <c r="G36" s="240">
        <f>F36/F$33</f>
        <v>0</v>
      </c>
      <c r="H36" s="244">
        <f>H31</f>
        <v>179999.95</v>
      </c>
      <c r="I36" s="240">
        <f>H36/H$33</f>
        <v>7.7147078803619915E-2</v>
      </c>
      <c r="J36" s="244">
        <f>J31</f>
        <v>0</v>
      </c>
      <c r="K36" s="240">
        <f>J36/J$33</f>
        <v>0</v>
      </c>
      <c r="L36" s="242">
        <f>L31</f>
        <v>1500000</v>
      </c>
      <c r="M36" s="240">
        <f>L36/L$33</f>
        <v>0.13811269553995434</v>
      </c>
      <c r="N36" s="244">
        <f>L36+(J36/ACTIVE!F$49)+('Market Report'!H36/ACTIVE!E$49)+('Market Report'!F36/ACTIVE!D$49)+('Market Report'!D36/ACTIVE!C$49)+('Market Report'!B36/ACTIVE!B$49)</f>
        <v>1943590</v>
      </c>
      <c r="O36" s="32"/>
    </row>
    <row r="37" spans="1:16" customFormat="1" ht="15.75" thickBot="1" x14ac:dyDescent="0.25">
      <c r="A37" s="243" t="s">
        <v>24</v>
      </c>
      <c r="B37" s="244">
        <f>ACTIVE!B163</f>
        <v>43853355</v>
      </c>
      <c r="C37" s="240">
        <f>B37/B$33</f>
        <v>8.9999999999999983E-2</v>
      </c>
      <c r="D37" s="244">
        <f>ACTIVE!B164</f>
        <v>0</v>
      </c>
      <c r="E37" s="240">
        <f>D37/D$33</f>
        <v>0</v>
      </c>
      <c r="F37" s="244">
        <f>ACTIVE!B165</f>
        <v>307665.48</v>
      </c>
      <c r="G37" s="240">
        <f>F37/F$33</f>
        <v>9.1999999999999998E-2</v>
      </c>
      <c r="H37" s="244">
        <f>ACTIVE!B166</f>
        <v>268318.57500000001</v>
      </c>
      <c r="I37" s="240">
        <f>H37/H$33</f>
        <v>0.115</v>
      </c>
      <c r="J37" s="244">
        <f>ACTIVE!B167</f>
        <v>265346.40000000002</v>
      </c>
      <c r="K37" s="240">
        <f>J37/J$33</f>
        <v>0.115</v>
      </c>
      <c r="L37" s="242">
        <f>ACTIVE!B168</f>
        <v>0</v>
      </c>
      <c r="M37" s="240">
        <f>L37/L$33</f>
        <v>0</v>
      </c>
      <c r="N37" s="244">
        <f>L37+(J37/ACTIVE!F$49)+('Market Report'!H37/ACTIVE!E$49)+('Market Report'!F37/ACTIVE!D$49)+('Market Report'!D37/ACTIVE!C$49)+('Market Report'!B37/ACTIVE!B$49)</f>
        <v>1292735.753228022</v>
      </c>
      <c r="O37" s="32"/>
    </row>
    <row r="38" spans="1:16" ht="15.75" thickBot="1" x14ac:dyDescent="0.25">
      <c r="A38" s="243" t="s">
        <v>25</v>
      </c>
      <c r="B38" s="254">
        <f>B35-B36-B37</f>
        <v>247073690.00660443</v>
      </c>
      <c r="C38" s="240">
        <f>B38/B$33</f>
        <v>0.50706797919097402</v>
      </c>
      <c r="D38" s="254">
        <f>D35-D36-D37</f>
        <v>1124997.33981849</v>
      </c>
      <c r="E38" s="240">
        <f>D38/D$33</f>
        <v>0.39608258951258496</v>
      </c>
      <c r="F38" s="254">
        <f>F35-F36-F37</f>
        <v>2027313.3151252964</v>
      </c>
      <c r="G38" s="240">
        <f>F38/F$33</f>
        <v>0.60621953750393853</v>
      </c>
      <c r="H38" s="254">
        <f>H35-H36-H37</f>
        <v>989181.54068991495</v>
      </c>
      <c r="I38" s="240">
        <f>H38/H$33</f>
        <v>0.42395826371446782</v>
      </c>
      <c r="J38" s="254">
        <f>J35-J36-J37</f>
        <v>1255029.3159192139</v>
      </c>
      <c r="K38" s="240">
        <f>J38/J$33</f>
        <v>0.543924362006455</v>
      </c>
      <c r="L38" s="255">
        <f>L35-L36-L37</f>
        <v>4264445.8084592624</v>
      </c>
      <c r="M38" s="240">
        <f>L38/L$33</f>
        <v>0.39264940372691237</v>
      </c>
      <c r="N38" s="255">
        <f>L38+(J38/ACTIVE!F$49)+('Market Report'!H38/ACTIVE!E$49)+('Market Report'!F38/ACTIVE!D$49)+('Market Report'!D38/ACTIVE!C$49)+('Market Report'!B38/ACTIVE!B$49)</f>
        <v>10564080.353171371</v>
      </c>
    </row>
    <row r="39" spans="1:16" ht="13.5" thickBot="1" x14ac:dyDescent="0.25">
      <c r="A39" s="60"/>
      <c r="B39" s="47"/>
      <c r="C39" s="46"/>
      <c r="D39" s="47"/>
      <c r="E39" s="46"/>
      <c r="F39" s="47"/>
      <c r="G39" s="46"/>
      <c r="H39" s="47"/>
      <c r="I39" s="46"/>
      <c r="J39" s="47"/>
      <c r="K39" s="46"/>
      <c r="L39" s="47"/>
      <c r="M39" s="46"/>
      <c r="N39" s="47"/>
    </row>
    <row r="40" spans="1:16" ht="21" thickBot="1" x14ac:dyDescent="0.35">
      <c r="A40" s="60"/>
      <c r="B40" s="47"/>
      <c r="C40" s="46"/>
      <c r="D40" s="47"/>
      <c r="E40" s="46"/>
      <c r="F40" s="57" t="s">
        <v>29</v>
      </c>
      <c r="G40" s="46"/>
      <c r="H40" s="47"/>
      <c r="I40" s="357" t="s">
        <v>1074</v>
      </c>
      <c r="J40" s="55"/>
      <c r="L40" s="359">
        <f>ACTIVE!B271</f>
        <v>0.58966008518224455</v>
      </c>
      <c r="M40" s="46"/>
      <c r="N40" s="271" t="s">
        <v>30</v>
      </c>
    </row>
    <row r="41" spans="1:16" ht="15.75" thickBot="1" x14ac:dyDescent="0.2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75" x14ac:dyDescent="0.25">
      <c r="A42" s="243" t="s">
        <v>33</v>
      </c>
      <c r="B42" s="258">
        <f>IF(ACTIVE!B13=0,"",ACTIVE!B13)</f>
        <v>3800</v>
      </c>
      <c r="C42" s="259">
        <f>IF(B42="","",B42/B$47)</f>
        <v>0.9768637532133676</v>
      </c>
      <c r="D42" s="260">
        <f>IF(ACTIVE!C13=0,"",ACTIVE!C13)</f>
        <v>375</v>
      </c>
      <c r="E42" s="259">
        <f>IF(D42="","",D42/D$47)</f>
        <v>1.0135135135135136</v>
      </c>
      <c r="F42" s="258">
        <f>IF(ACTIVE!D13=0,"",ACTIVE!D13)</f>
        <v>315</v>
      </c>
      <c r="G42" s="259">
        <f>IF(F42="","",F42/F$47)</f>
        <v>0.96330275229357798</v>
      </c>
      <c r="H42" s="258">
        <f>IF(ACTIVE!E13=0,"",ACTIVE!E13)</f>
        <v>32</v>
      </c>
      <c r="I42" s="259">
        <f>IF(H42="","",H42/H$47)</f>
        <v>1.032258064516129</v>
      </c>
      <c r="J42" s="258">
        <f>IF(ACTIVE!F13=0,"",ACTIVE!F13)</f>
        <v>48</v>
      </c>
      <c r="K42" s="259">
        <f>IF(J42="","",J42/J$47)</f>
        <v>1.0182435299109036</v>
      </c>
      <c r="L42" s="260">
        <f>IF(ACTIVE!G13=0,"",ACTIVE!G13)</f>
        <v>37.5</v>
      </c>
      <c r="M42" s="259">
        <f>IF(L42="","",L42/L$47)</f>
        <v>0.93283582089552231</v>
      </c>
      <c r="N42" s="369">
        <f>ACTIVE!B$71</f>
        <v>1.0174788071938214</v>
      </c>
      <c r="P42" s="126"/>
    </row>
    <row r="43" spans="1:16" ht="15.75" x14ac:dyDescent="0.25">
      <c r="A43" s="238" t="s">
        <v>34</v>
      </c>
      <c r="B43" s="258">
        <f>IF(ACTIVE!B14=0,"",ACTIVE!B14)</f>
        <v>4000</v>
      </c>
      <c r="C43" s="259">
        <f>IF(B43="","",B43/B$47)</f>
        <v>1.0282776349614395</v>
      </c>
      <c r="D43" s="260">
        <f>IF(ACTIVE!C14=0,"",ACTIVE!C14)</f>
        <v>395</v>
      </c>
      <c r="E43" s="259">
        <f>IF(D43="","",D43/D$47)</f>
        <v>1.0675675675675675</v>
      </c>
      <c r="F43" s="258">
        <f>IF(ACTIVE!D14=0,"",ACTIVE!D14)</f>
        <v>340</v>
      </c>
      <c r="G43" s="259">
        <f>IF(F43="","",F43/F$47)</f>
        <v>1.0397553516819571</v>
      </c>
      <c r="H43" s="258">
        <f>IF(ACTIVE!E14=0,"",ACTIVE!E14)</f>
        <v>33</v>
      </c>
      <c r="I43" s="259">
        <f>IF(H43="","",H43/H$47)</f>
        <v>1.064516129032258</v>
      </c>
      <c r="J43" s="258">
        <f>IF(ACTIVE!F14=0,"",ACTIVE!F14)</f>
        <v>48.5</v>
      </c>
      <c r="K43" s="259">
        <f>IF(J43="","",J43/J$47)</f>
        <v>1.0288502333474756</v>
      </c>
      <c r="L43" s="260">
        <f>IF(ACTIVE!G14=0,"",ACTIVE!G14)</f>
        <v>43</v>
      </c>
      <c r="M43" s="259">
        <f>IF(L43="","",L43/L$47)</f>
        <v>1.0696517412935322</v>
      </c>
      <c r="N43" s="370">
        <f>ACTIVE!C$71</f>
        <v>0.93638457797697072</v>
      </c>
      <c r="P43" s="126"/>
    </row>
    <row r="44" spans="1:16" ht="15.75" x14ac:dyDescent="0.25">
      <c r="A44" s="238" t="s">
        <v>35</v>
      </c>
      <c r="B44" s="258">
        <f>IF(ACTIVE!B15=0,"",ACTIVE!B15)</f>
        <v>3700.0000000000005</v>
      </c>
      <c r="C44" s="259">
        <f>IF(B44="","",B44/B$47)</f>
        <v>0.95115681233933169</v>
      </c>
      <c r="D44" s="260">
        <f>IF(ACTIVE!C15=0,"",ACTIVE!C15)</f>
        <v>355</v>
      </c>
      <c r="E44" s="259">
        <f>IF(D44="","",D44/D$47)</f>
        <v>0.95945945945945943</v>
      </c>
      <c r="F44" s="258">
        <f>IF(ACTIVE!D15=0,"",ACTIVE!D15)</f>
        <v>310</v>
      </c>
      <c r="G44" s="259">
        <f>IF(F44="","",F44/F$47)</f>
        <v>0.94801223241590216</v>
      </c>
      <c r="H44" s="258">
        <f>IF(ACTIVE!E15=0,"",ACTIVE!E15)</f>
        <v>29</v>
      </c>
      <c r="I44" s="259">
        <f>IF(H44="","",H44/H$47)</f>
        <v>0.93548387096774188</v>
      </c>
      <c r="J44" s="258">
        <f>IF(ACTIVE!F15=0,"",ACTIVE!F15)</f>
        <v>45</v>
      </c>
      <c r="K44" s="259">
        <f>IF(J44="","",J44/J$47)</f>
        <v>0.95460330929147219</v>
      </c>
      <c r="L44" s="260">
        <f>IF(ACTIVE!G15=0,"",ACTIVE!G15)</f>
        <v>38</v>
      </c>
      <c r="M44" s="259">
        <f>IF(L44="","",L44/L$47)</f>
        <v>0.94527363184079594</v>
      </c>
      <c r="N44" s="370">
        <f>ACTIVE!D$71</f>
        <v>1.0062091677194609</v>
      </c>
      <c r="P44" s="126"/>
    </row>
    <row r="45" spans="1:16" ht="15.75" x14ac:dyDescent="0.25">
      <c r="A45" s="238" t="s">
        <v>36</v>
      </c>
      <c r="B45" s="258">
        <f>IF(ACTIVE!B16=0,"",ACTIVE!B16)</f>
        <v>3949.9999999999995</v>
      </c>
      <c r="C45" s="259">
        <f>IF(B45="","",B45/B$47)</f>
        <v>1.0154241645244215</v>
      </c>
      <c r="D45" s="260">
        <f>IF(ACTIVE!C16=0,"",ACTIVE!C16)</f>
        <v>365</v>
      </c>
      <c r="E45" s="259">
        <f>IF(D45="","",D45/D$47)</f>
        <v>0.98648648648648651</v>
      </c>
      <c r="F45" s="258">
        <f>IF(ACTIVE!D16=0,"",ACTIVE!D16)</f>
        <v>330</v>
      </c>
      <c r="G45" s="259">
        <f>IF(F45="","",F45/F$47)</f>
        <v>1.0091743119266054</v>
      </c>
      <c r="H45" s="258">
        <f>IF(ACTIVE!E16=0,"",ACTIVE!E16)</f>
        <v>31</v>
      </c>
      <c r="I45" s="259">
        <f>IF(H45="","",H45/H$47)</f>
        <v>1</v>
      </c>
      <c r="J45" s="258">
        <f>IF(ACTIVE!F16=0,"",ACTIVE!F16)</f>
        <v>47.2</v>
      </c>
      <c r="K45" s="259">
        <f>IF(J45="","",J45/J$47)</f>
        <v>1.0012728044123886</v>
      </c>
      <c r="L45" s="260">
        <f>IF(ACTIVE!G16=0,"",ACTIVE!G16)</f>
        <v>39.5</v>
      </c>
      <c r="M45" s="259">
        <f>IF(L45="","",L45/L$47)</f>
        <v>0.98258706467661683</v>
      </c>
      <c r="N45" s="370">
        <f>ACTIVE!E$71</f>
        <v>0.95014037291862286</v>
      </c>
      <c r="P45" s="126"/>
    </row>
    <row r="46" spans="1:16" ht="16.5" thickBot="1" x14ac:dyDescent="0.3">
      <c r="A46" s="238" t="s">
        <v>37</v>
      </c>
      <c r="B46" s="261">
        <f>IF(ACTIVE!B17=0,"",ACTIVE!B17)</f>
        <v>4000</v>
      </c>
      <c r="C46" s="259">
        <f>IF(B46="","",B46/B$47)</f>
        <v>1.0282776349614395</v>
      </c>
      <c r="D46" s="262">
        <f>IF(ACTIVE!C17=0,"",ACTIVE!C17)</f>
        <v>360</v>
      </c>
      <c r="E46" s="259">
        <f>IF(D46="","",D46/D$47)</f>
        <v>0.97297297297297303</v>
      </c>
      <c r="F46" s="261">
        <f>IF(ACTIVE!D17=0,"",ACTIVE!D17)</f>
        <v>340</v>
      </c>
      <c r="G46" s="259">
        <f>IF(F46="","",F46/F$47)</f>
        <v>1.0397553516819571</v>
      </c>
      <c r="H46" s="261">
        <f>IF(ACTIVE!E17=0,"",ACTIVE!E17)</f>
        <v>30</v>
      </c>
      <c r="I46" s="259">
        <f>IF(H46="","",H46/H$47)</f>
        <v>0.967741935483871</v>
      </c>
      <c r="J46" s="261">
        <f>IF(ACTIVE!F17=0,"",ACTIVE!F17)</f>
        <v>47</v>
      </c>
      <c r="K46" s="259">
        <f>IF(J46="","",J46/J$47)</f>
        <v>0.99703012303775984</v>
      </c>
      <c r="L46" s="262">
        <f>IF(ACTIVE!G17=0,"",ACTIVE!G17)</f>
        <v>43</v>
      </c>
      <c r="M46" s="259">
        <f>IF(L46="","",L46/L$47)</f>
        <v>1.0696517412935322</v>
      </c>
      <c r="N46" s="371">
        <f>ACTIVE!F$71</f>
        <v>1.0897870741911244</v>
      </c>
      <c r="P46" s="126"/>
    </row>
    <row r="47" spans="1:16" ht="15" x14ac:dyDescent="0.2">
      <c r="A47" s="243" t="s">
        <v>38</v>
      </c>
      <c r="B47" s="263">
        <f>AVERAGE(B42:B46)</f>
        <v>3890</v>
      </c>
      <c r="C47" s="260"/>
      <c r="D47" s="263">
        <f>AVERAGE(D42:D46)</f>
        <v>370</v>
      </c>
      <c r="E47" s="260"/>
      <c r="F47" s="263">
        <f>AVERAGE(F42:F46)</f>
        <v>327</v>
      </c>
      <c r="G47" s="260"/>
      <c r="H47" s="263">
        <f>AVERAGE(H42:H46)</f>
        <v>31</v>
      </c>
      <c r="I47" s="260"/>
      <c r="J47" s="263">
        <f>AVERAGE(J42:J46)</f>
        <v>47.14</v>
      </c>
      <c r="K47" s="260"/>
      <c r="L47" s="263">
        <f>AVERAGE(L42:L46)</f>
        <v>40.200000000000003</v>
      </c>
      <c r="M47" s="240"/>
      <c r="N47" s="235"/>
    </row>
    <row r="48" spans="1:16" ht="13.5" thickBot="1" x14ac:dyDescent="0.25">
      <c r="A48" s="60"/>
      <c r="B48" s="47"/>
      <c r="C48" s="46"/>
      <c r="D48" s="47"/>
      <c r="E48" s="46"/>
      <c r="F48" s="126"/>
      <c r="G48" s="126"/>
      <c r="H48" s="47"/>
      <c r="I48" s="46"/>
      <c r="K48" s="46"/>
      <c r="M48" s="46"/>
      <c r="N48" s="201"/>
    </row>
    <row r="49" spans="1:14" ht="21" thickBot="1" x14ac:dyDescent="0.35">
      <c r="B49" s="47"/>
      <c r="C49" s="46"/>
      <c r="D49" s="47"/>
      <c r="E49" s="46"/>
      <c r="F49" s="67" t="s">
        <v>39</v>
      </c>
      <c r="G49" s="46"/>
      <c r="H49" s="47"/>
      <c r="I49" s="357" t="s">
        <v>1076</v>
      </c>
      <c r="J49" s="47"/>
      <c r="L49" s="359">
        <f>ACTIVE!B272</f>
        <v>0.85463491123532764</v>
      </c>
      <c r="M49" s="46"/>
      <c r="N49" s="271" t="s">
        <v>30</v>
      </c>
    </row>
    <row r="50" spans="1:14" s="54" customFormat="1" ht="15.75" thickBot="1" x14ac:dyDescent="0.2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75" x14ac:dyDescent="0.25">
      <c r="A51" s="243" t="s">
        <v>33</v>
      </c>
      <c r="B51" s="260">
        <f>IF(ACTIVE!B23=0,"",ACTIVE!B23)</f>
        <v>6500.0000000000009</v>
      </c>
      <c r="C51" s="259">
        <f>IF(B51="","",B51/B$56)</f>
        <v>1.0551948051948052</v>
      </c>
      <c r="D51" s="260">
        <f>IF(ACTIVE!C23=0,"",ACTIVE!C23)</f>
        <v>570</v>
      </c>
      <c r="E51" s="259">
        <f>IF(D51="","",D51/D$56)</f>
        <v>1.1264822134387351</v>
      </c>
      <c r="F51" s="260">
        <f>IF(ACTIVE!D23=0,"",ACTIVE!D23)</f>
        <v>570</v>
      </c>
      <c r="G51" s="259">
        <f>IF(F51="","",F51/F$56)</f>
        <v>1.1752577319587629</v>
      </c>
      <c r="H51" s="260">
        <f>IF(ACTIVE!E23=0,"",ACTIVE!E23)</f>
        <v>45</v>
      </c>
      <c r="I51" s="259">
        <f>IF(H51="","",H51/H$56)</f>
        <v>1.0613207547169812</v>
      </c>
      <c r="J51" s="260">
        <f>IF(ACTIVE!F23=0,"",ACTIVE!F23)</f>
        <v>60</v>
      </c>
      <c r="K51" s="259">
        <f>IF(J51="","",J51/J$56)</f>
        <v>1.0638297872340425</v>
      </c>
      <c r="L51" s="260">
        <f>IF(ACTIVE!G23=0,"",ACTIVE!G23)</f>
        <v>56</v>
      </c>
      <c r="M51" s="259">
        <f>IF(L51="","",L51/L$56)</f>
        <v>1.002865329512894</v>
      </c>
      <c r="N51" s="369">
        <f>ACTIVE!B$72</f>
        <v>1.136822385547031</v>
      </c>
    </row>
    <row r="52" spans="1:14" ht="15.75" x14ac:dyDescent="0.25">
      <c r="A52" s="238" t="s">
        <v>34</v>
      </c>
      <c r="B52" s="260">
        <f>IF(ACTIVE!B24=0,"",ACTIVE!B24)</f>
        <v>6150</v>
      </c>
      <c r="C52" s="259">
        <f>B52/B$56</f>
        <v>0.99837662337662336</v>
      </c>
      <c r="D52" s="260">
        <f>IF(ACTIVE!C24=0,"",ACTIVE!C24)</f>
        <v>535</v>
      </c>
      <c r="E52" s="259">
        <f>D52/D$56</f>
        <v>1.0573122529644268</v>
      </c>
      <c r="F52" s="260">
        <f>IF(ACTIVE!D24=0,"",ACTIVE!D24)</f>
        <v>465</v>
      </c>
      <c r="G52" s="259">
        <f>F52/F$56</f>
        <v>0.95876288659793818</v>
      </c>
      <c r="H52" s="260">
        <f>IF(ACTIVE!E24=0,"",ACTIVE!E24)</f>
        <v>43</v>
      </c>
      <c r="I52" s="259">
        <f>H52/H$56</f>
        <v>1.0141509433962264</v>
      </c>
      <c r="J52" s="260">
        <f>IF(ACTIVE!F24=0,"",ACTIVE!F24)</f>
        <v>55.999999999999993</v>
      </c>
      <c r="K52" s="259">
        <f>J52/J$56</f>
        <v>0.9929078014184396</v>
      </c>
      <c r="L52" s="260">
        <f>IF(ACTIVE!G24=0,"",ACTIVE!G24)</f>
        <v>56</v>
      </c>
      <c r="M52" s="259">
        <f>L52/L$56</f>
        <v>1.002865329512894</v>
      </c>
      <c r="N52" s="370">
        <f>ACTIVE!C$72</f>
        <v>1.0217626111621718</v>
      </c>
    </row>
    <row r="53" spans="1:14" ht="15.75" x14ac:dyDescent="0.25">
      <c r="A53" s="238" t="s">
        <v>35</v>
      </c>
      <c r="B53" s="260">
        <f>IF(ACTIVE!B25=0,"",ACTIVE!B25)</f>
        <v>5900</v>
      </c>
      <c r="C53" s="259">
        <f>B53/B$56</f>
        <v>0.95779220779220775</v>
      </c>
      <c r="D53" s="260">
        <f>IF(ACTIVE!C25=0,"",ACTIVE!C25)</f>
        <v>480.00000000000006</v>
      </c>
      <c r="E53" s="259">
        <f>D53/D$56</f>
        <v>0.94861660079051391</v>
      </c>
      <c r="F53" s="260">
        <f>IF(ACTIVE!D25=0,"",ACTIVE!D25)</f>
        <v>460</v>
      </c>
      <c r="G53" s="259">
        <f>F53/F$56</f>
        <v>0.94845360824742264</v>
      </c>
      <c r="H53" s="260">
        <f>IF(ACTIVE!E25=0,"",ACTIVE!E25)</f>
        <v>41</v>
      </c>
      <c r="I53" s="259">
        <f>H53/H$56</f>
        <v>0.96698113207547176</v>
      </c>
      <c r="J53" s="260">
        <f>IF(ACTIVE!F25=0,"",ACTIVE!F25)</f>
        <v>54</v>
      </c>
      <c r="K53" s="259">
        <f>J53/J$56</f>
        <v>0.95744680851063835</v>
      </c>
      <c r="L53" s="260">
        <f>IF(ACTIVE!G25=0,"",ACTIVE!G25)</f>
        <v>55</v>
      </c>
      <c r="M53" s="259">
        <f>L53/L$56</f>
        <v>0.98495702005730668</v>
      </c>
      <c r="N53" s="370">
        <f>ACTIVE!D$72</f>
        <v>1.0202003243395845</v>
      </c>
    </row>
    <row r="54" spans="1:14" ht="15.75" x14ac:dyDescent="0.25">
      <c r="A54" s="238" t="s">
        <v>36</v>
      </c>
      <c r="B54" s="260">
        <f>IF(ACTIVE!B26=0,"",ACTIVE!B26)</f>
        <v>6150</v>
      </c>
      <c r="C54" s="259">
        <f>B54/B$56</f>
        <v>0.99837662337662336</v>
      </c>
      <c r="D54" s="260">
        <f>IF(ACTIVE!C26=0,"",ACTIVE!C26)</f>
        <v>495</v>
      </c>
      <c r="E54" s="259">
        <f>D54/D$56</f>
        <v>0.97826086956521741</v>
      </c>
      <c r="F54" s="260">
        <f>IF(ACTIVE!D26=0,"",ACTIVE!D26)</f>
        <v>480</v>
      </c>
      <c r="G54" s="259">
        <f>F54/F$56</f>
        <v>0.98969072164948457</v>
      </c>
      <c r="H54" s="260">
        <f>IF(ACTIVE!E26=0,"",ACTIVE!E26)</f>
        <v>43</v>
      </c>
      <c r="I54" s="259">
        <f>H54/H$56</f>
        <v>1.0141509433962264</v>
      </c>
      <c r="J54" s="260">
        <f>IF(ACTIVE!F26=0,"",ACTIVE!F26)</f>
        <v>57</v>
      </c>
      <c r="K54" s="259">
        <f>J54/J$56</f>
        <v>1.0106382978723405</v>
      </c>
      <c r="L54" s="260">
        <f>IF(ACTIVE!G26=0,"",ACTIVE!G26)</f>
        <v>56.2</v>
      </c>
      <c r="M54" s="259">
        <f>L54/L$56</f>
        <v>1.0064469914040115</v>
      </c>
      <c r="N54" s="370">
        <f>ACTIVE!E$72</f>
        <v>1.0510108584297011</v>
      </c>
    </row>
    <row r="55" spans="1:14" ht="16.5" thickBot="1" x14ac:dyDescent="0.3">
      <c r="A55" s="238" t="s">
        <v>37</v>
      </c>
      <c r="B55" s="262">
        <f>IF(ACTIVE!B27=0,"",ACTIVE!B27)</f>
        <v>6099.9999999999991</v>
      </c>
      <c r="C55" s="259">
        <f>B55/B$56</f>
        <v>0.99025974025974006</v>
      </c>
      <c r="D55" s="262">
        <f>IF(ACTIVE!C27=0,"",ACTIVE!C27)</f>
        <v>450.00000000000006</v>
      </c>
      <c r="E55" s="259">
        <f>D55/D$56</f>
        <v>0.8893280632411068</v>
      </c>
      <c r="F55" s="262">
        <f>IF(ACTIVE!D27=0,"",ACTIVE!D27)</f>
        <v>450</v>
      </c>
      <c r="G55" s="259">
        <f>F55/F$56</f>
        <v>0.92783505154639179</v>
      </c>
      <c r="H55" s="262">
        <f>IF(ACTIVE!E27=0,"",ACTIVE!E27)</f>
        <v>40</v>
      </c>
      <c r="I55" s="259">
        <f>H55/H$56</f>
        <v>0.94339622641509435</v>
      </c>
      <c r="J55" s="262">
        <f>IF(ACTIVE!F27=0,"",ACTIVE!F27)</f>
        <v>55</v>
      </c>
      <c r="K55" s="259">
        <f>J55/J$56</f>
        <v>0.97517730496453903</v>
      </c>
      <c r="L55" s="262">
        <f>IF(ACTIVE!G27=0,"",ACTIVE!G27)</f>
        <v>56</v>
      </c>
      <c r="M55" s="259">
        <f>L55/L$56</f>
        <v>1.002865329512894</v>
      </c>
      <c r="N55" s="371">
        <f>ACTIVE!F$72</f>
        <v>0.77020382052151171</v>
      </c>
    </row>
    <row r="56" spans="1:14" ht="15" x14ac:dyDescent="0.2">
      <c r="A56" s="243" t="s">
        <v>40</v>
      </c>
      <c r="B56" s="272">
        <f>AVERAGE(B51:B55)</f>
        <v>6160</v>
      </c>
      <c r="C56" s="260"/>
      <c r="D56" s="272">
        <f>AVERAGE(D51:D55)</f>
        <v>506</v>
      </c>
      <c r="E56" s="260"/>
      <c r="F56" s="272">
        <f>AVERAGE(F51:F55)</f>
        <v>485</v>
      </c>
      <c r="G56" s="260"/>
      <c r="H56" s="272">
        <f>AVERAGE(H51:H55)</f>
        <v>42.4</v>
      </c>
      <c r="I56" s="260"/>
      <c r="J56" s="272">
        <f>AVERAGE(J51:J55)</f>
        <v>56.4</v>
      </c>
      <c r="K56" s="260"/>
      <c r="L56" s="272">
        <f>AVERAGE(L51:L55)</f>
        <v>55.839999999999996</v>
      </c>
      <c r="M56" s="259"/>
      <c r="N56" s="256"/>
    </row>
    <row r="57" spans="1:14" x14ac:dyDescent="0.2">
      <c r="A57" s="68"/>
      <c r="D57" s="47"/>
      <c r="I57" s="46"/>
      <c r="K57" s="46"/>
      <c r="M57" s="46"/>
    </row>
    <row r="58" spans="1:14" s="53" customFormat="1" ht="20.25" x14ac:dyDescent="0.3">
      <c r="A58" s="264"/>
      <c r="B58" s="235"/>
      <c r="C58" s="235"/>
      <c r="D58" s="67" t="s">
        <v>41</v>
      </c>
      <c r="E58" s="235"/>
      <c r="F58" s="235"/>
      <c r="G58" s="235"/>
      <c r="H58" s="235"/>
      <c r="I58" s="240"/>
      <c r="J58" s="235"/>
      <c r="K58" s="235"/>
      <c r="L58" s="235"/>
    </row>
    <row r="59" spans="1:14" ht="15" x14ac:dyDescent="0.2">
      <c r="A59" s="265"/>
      <c r="B59" s="235"/>
      <c r="C59" s="235"/>
      <c r="D59" s="235" t="s">
        <v>42</v>
      </c>
      <c r="E59" s="235"/>
      <c r="F59" s="235"/>
      <c r="G59" s="235"/>
      <c r="H59" s="235"/>
      <c r="I59" s="235"/>
      <c r="J59" s="235"/>
      <c r="K59" s="235"/>
      <c r="L59" s="235"/>
    </row>
    <row r="60" spans="1:14" ht="15" x14ac:dyDescent="0.2">
      <c r="A60" s="265"/>
      <c r="B60" s="235" t="s">
        <v>43</v>
      </c>
      <c r="C60" s="235"/>
      <c r="D60" s="235" t="s">
        <v>44</v>
      </c>
      <c r="E60" s="235"/>
      <c r="F60" s="235" t="s">
        <v>45</v>
      </c>
      <c r="G60" s="235"/>
      <c r="H60" s="235" t="s">
        <v>46</v>
      </c>
      <c r="I60" s="235"/>
      <c r="J60" s="235" t="s">
        <v>46</v>
      </c>
      <c r="K60" s="235"/>
      <c r="L60" s="235" t="s">
        <v>47</v>
      </c>
    </row>
    <row r="61" spans="1:14" ht="15" x14ac:dyDescent="0.2">
      <c r="A61" s="265"/>
      <c r="B61" s="235" t="s">
        <v>48</v>
      </c>
      <c r="C61" s="235"/>
      <c r="D61" s="235" t="s">
        <v>47</v>
      </c>
      <c r="E61" s="235"/>
      <c r="F61" s="235" t="s">
        <v>49</v>
      </c>
      <c r="G61" s="235"/>
      <c r="H61" s="235" t="s">
        <v>50</v>
      </c>
      <c r="I61" s="235" t="s">
        <v>51</v>
      </c>
      <c r="J61" s="235" t="s">
        <v>52</v>
      </c>
      <c r="K61" s="235"/>
      <c r="L61" s="235" t="s">
        <v>48</v>
      </c>
    </row>
    <row r="62" spans="1:14" ht="15.75" thickBot="1" x14ac:dyDescent="0.25">
      <c r="A62" s="265"/>
      <c r="B62" s="266" t="s">
        <v>53</v>
      </c>
      <c r="C62" s="266" t="s">
        <v>54</v>
      </c>
      <c r="D62" s="266" t="s">
        <v>55</v>
      </c>
      <c r="E62" s="266"/>
      <c r="F62" s="266" t="s">
        <v>53</v>
      </c>
      <c r="G62" s="266" t="s">
        <v>56</v>
      </c>
      <c r="H62" s="266" t="s">
        <v>53</v>
      </c>
      <c r="I62" s="266" t="s">
        <v>57</v>
      </c>
      <c r="J62" s="266" t="s">
        <v>58</v>
      </c>
      <c r="K62" s="266"/>
      <c r="L62" s="266" t="s">
        <v>59</v>
      </c>
    </row>
    <row r="63" spans="1:14" ht="15" x14ac:dyDescent="0.2">
      <c r="A63" s="235"/>
      <c r="B63" s="235"/>
      <c r="C63" s="235" t="str">
        <f>IF(SUM(ACTIVE!B73:K73)-MAX(ACTIVE!B73:K73)&gt;0,"multi","")</f>
        <v/>
      </c>
      <c r="D63" s="235"/>
      <c r="E63" s="235"/>
      <c r="F63" s="235"/>
      <c r="G63" s="235"/>
      <c r="H63" s="235"/>
      <c r="I63" s="235"/>
      <c r="J63" s="235"/>
      <c r="K63" s="235"/>
      <c r="L63" s="235"/>
    </row>
    <row r="64" spans="1:14" ht="15" x14ac:dyDescent="0.2">
      <c r="A64" s="235"/>
      <c r="B64" s="244">
        <f>ACTIVE!B79</f>
        <v>60000</v>
      </c>
      <c r="C64" s="273">
        <f>IF(SUM(ACTIVE!B73:K73)&gt;MAX(ACTIVE!B73:K73),"",MAX(ACTIVE!B73:K73))</f>
        <v>1</v>
      </c>
      <c r="D64" s="260">
        <f>ACTIVE!B81</f>
        <v>16.963684210526317</v>
      </c>
      <c r="E64" s="235"/>
      <c r="F64" s="244">
        <f>ACTIVE!B83</f>
        <v>1103400</v>
      </c>
      <c r="G64" s="244">
        <f>ACTIVE!B82</f>
        <v>60000</v>
      </c>
      <c r="H64" s="244">
        <f>G64*I64</f>
        <v>983946.53385911393</v>
      </c>
      <c r="I64" s="235">
        <f>ACTIVE!B84</f>
        <v>16.399108897651899</v>
      </c>
      <c r="J64" s="267">
        <f>ACTIVE!B246</f>
        <v>2.127422800543795</v>
      </c>
      <c r="K64" s="235"/>
      <c r="L64" s="244">
        <f>ACTIVE!B245</f>
        <v>90000</v>
      </c>
    </row>
    <row r="65" spans="1:14" ht="15" x14ac:dyDescent="0.2">
      <c r="A65" s="235"/>
      <c r="B65" s="235"/>
      <c r="C65" s="235"/>
      <c r="D65" s="235"/>
      <c r="E65" s="235"/>
      <c r="F65" s="235"/>
      <c r="G65" s="235"/>
      <c r="H65" s="235"/>
      <c r="I65" s="235"/>
      <c r="J65" s="235"/>
      <c r="K65" s="235"/>
      <c r="L65" s="235"/>
      <c r="M65" s="235"/>
      <c r="N65" s="235"/>
    </row>
    <row r="66" spans="1:14" ht="15" x14ac:dyDescent="0.2">
      <c r="A66" s="235"/>
      <c r="B66" s="235"/>
      <c r="C66" s="235"/>
      <c r="D66" s="235"/>
      <c r="E66" s="235"/>
      <c r="F66" s="268"/>
      <c r="G66" s="235"/>
      <c r="H66" s="235"/>
      <c r="I66" s="235"/>
      <c r="J66" s="235"/>
      <c r="K66" s="235"/>
      <c r="L66" s="235"/>
      <c r="M66" s="235"/>
      <c r="N66" s="235"/>
    </row>
    <row r="67" spans="1:14" ht="15" x14ac:dyDescent="0.2">
      <c r="A67" s="235"/>
      <c r="B67" s="235"/>
      <c r="C67" s="235"/>
      <c r="D67" s="235"/>
      <c r="E67" s="235"/>
      <c r="F67" s="235"/>
      <c r="G67" s="435"/>
      <c r="H67" s="435"/>
      <c r="I67" s="235"/>
      <c r="J67" s="269"/>
      <c r="K67" s="235"/>
      <c r="L67" s="235"/>
      <c r="M67" s="235"/>
      <c r="N67" s="235"/>
    </row>
    <row r="68" spans="1:14" ht="15" x14ac:dyDescent="0.2">
      <c r="B68" s="235"/>
      <c r="C68" s="235"/>
      <c r="D68" s="235"/>
      <c r="E68" s="235"/>
      <c r="F68" s="235"/>
      <c r="G68" s="435"/>
      <c r="H68" s="435"/>
      <c r="I68" s="235"/>
      <c r="J68" s="270"/>
      <c r="K68" s="235"/>
      <c r="L68" s="235"/>
      <c r="M68" s="235"/>
      <c r="N68" s="235"/>
    </row>
    <row r="70" spans="1:14" x14ac:dyDescent="0.2">
      <c r="L70" s="222"/>
    </row>
    <row r="71" spans="1:14" x14ac:dyDescent="0.2">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590550</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93"/>
  <sheetViews>
    <sheetView zoomScale="75" workbookViewId="0">
      <pane ySplit="2" topLeftCell="A3" activePane="bottomLeft" state="frozenSplit"/>
      <selection activeCell="J4" sqref="J4"/>
      <selection pane="bottomLeft" activeCell="C2" sqref="C2"/>
    </sheetView>
  </sheetViews>
  <sheetFormatPr defaultRowHeight="12.75" x14ac:dyDescent="0.2"/>
  <cols>
    <col min="1" max="1" width="27.5703125" customWidth="1"/>
    <col min="2" max="2" width="15.140625" customWidth="1"/>
    <col min="3" max="3" width="13.5703125" customWidth="1"/>
    <col min="4" max="4" width="16.42578125" customWidth="1"/>
    <col min="5" max="5" width="16.85546875" customWidth="1"/>
    <col min="6" max="6" width="16.140625" customWidth="1"/>
    <col min="7" max="7" width="14.5703125" customWidth="1"/>
    <col min="8" max="8" width="13.7109375" customWidth="1"/>
    <col min="9" max="9" width="17.5703125" customWidth="1"/>
    <col min="10" max="10" width="11" customWidth="1"/>
    <col min="11" max="11" width="12.5703125" customWidth="1"/>
    <col min="12" max="12" width="14.42578125" customWidth="1"/>
  </cols>
  <sheetData>
    <row r="1" spans="1:12" ht="24.75" customHeight="1" x14ac:dyDescent="0.3">
      <c r="A1" s="229" t="s">
        <v>726</v>
      </c>
      <c r="B1" s="33"/>
      <c r="C1" s="108">
        <f>ACTIVE!A2</f>
        <v>68</v>
      </c>
      <c r="D1" s="223" t="s">
        <v>60</v>
      </c>
      <c r="E1" s="111"/>
      <c r="F1" s="33"/>
      <c r="G1" s="33"/>
      <c r="H1" s="33"/>
      <c r="I1" s="231" t="s">
        <v>724</v>
      </c>
      <c r="J1" s="33"/>
      <c r="K1" s="33"/>
      <c r="L1" s="33"/>
    </row>
    <row r="2" spans="1:12" ht="26.25" customHeight="1" x14ac:dyDescent="0.3">
      <c r="A2" s="229" t="s">
        <v>725</v>
      </c>
      <c r="B2" s="33"/>
      <c r="C2" s="108">
        <f>ACTIVE!B78</f>
        <v>1</v>
      </c>
      <c r="D2" s="112"/>
      <c r="E2" s="111"/>
      <c r="F2" s="33"/>
      <c r="G2" s="33"/>
      <c r="H2" s="33"/>
      <c r="I2" s="33"/>
      <c r="J2" s="33"/>
      <c r="K2" s="33"/>
      <c r="L2" s="33"/>
    </row>
    <row r="3" spans="1:12" ht="20.25" x14ac:dyDescent="0.3">
      <c r="A3" s="13"/>
      <c r="B3" s="15"/>
      <c r="C3" s="4"/>
      <c r="E3" s="226" t="s">
        <v>61</v>
      </c>
    </row>
    <row r="4" spans="1:12" ht="18.75" x14ac:dyDescent="0.3">
      <c r="B4" s="287"/>
      <c r="E4" s="228" t="str">
        <f>IF(ACTIVE!B169=1,"JAPAN",IF(ACTIVE!B169=2,"MEXICO",IF(ACTIVE!B169=3,"CHINA",IF(ACTIVE!B169=4,"UNITED KINGDOM",IF(ACTIVE!B169=5,"GERMANY","UNITED STATES")))))</f>
        <v>CHINA</v>
      </c>
    </row>
    <row r="5" spans="1:12" ht="18" x14ac:dyDescent="0.25">
      <c r="B5" s="16"/>
      <c r="C5" s="1"/>
      <c r="E5" s="17"/>
    </row>
    <row r="6" spans="1:12" ht="15.75" thickBot="1" x14ac:dyDescent="0.25">
      <c r="A6" s="276"/>
      <c r="B6" s="276"/>
      <c r="C6" s="276" t="s">
        <v>62</v>
      </c>
      <c r="D6" s="276"/>
      <c r="E6" s="276"/>
      <c r="F6" s="276"/>
      <c r="G6" s="276"/>
      <c r="H6" s="276" t="s">
        <v>63</v>
      </c>
      <c r="I6" s="276"/>
    </row>
    <row r="7" spans="1:12" ht="15" x14ac:dyDescent="0.2">
      <c r="A7" s="276"/>
      <c r="B7" s="277" t="s">
        <v>53</v>
      </c>
      <c r="C7" s="278" t="s">
        <v>739</v>
      </c>
      <c r="D7" s="279" t="s">
        <v>64</v>
      </c>
      <c r="E7" s="280" t="s">
        <v>65</v>
      </c>
      <c r="F7" s="276"/>
      <c r="G7" s="277" t="s">
        <v>53</v>
      </c>
      <c r="H7" s="279" t="s">
        <v>64</v>
      </c>
      <c r="I7" s="280" t="s">
        <v>65</v>
      </c>
    </row>
    <row r="8" spans="1:12" ht="15.75" thickBot="1" x14ac:dyDescent="0.25">
      <c r="A8" s="276"/>
      <c r="B8" s="281" t="s">
        <v>66</v>
      </c>
      <c r="C8" s="282" t="s">
        <v>740</v>
      </c>
      <c r="D8" s="283" t="s">
        <v>68</v>
      </c>
      <c r="E8" s="284" t="s">
        <v>68</v>
      </c>
      <c r="F8" s="276"/>
      <c r="G8" s="281" t="s">
        <v>66</v>
      </c>
      <c r="H8" s="283" t="s">
        <v>68</v>
      </c>
      <c r="I8" s="284" t="s">
        <v>68</v>
      </c>
    </row>
    <row r="9" spans="1:12" ht="15" x14ac:dyDescent="0.2">
      <c r="A9" s="276" t="s">
        <v>69</v>
      </c>
      <c r="B9" s="285">
        <f>ACTIVE!B171</f>
        <v>469740</v>
      </c>
      <c r="C9" s="286">
        <f t="shared" ref="C9:C14" si="0">IF(B9=0,"",B9/D9)</f>
        <v>1</v>
      </c>
      <c r="D9" s="285">
        <f>ACTIVE!B174</f>
        <v>469740</v>
      </c>
      <c r="E9" s="285">
        <f>ACTIVE!B177</f>
        <v>463868</v>
      </c>
      <c r="F9" s="276"/>
      <c r="G9" s="285">
        <f>ACTIVE!B171</f>
        <v>469740</v>
      </c>
      <c r="H9" s="285">
        <f>ACTIVE!B174</f>
        <v>469740</v>
      </c>
      <c r="I9" s="285">
        <f>ACTIVE!B177</f>
        <v>463868</v>
      </c>
    </row>
    <row r="10" spans="1:12" ht="15" x14ac:dyDescent="0.2">
      <c r="A10" s="276" t="s">
        <v>70</v>
      </c>
      <c r="B10" s="285">
        <f>ACTIVE!B172</f>
        <v>10537011.600000001</v>
      </c>
      <c r="C10" s="286">
        <f t="shared" si="0"/>
        <v>1</v>
      </c>
      <c r="D10" s="285">
        <f>ACTIVE!B175</f>
        <v>10537011.600000001</v>
      </c>
      <c r="E10" s="285">
        <f>ACTIVE!B178</f>
        <v>10431772.312500002</v>
      </c>
      <c r="F10" s="276"/>
      <c r="G10" s="285">
        <f>ACTIVE!B172/(IF(ACTIVE!B$169=1,ACTIVE!B$49,IF(ACTIVE!B$169=2,ACTIVE!C$49,IF(ACTIVE!B$169=3,ACTIVE!D$49,IF(ACTIVE!B$169=4,ACTIVE!E$49,IF(ACTIVE!B$169=5,ACTIVE!F$49,ACTIVE!G$49))))))</f>
        <v>1646408.0625000002</v>
      </c>
      <c r="H10" s="285">
        <f>ACTIVE!B175/(IF(ACTIVE!B$169=1,ACTIVE!$B$49,IF(ACTIVE!B$169=2,ACTIVE!$C$49,IF(ACTIVE!B$169=3,ACTIVE!$D$49,IF(ACTIVE!B$169=4,ACTIVE!$E$49,IF(ACTIVE!B$169=5,ACTIVE!$F$49,ACTIVE!$G$49))))))</f>
        <v>1646408.0625000002</v>
      </c>
      <c r="I10" s="285">
        <f>ACTIVE!B178/(IF(ACTIVE!B$169=1,ACTIVE!$B$50,IF(ACTIVE!B$169=2,ACTIVE!$C$50,IF(ACTIVE!B$169=3,ACTIVE!$D$50,IF(ACTIVE!B$169=4,ACTIVE!$E$50,IF(ACTIVE!B$169=5,ACTIVE!$F$50,ACTIVE!$G$50))))))</f>
        <v>1604888.0480769235</v>
      </c>
    </row>
    <row r="11" spans="1:12" ht="15" x14ac:dyDescent="0.2">
      <c r="A11" s="276" t="s">
        <v>71</v>
      </c>
      <c r="B11" s="285">
        <f>ACTIVE!B173</f>
        <v>35312881.200000003</v>
      </c>
      <c r="C11" s="286">
        <f t="shared" si="0"/>
        <v>1</v>
      </c>
      <c r="D11" s="285">
        <f>ACTIVE!B176</f>
        <v>35312881.200000003</v>
      </c>
      <c r="E11" s="285">
        <f>ACTIVE!B179</f>
        <v>34879036.500000007</v>
      </c>
      <c r="F11" s="276"/>
      <c r="G11" s="285">
        <f>ACTIVE!B173/(IF(ACTIVE!B$169=1,ACTIVE!B$49,IF(ACTIVE!B$169=2,ACTIVE!C$49,IF(ACTIVE!B$169=3,ACTIVE!D$49,IF(ACTIVE!B$169=4,ACTIVE!E$49,IF(ACTIVE!B$169=5,ACTIVE!F$49,ACTIVE!G$49))))))</f>
        <v>5517637.6875</v>
      </c>
      <c r="H11" s="285">
        <f>ACTIVE!B176/(IF(ACTIVE!B$169=1,ACTIVE!$B$49,IF(ACTIVE!B$169=2,ACTIVE!$C$49,IF(ACTIVE!B$169=3,ACTIVE!$D$49,IF(ACTIVE!B$169=4,ACTIVE!$E$49,IF(ACTIVE!B$169=5,ACTIVE!$F$49,ACTIVE!$G$49))))))</f>
        <v>5517637.6875</v>
      </c>
      <c r="I11" s="285">
        <f>ACTIVE!B179/(IF(ACTIVE!B$169=1,ACTIVE!$B$50,IF(ACTIVE!B$169=2,ACTIVE!$C$50,IF(ACTIVE!B$169=3,ACTIVE!$D$50,IF(ACTIVE!B$169=4,ACTIVE!$E$50,IF(ACTIVE!B$169=5,ACTIVE!$F$50,ACTIVE!$G$50))))))</f>
        <v>5366005.6153846169</v>
      </c>
    </row>
    <row r="12" spans="1:12" ht="15.75" thickBot="1" x14ac:dyDescent="0.25">
      <c r="A12" s="276" t="s">
        <v>72</v>
      </c>
      <c r="B12" s="285">
        <f>B10+B11</f>
        <v>45849892.800000004</v>
      </c>
      <c r="C12" s="286">
        <f t="shared" si="0"/>
        <v>1</v>
      </c>
      <c r="D12" s="285">
        <f>D10+D11</f>
        <v>45849892.800000004</v>
      </c>
      <c r="E12" s="285">
        <f>E11+E10</f>
        <v>45310808.812500007</v>
      </c>
      <c r="F12" s="276"/>
      <c r="G12" s="285">
        <f>G10+G11</f>
        <v>7164045.75</v>
      </c>
      <c r="H12" s="285">
        <f>H10+H11</f>
        <v>7164045.75</v>
      </c>
      <c r="I12" s="285">
        <f>I10+I11</f>
        <v>6970893.6634615399</v>
      </c>
    </row>
    <row r="13" spans="1:12" ht="16.5" thickBot="1" x14ac:dyDescent="0.3">
      <c r="A13" s="287" t="s">
        <v>73</v>
      </c>
      <c r="B13" s="288">
        <f>IF(B11=0,0,B11/B9)</f>
        <v>75.175376165538395</v>
      </c>
      <c r="C13" s="286">
        <f t="shared" si="0"/>
        <v>1</v>
      </c>
      <c r="D13" s="288">
        <f>IF(D11=0,0,D11/D9)</f>
        <v>75.175376165538395</v>
      </c>
      <c r="E13" s="288">
        <f>IF(E11=0,0,E11/E9)</f>
        <v>75.191728034699537</v>
      </c>
      <c r="F13" s="276"/>
      <c r="G13" s="288">
        <f>IF(G11=0,0,G11/G9)</f>
        <v>11.746152525865373</v>
      </c>
      <c r="H13" s="289">
        <f>IF(H11=0,0,H11/H9)</f>
        <v>11.746152525865373</v>
      </c>
      <c r="I13" s="289">
        <f>IF(I11=0,0,I11/I9)</f>
        <v>11.567958159184546</v>
      </c>
      <c r="J13" s="123"/>
      <c r="K13" s="131"/>
    </row>
    <row r="14" spans="1:12" ht="15.75" x14ac:dyDescent="0.25">
      <c r="A14" s="276" t="s">
        <v>74</v>
      </c>
      <c r="B14" s="288">
        <f>IF(B12=0,0,B12/B9)</f>
        <v>97.606958743134513</v>
      </c>
      <c r="C14" s="286">
        <f t="shared" si="0"/>
        <v>1</v>
      </c>
      <c r="D14" s="288">
        <f>IF(D12=0,0,D12/D9)</f>
        <v>97.606958743134513</v>
      </c>
      <c r="E14" s="288">
        <f>IF(E12=0,0,E12/E9)</f>
        <v>97.680393587184298</v>
      </c>
      <c r="F14" s="276"/>
      <c r="G14" s="288">
        <f>IF(G12=0,0,G12/G9)</f>
        <v>15.251087303614765</v>
      </c>
      <c r="H14" s="289">
        <f>IF(H12=0,0,H12/H9)</f>
        <v>15.251087303614765</v>
      </c>
      <c r="I14" s="289">
        <f>IF(I12=0,0,I12/I9)</f>
        <v>15.027752859566816</v>
      </c>
      <c r="K14" s="11"/>
    </row>
    <row r="15" spans="1:12" ht="15" x14ac:dyDescent="0.2">
      <c r="A15" s="276"/>
      <c r="B15" s="276"/>
      <c r="C15" s="276"/>
      <c r="D15" s="276"/>
      <c r="E15" s="276"/>
      <c r="F15" s="276"/>
      <c r="G15" s="276"/>
      <c r="H15" s="276"/>
      <c r="I15" s="290"/>
    </row>
    <row r="16" spans="1:12" ht="15.75" thickBot="1" x14ac:dyDescent="0.25">
      <c r="A16" s="276"/>
      <c r="B16" s="276"/>
      <c r="C16" s="276"/>
      <c r="D16" s="287" t="s">
        <v>75</v>
      </c>
      <c r="E16" s="276"/>
      <c r="F16" s="276"/>
      <c r="G16" s="276"/>
      <c r="I16" s="276"/>
    </row>
    <row r="17" spans="1:12" ht="15" x14ac:dyDescent="0.2">
      <c r="A17" s="276" t="s">
        <v>76</v>
      </c>
      <c r="B17" s="277" t="s">
        <v>77</v>
      </c>
      <c r="C17" s="278"/>
      <c r="D17" s="278" t="s">
        <v>78</v>
      </c>
      <c r="E17" s="278" t="s">
        <v>78</v>
      </c>
      <c r="F17" s="278" t="s">
        <v>79</v>
      </c>
      <c r="G17" s="291" t="s">
        <v>80</v>
      </c>
      <c r="H17" s="276" t="s">
        <v>1078</v>
      </c>
      <c r="I17" s="276"/>
    </row>
    <row r="18" spans="1:12" ht="15.75" thickBot="1" x14ac:dyDescent="0.25">
      <c r="A18" s="276" t="s">
        <v>81</v>
      </c>
      <c r="B18" s="292" t="s">
        <v>82</v>
      </c>
      <c r="C18" s="293"/>
      <c r="D18" s="293" t="s">
        <v>83</v>
      </c>
      <c r="E18" s="294" t="s">
        <v>84</v>
      </c>
      <c r="F18" s="293" t="s">
        <v>77</v>
      </c>
      <c r="G18" s="295" t="s">
        <v>85</v>
      </c>
      <c r="H18" s="276" t="s">
        <v>1081</v>
      </c>
    </row>
    <row r="19" spans="1:12" ht="15.75" thickBot="1" x14ac:dyDescent="0.25">
      <c r="A19" s="276"/>
      <c r="B19" s="281" t="s">
        <v>86</v>
      </c>
      <c r="C19" s="296"/>
      <c r="D19" s="296" t="s">
        <v>53</v>
      </c>
      <c r="E19" s="296" t="s">
        <v>53</v>
      </c>
      <c r="F19" s="296"/>
      <c r="G19" s="297"/>
      <c r="H19" s="277" t="s">
        <v>1079</v>
      </c>
      <c r="I19" s="360">
        <f>0.15*I9</f>
        <v>69580.2</v>
      </c>
      <c r="K19" s="121"/>
    </row>
    <row r="20" spans="1:12" ht="15.75" thickBot="1" x14ac:dyDescent="0.25">
      <c r="A20" s="298" t="s">
        <v>56</v>
      </c>
      <c r="B20" s="285">
        <f>ACTIVE!B189</f>
        <v>0</v>
      </c>
      <c r="C20" s="285"/>
      <c r="D20" s="285">
        <f>ACTIVE!B192</f>
        <v>42613</v>
      </c>
      <c r="E20" s="285">
        <f>ACTIVE!B195</f>
        <v>0</v>
      </c>
      <c r="F20" s="285">
        <f>B20+D20+E20</f>
        <v>42613</v>
      </c>
      <c r="G20" s="288">
        <f>3*F20/SUM(ACTIVE!B91:B102)</f>
        <v>0.29199452734386599</v>
      </c>
      <c r="H20" s="281" t="s">
        <v>1080</v>
      </c>
      <c r="I20" s="361">
        <f>ACTIVE!B268</f>
        <v>1113283.2</v>
      </c>
      <c r="K20" s="11"/>
      <c r="L20" s="11"/>
    </row>
    <row r="21" spans="1:12" ht="15" x14ac:dyDescent="0.2">
      <c r="A21" s="298" t="s">
        <v>87</v>
      </c>
      <c r="B21" s="285">
        <f>ACTIVE!B190</f>
        <v>0</v>
      </c>
      <c r="C21" s="285"/>
      <c r="D21" s="285">
        <f>ACTIVE!B193</f>
        <v>4159328</v>
      </c>
      <c r="E21" s="285">
        <f>ACTIVE!B196</f>
        <v>0</v>
      </c>
      <c r="F21" s="285">
        <f>B21+D21+E21</f>
        <v>4159328</v>
      </c>
      <c r="G21" s="285"/>
      <c r="H21" s="276"/>
      <c r="I21" s="276"/>
    </row>
    <row r="22" spans="1:12" ht="15" x14ac:dyDescent="0.2">
      <c r="A22" s="298" t="s">
        <v>88</v>
      </c>
      <c r="B22" s="288">
        <f>ACTIVE!B191</f>
        <v>0</v>
      </c>
      <c r="C22" s="288"/>
      <c r="D22" s="288">
        <f>ACTIVE!B194</f>
        <v>97.606958743134498</v>
      </c>
      <c r="E22" s="288">
        <f>ACTIVE!B197</f>
        <v>0</v>
      </c>
      <c r="F22" s="288">
        <f>F21/F20</f>
        <v>97.607021331518553</v>
      </c>
      <c r="G22" s="276"/>
      <c r="H22" s="276"/>
      <c r="I22" s="276"/>
    </row>
    <row r="23" spans="1:12" x14ac:dyDescent="0.2">
      <c r="A23" s="2"/>
      <c r="B23" s="11"/>
      <c r="C23" s="11"/>
      <c r="D23" s="11"/>
      <c r="E23" s="11"/>
      <c r="F23" s="11"/>
    </row>
    <row r="24" spans="1:12" ht="20.25" x14ac:dyDescent="0.3">
      <c r="A24" s="2"/>
      <c r="B24" s="11"/>
      <c r="C24" s="4"/>
      <c r="E24" s="227" t="s">
        <v>89</v>
      </c>
    </row>
    <row r="25" spans="1:12" ht="18.75" x14ac:dyDescent="0.3">
      <c r="A25" s="2"/>
      <c r="B25" s="1"/>
      <c r="E25" s="228" t="str">
        <f>IF(ACTIVE!B170=1,"JAPAN",IF(ACTIVE!B170=2,"MEXICO",IF(ACTIVE!B170=3,"CHINA",IF(ACTIVE!B170=4,"UNITED KINGDOM",IF(ACTIVE!B170=5,"GERMANY","UNITED STATES")))))</f>
        <v>UNITED STATES</v>
      </c>
    </row>
    <row r="27" spans="1:12" ht="15.75" thickBot="1" x14ac:dyDescent="0.25">
      <c r="A27" s="299"/>
      <c r="B27" s="276"/>
      <c r="C27" s="276" t="s">
        <v>62</v>
      </c>
      <c r="D27" s="276"/>
      <c r="E27" s="276"/>
      <c r="F27" s="276"/>
      <c r="G27" s="276"/>
      <c r="H27" s="276" t="s">
        <v>63</v>
      </c>
      <c r="I27" s="276"/>
    </row>
    <row r="28" spans="1:12" ht="15" x14ac:dyDescent="0.2">
      <c r="A28" s="276"/>
      <c r="B28" s="277" t="s">
        <v>53</v>
      </c>
      <c r="C28" s="278" t="s">
        <v>739</v>
      </c>
      <c r="D28" s="279" t="s">
        <v>64</v>
      </c>
      <c r="E28" s="280" t="s">
        <v>65</v>
      </c>
      <c r="F28" s="276"/>
      <c r="G28" s="277" t="s">
        <v>53</v>
      </c>
      <c r="H28" s="279" t="s">
        <v>64</v>
      </c>
      <c r="I28" s="280" t="s">
        <v>65</v>
      </c>
    </row>
    <row r="29" spans="1:12" ht="15.75" thickBot="1" x14ac:dyDescent="0.25">
      <c r="A29" s="287" t="s">
        <v>89</v>
      </c>
      <c r="B29" s="281" t="s">
        <v>66</v>
      </c>
      <c r="C29" s="282" t="s">
        <v>740</v>
      </c>
      <c r="D29" s="283" t="s">
        <v>68</v>
      </c>
      <c r="E29" s="284" t="s">
        <v>68</v>
      </c>
      <c r="F29" s="276"/>
      <c r="G29" s="281" t="s">
        <v>66</v>
      </c>
      <c r="H29" s="283" t="s">
        <v>68</v>
      </c>
      <c r="I29" s="284" t="s">
        <v>68</v>
      </c>
    </row>
    <row r="30" spans="1:12" ht="15" x14ac:dyDescent="0.2">
      <c r="A30" s="276" t="s">
        <v>69</v>
      </c>
      <c r="B30" s="285">
        <f>ACTIVE!B180</f>
        <v>332606</v>
      </c>
      <c r="C30" s="286">
        <f t="shared" ref="C30:C35" si="1">IF(B30=0,"",B30/D30)</f>
        <v>0.70253635127028791</v>
      </c>
      <c r="D30" s="244">
        <f>ACTIVE!B183</f>
        <v>473436</v>
      </c>
      <c r="E30" s="285">
        <f>ACTIVE!B186</f>
        <v>467518</v>
      </c>
      <c r="F30" s="276"/>
      <c r="G30" s="285">
        <f>ACTIVE!B180</f>
        <v>332606</v>
      </c>
      <c r="H30" s="285">
        <f>ACTIVE!B183</f>
        <v>473436</v>
      </c>
      <c r="I30" s="285">
        <f>ACTIVE!B186</f>
        <v>467518</v>
      </c>
    </row>
    <row r="31" spans="1:12" ht="15" x14ac:dyDescent="0.2">
      <c r="A31" s="276" t="s">
        <v>70</v>
      </c>
      <c r="B31" s="285">
        <f>ACTIVE!B181</f>
        <v>2160522</v>
      </c>
      <c r="C31" s="286">
        <f t="shared" si="1"/>
        <v>1</v>
      </c>
      <c r="D31" s="285">
        <f>ACTIVE!B184</f>
        <v>2160522</v>
      </c>
      <c r="E31" s="285">
        <f>ACTIVE!B187</f>
        <v>2148686</v>
      </c>
      <c r="F31" s="276"/>
      <c r="G31" s="285">
        <f>ACTIVE!B181/(IF(ACTIVE!$B$170=1,ACTIVE!$B$49,IF(ACTIVE!$B$170=2,ACTIVE!$C$49,IF(ACTIVE!$B$170=3,ACTIVE!$D$49,IF(ACTIVE!$B$170=4,ACTIVE!$E$49,IF(ACTIVE!$B$170=5,ACTIVE!$F$49,ACTIVE!$G$49))))))</f>
        <v>2160522</v>
      </c>
      <c r="H31" s="285">
        <f>ACTIVE!$B184/(IF(ACTIVE!$B$170=1,ACTIVE!$B$49,IF(ACTIVE!$B$170=2,ACTIVE!$C$49,IF(ACTIVE!$B$170=3,ACTIVE!$D$49,IF(ACTIVE!$B$170=4,ACTIVE!$E$49,IF(ACTIVE!$B$170=5,ACTIVE!$F$49,ACTIVE!$G$49))))))</f>
        <v>2160522</v>
      </c>
      <c r="I31" s="285">
        <f>ACTIVE!$B187/(IF(ACTIVE!$B$170=1,ACTIVE!$B$50,IF(ACTIVE!$B$170=2,ACTIVE!$C$50,IF(ACTIVE!$B$170=3,ACTIVE!$D$50,IF(ACTIVE!$B$170=4,ACTIVE!$E$50,IF(ACTIVE!$B$170=5,ACTIVE!$F$50,ACTIVE!$G$50))))))</f>
        <v>2148686</v>
      </c>
      <c r="K31" s="130"/>
    </row>
    <row r="32" spans="1:12" ht="15" x14ac:dyDescent="0.2">
      <c r="A32" s="276" t="s">
        <v>71</v>
      </c>
      <c r="B32" s="285">
        <f>ACTIVE!B182</f>
        <v>6339478</v>
      </c>
      <c r="C32" s="286">
        <f t="shared" si="1"/>
        <v>0.70307388362304069</v>
      </c>
      <c r="D32" s="285">
        <f>ACTIVE!B185</f>
        <v>9016802</v>
      </c>
      <c r="E32" s="285">
        <f>ACTIVE!B188</f>
        <v>8884677</v>
      </c>
      <c r="F32" s="276"/>
      <c r="G32" s="285">
        <f>ACTIVE!B182/(IF(ACTIVE!$B$170=1,ACTIVE!B$49,IF(ACTIVE!$B$170=2,ACTIVE!C$49,IF(ACTIVE!$B$170=3,ACTIVE!D$49,IF(ACTIVE!$B$170=4,ACTIVE!E$49,IF(ACTIVE!$B$170=5,ACTIVE!F$49,ACTIVE!G$49))))))</f>
        <v>6339478</v>
      </c>
      <c r="H32" s="285">
        <f>ACTIVE!$B185/(IF(ACTIVE!$B$170=1,ACTIVE!$B$49,IF(ACTIVE!$B$170=2,ACTIVE!$C$49,IF(ACTIVE!$B$170=3,ACTIVE!$D$49,IF(ACTIVE!$B$170=4,ACTIVE!$E$49,IF(ACTIVE!$B$170=5,ACTIVE!$F$49,ACTIVE!$G$49))))))</f>
        <v>9016802</v>
      </c>
      <c r="I32" s="285">
        <f>ACTIVE!$B188/(IF(ACTIVE!$B$170=1,ACTIVE!$B$50,IF(ACTIVE!$B$170=2,ACTIVE!$C$50,IF(ACTIVE!$B$170=3,ACTIVE!$D$50,IF(ACTIVE!$B$170=4,ACTIVE!$E$50,IF(ACTIVE!$B$170=5,ACTIVE!$F$50,ACTIVE!$G$50))))))</f>
        <v>8884677</v>
      </c>
      <c r="L32" s="8"/>
    </row>
    <row r="33" spans="1:12" ht="15.75" thickBot="1" x14ac:dyDescent="0.25">
      <c r="A33" s="276" t="s">
        <v>72</v>
      </c>
      <c r="B33" s="285">
        <f>B32+B31</f>
        <v>8500000</v>
      </c>
      <c r="C33" s="286">
        <f t="shared" si="1"/>
        <v>0.76046824803503954</v>
      </c>
      <c r="D33" s="285">
        <f>D31+D32</f>
        <v>11177324</v>
      </c>
      <c r="E33" s="285">
        <f>E31+E32</f>
        <v>11033363</v>
      </c>
      <c r="F33" s="276"/>
      <c r="G33" s="285">
        <f>G31+G32</f>
        <v>8500000</v>
      </c>
      <c r="H33" s="285">
        <f>H31+H32</f>
        <v>11177324</v>
      </c>
      <c r="I33" s="285">
        <f>I31+I32</f>
        <v>11033363</v>
      </c>
      <c r="K33" s="130"/>
    </row>
    <row r="34" spans="1:12" ht="16.5" thickBot="1" x14ac:dyDescent="0.3">
      <c r="A34" s="287" t="s">
        <v>73</v>
      </c>
      <c r="B34" s="288">
        <f>IF(B32=0,0,B32/B30)</f>
        <v>19.060022970120805</v>
      </c>
      <c r="C34" s="286">
        <f t="shared" si="1"/>
        <v>1.0007651310167522</v>
      </c>
      <c r="D34" s="288">
        <f>IF(D32=0,0,D32/D30)</f>
        <v>19.045450705058339</v>
      </c>
      <c r="E34" s="288">
        <f>IF(E32=0,0,E32/E30)</f>
        <v>19.003924982567515</v>
      </c>
      <c r="F34" s="276"/>
      <c r="G34" s="288">
        <f>IF(G32=0,0,G32/G30)</f>
        <v>19.060022970120805</v>
      </c>
      <c r="H34" s="289">
        <f>IF(H32=0,0,H32/H30)</f>
        <v>19.045450705058339</v>
      </c>
      <c r="I34" s="289">
        <f>IF(I32=0,0,I32/I30)</f>
        <v>19.003924982567515</v>
      </c>
      <c r="K34" s="130"/>
    </row>
    <row r="35" spans="1:12" ht="15.75" x14ac:dyDescent="0.25">
      <c r="A35" s="276" t="s">
        <v>74</v>
      </c>
      <c r="B35" s="288">
        <f>IF(B33=0,0,B33/B30)</f>
        <v>25.555762674155005</v>
      </c>
      <c r="C35" s="286">
        <f t="shared" si="1"/>
        <v>1.0824610664772041</v>
      </c>
      <c r="D35" s="288">
        <f>IF(D33=0,0,D33/D30)</f>
        <v>23.608943975532068</v>
      </c>
      <c r="E35" s="288">
        <f>IF(E33=0,0,E33/E30)</f>
        <v>23.5998678125762</v>
      </c>
      <c r="F35" s="276"/>
      <c r="G35" s="288">
        <f>IF(G33=0,0,G33/G30)</f>
        <v>25.555762674155005</v>
      </c>
      <c r="H35" s="289">
        <f>IF(H33=0,0,H33/H30)</f>
        <v>23.608943975532068</v>
      </c>
      <c r="I35" s="289">
        <f>IF(I33=0,0,I33/I30)</f>
        <v>23.5998678125762</v>
      </c>
      <c r="K35" s="130"/>
      <c r="L35" s="124"/>
    </row>
    <row r="36" spans="1:12" x14ac:dyDescent="0.2">
      <c r="L36" s="124"/>
    </row>
    <row r="37" spans="1:12" ht="18.75" thickBot="1" x14ac:dyDescent="0.3">
      <c r="D37" s="6" t="s">
        <v>90</v>
      </c>
    </row>
    <row r="38" spans="1:12" ht="15" x14ac:dyDescent="0.2">
      <c r="A38" s="276" t="s">
        <v>76</v>
      </c>
      <c r="B38" s="277" t="s">
        <v>77</v>
      </c>
      <c r="C38" s="278"/>
      <c r="D38" s="278" t="s">
        <v>78</v>
      </c>
      <c r="E38" s="278" t="s">
        <v>78</v>
      </c>
      <c r="F38" s="278" t="s">
        <v>79</v>
      </c>
      <c r="G38" s="291" t="s">
        <v>80</v>
      </c>
      <c r="H38" s="276" t="s">
        <v>1078</v>
      </c>
      <c r="I38" s="122"/>
    </row>
    <row r="39" spans="1:12" ht="15.75" thickBot="1" x14ac:dyDescent="0.25">
      <c r="A39" s="276" t="s">
        <v>81</v>
      </c>
      <c r="B39" s="292" t="s">
        <v>82</v>
      </c>
      <c r="C39" s="293"/>
      <c r="D39" s="293" t="s">
        <v>83</v>
      </c>
      <c r="E39" s="294" t="s">
        <v>84</v>
      </c>
      <c r="F39" s="293" t="s">
        <v>77</v>
      </c>
      <c r="G39" s="295" t="s">
        <v>85</v>
      </c>
      <c r="H39" s="276" t="s">
        <v>1082</v>
      </c>
    </row>
    <row r="40" spans="1:12" ht="15.75" thickBot="1" x14ac:dyDescent="0.25">
      <c r="A40" s="276"/>
      <c r="B40" s="281" t="s">
        <v>86</v>
      </c>
      <c r="C40" s="296"/>
      <c r="D40" s="296" t="s">
        <v>53</v>
      </c>
      <c r="E40" s="296" t="s">
        <v>53</v>
      </c>
      <c r="F40" s="296"/>
      <c r="G40" s="297"/>
      <c r="H40" s="277" t="s">
        <v>1079</v>
      </c>
      <c r="I40" s="360">
        <f>0.15*I30</f>
        <v>70127.7</v>
      </c>
    </row>
    <row r="41" spans="1:12" ht="15.75" thickBot="1" x14ac:dyDescent="0.25">
      <c r="A41" s="298" t="s">
        <v>56</v>
      </c>
      <c r="B41" s="285">
        <f>ACTIVE!B198</f>
        <v>0</v>
      </c>
      <c r="C41" s="285"/>
      <c r="D41" s="285">
        <f>ACTIVE!B201</f>
        <v>57151</v>
      </c>
      <c r="E41" s="285">
        <f>ACTIVE!B204</f>
        <v>0</v>
      </c>
      <c r="F41" s="285">
        <f>B41+D41+E41</f>
        <v>57151</v>
      </c>
      <c r="G41" s="288">
        <f>3*F41/SUM(ACTIVE!B133:B138)</f>
        <v>0.46331260690862808</v>
      </c>
      <c r="H41" s="281" t="s">
        <v>1080</v>
      </c>
      <c r="I41" s="361">
        <f>ACTIVE!B269</f>
        <v>1402554</v>
      </c>
    </row>
    <row r="42" spans="1:12" ht="15" x14ac:dyDescent="0.2">
      <c r="A42" s="298" t="s">
        <v>87</v>
      </c>
      <c r="B42" s="285">
        <f>ACTIVE!B199</f>
        <v>0</v>
      </c>
      <c r="C42" s="285"/>
      <c r="D42" s="285">
        <f>ACTIVE!B202</f>
        <v>1460537</v>
      </c>
      <c r="E42" s="285">
        <f>ACTIVE!B205</f>
        <v>0</v>
      </c>
      <c r="F42" s="285">
        <f>B42+D42+E42</f>
        <v>1460537</v>
      </c>
      <c r="G42" s="276"/>
      <c r="H42" s="276"/>
    </row>
    <row r="43" spans="1:12" ht="15" x14ac:dyDescent="0.2">
      <c r="A43" s="298" t="s">
        <v>88</v>
      </c>
      <c r="B43" s="288">
        <f>ACTIVE!B200</f>
        <v>0</v>
      </c>
      <c r="C43" s="288"/>
      <c r="D43" s="288">
        <f>ACTIVE!B203</f>
        <v>25.555762674155005</v>
      </c>
      <c r="E43" s="288">
        <f>ACTIVE!B206</f>
        <v>0</v>
      </c>
      <c r="F43" s="276"/>
      <c r="G43" s="276"/>
      <c r="H43" s="276"/>
    </row>
    <row r="45" spans="1:12" s="5" customFormat="1" ht="18.75" thickBot="1" x14ac:dyDescent="0.3">
      <c r="B45" s="5" t="s">
        <v>91</v>
      </c>
    </row>
    <row r="46" spans="1:12" ht="18.75" thickBot="1" x14ac:dyDescent="0.3">
      <c r="A46" s="277"/>
      <c r="B46" s="278"/>
      <c r="C46" s="278"/>
      <c r="D46" s="278"/>
      <c r="E46" s="278"/>
      <c r="F46" s="300" t="s">
        <v>92</v>
      </c>
      <c r="G46" s="5"/>
      <c r="H46" s="5" t="s">
        <v>733</v>
      </c>
      <c r="I46" s="5"/>
      <c r="J46" s="362"/>
      <c r="K46" s="5"/>
      <c r="L46" s="5"/>
    </row>
    <row r="47" spans="1:12" ht="15" x14ac:dyDescent="0.2">
      <c r="A47" s="292"/>
      <c r="B47" s="293"/>
      <c r="C47" s="293"/>
      <c r="D47" s="293"/>
      <c r="E47" s="301" t="s">
        <v>93</v>
      </c>
      <c r="F47" s="302">
        <f>TRUNC((F56/1000)+0.5)</f>
        <v>813</v>
      </c>
      <c r="G47" s="307" t="s">
        <v>440</v>
      </c>
      <c r="H47" s="278" t="s">
        <v>33</v>
      </c>
      <c r="I47" s="278" t="s">
        <v>34</v>
      </c>
      <c r="J47" s="278" t="s">
        <v>35</v>
      </c>
      <c r="K47" s="278" t="s">
        <v>36</v>
      </c>
      <c r="L47" s="291" t="s">
        <v>37</v>
      </c>
    </row>
    <row r="48" spans="1:12" ht="15" x14ac:dyDescent="0.2">
      <c r="A48" s="292"/>
      <c r="B48" s="293"/>
      <c r="C48" s="293"/>
      <c r="D48" s="293"/>
      <c r="E48" s="301" t="s">
        <v>94</v>
      </c>
      <c r="F48" s="303">
        <f>ACTIVE!B207</f>
        <v>128443</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2">
      <c r="A49" s="292"/>
      <c r="B49" s="293"/>
      <c r="C49" s="293"/>
      <c r="D49" s="293"/>
      <c r="E49" s="301" t="s">
        <v>95</v>
      </c>
      <c r="F49" s="303">
        <f>ACTIVE!B208</f>
        <v>239761</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2">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75" thickBot="1" x14ac:dyDescent="0.2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2">
      <c r="A52" s="292"/>
      <c r="B52" s="293"/>
      <c r="C52" s="293"/>
      <c r="D52" s="293"/>
      <c r="E52" s="304" t="s">
        <v>98</v>
      </c>
      <c r="F52" s="303">
        <f>ACTIVE!B211</f>
        <v>683957.7</v>
      </c>
      <c r="G52" s="314" t="s">
        <v>445</v>
      </c>
      <c r="H52" s="298" t="s">
        <v>446</v>
      </c>
      <c r="I52" s="298" t="s">
        <v>447</v>
      </c>
      <c r="J52" s="298" t="s">
        <v>448</v>
      </c>
      <c r="K52" s="298" t="s">
        <v>449</v>
      </c>
      <c r="L52" s="298" t="s">
        <v>450</v>
      </c>
    </row>
    <row r="53" spans="1:12" ht="15" x14ac:dyDescent="0.2">
      <c r="A53" s="292"/>
      <c r="B53" s="293"/>
      <c r="C53" s="293"/>
      <c r="D53" s="293"/>
      <c r="E53" s="301" t="s">
        <v>99</v>
      </c>
      <c r="F53" s="303">
        <f>SUM(F48:F52)</f>
        <v>1052161.7</v>
      </c>
    </row>
    <row r="54" spans="1:12" ht="15" x14ac:dyDescent="0.2">
      <c r="A54" s="292"/>
      <c r="B54" s="293"/>
      <c r="C54" s="293"/>
      <c r="D54" s="293"/>
      <c r="E54" s="293"/>
      <c r="F54" s="302"/>
    </row>
    <row r="55" spans="1:12" ht="15.75" x14ac:dyDescent="0.25">
      <c r="A55" s="292"/>
      <c r="B55" s="293"/>
      <c r="C55" s="293"/>
      <c r="D55" s="293"/>
      <c r="E55" s="293"/>
      <c r="F55" s="305" t="s">
        <v>56</v>
      </c>
    </row>
    <row r="56" spans="1:12" ht="15.75" thickBot="1" x14ac:dyDescent="0.25">
      <c r="A56" s="281" t="s">
        <v>439</v>
      </c>
      <c r="B56" s="296"/>
      <c r="C56" s="296"/>
      <c r="D56" s="296"/>
      <c r="E56" s="296"/>
      <c r="F56" s="306">
        <f>ACTIVE!B212</f>
        <v>813474</v>
      </c>
    </row>
    <row r="57" spans="1:12" ht="13.5" thickBot="1" x14ac:dyDescent="0.25"/>
    <row r="58" spans="1:12" ht="18.75" thickBot="1" x14ac:dyDescent="0.3">
      <c r="B58" s="5" t="s">
        <v>734</v>
      </c>
      <c r="F58" s="251" t="s">
        <v>1083</v>
      </c>
      <c r="G58" s="366" t="s">
        <v>4</v>
      </c>
      <c r="H58" s="367" t="s">
        <v>6</v>
      </c>
      <c r="I58" s="367" t="s">
        <v>7</v>
      </c>
      <c r="J58" s="367" t="s">
        <v>8</v>
      </c>
      <c r="K58" s="367" t="s">
        <v>9</v>
      </c>
      <c r="L58" s="368" t="s">
        <v>1084</v>
      </c>
    </row>
    <row r="59" spans="1:12" s="5" customFormat="1" ht="18.75" thickBot="1" x14ac:dyDescent="0.3">
      <c r="A59"/>
      <c r="C59"/>
      <c r="D59"/>
      <c r="E59"/>
      <c r="F59" s="251" t="s">
        <v>1085</v>
      </c>
      <c r="G59" s="363">
        <v>25</v>
      </c>
      <c r="H59" s="364">
        <v>17</v>
      </c>
      <c r="I59" s="364">
        <v>16</v>
      </c>
      <c r="J59" s="364">
        <v>22</v>
      </c>
      <c r="K59" s="364">
        <v>24</v>
      </c>
      <c r="L59" s="365">
        <v>20</v>
      </c>
    </row>
    <row r="60" spans="1:12" s="5" customFormat="1" ht="18" x14ac:dyDescent="0.25">
      <c r="A60" s="277"/>
      <c r="B60" s="278" t="s">
        <v>33</v>
      </c>
      <c r="C60" s="278" t="s">
        <v>34</v>
      </c>
      <c r="D60" s="278" t="s">
        <v>35</v>
      </c>
      <c r="E60" s="278" t="s">
        <v>36</v>
      </c>
      <c r="F60" s="291" t="s">
        <v>37</v>
      </c>
    </row>
    <row r="61" spans="1:12" ht="15" x14ac:dyDescent="0.2">
      <c r="A61" s="292" t="s">
        <v>735</v>
      </c>
      <c r="B61" s="315">
        <f>ACTIVE!B58</f>
        <v>7421885</v>
      </c>
      <c r="C61" s="315">
        <f>ACTIVE!C58</f>
        <v>6655064</v>
      </c>
      <c r="D61" s="315">
        <f>ACTIVE!D58</f>
        <v>7209037</v>
      </c>
      <c r="E61" s="315">
        <f>ACTIVE!E58</f>
        <v>5593526</v>
      </c>
      <c r="F61" s="316">
        <f>ACTIVE!F58</f>
        <v>5593526</v>
      </c>
      <c r="G61" s="276" t="s">
        <v>742</v>
      </c>
    </row>
    <row r="62" spans="1:12" ht="15.75" thickBot="1" x14ac:dyDescent="0.25">
      <c r="A62" s="281" t="s">
        <v>736</v>
      </c>
      <c r="B62" s="317">
        <f>ACTIVE!B59</f>
        <v>9350354</v>
      </c>
      <c r="C62" s="317">
        <f>ACTIVE!C59</f>
        <v>9560814</v>
      </c>
      <c r="D62" s="317">
        <f>ACTIVE!D59</f>
        <v>8159290</v>
      </c>
      <c r="E62" s="317">
        <f>ACTIVE!E59</f>
        <v>8034180</v>
      </c>
      <c r="F62" s="318">
        <f>ACTIVE!F59</f>
        <v>6611475</v>
      </c>
      <c r="G62" s="276" t="s">
        <v>743</v>
      </c>
    </row>
    <row r="64" spans="1:12" ht="18.75" thickBot="1" x14ac:dyDescent="0.3">
      <c r="B64" s="5" t="s">
        <v>737</v>
      </c>
    </row>
    <row r="65" spans="1:11" ht="15" x14ac:dyDescent="0.2">
      <c r="A65" s="277"/>
      <c r="B65" s="278" t="s">
        <v>33</v>
      </c>
      <c r="C65" s="278" t="s">
        <v>34</v>
      </c>
      <c r="D65" s="278" t="s">
        <v>35</v>
      </c>
      <c r="E65" s="278" t="s">
        <v>36</v>
      </c>
      <c r="F65" s="291" t="s">
        <v>37</v>
      </c>
    </row>
    <row r="66" spans="1:11" ht="15" x14ac:dyDescent="0.2">
      <c r="A66" s="292" t="s">
        <v>741</v>
      </c>
      <c r="B66" s="315">
        <f>ACTIVE!B54</f>
        <v>649895</v>
      </c>
      <c r="C66" s="315">
        <f>ACTIVE!C54</f>
        <v>721962</v>
      </c>
      <c r="D66" s="315">
        <f>ACTIVE!D54</f>
        <v>920994</v>
      </c>
      <c r="E66" s="315">
        <f>ACTIVE!E54</f>
        <v>1217043</v>
      </c>
      <c r="F66" s="316">
        <f>ACTIVE!F54</f>
        <v>869044</v>
      </c>
      <c r="J66" s="3"/>
    </row>
    <row r="67" spans="1:11" ht="15.75" thickBot="1" x14ac:dyDescent="0.25">
      <c r="A67" s="281" t="s">
        <v>738</v>
      </c>
      <c r="B67" s="317">
        <f>ACTIVE!B55</f>
        <v>1460537</v>
      </c>
      <c r="C67" s="317">
        <f>ACTIVE!C55</f>
        <v>1061194</v>
      </c>
      <c r="D67" s="317">
        <f>ACTIVE!D55</f>
        <v>1245567</v>
      </c>
      <c r="E67" s="317">
        <f>ACTIVE!E55</f>
        <v>991947</v>
      </c>
      <c r="F67" s="318">
        <f>ACTIVE!F55</f>
        <v>5985615</v>
      </c>
      <c r="J67" s="3"/>
    </row>
    <row r="68" spans="1:11" x14ac:dyDescent="0.2">
      <c r="J68" s="3"/>
    </row>
    <row r="69" spans="1:11" x14ac:dyDescent="0.2">
      <c r="J69" s="8"/>
      <c r="K69" s="8"/>
    </row>
    <row r="70" spans="1:11" x14ac:dyDescent="0.2">
      <c r="J70" s="8"/>
      <c r="K70" s="8"/>
    </row>
    <row r="71" spans="1:11" ht="15" x14ac:dyDescent="0.2">
      <c r="A71" s="276"/>
      <c r="B71" s="276"/>
      <c r="C71" s="276"/>
      <c r="D71" s="276"/>
      <c r="E71" s="276"/>
      <c r="F71" s="276"/>
    </row>
    <row r="72" spans="1:11" ht="15" x14ac:dyDescent="0.2">
      <c r="B72" s="276"/>
      <c r="C72" s="276"/>
      <c r="D72" s="276"/>
      <c r="E72" s="276"/>
      <c r="F72" s="276"/>
    </row>
    <row r="84" spans="5:5" x14ac:dyDescent="0.2">
      <c r="E84" s="131"/>
    </row>
    <row r="85" spans="5:5" x14ac:dyDescent="0.2">
      <c r="E85" s="131"/>
    </row>
    <row r="86" spans="5:5" x14ac:dyDescent="0.2">
      <c r="E86" s="131"/>
    </row>
    <row r="87" spans="5:5" x14ac:dyDescent="0.2">
      <c r="E87" s="131"/>
    </row>
    <row r="88" spans="5:5" x14ac:dyDescent="0.2">
      <c r="E88" s="131"/>
    </row>
    <row r="91" spans="5:5" x14ac:dyDescent="0.2">
      <c r="E91" s="132"/>
    </row>
    <row r="92" spans="5:5" x14ac:dyDescent="0.2">
      <c r="E92" s="132"/>
    </row>
    <row r="93" spans="5:5" x14ac:dyDescent="0.2">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200025</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C88"/>
  <sheetViews>
    <sheetView zoomScale="75" workbookViewId="0">
      <pane ySplit="2" topLeftCell="A3" activePane="bottomLeft" state="frozenSplit"/>
      <selection activeCell="J4" sqref="J4"/>
      <selection pane="bottomLeft" activeCell="N23" sqref="N23"/>
    </sheetView>
  </sheetViews>
  <sheetFormatPr defaultRowHeight="12.75" x14ac:dyDescent="0.2"/>
  <cols>
    <col min="1" max="1" width="19.42578125" style="32" customWidth="1"/>
    <col min="2" max="2" width="13.85546875" style="32" customWidth="1"/>
    <col min="3" max="3" width="6.42578125" style="46" bestFit="1" customWidth="1"/>
    <col min="4" max="4" width="13.7109375" style="32" bestFit="1" customWidth="1"/>
    <col min="5" max="5" width="7.140625" style="46" bestFit="1" customWidth="1"/>
    <col min="6" max="6" width="12.7109375" style="32" customWidth="1"/>
    <col min="7" max="7" width="7" style="46" bestFit="1" customWidth="1"/>
    <col min="8" max="8" width="12.85546875" style="32" customWidth="1"/>
    <col min="9" max="9" width="7" style="46" bestFit="1" customWidth="1"/>
    <col min="10" max="10" width="12.7109375" style="32" bestFit="1" customWidth="1"/>
    <col min="11" max="11" width="7.140625" style="46" bestFit="1" customWidth="1"/>
    <col min="12" max="12" width="10.7109375" style="32" customWidth="1"/>
    <col min="13" max="13" width="4.7109375" style="46" customWidth="1"/>
    <col min="14" max="14" width="10.7109375" style="32" customWidth="1"/>
    <col min="15" max="15" width="4.7109375" style="46" customWidth="1"/>
    <col min="16" max="16" width="10.7109375" style="32" customWidth="1"/>
    <col min="17" max="17" width="14.42578125" style="46" bestFit="1" customWidth="1"/>
    <col min="18" max="18" width="15.5703125" style="32" bestFit="1" customWidth="1"/>
    <col min="19" max="19" width="9.7109375" style="46" bestFit="1" customWidth="1"/>
    <col min="20" max="20" width="10.7109375" style="32" customWidth="1"/>
    <col min="21" max="21" width="4.7109375" style="46" customWidth="1"/>
    <col min="22" max="23" width="9.140625" style="32"/>
    <col min="24" max="24" width="14" style="32" bestFit="1" customWidth="1"/>
    <col min="25" max="25" width="12.85546875" style="32" bestFit="1" customWidth="1"/>
    <col min="26" max="26" width="12.28515625" style="32" bestFit="1" customWidth="1"/>
    <col min="27" max="27" width="12.85546875" style="32" bestFit="1" customWidth="1"/>
    <col min="28" max="28" width="11.28515625" style="32" bestFit="1" customWidth="1"/>
    <col min="29" max="16384" width="9.140625" style="32"/>
  </cols>
  <sheetData>
    <row r="1" spans="1:22" customFormat="1" ht="21" customHeight="1" x14ac:dyDescent="0.3">
      <c r="A1" s="229" t="s">
        <v>726</v>
      </c>
      <c r="B1" s="230"/>
      <c r="C1" s="108">
        <f>ACTIVE!A2</f>
        <v>68</v>
      </c>
      <c r="D1" s="115"/>
      <c r="E1" s="114"/>
      <c r="F1" s="115"/>
      <c r="G1" s="224" t="s">
        <v>113</v>
      </c>
      <c r="H1" s="115"/>
      <c r="I1" s="114"/>
      <c r="J1" s="115"/>
      <c r="K1" s="114"/>
      <c r="L1" s="231" t="s">
        <v>724</v>
      </c>
      <c r="M1" s="114"/>
      <c r="N1" s="115"/>
      <c r="O1" s="114"/>
      <c r="P1" s="115"/>
      <c r="Q1" s="114"/>
      <c r="R1" s="115"/>
      <c r="S1" s="114"/>
    </row>
    <row r="2" spans="1:22" customFormat="1" ht="21" customHeight="1" x14ac:dyDescent="0.25">
      <c r="A2" s="229" t="s">
        <v>725</v>
      </c>
      <c r="B2" s="230"/>
      <c r="C2" s="108">
        <f>ACTIVE!B78</f>
        <v>1</v>
      </c>
      <c r="D2" s="115"/>
      <c r="E2" s="114"/>
      <c r="F2" s="115"/>
      <c r="G2" s="114"/>
      <c r="H2" s="107"/>
      <c r="I2" s="114"/>
      <c r="J2" s="115"/>
      <c r="K2" s="114"/>
      <c r="L2" s="115"/>
      <c r="M2" s="114"/>
      <c r="N2" s="115"/>
      <c r="O2" s="114"/>
      <c r="P2" s="115"/>
      <c r="Q2" s="114"/>
      <c r="R2" s="115"/>
      <c r="S2" s="114"/>
    </row>
    <row r="3" spans="1:22" customFormat="1" ht="18.75" thickBot="1" x14ac:dyDescent="0.3">
      <c r="A3" s="54" t="s">
        <v>1</v>
      </c>
      <c r="B3" s="55">
        <f>ACTIVE!A2</f>
        <v>68</v>
      </c>
      <c r="C3" s="70"/>
      <c r="D3" s="71"/>
      <c r="E3" s="70"/>
      <c r="F3" s="71" t="s">
        <v>114</v>
      </c>
      <c r="G3" s="72"/>
      <c r="H3" s="71"/>
      <c r="I3" s="70"/>
      <c r="J3" s="71"/>
      <c r="K3" s="70"/>
      <c r="L3" s="71"/>
      <c r="M3" s="70"/>
      <c r="N3" s="71"/>
      <c r="O3" s="70"/>
      <c r="P3" s="71"/>
      <c r="Q3" s="70"/>
      <c r="R3" s="71"/>
      <c r="S3" s="70"/>
    </row>
    <row r="4" spans="1:22" ht="18.75" thickBot="1" x14ac:dyDescent="0.3">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2">
      <c r="A5" s="60" t="s">
        <v>115</v>
      </c>
      <c r="B5" s="47">
        <f>ACTIVE!B52</f>
        <v>14954296.599531464</v>
      </c>
      <c r="C5" s="46">
        <f>B5/B$10</f>
        <v>0.28030190566244645</v>
      </c>
      <c r="D5" s="47">
        <f>ACTIVE!C52</f>
        <v>11617106.131429806</v>
      </c>
      <c r="E5" s="46">
        <f>D5/D$10</f>
        <v>0.24951493229461383</v>
      </c>
      <c r="F5" s="47">
        <f>ACTIVE!D52</f>
        <v>16400397.867407143</v>
      </c>
      <c r="G5" s="46">
        <f t="shared" ref="G5:G10" si="0">F5/F$10</f>
        <v>0.30188253073829768</v>
      </c>
      <c r="H5" s="47">
        <f>ACTIVE!E52</f>
        <v>5546232.6128539443</v>
      </c>
      <c r="I5" s="46">
        <f>H5/H$10</f>
        <v>0.13695843596661295</v>
      </c>
      <c r="J5" s="47">
        <f>ACTIVE!F52</f>
        <v>537953.86991303787</v>
      </c>
      <c r="K5" s="46">
        <f>IF(J$10=0,0,J5/J$10)</f>
        <v>1.6587240643988595E-2</v>
      </c>
      <c r="L5"/>
      <c r="M5"/>
      <c r="N5" s="38" t="s">
        <v>136</v>
      </c>
      <c r="O5" s="38"/>
      <c r="P5" s="38"/>
      <c r="Q5" s="41">
        <f t="array" ref="Q5:Q8">ACTIVE!$B$213:$B$216</f>
        <v>43058182.77854602</v>
      </c>
      <c r="R5" s="84">
        <f>Q5/Q$8</f>
        <v>0.9959779851151056</v>
      </c>
      <c r="S5"/>
      <c r="T5"/>
      <c r="U5"/>
      <c r="V5" s="47"/>
    </row>
    <row r="6" spans="1:22" x14ac:dyDescent="0.2">
      <c r="A6" s="60" t="s">
        <v>116</v>
      </c>
      <c r="B6" s="47">
        <f>ACTIVE!B53</f>
        <v>17073289</v>
      </c>
      <c r="C6" s="46">
        <f>B6/B$10</f>
        <v>0.32002009661729097</v>
      </c>
      <c r="D6" s="47">
        <f>ACTIVE!C53</f>
        <v>14545968</v>
      </c>
      <c r="E6" s="46">
        <f>D6/D$10</f>
        <v>0.31242171497945304</v>
      </c>
      <c r="F6" s="47">
        <f>ACTIVE!D53</f>
        <v>17976102</v>
      </c>
      <c r="G6" s="46">
        <f t="shared" si="0"/>
        <v>0.3308865558288871</v>
      </c>
      <c r="H6" s="47">
        <f>ACTIVE!E53</f>
        <v>16708507</v>
      </c>
      <c r="I6" s="46">
        <f>H6/H$10</f>
        <v>0.41259917241005678</v>
      </c>
      <c r="J6" s="47">
        <f>ACTIVE!F53</f>
        <v>10440479</v>
      </c>
      <c r="K6" s="46">
        <f>IF(J$10=0,0,J6/J$10)</f>
        <v>0.3219211670314861</v>
      </c>
      <c r="L6"/>
      <c r="M6"/>
      <c r="N6" s="38" t="s">
        <v>137</v>
      </c>
      <c r="O6" s="38"/>
      <c r="P6" s="38"/>
      <c r="Q6" s="41">
        <v>173880</v>
      </c>
      <c r="R6" s="84">
        <f>Q6/Q$8</f>
        <v>4.0220148848943713E-3</v>
      </c>
      <c r="S6"/>
      <c r="T6"/>
      <c r="U6"/>
      <c r="V6" s="47"/>
    </row>
    <row r="7" spans="1:22" x14ac:dyDescent="0.2">
      <c r="A7" s="60" t="s">
        <v>117</v>
      </c>
      <c r="B7" s="47">
        <f>ACTIVE!B54+ACTIVE!B55</f>
        <v>2110432</v>
      </c>
      <c r="C7" s="46">
        <f>B7/B$10</f>
        <v>3.9557735626932961E-2</v>
      </c>
      <c r="D7" s="47">
        <f>ACTIVE!C54+ACTIVE!C55</f>
        <v>1783156</v>
      </c>
      <c r="E7" s="46">
        <f>D7/D$10</f>
        <v>3.8299043115996238E-2</v>
      </c>
      <c r="F7" s="47">
        <f>ACTIVE!D56</f>
        <v>2166561</v>
      </c>
      <c r="G7" s="46">
        <f t="shared" si="0"/>
        <v>3.9879942118885917E-2</v>
      </c>
      <c r="H7" s="47">
        <f>ACTIVE!E56</f>
        <v>2208990</v>
      </c>
      <c r="I7" s="161">
        <f>H7/H$10</f>
        <v>5.4548706587733496E-2</v>
      </c>
      <c r="J7" s="47">
        <f>ACTIVE!F56</f>
        <v>6854659</v>
      </c>
      <c r="K7" s="46">
        <f>IF(J$10=0,0,J7/J$10)</f>
        <v>0.21135618632850844</v>
      </c>
      <c r="L7"/>
      <c r="M7"/>
      <c r="N7" s="38" t="s">
        <v>138</v>
      </c>
      <c r="O7" s="38"/>
      <c r="P7" s="38"/>
      <c r="Q7" s="41">
        <v>0</v>
      </c>
      <c r="R7" s="84">
        <f>Q7/Q$8</f>
        <v>0</v>
      </c>
      <c r="S7"/>
      <c r="T7"/>
      <c r="U7"/>
      <c r="V7" s="47"/>
    </row>
    <row r="8" spans="1:22" x14ac:dyDescent="0.2">
      <c r="A8" s="49" t="s">
        <v>118</v>
      </c>
      <c r="B8" s="47">
        <f>ACTIVE!B57</f>
        <v>2440421</v>
      </c>
      <c r="C8" s="46">
        <f>B8/B$10</f>
        <v>4.5743017892268201E-2</v>
      </c>
      <c r="D8" s="47">
        <f>ACTIVE!C57</f>
        <v>2396653</v>
      </c>
      <c r="E8" s="46">
        <f>D8/D$10</f>
        <v>5.147587568394562E-2</v>
      </c>
      <c r="F8" s="47">
        <f>ACTIVE!D57</f>
        <v>2415697</v>
      </c>
      <c r="G8" s="46">
        <f t="shared" si="0"/>
        <v>4.4465794656493106E-2</v>
      </c>
      <c r="H8" s="47">
        <f>ACTIVE!E57</f>
        <v>2404300</v>
      </c>
      <c r="I8" s="46">
        <f>H8/H$10</f>
        <v>5.937168355170809E-2</v>
      </c>
      <c r="J8" s="47">
        <f>ACTIVE!F57</f>
        <v>2393695</v>
      </c>
      <c r="K8" s="46">
        <f>IF(J$10=0,0,J8/J$10)</f>
        <v>7.3807062675709911E-2</v>
      </c>
      <c r="L8"/>
      <c r="M8"/>
      <c r="N8" s="38" t="s">
        <v>139</v>
      </c>
      <c r="O8" s="38"/>
      <c r="P8" s="38"/>
      <c r="Q8" s="41">
        <v>43232062.77854602</v>
      </c>
      <c r="R8" s="84">
        <f>Q8/Q$8</f>
        <v>1</v>
      </c>
      <c r="S8"/>
      <c r="T8"/>
      <c r="U8"/>
      <c r="V8" s="47"/>
    </row>
    <row r="9" spans="1:22" ht="13.5" thickBot="1" x14ac:dyDescent="0.25">
      <c r="A9" s="49" t="s">
        <v>119</v>
      </c>
      <c r="B9" s="61">
        <f>ACTIVE!B58+ACTIVE!B59</f>
        <v>16772239</v>
      </c>
      <c r="C9" s="46">
        <f>B9/B$10</f>
        <v>0.31437724420106139</v>
      </c>
      <c r="D9" s="61">
        <f>ACTIVE!C60</f>
        <v>16215878</v>
      </c>
      <c r="E9" s="46">
        <f>D9/D$10</f>
        <v>0.34828843392599124</v>
      </c>
      <c r="F9" s="61">
        <f>ACTIVE!D60</f>
        <v>15368327</v>
      </c>
      <c r="G9" s="46">
        <f t="shared" si="0"/>
        <v>0.28288517665743623</v>
      </c>
      <c r="H9" s="61">
        <f>ACTIVE!E60</f>
        <v>13627706</v>
      </c>
      <c r="I9" s="46">
        <f>H9/H$10</f>
        <v>0.33652200148388872</v>
      </c>
      <c r="J9" s="61">
        <f>ACTIVE!F60</f>
        <v>12205001</v>
      </c>
      <c r="K9" s="46">
        <f>IF(J$10=0,0,J9/J$10)</f>
        <v>0.37632834332030696</v>
      </c>
      <c r="L9"/>
      <c r="M9"/>
      <c r="N9" s="38"/>
      <c r="O9" s="38"/>
      <c r="P9" s="38"/>
      <c r="Q9" s="41"/>
      <c r="R9" s="84"/>
      <c r="S9"/>
      <c r="T9"/>
      <c r="U9"/>
      <c r="V9" s="47"/>
    </row>
    <row r="10" spans="1:22" x14ac:dyDescent="0.2">
      <c r="A10" s="60" t="s">
        <v>120</v>
      </c>
      <c r="B10" s="47">
        <f>ACTIVE!B61</f>
        <v>53350677.599531464</v>
      </c>
      <c r="D10" s="47">
        <f>ACTIVE!C61</f>
        <v>46558761.131429806</v>
      </c>
      <c r="F10" s="47">
        <f>ACTIVE!D61</f>
        <v>54327084.867407143</v>
      </c>
      <c r="G10" s="46">
        <f t="shared" si="0"/>
        <v>1</v>
      </c>
      <c r="H10" s="47">
        <f>ACTIVE!E61</f>
        <v>40495735.612853944</v>
      </c>
      <c r="J10" s="47">
        <f>ACTIVE!F61</f>
        <v>32431787.869913038</v>
      </c>
      <c r="L10"/>
      <c r="M10"/>
      <c r="N10" s="38" t="s">
        <v>140</v>
      </c>
      <c r="O10" s="38"/>
      <c r="P10" s="38"/>
      <c r="Q10" s="41">
        <f>ACTIVE!B217</f>
        <v>17003671</v>
      </c>
      <c r="R10" s="84">
        <f>Q10/Q$8</f>
        <v>0.39331158189467885</v>
      </c>
      <c r="S10"/>
      <c r="T10"/>
      <c r="U10"/>
      <c r="V10" s="47"/>
    </row>
    <row r="11" spans="1:22" x14ac:dyDescent="0.2">
      <c r="A11" s="60"/>
      <c r="L11"/>
      <c r="M11"/>
      <c r="N11" s="38" t="s">
        <v>23</v>
      </c>
      <c r="O11" s="38"/>
      <c r="P11" s="38"/>
      <c r="Q11" s="41">
        <f>Q8-Q10</f>
        <v>26228391.77854602</v>
      </c>
      <c r="R11" s="84">
        <f>Q11/Q$8</f>
        <v>0.60668841810532115</v>
      </c>
      <c r="S11"/>
      <c r="T11"/>
      <c r="U11"/>
    </row>
    <row r="12" spans="1:22" ht="18" x14ac:dyDescent="0.25">
      <c r="A12" s="60" t="s">
        <v>121</v>
      </c>
      <c r="B12" s="47">
        <f t="array" ref="B12:B17">ACTIVE!$B$62:$B$67</f>
        <v>7832022.875</v>
      </c>
      <c r="C12" s="46">
        <f>B12/B$17</f>
        <v>0.14680268793940834</v>
      </c>
      <c r="D12" s="47">
        <f t="array" ref="D12:D17">ACTIVE!$C$62:$C$67</f>
        <v>8552355.4074675329</v>
      </c>
      <c r="E12" s="46">
        <f>D12/D$17</f>
        <v>0.1836894968774031</v>
      </c>
      <c r="F12" s="47">
        <f t="array" ref="F12:F17">ACTIVE!$D$62:$D$67</f>
        <v>8858929.453125</v>
      </c>
      <c r="G12" s="46">
        <f>F12/F$17</f>
        <v>0.16306653439525529</v>
      </c>
      <c r="H12" s="47">
        <f t="array" ref="H12:H17">ACTIVE!$E$62:$E$67</f>
        <v>7499238.3208198054</v>
      </c>
      <c r="I12" s="46">
        <f>H12/H$17</f>
        <v>0.18518587716281504</v>
      </c>
      <c r="J12" s="47">
        <f t="array" ref="J12:J17">ACTIVE!$F$62:$F$67</f>
        <v>6000000.328125</v>
      </c>
      <c r="K12" s="46">
        <f>IF(J$17=0,0,J12/J$17)</f>
        <v>0.18500368688249835</v>
      </c>
      <c r="L12"/>
      <c r="M12"/>
      <c r="N12" t="s">
        <v>141</v>
      </c>
      <c r="O12"/>
      <c r="P12"/>
      <c r="Q12" s="86"/>
      <c r="R12" s="87"/>
      <c r="S12"/>
      <c r="T12"/>
      <c r="U12"/>
    </row>
    <row r="13" spans="1:22" x14ac:dyDescent="0.2">
      <c r="A13" s="60" t="s">
        <v>122</v>
      </c>
      <c r="B13" s="47">
        <v>2325129</v>
      </c>
      <c r="C13" s="46">
        <f>B13/B$17</f>
        <v>4.3581995667481825E-2</v>
      </c>
      <c r="D13" s="47">
        <v>2439206</v>
      </c>
      <c r="E13" s="46">
        <f>D13/D$17</f>
        <v>5.238983900611989E-2</v>
      </c>
      <c r="F13" s="47">
        <v>3135231</v>
      </c>
      <c r="G13" s="46">
        <f>F13/F$17</f>
        <v>5.7710274859252439E-2</v>
      </c>
      <c r="H13" s="47">
        <v>2299738</v>
      </c>
      <c r="I13" s="46">
        <f>H13/H$17</f>
        <v>5.6789633900860149E-2</v>
      </c>
      <c r="J13" s="47">
        <v>126390</v>
      </c>
      <c r="K13" s="46">
        <f>IF(J$17=0,0,J13/J$17)</f>
        <v>3.8971024510570376E-3</v>
      </c>
      <c r="L13"/>
      <c r="M13"/>
      <c r="N13" t="s">
        <v>143</v>
      </c>
      <c r="O13"/>
      <c r="P13"/>
      <c r="Q13" s="41">
        <f t="array" ref="Q13:Q26">ACTIVE!$B$218:$B$231</f>
        <v>1052161.7</v>
      </c>
      <c r="R13" s="84">
        <f t="shared" ref="R13:R26" si="1">Q13/Q$8</f>
        <v>2.4337531738645994E-2</v>
      </c>
      <c r="S13"/>
      <c r="T13"/>
      <c r="U13"/>
    </row>
    <row r="14" spans="1:22" x14ac:dyDescent="0.2">
      <c r="A14" s="60" t="s">
        <v>123</v>
      </c>
      <c r="B14" s="47">
        <v>14131268</v>
      </c>
      <c r="C14" s="46">
        <f>B14/B$17</f>
        <v>0.2648751362836318</v>
      </c>
      <c r="D14" s="47">
        <v>13323261</v>
      </c>
      <c r="E14" s="46">
        <f>D14/D$17</f>
        <v>0.28616012703581245</v>
      </c>
      <c r="F14" s="47">
        <v>12228280</v>
      </c>
      <c r="G14" s="46">
        <f>F14/F$17</f>
        <v>0.22508625356661102</v>
      </c>
      <c r="H14" s="47">
        <v>8858423</v>
      </c>
      <c r="I14" s="46">
        <f>H14/H$17</f>
        <v>0.21874952673259271</v>
      </c>
      <c r="J14" s="47">
        <v>15402081</v>
      </c>
      <c r="K14" s="46">
        <f>IF(J$17=0,0,J14/J$17)</f>
        <v>0.47490693580567317</v>
      </c>
      <c r="L14"/>
      <c r="M14"/>
      <c r="N14" t="s">
        <v>28</v>
      </c>
      <c r="O14"/>
      <c r="P14"/>
      <c r="Q14" s="41">
        <v>3753009</v>
      </c>
      <c r="R14" s="84">
        <f t="shared" si="1"/>
        <v>8.6810777899370486E-2</v>
      </c>
      <c r="S14"/>
      <c r="T14"/>
      <c r="U14"/>
    </row>
    <row r="15" spans="1:22" x14ac:dyDescent="0.2">
      <c r="A15" s="60" t="s">
        <v>124</v>
      </c>
      <c r="B15" s="47">
        <v>1000000</v>
      </c>
      <c r="C15" s="46">
        <f>B15/B$17</f>
        <v>1.8743904388737926E-2</v>
      </c>
      <c r="D15" s="47">
        <v>1000000</v>
      </c>
      <c r="E15" s="46">
        <f>D15/D$17</f>
        <v>2.1478234723151669E-2</v>
      </c>
      <c r="F15" s="47">
        <v>1000000</v>
      </c>
      <c r="G15" s="46">
        <f>F15/F$17</f>
        <v>1.8407024828235124E-2</v>
      </c>
      <c r="H15" s="47">
        <v>1000000</v>
      </c>
      <c r="I15" s="46">
        <f>H15/H$17</f>
        <v>2.4693958138214071E-2</v>
      </c>
      <c r="J15" s="47">
        <v>1000000</v>
      </c>
      <c r="K15" s="46">
        <f>IF(J$17=0,0,J15/J$17)</f>
        <v>3.0833946127518299E-2</v>
      </c>
      <c r="L15"/>
      <c r="M15"/>
      <c r="N15" t="s">
        <v>144</v>
      </c>
      <c r="O15"/>
      <c r="P15"/>
      <c r="Q15" s="41">
        <v>199764</v>
      </c>
      <c r="R15" s="84">
        <f t="shared" si="1"/>
        <v>4.6207371834945891E-3</v>
      </c>
      <c r="S15"/>
      <c r="T15"/>
      <c r="U15"/>
    </row>
    <row r="16" spans="1:22" ht="13.5" thickBot="1" x14ac:dyDescent="0.25">
      <c r="A16" s="49" t="s">
        <v>125</v>
      </c>
      <c r="B16" s="61">
        <v>28062257.724531464</v>
      </c>
      <c r="C16" s="46">
        <f>B16/B$17</f>
        <v>0.52599627572074015</v>
      </c>
      <c r="D16" s="61">
        <v>21243938.723962273</v>
      </c>
      <c r="E16" s="46">
        <f>D16/D$17</f>
        <v>0.45628230235751288</v>
      </c>
      <c r="F16" s="61">
        <v>29104644.414282143</v>
      </c>
      <c r="G16" s="46">
        <f>F16/F$17</f>
        <v>0.53572991235064615</v>
      </c>
      <c r="H16" s="61">
        <v>20838336.292034142</v>
      </c>
      <c r="I16" s="46">
        <f>H16/H$17</f>
        <v>0.5145810040655181</v>
      </c>
      <c r="J16" s="61">
        <v>9903316.5417880379</v>
      </c>
      <c r="K16" s="46">
        <f>IF(J$17=0,0,J16/J$17)</f>
        <v>0.30535832873325319</v>
      </c>
      <c r="L16"/>
      <c r="M16"/>
      <c r="N16" t="s">
        <v>145</v>
      </c>
      <c r="O16"/>
      <c r="P16"/>
      <c r="Q16" s="41">
        <v>6800000</v>
      </c>
      <c r="R16" s="84">
        <f t="shared" si="1"/>
        <v>0.15729066722614288</v>
      </c>
      <c r="S16"/>
      <c r="T16"/>
      <c r="U16"/>
    </row>
    <row r="17" spans="1:26" x14ac:dyDescent="0.2">
      <c r="A17" s="49" t="s">
        <v>126</v>
      </c>
      <c r="B17" s="47">
        <v>53350677.599531464</v>
      </c>
      <c r="C17" s="47"/>
      <c r="D17" s="47">
        <v>46558761.131429806</v>
      </c>
      <c r="E17" s="47"/>
      <c r="F17" s="47">
        <v>54327084.867407143</v>
      </c>
      <c r="G17" s="47"/>
      <c r="H17" s="47">
        <v>40495735.612853944</v>
      </c>
      <c r="I17" s="47"/>
      <c r="J17" s="47">
        <v>32431787.869913038</v>
      </c>
      <c r="K17" s="47"/>
      <c r="L17"/>
      <c r="M17"/>
      <c r="N17" t="s">
        <v>146</v>
      </c>
      <c r="O17"/>
      <c r="P17"/>
      <c r="Q17" s="41">
        <v>315011</v>
      </c>
      <c r="R17" s="84">
        <f t="shared" si="1"/>
        <v>7.2865132902315433E-3</v>
      </c>
      <c r="S17"/>
      <c r="T17"/>
      <c r="U17"/>
    </row>
    <row r="18" spans="1:26" ht="13.5" thickBot="1" x14ac:dyDescent="0.25">
      <c r="A18" s="60" t="s">
        <v>718</v>
      </c>
      <c r="B18" s="126">
        <f>B14/(B15+B16)</f>
        <v>0.48624123197668123</v>
      </c>
      <c r="C18" s="126"/>
      <c r="D18" s="126">
        <f>D14/(D15+D16)</f>
        <v>0.59896141440308515</v>
      </c>
      <c r="E18" s="126"/>
      <c r="F18" s="126">
        <f>F14/(F15+F16)</f>
        <v>0.40619247421499854</v>
      </c>
      <c r="G18" s="126"/>
      <c r="H18" s="126">
        <f>H14/(H15+H16)</f>
        <v>0.40563634892055589</v>
      </c>
      <c r="I18" s="126"/>
      <c r="J18" s="126">
        <f>J14/(J15+J16)</f>
        <v>1.4126051409192792</v>
      </c>
      <c r="L18"/>
      <c r="M18"/>
      <c r="N18" t="s">
        <v>147</v>
      </c>
      <c r="O18"/>
      <c r="P18"/>
      <c r="Q18" s="41">
        <v>212307</v>
      </c>
      <c r="R18" s="84">
        <f t="shared" si="1"/>
        <v>4.9108690715853991E-3</v>
      </c>
      <c r="S18"/>
      <c r="T18"/>
      <c r="U18"/>
    </row>
    <row r="19" spans="1:26" ht="13.5" thickBot="1" x14ac:dyDescent="0.25">
      <c r="A19" s="60" t="s">
        <v>127</v>
      </c>
      <c r="B19" s="76">
        <f>ACTIVE!B68</f>
        <v>2000000</v>
      </c>
      <c r="C19" s="77"/>
      <c r="D19" s="77">
        <f>ACTIVE!C68</f>
        <v>0</v>
      </c>
      <c r="E19" s="77"/>
      <c r="F19" s="77">
        <f>ACTIVE!D68</f>
        <v>10</v>
      </c>
      <c r="G19" s="77"/>
      <c r="H19" s="77">
        <f>ACTIVE!E68</f>
        <v>2500000</v>
      </c>
      <c r="I19" s="77"/>
      <c r="J19" s="77">
        <f>ACTIVE!F68</f>
        <v>0</v>
      </c>
      <c r="K19" s="77"/>
      <c r="L19"/>
      <c r="M19"/>
      <c r="N19" t="s">
        <v>148</v>
      </c>
      <c r="O19"/>
      <c r="P19"/>
      <c r="Q19" s="41">
        <v>0</v>
      </c>
      <c r="R19" s="84">
        <f t="shared" si="1"/>
        <v>0</v>
      </c>
      <c r="S19"/>
      <c r="T19"/>
      <c r="U19"/>
    </row>
    <row r="20" spans="1:26" x14ac:dyDescent="0.2">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75" thickBot="1" x14ac:dyDescent="0.3">
      <c r="A21" s="78"/>
      <c r="C21" s="70"/>
      <c r="E21" s="70"/>
      <c r="F21" s="71" t="s">
        <v>128</v>
      </c>
      <c r="G21" s="70"/>
      <c r="I21" s="70"/>
      <c r="K21" s="70"/>
      <c r="L21"/>
      <c r="M21"/>
      <c r="N21" t="s">
        <v>150</v>
      </c>
      <c r="O21"/>
      <c r="P21"/>
      <c r="Q21" s="41">
        <v>3900000</v>
      </c>
      <c r="R21" s="84">
        <f t="shared" si="1"/>
        <v>9.0210823850287822E-2</v>
      </c>
      <c r="S21"/>
      <c r="T21"/>
      <c r="U21"/>
    </row>
    <row r="22" spans="1:26" ht="13.5" thickBot="1" x14ac:dyDescent="0.2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3.700956875909244E-3</v>
      </c>
      <c r="S22"/>
      <c r="T22"/>
      <c r="U22"/>
    </row>
    <row r="23" spans="1:26" x14ac:dyDescent="0.2">
      <c r="A23" s="49" t="s">
        <v>129</v>
      </c>
      <c r="B23" s="47">
        <f>ACTIVE!B69</f>
        <v>43058182.77854602</v>
      </c>
      <c r="C23" s="47"/>
      <c r="D23" s="47">
        <f>ACTIVE!C69</f>
        <v>44387734.341333658</v>
      </c>
      <c r="E23" s="47"/>
      <c r="F23" s="47">
        <f>ACTIVE!D69</f>
        <v>47809857.444771677</v>
      </c>
      <c r="G23" s="47"/>
      <c r="H23" s="47">
        <f>ACTIVE!E69</f>
        <v>40595373.134380899</v>
      </c>
      <c r="I23" s="47"/>
      <c r="J23" s="47">
        <f>ACTIVE!F69</f>
        <v>29321163.533857364</v>
      </c>
      <c r="K23" s="47"/>
      <c r="L23"/>
      <c r="M23"/>
      <c r="N23" t="s">
        <v>158</v>
      </c>
      <c r="O23"/>
      <c r="P23"/>
      <c r="Q23" s="41">
        <v>107089.43552911472</v>
      </c>
      <c r="R23" s="84">
        <f t="shared" si="1"/>
        <v>2.4770836422419802E-3</v>
      </c>
      <c r="S23"/>
      <c r="T23"/>
      <c r="U23"/>
    </row>
    <row r="24" spans="1:26" x14ac:dyDescent="0.2">
      <c r="A24" s="60" t="s">
        <v>130</v>
      </c>
      <c r="B24" s="47">
        <f>ACTIVE!B70</f>
        <v>4513484.6700250134</v>
      </c>
      <c r="C24" s="46">
        <f>B24/B23</f>
        <v>0.10482292513918823</v>
      </c>
      <c r="D24" s="47">
        <f>ACTIVE!C70</f>
        <v>4734928.2203857675</v>
      </c>
      <c r="E24" s="46">
        <f>D24/D23</f>
        <v>0.10667199600626211</v>
      </c>
      <c r="F24" s="47">
        <f>ACTIVE!D70</f>
        <v>6086036.3759917915</v>
      </c>
      <c r="G24" s="46">
        <f>F24/F23</f>
        <v>0.12729668527086019</v>
      </c>
      <c r="H24" s="47">
        <f>ACTIVE!E70</f>
        <v>4464197.164677687</v>
      </c>
      <c r="I24" s="46">
        <f>H24/H23</f>
        <v>0.10996812739964407</v>
      </c>
      <c r="J24" s="47">
        <f>ACTIVE!F70</f>
        <v>245344.28068888932</v>
      </c>
      <c r="K24" s="46">
        <f>IF(J23=0,0,J24/J23)</f>
        <v>8.3674810655309934E-3</v>
      </c>
      <c r="L24"/>
      <c r="M24"/>
      <c r="N24" t="s">
        <v>165</v>
      </c>
      <c r="O24"/>
      <c r="P24"/>
      <c r="Q24" s="41">
        <v>233446</v>
      </c>
      <c r="R24" s="84">
        <f t="shared" si="1"/>
        <v>5.3998348678344337E-3</v>
      </c>
      <c r="S24"/>
      <c r="T24"/>
      <c r="U24"/>
    </row>
    <row r="25" spans="1:26" x14ac:dyDescent="0.2">
      <c r="A25" s="64" t="s">
        <v>131</v>
      </c>
      <c r="B25" s="79">
        <f>4*B24/SUM(B15:B16)</f>
        <v>0.62121597197387446</v>
      </c>
      <c r="C25" s="79"/>
      <c r="D25" s="79">
        <f>4*D24/SUM(D15:D16)</f>
        <v>0.8514550015883775</v>
      </c>
      <c r="E25" s="79"/>
      <c r="F25" s="79">
        <f>4*F24/SUM(F15:F16)</f>
        <v>0.80865082373860886</v>
      </c>
      <c r="G25" s="79"/>
      <c r="H25" s="79">
        <f>4*H24/SUM(H15:H16)</f>
        <v>0.81768081688641625</v>
      </c>
      <c r="I25" s="79"/>
      <c r="J25" s="79">
        <f>IF(SUM(J23:J24)=0,0,4*J24/SUM(J15:J16))</f>
        <v>9.0007211933573833E-2</v>
      </c>
      <c r="K25" s="79"/>
      <c r="L25"/>
      <c r="M25"/>
      <c r="N25" t="s">
        <v>24</v>
      </c>
      <c r="O25"/>
      <c r="P25"/>
      <c r="Q25" s="41">
        <v>2656989.9729918931</v>
      </c>
      <c r="R25" s="84">
        <f t="shared" si="1"/>
        <v>6.1458783186039145E-2</v>
      </c>
      <c r="S25"/>
      <c r="T25"/>
      <c r="U25"/>
    </row>
    <row r="26" spans="1:26" x14ac:dyDescent="0.2">
      <c r="A26" s="64"/>
      <c r="B26" s="79"/>
      <c r="C26" s="79"/>
      <c r="D26" s="79"/>
      <c r="E26" s="79"/>
      <c r="F26" s="79"/>
      <c r="G26" s="79"/>
      <c r="H26" s="79"/>
      <c r="I26" s="79"/>
      <c r="J26" s="79"/>
      <c r="K26" s="79"/>
      <c r="L26" s="79"/>
      <c r="M26" s="79"/>
      <c r="N26" t="s">
        <v>168</v>
      </c>
      <c r="O26"/>
      <c r="P26"/>
      <c r="Q26" s="41">
        <v>36393449.108521007</v>
      </c>
      <c r="R26" s="84">
        <f t="shared" si="1"/>
        <v>0.84181616072646237</v>
      </c>
      <c r="S26" s="79"/>
      <c r="T26" s="79"/>
    </row>
    <row r="27" spans="1:26" s="71" customFormat="1" ht="18.75" thickBot="1" x14ac:dyDescent="0.3">
      <c r="A27" s="80" t="s">
        <v>132</v>
      </c>
      <c r="C27" s="70"/>
      <c r="E27" s="70"/>
      <c r="F27" s="71" t="s">
        <v>133</v>
      </c>
      <c r="G27" s="70"/>
      <c r="I27" s="70"/>
      <c r="K27" s="70"/>
      <c r="M27" s="32"/>
      <c r="N27"/>
      <c r="O27"/>
      <c r="P27"/>
      <c r="Q27" s="41"/>
      <c r="R27" s="84"/>
      <c r="U27" s="70"/>
      <c r="V27" s="70"/>
      <c r="Z27" s="32"/>
    </row>
    <row r="28" spans="1:26" ht="16.5" thickBot="1" x14ac:dyDescent="0.3">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6838613.6700250134</v>
      </c>
      <c r="R28" s="84">
        <f>Q28/Q$8</f>
        <v>0.15818383927353766</v>
      </c>
      <c r="U28" s="32"/>
    </row>
    <row r="29" spans="1:26" x14ac:dyDescent="0.2">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2325129</v>
      </c>
      <c r="R29" s="84">
        <f>Q29/Q$8</f>
        <v>5.3782513499537409E-2</v>
      </c>
      <c r="U29" s="32"/>
    </row>
    <row r="30" spans="1:26" x14ac:dyDescent="0.2">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4513484.6700250134</v>
      </c>
      <c r="R30" s="84">
        <f>Q30/Q$8</f>
        <v>0.10440132577400024</v>
      </c>
      <c r="U30" s="32"/>
    </row>
    <row r="31" spans="1:26" x14ac:dyDescent="0.2">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2">
      <c r="A32" s="49" t="s">
        <v>8</v>
      </c>
      <c r="B32" s="85">
        <v>0.115</v>
      </c>
      <c r="C32" s="51"/>
      <c r="D32" s="85">
        <v>0.115</v>
      </c>
      <c r="E32" s="51"/>
      <c r="F32" s="85">
        <v>0.115</v>
      </c>
      <c r="G32" s="51"/>
      <c r="H32" s="85">
        <v>0</v>
      </c>
      <c r="I32" s="51"/>
      <c r="J32" s="85">
        <v>0</v>
      </c>
      <c r="K32" s="51"/>
      <c r="L32" s="85">
        <v>0.115</v>
      </c>
      <c r="M32" s="32"/>
      <c r="U32" s="32"/>
    </row>
    <row r="33" spans="1:26" ht="18" x14ac:dyDescent="0.2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8" x14ac:dyDescent="0.2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8" x14ac:dyDescent="0.2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75" thickBot="1" x14ac:dyDescent="0.3">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6.5" thickBot="1" x14ac:dyDescent="0.3">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2">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2">
      <c r="A39" s="60" t="s">
        <v>6</v>
      </c>
      <c r="B39" s="92">
        <v>1.2</v>
      </c>
      <c r="C39" s="92"/>
      <c r="D39" s="92">
        <v>0.6</v>
      </c>
      <c r="E39" s="92"/>
      <c r="F39" s="92">
        <v>1.8</v>
      </c>
      <c r="G39" s="92"/>
      <c r="H39" s="92">
        <v>1.2</v>
      </c>
      <c r="I39" s="92"/>
      <c r="J39" s="92">
        <v>1.2</v>
      </c>
      <c r="K39" s="92"/>
      <c r="L39" s="92">
        <v>0.6</v>
      </c>
      <c r="M39" s="32"/>
      <c r="U39" s="32"/>
    </row>
    <row r="40" spans="1:26" x14ac:dyDescent="0.2">
      <c r="A40" s="60" t="s">
        <v>7</v>
      </c>
      <c r="B40" s="92">
        <v>0.6</v>
      </c>
      <c r="C40" s="92"/>
      <c r="D40" s="92">
        <v>1.8</v>
      </c>
      <c r="E40" s="92"/>
      <c r="F40" s="92">
        <v>0.6</v>
      </c>
      <c r="G40" s="92"/>
      <c r="H40" s="92">
        <v>1.2</v>
      </c>
      <c r="I40" s="92"/>
      <c r="J40" s="92">
        <v>1.2</v>
      </c>
      <c r="K40" s="92"/>
      <c r="L40" s="92">
        <v>1.2</v>
      </c>
      <c r="M40" s="32"/>
      <c r="N40" s="101"/>
      <c r="U40" s="32"/>
    </row>
    <row r="41" spans="1:26" ht="18" x14ac:dyDescent="0.2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2">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2">
      <c r="A43" s="60" t="s">
        <v>10</v>
      </c>
      <c r="B43" s="92">
        <v>1.2</v>
      </c>
      <c r="C43" s="92"/>
      <c r="D43" s="92">
        <v>0.6</v>
      </c>
      <c r="E43" s="92"/>
      <c r="F43" s="92">
        <v>1.2</v>
      </c>
      <c r="G43" s="92"/>
      <c r="H43" s="92">
        <v>0.9</v>
      </c>
      <c r="I43" s="92"/>
      <c r="J43" s="92">
        <v>0.9</v>
      </c>
      <c r="K43" s="92"/>
      <c r="L43" s="92">
        <v>0.6</v>
      </c>
      <c r="M43" s="32"/>
      <c r="N43" t="s">
        <v>109</v>
      </c>
      <c r="O43"/>
      <c r="P43" s="8">
        <f>ACTIVE!B243</f>
        <v>58124515</v>
      </c>
      <c r="Q43" t="s">
        <v>110</v>
      </c>
      <c r="R43"/>
      <c r="S43" s="18">
        <f>ACTIVE!B247</f>
        <v>7.8</v>
      </c>
      <c r="V43" s="46"/>
    </row>
    <row r="44" spans="1:26" x14ac:dyDescent="0.2">
      <c r="C44" s="32"/>
      <c r="E44" s="32"/>
      <c r="G44" s="32"/>
      <c r="I44" s="32"/>
      <c r="K44" s="32"/>
      <c r="M44" s="32"/>
      <c r="N44" t="s">
        <v>111</v>
      </c>
      <c r="O44"/>
      <c r="P44" s="8">
        <f>ACTIVE!B244</f>
        <v>43993247</v>
      </c>
      <c r="Q44" t="s">
        <v>112</v>
      </c>
      <c r="R44"/>
      <c r="S44" s="18">
        <f>ACTIVE!B248</f>
        <v>7.8</v>
      </c>
      <c r="V44" s="46"/>
    </row>
    <row r="45" spans="1:26" ht="18.75" thickBot="1" x14ac:dyDescent="0.3">
      <c r="C45" s="32"/>
      <c r="E45" s="32"/>
      <c r="F45" s="93" t="s">
        <v>151</v>
      </c>
      <c r="G45" s="32"/>
      <c r="I45" s="32"/>
      <c r="K45" s="32"/>
      <c r="M45" s="32"/>
      <c r="Q45" s="274" t="s">
        <v>730</v>
      </c>
      <c r="U45"/>
      <c r="V45" s="46"/>
    </row>
    <row r="46" spans="1:26" x14ac:dyDescent="0.2">
      <c r="B46" s="94" t="s">
        <v>153</v>
      </c>
      <c r="C46" s="95"/>
      <c r="D46" s="96" t="s">
        <v>154</v>
      </c>
      <c r="E46" s="95"/>
      <c r="F46" s="96" t="s">
        <v>155</v>
      </c>
      <c r="G46" s="95"/>
      <c r="H46" s="96" t="s">
        <v>155</v>
      </c>
      <c r="I46" s="95" t="s">
        <v>765</v>
      </c>
      <c r="J46" s="96" t="s">
        <v>156</v>
      </c>
      <c r="K46" s="95" t="s">
        <v>767</v>
      </c>
      <c r="L46" s="97" t="s">
        <v>157</v>
      </c>
      <c r="M46" s="32"/>
      <c r="N46" s="1" t="s">
        <v>731</v>
      </c>
      <c r="O46"/>
      <c r="Q46" s="275">
        <f>ACTIVE!B242/100</f>
        <v>1.9E-2</v>
      </c>
      <c r="S46"/>
      <c r="T46"/>
      <c r="V46" s="46"/>
    </row>
    <row r="47" spans="1:26" ht="13.5" thickBot="1" x14ac:dyDescent="0.25">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2">
      <c r="A48" s="60" t="s">
        <v>166</v>
      </c>
      <c r="B48" s="66">
        <f>ACTIVE!B47</f>
        <v>91</v>
      </c>
      <c r="C48" s="66"/>
      <c r="D48" s="66">
        <f>ACTIVE!B48</f>
        <v>92</v>
      </c>
      <c r="E48" s="66"/>
      <c r="F48" s="66">
        <f>ACTIVE!B49</f>
        <v>90</v>
      </c>
      <c r="G48" s="66"/>
      <c r="H48" s="66">
        <f>ACTIVE!B50</f>
        <v>93</v>
      </c>
      <c r="I48" s="66" t="str">
        <f>IF(ACTIVE!B249=0,"",IF(ACTIVE!B249&lt;0,"Sell","Buy"))</f>
        <v/>
      </c>
      <c r="J48" s="66">
        <f>IF(ACTIVE!B249&lt;0,-1*ACTIVE!B249,ACTIVE!B249)</f>
        <v>0</v>
      </c>
      <c r="K48" s="66" t="str">
        <f>IF(ACTIVE!B254=0,"",IF(ACTIVE!B254&lt;0,"Loss","Gain"))</f>
        <v/>
      </c>
      <c r="L48" s="50">
        <f>ACTIVE!B254</f>
        <v>0</v>
      </c>
      <c r="M48" s="32"/>
      <c r="V48" s="46"/>
    </row>
    <row r="49" spans="1:29" x14ac:dyDescent="0.2">
      <c r="A49" s="60" t="s">
        <v>167</v>
      </c>
      <c r="B49" s="66">
        <f>ACTIVE!C47</f>
        <v>13</v>
      </c>
      <c r="C49" s="66"/>
      <c r="D49" s="66">
        <f>ACTIVE!C48</f>
        <v>13</v>
      </c>
      <c r="E49" s="66"/>
      <c r="F49" s="66">
        <f>ACTIVE!C49</f>
        <v>13.1</v>
      </c>
      <c r="G49" s="66"/>
      <c r="H49" s="66">
        <f>ACTIVE!C50</f>
        <v>13.3</v>
      </c>
      <c r="I49" s="66" t="str">
        <f>IF(ACTIVE!B250=0,"",IF(ACTIVE!B250&lt;0,"Sell","Buy"))</f>
        <v/>
      </c>
      <c r="J49" s="66">
        <f>IF(ACTIVE!B250&lt;0,-1*ACTIVE!B250,ACTIVE!B250)</f>
        <v>0</v>
      </c>
      <c r="K49" s="66" t="str">
        <f>IF(ACTIVE!B255=0,"",IF(ACTIVE!B255&lt;0,"Loss","Gain"))</f>
        <v/>
      </c>
      <c r="L49" s="50">
        <f>ACTIVE!B255</f>
        <v>0</v>
      </c>
      <c r="M49" s="32"/>
      <c r="V49" s="46"/>
    </row>
    <row r="50" spans="1:29" x14ac:dyDescent="0.2">
      <c r="A50" s="60" t="s">
        <v>169</v>
      </c>
      <c r="B50" s="66">
        <f>ACTIVE!D47</f>
        <v>6.2</v>
      </c>
      <c r="C50" s="66"/>
      <c r="D50" s="66">
        <f>ACTIVE!D48</f>
        <v>6.6</v>
      </c>
      <c r="E50" s="66"/>
      <c r="F50" s="66">
        <f>ACTIVE!D49</f>
        <v>6.4</v>
      </c>
      <c r="G50" s="66"/>
      <c r="H50" s="66">
        <f>ACTIVE!D50</f>
        <v>6.5</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2">
      <c r="A51" s="60" t="s">
        <v>170</v>
      </c>
      <c r="B51" s="66">
        <f>ACTIVE!E47</f>
        <v>0.65</v>
      </c>
      <c r="C51" s="66"/>
      <c r="D51" s="66">
        <f>ACTIVE!E48</f>
        <v>0.66</v>
      </c>
      <c r="E51" s="66"/>
      <c r="F51" s="66">
        <f>ACTIVE!E49</f>
        <v>0.65</v>
      </c>
      <c r="G51" s="66"/>
      <c r="H51" s="66">
        <f>ACTIVE!E50</f>
        <v>0.66</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2">
      <c r="A52" s="60" t="s">
        <v>819</v>
      </c>
      <c r="B52" s="66">
        <f>ACTIVE!F47</f>
        <v>0.77</v>
      </c>
      <c r="C52" s="66"/>
      <c r="D52" s="66">
        <f>ACTIVE!F48</f>
        <v>0.79</v>
      </c>
      <c r="E52" s="66"/>
      <c r="F52" s="66">
        <f>ACTIVE!F49</f>
        <v>0.77</v>
      </c>
      <c r="G52" s="66"/>
      <c r="H52" s="66">
        <f>ACTIVE!F50</f>
        <v>0.79</v>
      </c>
      <c r="I52" s="66" t="str">
        <f>IF(ACTIVE!B253=0,"",IF(ACTIVE!B253&lt;0,"Sell","Buy"))</f>
        <v/>
      </c>
      <c r="J52" s="66">
        <f>IF(ACTIVE!B253&lt;0,-1*ACTIVE!B253,ACTIVE!B253)</f>
        <v>0</v>
      </c>
      <c r="K52" s="66" t="str">
        <f>IF(ACTIVE!B258=0,"",IF(ACTIVE!B258&lt;0,"Loss","Gain"))</f>
        <v/>
      </c>
      <c r="L52" s="50">
        <f>ACTIVE!B258</f>
        <v>0</v>
      </c>
      <c r="V52" s="46"/>
      <c r="X52" s="117"/>
    </row>
    <row r="53" spans="1:29" x14ac:dyDescent="0.2">
      <c r="C53" s="32"/>
      <c r="E53" s="32"/>
      <c r="G53" s="32"/>
      <c r="I53" s="32"/>
      <c r="K53" s="32"/>
      <c r="N53" s="46"/>
      <c r="T53" s="46"/>
      <c r="U53" s="32"/>
      <c r="V53" s="46"/>
    </row>
    <row r="54" spans="1:29" x14ac:dyDescent="0.2">
      <c r="C54" s="32"/>
      <c r="E54" s="32"/>
      <c r="G54" s="32"/>
      <c r="I54" s="32"/>
      <c r="K54" s="32"/>
      <c r="N54" s="46"/>
      <c r="O54" s="32"/>
      <c r="P54" s="46"/>
      <c r="Q54" s="32"/>
      <c r="R54" s="46"/>
      <c r="S54" s="32"/>
      <c r="T54" s="46"/>
      <c r="U54" s="32"/>
    </row>
    <row r="55" spans="1:29" x14ac:dyDescent="0.2">
      <c r="C55" s="32"/>
      <c r="E55" s="32"/>
      <c r="G55" s="32"/>
      <c r="I55" s="32"/>
      <c r="K55" s="32"/>
      <c r="O55" s="32"/>
      <c r="P55" s="46"/>
      <c r="Q55" s="32"/>
      <c r="R55" s="117"/>
      <c r="S55" s="32"/>
      <c r="T55" s="46"/>
      <c r="U55" s="32"/>
      <c r="X55" s="117"/>
      <c r="Y55" s="160"/>
    </row>
    <row r="56" spans="1:29" x14ac:dyDescent="0.2">
      <c r="C56" s="32"/>
      <c r="E56" s="32"/>
      <c r="F56" s="38"/>
      <c r="G56" s="32"/>
      <c r="I56" s="32"/>
      <c r="K56" s="32"/>
      <c r="R56" s="47"/>
    </row>
    <row r="57" spans="1:29" x14ac:dyDescent="0.2">
      <c r="C57" s="32"/>
      <c r="E57" s="32"/>
      <c r="G57" s="32"/>
      <c r="I57" s="32"/>
      <c r="K57" s="32"/>
      <c r="R57" s="100"/>
    </row>
    <row r="58" spans="1:29" x14ac:dyDescent="0.2">
      <c r="C58" s="32"/>
      <c r="E58" s="32"/>
      <c r="G58" s="32"/>
      <c r="I58" s="32"/>
      <c r="K58" s="32"/>
      <c r="M58" s="32"/>
      <c r="R58" s="100"/>
      <c r="X58" s="117"/>
      <c r="Y58" s="117"/>
      <c r="Z58" s="117"/>
      <c r="AA58" s="117"/>
      <c r="AB58" s="117"/>
      <c r="AC58" s="118"/>
    </row>
    <row r="59" spans="1:29" x14ac:dyDescent="0.2">
      <c r="B59" s="162"/>
      <c r="C59" s="162"/>
      <c r="D59" s="162"/>
      <c r="E59" s="162"/>
      <c r="F59" s="162"/>
      <c r="G59" s="162"/>
      <c r="H59" s="162"/>
      <c r="I59" s="162"/>
      <c r="J59" s="162"/>
      <c r="K59" s="32"/>
      <c r="M59" s="32"/>
      <c r="R59" s="47"/>
      <c r="X59" s="117"/>
      <c r="Y59" s="117"/>
      <c r="Z59" s="117"/>
      <c r="AA59" s="117"/>
      <c r="AB59" s="117"/>
      <c r="AC59" s="118"/>
    </row>
    <row r="60" spans="1:29" x14ac:dyDescent="0.2">
      <c r="B60" s="162"/>
      <c r="C60" s="162"/>
      <c r="D60" s="162"/>
      <c r="E60" s="162"/>
      <c r="F60" s="162"/>
      <c r="G60" s="162"/>
      <c r="H60" s="162"/>
      <c r="I60" s="162"/>
      <c r="J60" s="162"/>
      <c r="K60" s="32"/>
      <c r="X60" s="117"/>
    </row>
    <row r="61" spans="1:29" x14ac:dyDescent="0.2">
      <c r="B61" s="162"/>
      <c r="C61" s="162"/>
      <c r="D61" s="162"/>
      <c r="E61" s="162"/>
      <c r="F61" s="162"/>
      <c r="G61" s="162"/>
      <c r="H61" s="162"/>
      <c r="I61" s="162"/>
      <c r="J61" s="162"/>
      <c r="P61" s="46"/>
      <c r="R61" s="118"/>
    </row>
    <row r="62" spans="1:29" ht="18" x14ac:dyDescent="0.25">
      <c r="A62" s="88"/>
      <c r="B62" s="162"/>
      <c r="C62" s="162"/>
      <c r="D62" s="162"/>
      <c r="E62" s="162"/>
      <c r="F62" s="162"/>
      <c r="G62" s="162"/>
      <c r="H62" s="162"/>
      <c r="I62" s="162"/>
      <c r="J62" s="162"/>
      <c r="P62" s="46"/>
      <c r="R62" s="118"/>
    </row>
    <row r="63" spans="1:29" x14ac:dyDescent="0.2">
      <c r="C63" s="32"/>
      <c r="E63" s="32"/>
      <c r="G63" s="32"/>
    </row>
    <row r="64" spans="1:29" x14ac:dyDescent="0.2">
      <c r="B64" s="163"/>
      <c r="C64" s="32"/>
      <c r="D64" s="163"/>
      <c r="E64" s="32"/>
      <c r="F64" s="163"/>
      <c r="G64" s="32"/>
      <c r="H64" s="163"/>
      <c r="J64" s="163"/>
    </row>
    <row r="65" spans="3:8" x14ac:dyDescent="0.2">
      <c r="G65" s="32"/>
      <c r="H65" s="162"/>
    </row>
    <row r="66" spans="3:8" x14ac:dyDescent="0.2">
      <c r="F66" s="47"/>
      <c r="G66" s="32"/>
      <c r="H66" s="163"/>
    </row>
    <row r="67" spans="3:8" x14ac:dyDescent="0.2">
      <c r="F67" s="47"/>
      <c r="G67" s="32"/>
    </row>
    <row r="68" spans="3:8" x14ac:dyDescent="0.2">
      <c r="D68" s="101"/>
      <c r="G68" s="32"/>
    </row>
    <row r="69" spans="3:8" x14ac:dyDescent="0.2">
      <c r="C69" s="32"/>
      <c r="E69" s="32"/>
      <c r="G69" s="32"/>
    </row>
    <row r="70" spans="3:8" x14ac:dyDescent="0.2">
      <c r="C70" s="32"/>
      <c r="E70" s="32"/>
      <c r="G70" s="32"/>
    </row>
    <row r="71" spans="3:8" x14ac:dyDescent="0.2">
      <c r="C71" s="32"/>
      <c r="E71" s="32"/>
      <c r="G71" s="32"/>
    </row>
    <row r="72" spans="3:8" x14ac:dyDescent="0.2">
      <c r="C72" s="32"/>
      <c r="E72" s="32"/>
      <c r="G72" s="32"/>
    </row>
    <row r="73" spans="3:8" x14ac:dyDescent="0.2">
      <c r="C73" s="32"/>
      <c r="E73" s="32"/>
      <c r="G73" s="32"/>
    </row>
    <row r="74" spans="3:8" x14ac:dyDescent="0.2">
      <c r="C74" s="32"/>
      <c r="E74" s="32"/>
      <c r="G74" s="32"/>
    </row>
    <row r="75" spans="3:8" x14ac:dyDescent="0.2">
      <c r="C75" s="32"/>
      <c r="E75" s="32"/>
      <c r="G75" s="32"/>
    </row>
    <row r="76" spans="3:8" x14ac:dyDescent="0.2">
      <c r="C76" s="32"/>
      <c r="E76" s="32"/>
      <c r="G76" s="32"/>
    </row>
    <row r="77" spans="3:8" x14ac:dyDescent="0.2">
      <c r="C77" s="32"/>
      <c r="E77" s="32"/>
      <c r="G77" s="32"/>
    </row>
    <row r="79" spans="3:8" x14ac:dyDescent="0.2">
      <c r="C79" s="32"/>
      <c r="E79" s="32"/>
    </row>
    <row r="80" spans="3:8" x14ac:dyDescent="0.2">
      <c r="C80" s="32"/>
      <c r="E80" s="32"/>
    </row>
    <row r="81" spans="3:5" x14ac:dyDescent="0.2">
      <c r="C81" s="32"/>
      <c r="E81" s="32"/>
    </row>
    <row r="82" spans="3:5" x14ac:dyDescent="0.2">
      <c r="C82" s="32"/>
      <c r="E82" s="32"/>
    </row>
    <row r="83" spans="3:5" x14ac:dyDescent="0.2">
      <c r="C83" s="32"/>
      <c r="E83" s="32"/>
    </row>
    <row r="84" spans="3:5" x14ac:dyDescent="0.2">
      <c r="C84" s="32"/>
      <c r="E84" s="32"/>
    </row>
    <row r="85" spans="3:5" x14ac:dyDescent="0.2">
      <c r="C85" s="32"/>
      <c r="E85" s="32"/>
    </row>
    <row r="86" spans="3:5" x14ac:dyDescent="0.2">
      <c r="C86" s="32"/>
      <c r="E86" s="32"/>
    </row>
    <row r="87" spans="3:5" x14ac:dyDescent="0.2">
      <c r="C87" s="32"/>
      <c r="E87" s="32"/>
    </row>
    <row r="88" spans="3:5" x14ac:dyDescent="0.2">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285750</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2"/>
  <cols>
    <col min="1" max="1" width="60" bestFit="1" customWidth="1"/>
    <col min="2" max="2" width="5.28515625" bestFit="1" customWidth="1"/>
    <col min="3" max="3" width="22" style="2" bestFit="1" customWidth="1"/>
    <col min="4" max="4" width="9.7109375" customWidth="1"/>
    <col min="5" max="5" width="16.7109375" customWidth="1"/>
    <col min="6" max="51" width="12.42578125" customWidth="1"/>
    <col min="52" max="80" width="10.5703125" customWidth="1"/>
  </cols>
  <sheetData>
    <row r="1" spans="1:80" ht="18.75" customHeight="1" x14ac:dyDescent="0.3">
      <c r="A1" s="234" t="s">
        <v>729</v>
      </c>
      <c r="B1" s="108">
        <f>ACTIVE!A2</f>
        <v>68</v>
      </c>
      <c r="C1" s="233" t="s">
        <v>727</v>
      </c>
    </row>
    <row r="2" spans="1:80" ht="21" customHeight="1" x14ac:dyDescent="0.3">
      <c r="A2" s="232" t="s">
        <v>725</v>
      </c>
      <c r="B2" s="108">
        <f>ACTIVE!B78</f>
        <v>1</v>
      </c>
      <c r="C2" s="233" t="s">
        <v>728</v>
      </c>
    </row>
    <row r="3" spans="1:80" ht="18.75" thickBot="1" x14ac:dyDescent="0.3">
      <c r="A3" s="22"/>
      <c r="H3" s="353" t="s">
        <v>1098</v>
      </c>
    </row>
    <row r="4" spans="1:80" ht="16.5" thickBot="1" x14ac:dyDescent="0.3">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2">
      <c r="A5" s="14" t="s">
        <v>452</v>
      </c>
      <c r="C5" s="21">
        <f>ACTIVE!B70</f>
        <v>4513484.6700250134</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2313539.2253397629</v>
      </c>
      <c r="BP5" s="410">
        <f>'P63'!$B277</f>
        <v>1036001.2267924324</v>
      </c>
      <c r="BQ5" s="410">
        <f>'P64'!$B277</f>
        <v>1231108.9932025075</v>
      </c>
      <c r="BR5" s="410">
        <f>'P65'!$B277</f>
        <v>3191748.4292400628</v>
      </c>
      <c r="BS5" s="410">
        <f>'P66'!$B277</f>
        <v>4154976.7228220701</v>
      </c>
      <c r="BT5" s="410">
        <f>'P67'!$B277</f>
        <v>4233672.8495215178</v>
      </c>
      <c r="BU5" s="410">
        <f>'P68'!$B277</f>
        <v>4995365.6700250134</v>
      </c>
      <c r="BV5" s="410">
        <f>'P69'!$B277</f>
        <v>0</v>
      </c>
      <c r="BW5" s="410">
        <f>'P70'!$B277</f>
        <v>0</v>
      </c>
      <c r="BX5" s="410">
        <f>'P71'!$B277</f>
        <v>0</v>
      </c>
      <c r="BY5" s="410">
        <f>'P72'!$B277</f>
        <v>0</v>
      </c>
      <c r="BZ5" s="410">
        <f>'P73'!$B277</f>
        <v>0</v>
      </c>
      <c r="CA5" s="410">
        <f>'P74'!$B277</f>
        <v>0</v>
      </c>
      <c r="CB5" s="411">
        <f>'P75'!$B277</f>
        <v>0</v>
      </c>
    </row>
    <row r="6" spans="1:80" x14ac:dyDescent="0.2">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1.1227839679786447</v>
      </c>
      <c r="BP6" s="423">
        <f>'P63'!$B278</f>
        <v>1.1334754208350497</v>
      </c>
      <c r="BQ6" s="423">
        <f>'P64'!$B278</f>
        <v>1.2023697707833447</v>
      </c>
      <c r="BR6" s="423">
        <f>'P65'!$B278</f>
        <v>1.0556987893335064</v>
      </c>
      <c r="BS6" s="423">
        <f>'P66'!$B278</f>
        <v>0.89710680970249645</v>
      </c>
      <c r="BT6" s="423">
        <f>'P67'!$B278</f>
        <v>0.74640952180034337</v>
      </c>
      <c r="BU6" s="423">
        <f>'P68'!$B278</f>
        <v>0.48624123197668123</v>
      </c>
      <c r="BV6" s="423">
        <f>'P69'!$B278</f>
        <v>0</v>
      </c>
      <c r="BW6" s="423">
        <f>'P70'!$B278</f>
        <v>0</v>
      </c>
      <c r="BX6" s="423">
        <f>'P71'!$B278</f>
        <v>0</v>
      </c>
      <c r="BY6" s="423">
        <f>'P72'!$B278</f>
        <v>0</v>
      </c>
      <c r="BZ6" s="423">
        <f>'P73'!$B278</f>
        <v>0</v>
      </c>
      <c r="CA6" s="423">
        <f>'P74'!$B278</f>
        <v>0</v>
      </c>
      <c r="CB6" s="428">
        <f>'P75'!$B278</f>
        <v>0</v>
      </c>
    </row>
    <row r="7" spans="1:80" x14ac:dyDescent="0.2">
      <c r="A7" s="2" t="s">
        <v>454</v>
      </c>
      <c r="C7" s="21">
        <f>ACTIVE!B207</f>
        <v>128443</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0.52892050482545372</v>
      </c>
      <c r="BP7" s="424">
        <f>'P63'!$B279</f>
        <v>0.53128121831907649</v>
      </c>
      <c r="BQ7" s="424">
        <f>'P64'!$B279</f>
        <v>0.54594364067923196</v>
      </c>
      <c r="BR7" s="424">
        <f>'P65'!$B279</f>
        <v>0.51354741016108807</v>
      </c>
      <c r="BS7" s="424">
        <f>'P66'!$B279</f>
        <v>0.47288155053493292</v>
      </c>
      <c r="BT7" s="424">
        <f>'P67'!$B279</f>
        <v>0.42739661716392996</v>
      </c>
      <c r="BU7" s="424">
        <f>'P68'!$B279</f>
        <v>0.32716171608964639</v>
      </c>
      <c r="BV7" s="424">
        <f>'P69'!$B279</f>
        <v>0</v>
      </c>
      <c r="BW7" s="424">
        <f>'P70'!$B279</f>
        <v>0</v>
      </c>
      <c r="BX7" s="424">
        <f>'P71'!$B279</f>
        <v>0</v>
      </c>
      <c r="BY7" s="424">
        <f>'P72'!$B279</f>
        <v>0</v>
      </c>
      <c r="BZ7" s="424">
        <f>'P73'!$B279</f>
        <v>0</v>
      </c>
      <c r="CA7" s="424">
        <f>'P74'!$B279</f>
        <v>0</v>
      </c>
      <c r="CB7" s="430">
        <f>'P75'!$B279</f>
        <v>0</v>
      </c>
    </row>
    <row r="8" spans="1:80" x14ac:dyDescent="0.2">
      <c r="A8" s="2" t="s">
        <v>455</v>
      </c>
      <c r="C8" s="21">
        <f>ACTIVE!B222</f>
        <v>315011</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0.47107949517454623</v>
      </c>
      <c r="BP8" s="424">
        <f>'P63'!$B280</f>
        <v>0.46871878168092351</v>
      </c>
      <c r="BQ8" s="424">
        <f>'P64'!$B280</f>
        <v>0.45405635932076804</v>
      </c>
      <c r="BR8" s="424">
        <f>'P65'!$B280</f>
        <v>0.48645258983891193</v>
      </c>
      <c r="BS8" s="424">
        <f>'P66'!$B280</f>
        <v>0.52711844946506714</v>
      </c>
      <c r="BT8" s="424">
        <f>'P67'!$B280</f>
        <v>0.57260338283607004</v>
      </c>
      <c r="BU8" s="424">
        <f>'P68'!$B280</f>
        <v>0.67283828391035361</v>
      </c>
      <c r="BV8" s="424">
        <f>'P69'!$B280</f>
        <v>0</v>
      </c>
      <c r="BW8" s="424">
        <f>'P70'!$B280</f>
        <v>0</v>
      </c>
      <c r="BX8" s="424">
        <f>'P71'!$B280</f>
        <v>0</v>
      </c>
      <c r="BY8" s="424">
        <f>'P72'!$B280</f>
        <v>0</v>
      </c>
      <c r="BZ8" s="424">
        <f>'P73'!$B280</f>
        <v>0</v>
      </c>
      <c r="CA8" s="424">
        <f>'P74'!$B280</f>
        <v>0</v>
      </c>
      <c r="CB8" s="430">
        <f>'P75'!$B280</f>
        <v>0</v>
      </c>
    </row>
    <row r="9" spans="1:80" x14ac:dyDescent="0.2">
      <c r="A9" s="2" t="s">
        <v>147</v>
      </c>
      <c r="C9" s="21">
        <f>ACTIVE!B223</f>
        <v>212307</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6.5207999999999988E-2</v>
      </c>
      <c r="BP9" s="424">
        <f>'P63'!$B281</f>
        <v>6.5207999999999988E-2</v>
      </c>
      <c r="BQ9" s="424">
        <f>'P64'!$B281</f>
        <v>7.0223999999999995E-2</v>
      </c>
      <c r="BR9" s="424">
        <f>'P65'!$B281</f>
        <v>6.5207999999999988E-2</v>
      </c>
      <c r="BS9" s="424">
        <f>'P66'!$B281</f>
        <v>6.5207999999999988E-2</v>
      </c>
      <c r="BT9" s="424">
        <f>'P67'!$B281</f>
        <v>6.0191999999999996E-2</v>
      </c>
      <c r="BU9" s="424">
        <f>'P68'!$B281</f>
        <v>5.0160000000000003E-2</v>
      </c>
      <c r="BV9" s="424">
        <f>'P69'!$B281</f>
        <v>0</v>
      </c>
      <c r="BW9" s="424">
        <f>'P70'!$B281</f>
        <v>0</v>
      </c>
      <c r="BX9" s="424">
        <f>'P71'!$B281</f>
        <v>0</v>
      </c>
      <c r="BY9" s="424">
        <f>'P72'!$B281</f>
        <v>0</v>
      </c>
      <c r="BZ9" s="424">
        <f>'P73'!$B281</f>
        <v>0</v>
      </c>
      <c r="CA9" s="424">
        <f>'P74'!$B281</f>
        <v>0</v>
      </c>
      <c r="CB9" s="430">
        <f>'P75'!$B281</f>
        <v>0</v>
      </c>
    </row>
    <row r="10" spans="1:80" x14ac:dyDescent="0.2">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0.11684175951967968</v>
      </c>
      <c r="BP10" s="424">
        <f>'P63'!$B282</f>
        <v>0.11700213131252575</v>
      </c>
      <c r="BQ10" s="424">
        <f>'P64'!$B282</f>
        <v>0.11803554656175018</v>
      </c>
      <c r="BR10" s="424">
        <f>'P65'!$B282</f>
        <v>0.1158354818400026</v>
      </c>
      <c r="BS10" s="424">
        <f>'P66'!$B282</f>
        <v>0.11345660214553745</v>
      </c>
      <c r="BT10" s="424">
        <f>'P67'!$B282</f>
        <v>0.11119614282700516</v>
      </c>
      <c r="BU10" s="424">
        <f>'P68'!$B282</f>
        <v>0.10729361847965023</v>
      </c>
      <c r="BV10" s="424">
        <f>'P69'!$B282</f>
        <v>0</v>
      </c>
      <c r="BW10" s="424">
        <f>'P70'!$B282</f>
        <v>0</v>
      </c>
      <c r="BX10" s="424">
        <f>'P71'!$B282</f>
        <v>0</v>
      </c>
      <c r="BY10" s="424">
        <f>'P72'!$B282</f>
        <v>0</v>
      </c>
      <c r="BZ10" s="424">
        <f>'P73'!$B282</f>
        <v>0</v>
      </c>
      <c r="CA10" s="424">
        <f>'P74'!$B282</f>
        <v>0</v>
      </c>
      <c r="CB10" s="430">
        <f>'P75'!$B282</f>
        <v>0</v>
      </c>
    </row>
    <row r="11" spans="1:80" x14ac:dyDescent="0.2">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22987067</v>
      </c>
      <c r="BP11" s="413">
        <f>'P63'!$B283</f>
        <v>23554848</v>
      </c>
      <c r="BQ11" s="413">
        <f>'P64'!$B283</f>
        <v>23111953</v>
      </c>
      <c r="BR11" s="413">
        <f>'P65'!$B283</f>
        <v>22700131</v>
      </c>
      <c r="BS11" s="413">
        <f>'P66'!$B283</f>
        <v>22338594</v>
      </c>
      <c r="BT11" s="413">
        <f>'P67'!$B283</f>
        <v>19816257</v>
      </c>
      <c r="BU11" s="413">
        <f>'P68'!$B283</f>
        <v>14131268</v>
      </c>
      <c r="BV11" s="413">
        <f>'P69'!$B283</f>
        <v>0</v>
      </c>
      <c r="BW11" s="413">
        <f>'P70'!$B283</f>
        <v>0</v>
      </c>
      <c r="BX11" s="413">
        <f>'P71'!$B283</f>
        <v>0</v>
      </c>
      <c r="BY11" s="413">
        <f>'P72'!$B283</f>
        <v>0</v>
      </c>
      <c r="BZ11" s="413">
        <f>'P73'!$B283</f>
        <v>0</v>
      </c>
      <c r="CA11" s="413">
        <f>'P74'!$B283</f>
        <v>0</v>
      </c>
      <c r="CB11" s="414">
        <f>'P75'!$B283</f>
        <v>0</v>
      </c>
    </row>
    <row r="12" spans="1:80" x14ac:dyDescent="0.2">
      <c r="A12" s="20" t="s">
        <v>769</v>
      </c>
      <c r="C12" s="21">
        <f>-1*(ACTIVE!B53-'Active -1'!B53)</f>
        <v>-72455</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20473276.83292786</v>
      </c>
      <c r="BP12" s="413">
        <f>'P63'!$B284</f>
        <v>20781084.059720293</v>
      </c>
      <c r="BQ12" s="413">
        <f>'P64'!$B284</f>
        <v>19222001.0529228</v>
      </c>
      <c r="BR12" s="413">
        <f>'P65'!$B284</f>
        <v>21502469.482162863</v>
      </c>
      <c r="BS12" s="413">
        <f>'P66'!$B284</f>
        <v>24900707.204984933</v>
      </c>
      <c r="BT12" s="413">
        <f>'P67'!$B284</f>
        <v>26548773.054506451</v>
      </c>
      <c r="BU12" s="413">
        <f>'P68'!$B284</f>
        <v>29062257.724531464</v>
      </c>
      <c r="BV12" s="413">
        <f>'P69'!$B284</f>
        <v>0</v>
      </c>
      <c r="BW12" s="413">
        <f>'P70'!$B284</f>
        <v>0</v>
      </c>
      <c r="BX12" s="413">
        <f>'P71'!$B284</f>
        <v>0</v>
      </c>
      <c r="BY12" s="413">
        <f>'P72'!$B284</f>
        <v>0</v>
      </c>
      <c r="BZ12" s="413">
        <f>'P73'!$B284</f>
        <v>0</v>
      </c>
      <c r="CA12" s="413">
        <f>'P74'!$B284</f>
        <v>0</v>
      </c>
      <c r="CB12" s="414">
        <f>'P75'!$B284</f>
        <v>0</v>
      </c>
    </row>
    <row r="13" spans="1:80" x14ac:dyDescent="0.2">
      <c r="A13" s="20" t="s">
        <v>813</v>
      </c>
      <c r="C13" s="21">
        <f>-1*(ACTIVE!B56-'Active -1'!B56+ACTIVE!B225)</f>
        <v>1339625</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972768.58830719651</v>
      </c>
      <c r="BP13" s="425">
        <f>'P63'!$B285</f>
        <v>991848.91358900722</v>
      </c>
      <c r="BQ13" s="425">
        <f>'P64'!$B285</f>
        <v>972973.29694107</v>
      </c>
      <c r="BR13" s="425">
        <f>'P65'!$B285</f>
        <v>992744.76386607159</v>
      </c>
      <c r="BS13" s="425">
        <f>'P66'!$B285</f>
        <v>1070451.1670126233</v>
      </c>
      <c r="BT13" s="425">
        <f>'P67'!$B285</f>
        <v>1036225.3254486613</v>
      </c>
      <c r="BU13" s="425">
        <f>'P68'!$B285</f>
        <v>956754.79883328662</v>
      </c>
      <c r="BV13" s="425">
        <f>'P69'!$B285</f>
        <v>0</v>
      </c>
      <c r="BW13" s="425">
        <f>'P70'!$B285</f>
        <v>0</v>
      </c>
      <c r="BX13" s="425">
        <f>'P71'!$B285</f>
        <v>0</v>
      </c>
      <c r="BY13" s="425">
        <f>'P72'!$B285</f>
        <v>0</v>
      </c>
      <c r="BZ13" s="425">
        <f>'P73'!$B285</f>
        <v>0</v>
      </c>
      <c r="CA13" s="425">
        <f>'P74'!$B285</f>
        <v>0</v>
      </c>
      <c r="CB13" s="432">
        <f>'P75'!$B285</f>
        <v>0</v>
      </c>
    </row>
    <row r="14" spans="1:80" x14ac:dyDescent="0.2">
      <c r="A14" s="20" t="s">
        <v>458</v>
      </c>
      <c r="C14" s="21">
        <f>ACTIVE!B62-'Active -1'!B62</f>
        <v>-667977.125</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2000000</v>
      </c>
      <c r="BR14" s="413">
        <f>'P65'!$B286</f>
        <v>0</v>
      </c>
      <c r="BS14" s="413">
        <f>'P66'!$B286</f>
        <v>0</v>
      </c>
      <c r="BT14" s="413">
        <f>'P67'!$B286</f>
        <v>2000000</v>
      </c>
      <c r="BU14" s="413">
        <f>'P68'!$B286</f>
        <v>2000000</v>
      </c>
      <c r="BV14" s="413">
        <f>'P69'!$B286</f>
        <v>0</v>
      </c>
      <c r="BW14" s="413">
        <f>'P70'!$B286</f>
        <v>0</v>
      </c>
      <c r="BX14" s="413">
        <f>'P71'!$B286</f>
        <v>0</v>
      </c>
      <c r="BY14" s="413">
        <f>'P72'!$B286</f>
        <v>0</v>
      </c>
      <c r="BZ14" s="413">
        <f>'P73'!$B286</f>
        <v>0</v>
      </c>
      <c r="CA14" s="413">
        <f>'P74'!$B286</f>
        <v>0</v>
      </c>
      <c r="CB14" s="414">
        <f>'P75'!$B286</f>
        <v>0</v>
      </c>
    </row>
    <row r="15" spans="1:80" x14ac:dyDescent="0.2">
      <c r="A15" s="20" t="s">
        <v>459</v>
      </c>
      <c r="C15" s="21">
        <f>ACTIVE!B63-'Active -1'!B63</f>
        <v>-1304786</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2">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75" x14ac:dyDescent="0.25">
      <c r="A17" s="24" t="s">
        <v>460</v>
      </c>
      <c r="C17" s="21">
        <f>C5+SUM(C7:C11)+C12+C13+C14+C15</f>
        <v>4463652.5450250134</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1340770.6370325664</v>
      </c>
      <c r="BP17" s="425">
        <f>'P63'!$B289</f>
        <v>44152.313203425147</v>
      </c>
      <c r="BQ17" s="425">
        <f>'P64'!$B289</f>
        <v>258135.69626143749</v>
      </c>
      <c r="BR17" s="425">
        <f>'P65'!$B289</f>
        <v>2199003.6653739912</v>
      </c>
      <c r="BS17" s="425">
        <f>'P66'!$B289</f>
        <v>3084525.5558094466</v>
      </c>
      <c r="BT17" s="425">
        <f>'P67'!$B289</f>
        <v>3197447.5240728566</v>
      </c>
      <c r="BU17" s="425">
        <f>'P68'!$B289</f>
        <v>4038610.871191727</v>
      </c>
      <c r="BV17" s="425">
        <f>'P69'!$B289</f>
        <v>0</v>
      </c>
      <c r="BW17" s="425">
        <f>'P70'!$B289</f>
        <v>0</v>
      </c>
      <c r="BX17" s="425">
        <f>'P71'!$B289</f>
        <v>0</v>
      </c>
      <c r="BY17" s="425">
        <f>'P72'!$B289</f>
        <v>0</v>
      </c>
      <c r="BZ17" s="425">
        <f>'P73'!$B289</f>
        <v>0</v>
      </c>
      <c r="CA17" s="425">
        <f>'P74'!$B289</f>
        <v>0</v>
      </c>
      <c r="CB17" s="432">
        <f>'P75'!$B289</f>
        <v>0</v>
      </c>
    </row>
    <row r="18" spans="1:80" x14ac:dyDescent="0.2">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8.953160536849461E-2</v>
      </c>
      <c r="BP18" s="424">
        <f>'P63'!$B290</f>
        <v>8.9484882127028834E-2</v>
      </c>
      <c r="BQ18" s="424">
        <f>'P64'!$B290</f>
        <v>9.1933136765323664E-2</v>
      </c>
      <c r="BR18" s="424">
        <f>'P65'!$B290</f>
        <v>8.9835869658091747E-2</v>
      </c>
      <c r="BS18" s="424">
        <f>'P66'!$B290</f>
        <v>9.0640728351812611E-2</v>
      </c>
      <c r="BT18" s="424">
        <f>'P67'!$B290</f>
        <v>8.9397144721397231E-2</v>
      </c>
      <c r="BU18" s="424">
        <f>'P68'!$B290</f>
        <v>8.8601685811436723E-2</v>
      </c>
      <c r="BV18" s="424">
        <f>'P69'!$B290</f>
        <v>0</v>
      </c>
      <c r="BW18" s="424">
        <f>'P70'!$B290</f>
        <v>0</v>
      </c>
      <c r="BX18" s="424">
        <f>'P71'!$B290</f>
        <v>0</v>
      </c>
      <c r="BY18" s="424">
        <f>'P72'!$B290</f>
        <v>0</v>
      </c>
      <c r="BZ18" s="424">
        <f>'P73'!$B290</f>
        <v>0</v>
      </c>
      <c r="CA18" s="424">
        <f>'P74'!$B290</f>
        <v>0</v>
      </c>
      <c r="CB18" s="430">
        <f>'P75'!$B290</f>
        <v>0</v>
      </c>
    </row>
    <row r="19" spans="1:80" ht="13.5" thickBot="1" x14ac:dyDescent="0.25">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0.21293335683063813</v>
      </c>
      <c r="BP19" s="426">
        <f>'P63'!$B291</f>
        <v>9.3468315983247494E-2</v>
      </c>
      <c r="BQ19" s="426">
        <f>'P64'!$B291</f>
        <v>0.11632355358665203</v>
      </c>
      <c r="BR19" s="426">
        <f>'P65'!$B291</f>
        <v>0.28882901860292437</v>
      </c>
      <c r="BS19" s="426">
        <f>'P66'!$B291</f>
        <v>0.35182372446979515</v>
      </c>
      <c r="BT19" s="426">
        <f>'P67'!$B291</f>
        <v>0.36524707043601073</v>
      </c>
      <c r="BU19" s="426">
        <f>'P68'!$B291</f>
        <v>0.46260318751316287</v>
      </c>
      <c r="BV19" s="426">
        <f>'P69'!$B291</f>
        <v>0</v>
      </c>
      <c r="BW19" s="426">
        <f>'P70'!$B291</f>
        <v>0</v>
      </c>
      <c r="BX19" s="426">
        <f>'P71'!$B291</f>
        <v>0</v>
      </c>
      <c r="BY19" s="426">
        <f>'P72'!$B291</f>
        <v>0</v>
      </c>
      <c r="BZ19" s="426">
        <f>'P73'!$B291</f>
        <v>0</v>
      </c>
      <c r="CA19" s="426">
        <f>'P74'!$B291</f>
        <v>0</v>
      </c>
      <c r="CB19" s="434">
        <f>'P75'!$B291</f>
        <v>0</v>
      </c>
    </row>
    <row r="20" spans="1:80" ht="15.75" x14ac:dyDescent="0.25">
      <c r="A20" s="25" t="s">
        <v>461</v>
      </c>
      <c r="C20" s="21"/>
    </row>
    <row r="21" spans="1:80" x14ac:dyDescent="0.2">
      <c r="A21" s="26"/>
      <c r="C21" s="21"/>
    </row>
    <row r="22" spans="1:80" x14ac:dyDescent="0.2">
      <c r="A22" s="10" t="s">
        <v>817</v>
      </c>
      <c r="C22" s="21">
        <f>(ACTIVE!B57-'Active -1'!B57+ACTIVE!B207)*-1</f>
        <v>-9000</v>
      </c>
    </row>
    <row r="23" spans="1:80" x14ac:dyDescent="0.2">
      <c r="A23" s="10" t="s">
        <v>816</v>
      </c>
      <c r="C23" s="21">
        <f>(ACTIVE!B60-'Active -1'!B60+C10+C9)*-1</f>
        <v>0</v>
      </c>
    </row>
    <row r="24" spans="1:80" x14ac:dyDescent="0.2">
      <c r="A24" s="10"/>
      <c r="C24" s="21"/>
    </row>
    <row r="25" spans="1:80" ht="15.75" x14ac:dyDescent="0.25">
      <c r="A25" s="27" t="s">
        <v>462</v>
      </c>
      <c r="C25" s="21">
        <f>SUM(C22:C23)</f>
        <v>-9000</v>
      </c>
    </row>
    <row r="26" spans="1:80" x14ac:dyDescent="0.2">
      <c r="A26" s="10"/>
      <c r="C26" s="21"/>
    </row>
    <row r="27" spans="1:80" x14ac:dyDescent="0.2">
      <c r="A27" s="28"/>
      <c r="C27" s="21"/>
      <c r="E27" s="218"/>
    </row>
    <row r="28" spans="1:80" ht="15.75" x14ac:dyDescent="0.25">
      <c r="A28" s="29" t="s">
        <v>463</v>
      </c>
      <c r="C28" s="21"/>
      <c r="E28" s="218"/>
    </row>
    <row r="29" spans="1:80" x14ac:dyDescent="0.2">
      <c r="A29" s="10"/>
      <c r="C29" s="21"/>
      <c r="E29" s="218"/>
    </row>
    <row r="30" spans="1:80" x14ac:dyDescent="0.2">
      <c r="A30" s="10" t="s">
        <v>814</v>
      </c>
      <c r="C30" s="21">
        <f>(ACTIVE!B64-'Active -1'!B64)-ACTIVE!B222</f>
        <v>-6000000</v>
      </c>
      <c r="E30" s="8"/>
    </row>
    <row r="31" spans="1:80" x14ac:dyDescent="0.2">
      <c r="A31" s="10" t="s">
        <v>815</v>
      </c>
      <c r="C31" s="21">
        <f>ACTIVE!B66-'Active -1'!B66-ACTIVE!B70+ACTIVE!B68</f>
        <v>0</v>
      </c>
    </row>
    <row r="32" spans="1:80" x14ac:dyDescent="0.2">
      <c r="A32" s="10"/>
      <c r="C32" s="21"/>
    </row>
    <row r="33" spans="1:3" x14ac:dyDescent="0.2">
      <c r="A33" s="10" t="s">
        <v>464</v>
      </c>
      <c r="C33" s="21">
        <f>ACTIVE!B68*-1</f>
        <v>-2000000</v>
      </c>
    </row>
    <row r="34" spans="1:3" x14ac:dyDescent="0.2">
      <c r="A34" s="10"/>
      <c r="C34" s="21"/>
    </row>
    <row r="35" spans="1:3" ht="15.75" x14ac:dyDescent="0.25">
      <c r="A35" s="27" t="s">
        <v>465</v>
      </c>
      <c r="C35" s="21">
        <f>SUM(C30:C33)</f>
        <v>-8000000</v>
      </c>
    </row>
    <row r="36" spans="1:3" ht="15.75" x14ac:dyDescent="0.25">
      <c r="A36" s="27"/>
      <c r="C36" s="21"/>
    </row>
    <row r="37" spans="1:3" ht="18" x14ac:dyDescent="0.25">
      <c r="A37" s="30" t="s">
        <v>466</v>
      </c>
      <c r="C37" s="21">
        <f>C35+C25+C17</f>
        <v>-3545347.4549749866</v>
      </c>
    </row>
    <row r="38" spans="1:3" x14ac:dyDescent="0.2">
      <c r="A38" s="10" t="s">
        <v>467</v>
      </c>
      <c r="C38" s="21">
        <f>'Active -1'!B52</f>
        <v>18499644.054506451</v>
      </c>
    </row>
    <row r="39" spans="1:3" x14ac:dyDescent="0.2">
      <c r="A39" s="14" t="s">
        <v>468</v>
      </c>
      <c r="C39" s="21">
        <f>ACTIVE!B52</f>
        <v>14954296.599531464</v>
      </c>
    </row>
    <row r="40" spans="1:3" x14ac:dyDescent="0.2">
      <c r="A40" s="9" t="s">
        <v>469</v>
      </c>
      <c r="C40" s="21">
        <f>C38+C37-C39</f>
        <v>0</v>
      </c>
    </row>
    <row r="41" spans="1:3" x14ac:dyDescent="0.2">
      <c r="A41" s="31"/>
    </row>
    <row r="45" spans="1:3" x14ac:dyDescent="0.2">
      <c r="C45" s="60"/>
    </row>
    <row r="46" spans="1:3" x14ac:dyDescent="0.2">
      <c r="C46" s="60"/>
    </row>
    <row r="100" spans="5:80" x14ac:dyDescent="0.2">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2">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36099528.567543246</v>
      </c>
      <c r="BP101" s="8">
        <f>SUM('P63'!$B52:$B55)</f>
        <v>34994989.231595293</v>
      </c>
      <c r="BQ101" s="8">
        <f>SUM('P64'!$B52:$B55)</f>
        <v>31104968.326732323</v>
      </c>
      <c r="BR101" s="8">
        <f>SUM('P65'!$B52:$B55)</f>
        <v>34940154.382956512</v>
      </c>
      <c r="BS101" s="8">
        <f>SUM('P66'!$B52:$B55)</f>
        <v>37045774.511436544</v>
      </c>
      <c r="BT101" s="8">
        <f>SUM('P67'!$B52:$B55)</f>
        <v>38950535.054506451</v>
      </c>
      <c r="BU101" s="8">
        <f>SUM('P68'!$B52:$B55)</f>
        <v>34138017.599531464</v>
      </c>
      <c r="BV101" s="8">
        <f>SUM('P69'!$B52:$B55)</f>
        <v>0</v>
      </c>
      <c r="BW101" s="8">
        <f>SUM('P70'!$B52:$B55)</f>
        <v>0</v>
      </c>
      <c r="BX101" s="8">
        <f>SUM('P71'!$B52:$B55)</f>
        <v>0</v>
      </c>
      <c r="BY101" s="8">
        <f>SUM('P72'!$B52:$B55)</f>
        <v>0</v>
      </c>
      <c r="BZ101" s="8">
        <f>SUM('P73'!$B52:$B55)</f>
        <v>0</v>
      </c>
      <c r="CA101" s="8">
        <f>SUM('P74'!$B52:$B55)</f>
        <v>0</v>
      </c>
      <c r="CB101" s="8">
        <f>SUM('P75'!$B52:$B55)</f>
        <v>0</v>
      </c>
    </row>
    <row r="102" spans="5:80" x14ac:dyDescent="0.2">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16406813</v>
      </c>
      <c r="BP102" s="8">
        <f>SUM('P63'!$B57:$B59)</f>
        <v>18082809</v>
      </c>
      <c r="BQ102" s="8">
        <f>SUM('P64'!$B57:$B59)</f>
        <v>19985833</v>
      </c>
      <c r="BR102" s="8">
        <f>SUM('P65'!$B57:$B59)</f>
        <v>20253672</v>
      </c>
      <c r="BS102" s="8">
        <f>SUM('P66'!$B57:$B59)</f>
        <v>19894135</v>
      </c>
      <c r="BT102" s="8">
        <f>SUM('P67'!$B57:$B59)</f>
        <v>19544410</v>
      </c>
      <c r="BU102" s="8">
        <f>SUM('P68'!$B57:$B59)</f>
        <v>19212660</v>
      </c>
      <c r="BV102" s="8">
        <f>SUM('P69'!$B57:$B59)</f>
        <v>0</v>
      </c>
      <c r="BW102" s="8">
        <f>SUM('P70'!$B57:$B59)</f>
        <v>0</v>
      </c>
      <c r="BX102" s="8">
        <f>SUM('P71'!$B57:$B59)</f>
        <v>0</v>
      </c>
      <c r="BY102" s="8">
        <f>SUM('P72'!$B57:$B59)</f>
        <v>0</v>
      </c>
      <c r="BZ102" s="8">
        <f>SUM('P73'!$B57:$B59)</f>
        <v>0</v>
      </c>
      <c r="CA102" s="8">
        <f>SUM('P74'!$B57:$B59)</f>
        <v>0</v>
      </c>
      <c r="CB102" s="8">
        <f>SUM('P75'!$B57:$B59)</f>
        <v>0</v>
      </c>
    </row>
    <row r="104" spans="5:80" x14ac:dyDescent="0.2">
      <c r="F104" s="8"/>
    </row>
    <row r="105" spans="5:80" x14ac:dyDescent="0.2">
      <c r="F105" s="8"/>
    </row>
    <row r="106" spans="5:80" x14ac:dyDescent="0.2">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34138017.599531464</v>
      </c>
      <c r="BM106" s="8"/>
    </row>
    <row r="107" spans="5:80" x14ac:dyDescent="0.2">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19212660</v>
      </c>
    </row>
    <row r="108" spans="5:80" x14ac:dyDescent="0.2">
      <c r="F108" s="8"/>
    </row>
    <row r="109" spans="5:80" x14ac:dyDescent="0.2">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0.32716171608964639</v>
      </c>
    </row>
    <row r="110" spans="5:80" x14ac:dyDescent="0.2">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0.67283828391035361</v>
      </c>
    </row>
    <row r="111" spans="5:80" x14ac:dyDescent="0.2">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Q71"/>
  <sheetViews>
    <sheetView zoomScale="75" workbookViewId="0">
      <pane ySplit="3" topLeftCell="A4" activePane="bottomLeft" state="frozenSplit"/>
      <selection pane="bottomLeft"/>
    </sheetView>
  </sheetViews>
  <sheetFormatPr defaultRowHeight="12.75" x14ac:dyDescent="0.2"/>
  <cols>
    <col min="1" max="1" width="9.85546875" customWidth="1"/>
    <col min="2" max="2" width="19.140625" customWidth="1"/>
    <col min="3" max="4" width="14.85546875" customWidth="1"/>
    <col min="5" max="5" width="9.85546875" customWidth="1"/>
    <col min="6" max="6" width="19.140625" customWidth="1"/>
    <col min="7" max="8" width="14.85546875" customWidth="1"/>
    <col min="9" max="9" width="9.85546875" style="198" customWidth="1"/>
    <col min="10" max="10" width="19" style="198" customWidth="1"/>
    <col min="11" max="12" width="14.85546875" style="198" customWidth="1"/>
    <col min="13" max="13" width="9.85546875" style="198" customWidth="1"/>
    <col min="14" max="14" width="11.5703125" customWidth="1"/>
    <col min="15" max="15" width="11.85546875" customWidth="1"/>
    <col min="17" max="18" width="18.5703125" customWidth="1"/>
  </cols>
  <sheetData>
    <row r="1" spans="1:17" s="33" customFormat="1" ht="24.75" customHeight="1" x14ac:dyDescent="0.3">
      <c r="A1" s="108">
        <f>ACTIVE!A2</f>
        <v>68</v>
      </c>
      <c r="B1" s="164"/>
      <c r="C1" s="111"/>
      <c r="D1" s="112"/>
      <c r="F1" s="164" t="s">
        <v>540</v>
      </c>
    </row>
    <row r="2" spans="1:17" s="33" customFormat="1" ht="36" customHeight="1" x14ac:dyDescent="0.3">
      <c r="C2" s="111"/>
      <c r="D2" s="112"/>
      <c r="E2" s="111"/>
    </row>
    <row r="3" spans="1:17" s="33" customFormat="1" x14ac:dyDescent="0.2">
      <c r="H3" s="199"/>
      <c r="I3" s="200"/>
      <c r="J3" s="200"/>
      <c r="K3" s="200"/>
      <c r="L3" s="200"/>
      <c r="M3" s="200"/>
    </row>
    <row r="4" spans="1:17" s="202" customFormat="1" ht="18.75" x14ac:dyDescent="0.3">
      <c r="A4" s="216" t="s">
        <v>549</v>
      </c>
      <c r="E4" s="216" t="s">
        <v>66</v>
      </c>
      <c r="I4" s="216" t="s">
        <v>551</v>
      </c>
      <c r="O4" s="203"/>
      <c r="P4" s="203"/>
      <c r="Q4" s="203"/>
    </row>
    <row r="5" spans="1:17" ht="13.5" thickBot="1" x14ac:dyDescent="0.25">
      <c r="B5" t="s">
        <v>548</v>
      </c>
      <c r="C5" t="s">
        <v>495</v>
      </c>
      <c r="D5" t="s">
        <v>496</v>
      </c>
      <c r="F5" t="s">
        <v>548</v>
      </c>
      <c r="G5" t="s">
        <v>495</v>
      </c>
      <c r="H5" t="s">
        <v>496</v>
      </c>
      <c r="I5"/>
      <c r="J5" t="s">
        <v>548</v>
      </c>
      <c r="K5" t="s">
        <v>495</v>
      </c>
      <c r="L5" t="s">
        <v>496</v>
      </c>
      <c r="M5"/>
    </row>
    <row r="6" spans="1:17" x14ac:dyDescent="0.2">
      <c r="B6" s="106" t="s">
        <v>4</v>
      </c>
      <c r="C6" s="165">
        <v>32392</v>
      </c>
      <c r="D6" s="166">
        <v>29820</v>
      </c>
      <c r="F6" s="106" t="s">
        <v>4</v>
      </c>
      <c r="G6" s="165">
        <f>ACTIVE!B91</f>
        <v>72201</v>
      </c>
      <c r="H6" s="166">
        <f>ACTIVE!B133</f>
        <v>74963</v>
      </c>
      <c r="I6"/>
      <c r="J6" s="106" t="s">
        <v>4</v>
      </c>
      <c r="K6" s="204">
        <f>(G6-C6)/C6</f>
        <v>1.2289762904420845</v>
      </c>
      <c r="L6" s="205">
        <f t="shared" ref="L6:L11" si="0">(H6-D6)/D6</f>
        <v>1.5138497652582159</v>
      </c>
      <c r="M6"/>
    </row>
    <row r="7" spans="1:17" ht="13.5" thickBot="1" x14ac:dyDescent="0.25">
      <c r="B7" s="106" t="s">
        <v>6</v>
      </c>
      <c r="C7" s="167">
        <v>15300</v>
      </c>
      <c r="D7" s="168">
        <v>1120</v>
      </c>
      <c r="F7" s="106" t="s">
        <v>6</v>
      </c>
      <c r="G7" s="167">
        <f>ACTIVE!B92</f>
        <v>13784</v>
      </c>
      <c r="H7" s="168">
        <f>ACTIVE!B134</f>
        <v>4983</v>
      </c>
      <c r="I7"/>
      <c r="J7" s="106" t="s">
        <v>6</v>
      </c>
      <c r="K7" s="206">
        <f t="shared" ref="K7:K12" si="1">(G7-C7)/C7</f>
        <v>-9.9084967320261438E-2</v>
      </c>
      <c r="L7" s="207">
        <f t="shared" si="0"/>
        <v>3.4491071428571427</v>
      </c>
      <c r="M7"/>
      <c r="N7" s="169" t="s">
        <v>542</v>
      </c>
      <c r="O7" s="170" t="s">
        <v>543</v>
      </c>
    </row>
    <row r="8" spans="1:17" x14ac:dyDescent="0.2">
      <c r="B8" s="106" t="s">
        <v>7</v>
      </c>
      <c r="C8" s="167">
        <v>11247</v>
      </c>
      <c r="D8" s="168">
        <v>1544</v>
      </c>
      <c r="F8" s="106" t="s">
        <v>7</v>
      </c>
      <c r="G8" s="167">
        <f>ACTIVE!B93</f>
        <v>19207</v>
      </c>
      <c r="H8" s="168">
        <f>ACTIVE!B135</f>
        <v>5867</v>
      </c>
      <c r="I8"/>
      <c r="J8" s="106" t="s">
        <v>7</v>
      </c>
      <c r="K8" s="206">
        <f t="shared" si="1"/>
        <v>0.70774428736551964</v>
      </c>
      <c r="L8" s="207">
        <f t="shared" si="0"/>
        <v>2.7998704663212437</v>
      </c>
      <c r="M8"/>
      <c r="N8" s="171" t="s">
        <v>166</v>
      </c>
      <c r="O8" s="172">
        <f>'FIN-RPT'!F48</f>
        <v>90</v>
      </c>
    </row>
    <row r="9" spans="1:17" x14ac:dyDescent="0.2">
      <c r="B9" s="106" t="s">
        <v>8</v>
      </c>
      <c r="C9" s="167">
        <v>43516</v>
      </c>
      <c r="D9" s="168">
        <v>36304</v>
      </c>
      <c r="F9" s="106" t="s">
        <v>8</v>
      </c>
      <c r="G9" s="167">
        <f>ACTIVE!B94</f>
        <v>38807</v>
      </c>
      <c r="H9" s="168">
        <f>ACTIVE!B136</f>
        <v>51849</v>
      </c>
      <c r="I9"/>
      <c r="J9" s="106" t="s">
        <v>8</v>
      </c>
      <c r="K9" s="206">
        <f t="shared" si="1"/>
        <v>-0.10821307105432484</v>
      </c>
      <c r="L9" s="207">
        <f t="shared" si="0"/>
        <v>0.42818973115910092</v>
      </c>
      <c r="M9"/>
      <c r="N9" s="171" t="s">
        <v>167</v>
      </c>
      <c r="O9" s="173">
        <f>'FIN-RPT'!F49</f>
        <v>13.1</v>
      </c>
    </row>
    <row r="10" spans="1:17" x14ac:dyDescent="0.2">
      <c r="B10" s="106" t="s">
        <v>9</v>
      </c>
      <c r="C10" s="167">
        <v>66651</v>
      </c>
      <c r="D10" s="168">
        <v>64000</v>
      </c>
      <c r="F10" s="106" t="s">
        <v>9</v>
      </c>
      <c r="G10" s="167">
        <f>ACTIVE!B95</f>
        <v>41779</v>
      </c>
      <c r="H10" s="168">
        <f>ACTIVE!B137</f>
        <v>38456</v>
      </c>
      <c r="I10"/>
      <c r="J10" s="106" t="s">
        <v>9</v>
      </c>
      <c r="K10" s="206">
        <f t="shared" si="1"/>
        <v>-0.37316769440818592</v>
      </c>
      <c r="L10" s="207">
        <f t="shared" si="0"/>
        <v>-0.39912500000000001</v>
      </c>
      <c r="M10"/>
      <c r="N10" s="171" t="s">
        <v>169</v>
      </c>
      <c r="O10" s="173">
        <f>'FIN-RPT'!F50</f>
        <v>6.4</v>
      </c>
    </row>
    <row r="11" spans="1:17" x14ac:dyDescent="0.2">
      <c r="B11" s="106" t="s">
        <v>10</v>
      </c>
      <c r="C11" s="167">
        <v>112085</v>
      </c>
      <c r="D11" s="168">
        <v>78000</v>
      </c>
      <c r="F11" s="106" t="s">
        <v>10</v>
      </c>
      <c r="G11" s="167">
        <f>ACTIVE!B96</f>
        <v>174978</v>
      </c>
      <c r="H11" s="168">
        <f>ACTIVE!B138</f>
        <v>193941</v>
      </c>
      <c r="I11"/>
      <c r="J11" s="106" t="s">
        <v>10</v>
      </c>
      <c r="K11" s="206">
        <f t="shared" si="1"/>
        <v>0.56111879377258334</v>
      </c>
      <c r="L11" s="207">
        <f t="shared" si="0"/>
        <v>1.4864230769230768</v>
      </c>
      <c r="M11"/>
      <c r="N11" s="171" t="s">
        <v>170</v>
      </c>
      <c r="O11" s="173">
        <f>'FIN-RPT'!F51</f>
        <v>0.65</v>
      </c>
    </row>
    <row r="12" spans="1:17" ht="13.5" thickBot="1" x14ac:dyDescent="0.25">
      <c r="B12" s="106" t="s">
        <v>541</v>
      </c>
      <c r="C12" s="167">
        <v>45000</v>
      </c>
      <c r="D12" s="168"/>
      <c r="F12" s="106" t="s">
        <v>541</v>
      </c>
      <c r="G12" s="167">
        <f>ACTIVE!B82</f>
        <v>60000</v>
      </c>
      <c r="H12" s="168"/>
      <c r="I12"/>
      <c r="J12" s="106" t="s">
        <v>541</v>
      </c>
      <c r="K12" s="206">
        <f t="shared" si="1"/>
        <v>0.33333333333333331</v>
      </c>
      <c r="L12" s="207"/>
      <c r="M12"/>
      <c r="N12" s="171" t="s">
        <v>172</v>
      </c>
      <c r="O12" s="175">
        <f>'FIN-RPT'!F52</f>
        <v>0.77</v>
      </c>
    </row>
    <row r="13" spans="1:17" ht="13.5" thickBot="1" x14ac:dyDescent="0.25">
      <c r="B13" s="106" t="s">
        <v>544</v>
      </c>
      <c r="C13" s="176">
        <v>0</v>
      </c>
      <c r="D13" s="177"/>
      <c r="F13" s="106" t="s">
        <v>544</v>
      </c>
      <c r="G13" s="176"/>
      <c r="H13" s="177"/>
      <c r="I13"/>
      <c r="J13" s="106" t="s">
        <v>544</v>
      </c>
      <c r="K13" s="208"/>
      <c r="L13" s="209"/>
      <c r="M13"/>
      <c r="N13" s="171" t="s">
        <v>545</v>
      </c>
      <c r="O13" s="178">
        <v>1</v>
      </c>
    </row>
    <row r="14" spans="1:17" x14ac:dyDescent="0.2">
      <c r="C14" s="127">
        <f>SUM(C6:C12)</f>
        <v>326191</v>
      </c>
      <c r="D14" s="127">
        <f>SUM(D6:D13)</f>
        <v>210788</v>
      </c>
      <c r="G14" s="127">
        <f>SUM(G6:G13)</f>
        <v>420756</v>
      </c>
      <c r="H14" s="127">
        <f>SUM(H6:H13)</f>
        <v>370059</v>
      </c>
      <c r="I14"/>
      <c r="J14"/>
      <c r="K14" t="s">
        <v>550</v>
      </c>
      <c r="L14"/>
      <c r="M14"/>
    </row>
    <row r="15" spans="1:17" ht="13.5" thickBot="1" x14ac:dyDescent="0.25">
      <c r="B15" t="s">
        <v>546</v>
      </c>
      <c r="C15" t="s">
        <v>495</v>
      </c>
      <c r="D15" t="s">
        <v>496</v>
      </c>
      <c r="F15" t="s">
        <v>546</v>
      </c>
      <c r="G15" t="s">
        <v>495</v>
      </c>
      <c r="H15" t="s">
        <v>496</v>
      </c>
      <c r="I15"/>
      <c r="J15" t="s">
        <v>546</v>
      </c>
      <c r="K15" t="s">
        <v>495</v>
      </c>
      <c r="L15" t="s">
        <v>496</v>
      </c>
      <c r="M15"/>
    </row>
    <row r="16" spans="1:17" ht="13.5" thickBot="1" x14ac:dyDescent="0.25">
      <c r="B16" s="106" t="s">
        <v>4</v>
      </c>
      <c r="C16" s="179">
        <v>32.608695652173914</v>
      </c>
      <c r="D16" s="180">
        <v>73.043478260869563</v>
      </c>
      <c r="F16" s="106" t="s">
        <v>4</v>
      </c>
      <c r="G16" s="179">
        <f>ACTIVE!B16/O8</f>
        <v>43.888888888888886</v>
      </c>
      <c r="H16" s="180">
        <f>ACTIVE!B26/O8</f>
        <v>68.333333333333329</v>
      </c>
      <c r="I16"/>
      <c r="J16" s="106" t="s">
        <v>4</v>
      </c>
      <c r="K16" s="210">
        <f t="shared" ref="K16:K21" si="2">(G16-C16)/C16</f>
        <v>0.3459259259259258</v>
      </c>
      <c r="L16" s="211">
        <f t="shared" ref="L16:L21" si="3">(H16-D16)/D16</f>
        <v>-6.4484126984127019E-2</v>
      </c>
      <c r="M16"/>
      <c r="N16" s="169" t="s">
        <v>547</v>
      </c>
      <c r="O16" s="170" t="s">
        <v>6</v>
      </c>
      <c r="P16" s="170" t="s">
        <v>10</v>
      </c>
    </row>
    <row r="17" spans="2:16" x14ac:dyDescent="0.2">
      <c r="B17" s="106" t="s">
        <v>6</v>
      </c>
      <c r="C17" s="181">
        <v>28.421052631578949</v>
      </c>
      <c r="D17" s="182">
        <v>83.15789473684211</v>
      </c>
      <c r="F17" s="106" t="s">
        <v>6</v>
      </c>
      <c r="G17" s="181">
        <f>ACTIVE!C16/O9</f>
        <v>27.862595419847327</v>
      </c>
      <c r="H17" s="182">
        <f>ACTIVE!C26/O9</f>
        <v>37.786259541984734</v>
      </c>
      <c r="I17"/>
      <c r="J17" s="106" t="s">
        <v>6</v>
      </c>
      <c r="K17" s="212">
        <f t="shared" si="2"/>
        <v>-1.9649420412779266E-2</v>
      </c>
      <c r="L17" s="213">
        <f t="shared" si="3"/>
        <v>-0.54560827133056333</v>
      </c>
      <c r="M17"/>
      <c r="N17" s="171" t="s">
        <v>4</v>
      </c>
      <c r="O17" s="183">
        <f>HLOOKUP(O$16,'FIN-RPT'!$B$28:$L$34,2,FALSE)</f>
        <v>0.09</v>
      </c>
      <c r="P17" s="184">
        <f>HLOOKUP(P$16,'FIN-RPT'!$B$28:$L$34,2,FALSE)</f>
        <v>0.09</v>
      </c>
    </row>
    <row r="18" spans="2:16" x14ac:dyDescent="0.2">
      <c r="B18" s="106" t="s">
        <v>7</v>
      </c>
      <c r="C18" s="181">
        <v>29.444444444444443</v>
      </c>
      <c r="D18" s="182">
        <v>95.555555555555557</v>
      </c>
      <c r="F18" s="106" t="s">
        <v>7</v>
      </c>
      <c r="G18" s="181">
        <f>ACTIVE!D16/O10</f>
        <v>51.5625</v>
      </c>
      <c r="H18" s="182">
        <f>ACTIVE!D26/O10</f>
        <v>75</v>
      </c>
      <c r="I18"/>
      <c r="J18" s="106" t="s">
        <v>7</v>
      </c>
      <c r="K18" s="212">
        <f t="shared" si="2"/>
        <v>0.75117924528301894</v>
      </c>
      <c r="L18" s="213">
        <f t="shared" si="3"/>
        <v>-0.21511627906976746</v>
      </c>
      <c r="M18"/>
      <c r="N18" s="171" t="s">
        <v>6</v>
      </c>
      <c r="O18" s="185">
        <f>HLOOKUP(O$16,'FIN-RPT'!$B$28:$L$34,3,FALSE)</f>
        <v>0</v>
      </c>
      <c r="P18" s="186">
        <f>HLOOKUP(P$16,'FIN-RPT'!$B$28:$L$34,3,FALSE)</f>
        <v>0</v>
      </c>
    </row>
    <row r="19" spans="2:16" x14ac:dyDescent="0.2">
      <c r="B19" s="106" t="s">
        <v>8</v>
      </c>
      <c r="C19" s="181">
        <v>31.428571428571431</v>
      </c>
      <c r="D19" s="182">
        <v>74.285714285714292</v>
      </c>
      <c r="F19" s="106" t="s">
        <v>8</v>
      </c>
      <c r="G19" s="181">
        <f>ACTIVE!E16/O11</f>
        <v>47.692307692307693</v>
      </c>
      <c r="H19" s="182">
        <f>ACTIVE!E26/O11</f>
        <v>66.153846153846146</v>
      </c>
      <c r="I19"/>
      <c r="J19" s="106" t="s">
        <v>8</v>
      </c>
      <c r="K19" s="212">
        <f t="shared" si="2"/>
        <v>0.51748251748251739</v>
      </c>
      <c r="L19" s="213">
        <f t="shared" si="3"/>
        <v>-0.10946745562130195</v>
      </c>
      <c r="M19"/>
      <c r="N19" s="171" t="s">
        <v>7</v>
      </c>
      <c r="O19" s="185">
        <f>HLOOKUP(O$16,'FIN-RPT'!$B$28:$L$34,4,FALSE)</f>
        <v>9.1999999999999998E-2</v>
      </c>
      <c r="P19" s="186">
        <f>HLOOKUP(P$16,'FIN-RPT'!$B$28:$L$34,4,FALSE)</f>
        <v>9.1999999999999998E-2</v>
      </c>
    </row>
    <row r="20" spans="2:16" x14ac:dyDescent="0.2">
      <c r="B20" s="106" t="s">
        <v>9</v>
      </c>
      <c r="C20" s="181">
        <v>24.285714285714285</v>
      </c>
      <c r="D20" s="182">
        <v>60</v>
      </c>
      <c r="F20" s="106" t="s">
        <v>9</v>
      </c>
      <c r="G20" s="181">
        <f>ACTIVE!F16/O12</f>
        <v>61.298701298701303</v>
      </c>
      <c r="H20" s="182">
        <f>ACTIVE!F26/O12</f>
        <v>74.025974025974023</v>
      </c>
      <c r="I20"/>
      <c r="J20" s="106" t="s">
        <v>9</v>
      </c>
      <c r="K20" s="212">
        <f t="shared" si="2"/>
        <v>1.524064171122995</v>
      </c>
      <c r="L20" s="213">
        <f t="shared" si="3"/>
        <v>0.23376623376623371</v>
      </c>
      <c r="M20"/>
      <c r="N20" s="171" t="s">
        <v>8</v>
      </c>
      <c r="O20" s="185">
        <f>HLOOKUP(O$16,'FIN-RPT'!$B$28:$L$34,5,FALSE)</f>
        <v>0.115</v>
      </c>
      <c r="P20" s="186">
        <f>HLOOKUP(P$16,'FIN-RPT'!$B$28:$L$34,5,FALSE)</f>
        <v>0.115</v>
      </c>
    </row>
    <row r="21" spans="2:16" ht="13.5" thickBot="1" x14ac:dyDescent="0.25">
      <c r="B21" s="106" t="s">
        <v>10</v>
      </c>
      <c r="C21" s="187">
        <v>30</v>
      </c>
      <c r="D21" s="188">
        <v>78</v>
      </c>
      <c r="F21" s="106" t="s">
        <v>10</v>
      </c>
      <c r="G21" s="187">
        <f>ACTIVE!G16</f>
        <v>39.5</v>
      </c>
      <c r="H21" s="188">
        <f>ACTIVE!G26</f>
        <v>56.2</v>
      </c>
      <c r="I21"/>
      <c r="J21" s="106" t="s">
        <v>10</v>
      </c>
      <c r="K21" s="214">
        <f t="shared" si="2"/>
        <v>0.31666666666666665</v>
      </c>
      <c r="L21" s="215">
        <f t="shared" si="3"/>
        <v>-0.27948717948717944</v>
      </c>
      <c r="M21"/>
      <c r="N21" s="171" t="s">
        <v>9</v>
      </c>
      <c r="O21" s="185">
        <f>HLOOKUP(O$16,'FIN-RPT'!$B$28:$L$34,6,FALSE)</f>
        <v>0.115</v>
      </c>
      <c r="P21" s="186">
        <f>HLOOKUP(P$16,'FIN-RPT'!$B$28:$L$34,6,FALSE)</f>
        <v>0.115</v>
      </c>
    </row>
    <row r="22" spans="2:16" ht="13.5" thickBot="1" x14ac:dyDescent="0.25">
      <c r="I22"/>
      <c r="J22"/>
      <c r="K22"/>
      <c r="L22"/>
      <c r="M22"/>
      <c r="N22" s="171" t="s">
        <v>10</v>
      </c>
      <c r="O22" s="189">
        <f>HLOOKUP(O$16,'FIN-RPT'!$B$28:$L$34,7,FALSE)</f>
        <v>0</v>
      </c>
      <c r="P22" s="190">
        <f>HLOOKUP(P$16,'FIN-RPT'!$B$28:$L$34,7,FALSE)</f>
        <v>0</v>
      </c>
    </row>
    <row r="23" spans="2:16" ht="13.5" thickBot="1" x14ac:dyDescent="0.25">
      <c r="B23" t="s">
        <v>500</v>
      </c>
      <c r="C23" t="s">
        <v>495</v>
      </c>
      <c r="D23" t="s">
        <v>496</v>
      </c>
      <c r="F23" t="s">
        <v>500</v>
      </c>
      <c r="G23" t="s">
        <v>495</v>
      </c>
      <c r="H23" t="s">
        <v>496</v>
      </c>
      <c r="I23"/>
      <c r="J23" t="s">
        <v>500</v>
      </c>
      <c r="K23" t="s">
        <v>495</v>
      </c>
      <c r="L23" t="s">
        <v>496</v>
      </c>
      <c r="M23"/>
    </row>
    <row r="24" spans="2:16" x14ac:dyDescent="0.2">
      <c r="B24" s="106" t="s">
        <v>4</v>
      </c>
      <c r="C24" s="191">
        <v>1056260.8695652175</v>
      </c>
      <c r="D24" s="192">
        <v>2178156.5217391304</v>
      </c>
      <c r="F24" s="106" t="s">
        <v>4</v>
      </c>
      <c r="G24" s="191">
        <f t="shared" ref="G24:H29" si="4">G6*G16</f>
        <v>3168821.6666666665</v>
      </c>
      <c r="H24" s="192">
        <f t="shared" si="4"/>
        <v>5122471.666666666</v>
      </c>
      <c r="I24"/>
      <c r="J24" s="106" t="s">
        <v>4</v>
      </c>
      <c r="K24" s="210">
        <f t="shared" ref="K24:K29" si="5">(G24-C24)/C24</f>
        <v>2.0000369775801978</v>
      </c>
      <c r="L24" s="211">
        <f t="shared" ref="L24:L29" si="6">(H24-D24)/D24</f>
        <v>1.3517463577762872</v>
      </c>
      <c r="M24"/>
    </row>
    <row r="25" spans="2:16" x14ac:dyDescent="0.2">
      <c r="B25" s="106" t="s">
        <v>6</v>
      </c>
      <c r="C25" s="193">
        <v>434842.10526315792</v>
      </c>
      <c r="D25" s="194">
        <v>93136.84210526316</v>
      </c>
      <c r="F25" s="106" t="s">
        <v>6</v>
      </c>
      <c r="G25" s="193">
        <f t="shared" si="4"/>
        <v>384058.01526717556</v>
      </c>
      <c r="H25" s="194">
        <f t="shared" si="4"/>
        <v>188288.93129770993</v>
      </c>
      <c r="I25"/>
      <c r="J25" s="106" t="s">
        <v>6</v>
      </c>
      <c r="K25" s="212">
        <f t="shared" si="5"/>
        <v>-0.11678742555357841</v>
      </c>
      <c r="L25" s="213">
        <f t="shared" si="6"/>
        <v>1.0216374856783954</v>
      </c>
      <c r="M25"/>
    </row>
    <row r="26" spans="2:16" x14ac:dyDescent="0.2">
      <c r="B26" s="106" t="s">
        <v>7</v>
      </c>
      <c r="C26" s="193">
        <v>331161.66666666663</v>
      </c>
      <c r="D26" s="194">
        <v>147537.77777777778</v>
      </c>
      <c r="F26" s="106" t="s">
        <v>7</v>
      </c>
      <c r="G26" s="193">
        <f t="shared" si="4"/>
        <v>990360.9375</v>
      </c>
      <c r="H26" s="194">
        <f t="shared" si="4"/>
        <v>440025</v>
      </c>
      <c r="I26"/>
      <c r="J26" s="106" t="s">
        <v>7</v>
      </c>
      <c r="K26" s="212">
        <f t="shared" si="5"/>
        <v>1.990566352285138</v>
      </c>
      <c r="L26" s="213">
        <f t="shared" si="6"/>
        <v>1.9824564706591157</v>
      </c>
      <c r="M26"/>
    </row>
    <row r="27" spans="2:16" x14ac:dyDescent="0.2">
      <c r="B27" s="106" t="s">
        <v>8</v>
      </c>
      <c r="C27" s="193">
        <v>1367645.7142857143</v>
      </c>
      <c r="D27" s="194">
        <v>2696868.5714285718</v>
      </c>
      <c r="F27" s="106" t="s">
        <v>8</v>
      </c>
      <c r="G27" s="193">
        <f t="shared" si="4"/>
        <v>1850795.3846153847</v>
      </c>
      <c r="H27" s="194">
        <f t="shared" si="4"/>
        <v>3430010.769230769</v>
      </c>
      <c r="I27"/>
      <c r="J27" s="106" t="s">
        <v>8</v>
      </c>
      <c r="K27" s="212">
        <f t="shared" si="5"/>
        <v>0.35327107399448615</v>
      </c>
      <c r="L27" s="213">
        <f t="shared" si="6"/>
        <v>0.27184943514464288</v>
      </c>
      <c r="M27"/>
    </row>
    <row r="28" spans="2:16" x14ac:dyDescent="0.2">
      <c r="B28" s="106" t="s">
        <v>9</v>
      </c>
      <c r="C28" s="193">
        <v>1618667.1428571427</v>
      </c>
      <c r="D28" s="194">
        <v>3840000</v>
      </c>
      <c r="F28" s="106" t="s">
        <v>9</v>
      </c>
      <c r="G28" s="193">
        <f t="shared" si="4"/>
        <v>2560998.4415584416</v>
      </c>
      <c r="H28" s="194">
        <f t="shared" si="4"/>
        <v>2846742.8571428568</v>
      </c>
      <c r="I28"/>
      <c r="J28" s="106" t="s">
        <v>9</v>
      </c>
      <c r="K28" s="212">
        <f t="shared" si="5"/>
        <v>0.58216496384671801</v>
      </c>
      <c r="L28" s="213">
        <f t="shared" si="6"/>
        <v>-0.25866071428571435</v>
      </c>
      <c r="M28"/>
    </row>
    <row r="29" spans="2:16" ht="13.5" thickBot="1" x14ac:dyDescent="0.25">
      <c r="B29" s="106" t="s">
        <v>10</v>
      </c>
      <c r="C29" s="195">
        <v>3362550</v>
      </c>
      <c r="D29" s="196">
        <v>6084000</v>
      </c>
      <c r="F29" s="106" t="s">
        <v>10</v>
      </c>
      <c r="G29" s="195">
        <f t="shared" si="4"/>
        <v>6911631</v>
      </c>
      <c r="H29" s="196">
        <f t="shared" si="4"/>
        <v>10899484.200000001</v>
      </c>
      <c r="I29"/>
      <c r="J29" s="106" t="s">
        <v>10</v>
      </c>
      <c r="K29" s="214">
        <f t="shared" si="5"/>
        <v>1.0554730784672346</v>
      </c>
      <c r="L29" s="215">
        <f t="shared" si="6"/>
        <v>0.79149970414201198</v>
      </c>
      <c r="M29"/>
    </row>
    <row r="30" spans="2:16" x14ac:dyDescent="0.2">
      <c r="B30" s="106"/>
      <c r="C30" s="197">
        <v>8171127.4986378988</v>
      </c>
      <c r="D30" s="197">
        <v>15039699.713050744</v>
      </c>
      <c r="F30" s="106"/>
      <c r="G30" s="197"/>
      <c r="H30" s="197"/>
      <c r="I30"/>
      <c r="J30" s="106"/>
      <c r="K30" s="197"/>
      <c r="L30" s="197"/>
      <c r="M30"/>
    </row>
    <row r="31" spans="2:16" x14ac:dyDescent="0.2">
      <c r="I31"/>
      <c r="J31"/>
      <c r="K31"/>
      <c r="L31"/>
      <c r="M31"/>
    </row>
    <row r="32" spans="2:16" ht="13.5" thickBot="1" x14ac:dyDescent="0.25">
      <c r="B32" s="174" t="s">
        <v>387</v>
      </c>
      <c r="C32" t="s">
        <v>495</v>
      </c>
      <c r="D32" t="s">
        <v>496</v>
      </c>
      <c r="F32" s="174" t="s">
        <v>387</v>
      </c>
      <c r="G32" t="s">
        <v>495</v>
      </c>
      <c r="H32" t="s">
        <v>496</v>
      </c>
      <c r="I32"/>
      <c r="J32" s="174" t="s">
        <v>387</v>
      </c>
      <c r="K32" t="s">
        <v>495</v>
      </c>
      <c r="L32" t="s">
        <v>496</v>
      </c>
      <c r="M32"/>
    </row>
    <row r="33" spans="2:13" x14ac:dyDescent="0.2">
      <c r="B33" s="106" t="s">
        <v>4</v>
      </c>
      <c r="C33" s="191">
        <v>146086.95652173914</v>
      </c>
      <c r="D33" s="192">
        <v>172000</v>
      </c>
      <c r="F33" s="106" t="s">
        <v>4</v>
      </c>
      <c r="G33" s="191">
        <f>ACTIVE!B115/O8</f>
        <v>133333</v>
      </c>
      <c r="H33" s="192">
        <f>ACTIVE!B157/O8</f>
        <v>166667</v>
      </c>
      <c r="I33"/>
      <c r="J33" s="106" t="s">
        <v>4</v>
      </c>
      <c r="K33" s="210">
        <f t="shared" ref="K33:K38" si="7">(G33-C33)/C33</f>
        <v>-8.7303869047619082E-2</v>
      </c>
      <c r="L33" s="211">
        <f t="shared" ref="L33:L38" si="8">(H33-D33)/D33</f>
        <v>-3.1005813953488372E-2</v>
      </c>
      <c r="M33"/>
    </row>
    <row r="34" spans="2:13" x14ac:dyDescent="0.2">
      <c r="B34" s="106" t="s">
        <v>6</v>
      </c>
      <c r="C34" s="193">
        <v>50947.368421052633</v>
      </c>
      <c r="D34" s="194">
        <v>2315.7894736842104</v>
      </c>
      <c r="F34" s="106" t="s">
        <v>6</v>
      </c>
      <c r="G34" s="193">
        <f>ACTIVE!B116/O9</f>
        <v>0</v>
      </c>
      <c r="H34" s="194">
        <f>ACTIVE!B158/O9</f>
        <v>0</v>
      </c>
      <c r="I34"/>
      <c r="J34" s="106" t="s">
        <v>6</v>
      </c>
      <c r="K34" s="212">
        <f t="shared" si="7"/>
        <v>-1</v>
      </c>
      <c r="L34" s="213">
        <f t="shared" si="8"/>
        <v>-1</v>
      </c>
      <c r="M34"/>
    </row>
    <row r="35" spans="2:13" x14ac:dyDescent="0.2">
      <c r="B35" s="106" t="s">
        <v>7</v>
      </c>
      <c r="C35" s="193">
        <v>7000</v>
      </c>
      <c r="D35" s="194">
        <v>8000</v>
      </c>
      <c r="F35" s="106" t="s">
        <v>7</v>
      </c>
      <c r="G35" s="193">
        <f>ACTIVE!B117/O10</f>
        <v>62500</v>
      </c>
      <c r="H35" s="194">
        <f>ACTIVE!B159/O10</f>
        <v>0</v>
      </c>
      <c r="I35"/>
      <c r="J35" s="106" t="s">
        <v>7</v>
      </c>
      <c r="K35" s="212">
        <f t="shared" si="7"/>
        <v>7.9285714285714288</v>
      </c>
      <c r="L35" s="213">
        <f t="shared" si="8"/>
        <v>-1</v>
      </c>
      <c r="M35"/>
    </row>
    <row r="36" spans="2:13" x14ac:dyDescent="0.2">
      <c r="B36" s="106" t="s">
        <v>8</v>
      </c>
      <c r="C36" s="193">
        <v>514285.71428571432</v>
      </c>
      <c r="D36" s="194">
        <v>520000</v>
      </c>
      <c r="F36" s="106" t="s">
        <v>8</v>
      </c>
      <c r="G36" s="193">
        <f>ACTIVE!B118/O11</f>
        <v>153846</v>
      </c>
      <c r="H36" s="194">
        <f>ACTIVE!B160/O11</f>
        <v>276923</v>
      </c>
      <c r="I36"/>
      <c r="J36" s="106" t="s">
        <v>8</v>
      </c>
      <c r="K36" s="212">
        <f t="shared" si="7"/>
        <v>-0.70085500000000001</v>
      </c>
      <c r="L36" s="213">
        <f t="shared" si="8"/>
        <v>-0.46745576923076926</v>
      </c>
      <c r="M36"/>
    </row>
    <row r="37" spans="2:13" x14ac:dyDescent="0.2">
      <c r="B37" s="106" t="s">
        <v>9</v>
      </c>
      <c r="C37" s="193">
        <v>213986.19047619044</v>
      </c>
      <c r="D37" s="194">
        <v>570000</v>
      </c>
      <c r="F37" s="106" t="s">
        <v>9</v>
      </c>
      <c r="G37" s="193">
        <f>ACTIVE!B119/O12</f>
        <v>259740.00000000003</v>
      </c>
      <c r="H37" s="194">
        <f>ACTIVE!B161/O12</f>
        <v>0</v>
      </c>
      <c r="I37"/>
      <c r="J37" s="106" t="s">
        <v>9</v>
      </c>
      <c r="K37" s="212">
        <f t="shared" si="7"/>
        <v>0.21381664593398358</v>
      </c>
      <c r="L37" s="213">
        <f t="shared" si="8"/>
        <v>-1</v>
      </c>
      <c r="M37"/>
    </row>
    <row r="38" spans="2:13" ht="13.5" thickBot="1" x14ac:dyDescent="0.25">
      <c r="B38" s="106" t="s">
        <v>10</v>
      </c>
      <c r="C38" s="195">
        <v>768000</v>
      </c>
      <c r="D38" s="196">
        <v>1300000</v>
      </c>
      <c r="F38" s="106" t="s">
        <v>10</v>
      </c>
      <c r="G38" s="195">
        <f>ACTIVE!B120/O13</f>
        <v>1200000</v>
      </c>
      <c r="H38" s="196">
        <f>ACTIVE!B162/O13</f>
        <v>1500000</v>
      </c>
      <c r="I38"/>
      <c r="J38" s="106" t="s">
        <v>10</v>
      </c>
      <c r="K38" s="214">
        <f t="shared" si="7"/>
        <v>0.5625</v>
      </c>
      <c r="L38" s="215">
        <f t="shared" si="8"/>
        <v>0.15384615384615385</v>
      </c>
      <c r="M38"/>
    </row>
    <row r="39" spans="2:13" x14ac:dyDescent="0.2">
      <c r="I39"/>
      <c r="J39"/>
      <c r="K39"/>
      <c r="L39"/>
      <c r="M39"/>
    </row>
    <row r="40" spans="2:13" x14ac:dyDescent="0.2">
      <c r="I40"/>
      <c r="J40"/>
      <c r="K40"/>
      <c r="L40"/>
      <c r="M40"/>
    </row>
    <row r="41" spans="2:13" x14ac:dyDescent="0.2">
      <c r="I41"/>
      <c r="J41"/>
      <c r="K41"/>
      <c r="L41"/>
      <c r="M41"/>
    </row>
    <row r="42" spans="2:13" x14ac:dyDescent="0.2">
      <c r="I42"/>
      <c r="J42"/>
      <c r="K42"/>
      <c r="L42"/>
      <c r="M42"/>
    </row>
    <row r="43" spans="2:13" x14ac:dyDescent="0.2">
      <c r="I43"/>
      <c r="J43"/>
      <c r="K43"/>
      <c r="L43"/>
      <c r="M43"/>
    </row>
    <row r="44" spans="2:13" x14ac:dyDescent="0.2">
      <c r="I44"/>
      <c r="J44"/>
      <c r="K44"/>
      <c r="L44"/>
      <c r="M44"/>
    </row>
    <row r="45" spans="2:13" x14ac:dyDescent="0.2">
      <c r="I45"/>
      <c r="J45"/>
      <c r="K45"/>
      <c r="L45"/>
      <c r="M45"/>
    </row>
    <row r="46" spans="2:13" x14ac:dyDescent="0.2">
      <c r="I46"/>
      <c r="J46"/>
      <c r="K46"/>
      <c r="L46"/>
      <c r="M46"/>
    </row>
    <row r="47" spans="2:13" x14ac:dyDescent="0.2">
      <c r="I47"/>
      <c r="J47"/>
      <c r="K47"/>
      <c r="L47"/>
      <c r="M47"/>
    </row>
    <row r="48" spans="2:13" x14ac:dyDescent="0.2">
      <c r="I48"/>
      <c r="J48"/>
      <c r="K48"/>
      <c r="L48"/>
      <c r="M48"/>
    </row>
    <row r="49" spans="9:13" x14ac:dyDescent="0.2">
      <c r="I49"/>
      <c r="J49"/>
      <c r="K49"/>
      <c r="L49"/>
      <c r="M49"/>
    </row>
    <row r="50" spans="9:13" x14ac:dyDescent="0.2">
      <c r="I50"/>
      <c r="J50"/>
      <c r="K50"/>
      <c r="L50"/>
      <c r="M50"/>
    </row>
    <row r="51" spans="9:13" x14ac:dyDescent="0.2">
      <c r="I51"/>
      <c r="J51"/>
      <c r="K51"/>
      <c r="L51"/>
      <c r="M51"/>
    </row>
    <row r="52" spans="9:13" x14ac:dyDescent="0.2">
      <c r="I52"/>
      <c r="J52"/>
      <c r="K52"/>
      <c r="L52"/>
      <c r="M52"/>
    </row>
    <row r="53" spans="9:13" x14ac:dyDescent="0.2">
      <c r="I53"/>
      <c r="J53"/>
      <c r="K53"/>
      <c r="L53"/>
      <c r="M53"/>
    </row>
    <row r="54" spans="9:13" x14ac:dyDescent="0.2">
      <c r="I54"/>
      <c r="J54"/>
      <c r="K54"/>
      <c r="L54"/>
      <c r="M54"/>
    </row>
    <row r="55" spans="9:13" x14ac:dyDescent="0.2">
      <c r="I55"/>
      <c r="J55"/>
      <c r="K55"/>
      <c r="L55"/>
      <c r="M55"/>
    </row>
    <row r="56" spans="9:13" x14ac:dyDescent="0.2">
      <c r="I56"/>
      <c r="J56"/>
      <c r="K56"/>
      <c r="L56"/>
      <c r="M56"/>
    </row>
    <row r="57" spans="9:13" x14ac:dyDescent="0.2">
      <c r="I57"/>
      <c r="J57"/>
      <c r="K57"/>
      <c r="L57"/>
      <c r="M57"/>
    </row>
    <row r="58" spans="9:13" x14ac:dyDescent="0.2">
      <c r="I58"/>
      <c r="J58"/>
      <c r="K58"/>
      <c r="L58"/>
      <c r="M58"/>
    </row>
    <row r="59" spans="9:13" x14ac:dyDescent="0.2">
      <c r="I59"/>
      <c r="J59"/>
      <c r="K59"/>
      <c r="L59"/>
      <c r="M59"/>
    </row>
    <row r="60" spans="9:13" x14ac:dyDescent="0.2">
      <c r="I60"/>
      <c r="J60"/>
      <c r="K60"/>
      <c r="L60"/>
      <c r="M60"/>
    </row>
    <row r="61" spans="9:13" x14ac:dyDescent="0.2">
      <c r="I61"/>
      <c r="J61"/>
      <c r="K61"/>
      <c r="L61"/>
      <c r="M61"/>
    </row>
    <row r="62" spans="9:13" x14ac:dyDescent="0.2">
      <c r="I62"/>
      <c r="J62"/>
      <c r="K62"/>
      <c r="L62"/>
      <c r="M62"/>
    </row>
    <row r="63" spans="9:13" x14ac:dyDescent="0.2">
      <c r="I63"/>
      <c r="J63"/>
      <c r="K63"/>
      <c r="L63"/>
      <c r="M63"/>
    </row>
    <row r="64" spans="9:13" x14ac:dyDescent="0.2">
      <c r="I64"/>
      <c r="J64"/>
      <c r="K64"/>
      <c r="L64"/>
      <c r="M64"/>
    </row>
    <row r="65" spans="9:13" x14ac:dyDescent="0.2">
      <c r="I65"/>
      <c r="J65"/>
      <c r="K65"/>
      <c r="L65"/>
      <c r="M65"/>
    </row>
    <row r="66" spans="9:13" x14ac:dyDescent="0.2">
      <c r="I66"/>
      <c r="J66"/>
      <c r="K66"/>
      <c r="L66"/>
      <c r="M66"/>
    </row>
    <row r="67" spans="9:13" x14ac:dyDescent="0.2">
      <c r="I67"/>
      <c r="J67"/>
      <c r="K67"/>
      <c r="L67"/>
      <c r="M67"/>
    </row>
    <row r="68" spans="9:13" x14ac:dyDescent="0.2">
      <c r="I68"/>
      <c r="J68"/>
      <c r="K68"/>
      <c r="L68"/>
      <c r="M68"/>
    </row>
    <row r="69" spans="9:13" x14ac:dyDescent="0.2">
      <c r="I69"/>
      <c r="J69"/>
      <c r="K69"/>
      <c r="L69"/>
      <c r="M69"/>
    </row>
    <row r="70" spans="9:13" x14ac:dyDescent="0.2">
      <c r="I70"/>
      <c r="J70"/>
      <c r="K70"/>
      <c r="L70"/>
      <c r="M70"/>
    </row>
    <row r="71" spans="9:13" x14ac:dyDescent="0.2">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2"/>
  <cols>
    <col min="1" max="1" width="18.7109375" style="32" customWidth="1"/>
    <col min="2" max="20" width="10.7109375" customWidth="1"/>
    <col min="21" max="22" width="8.7109375" customWidth="1"/>
    <col min="23" max="55" width="10.7109375" customWidth="1"/>
    <col min="56" max="56" width="12.7109375" customWidth="1"/>
    <col min="57" max="61" width="10.7109375" customWidth="1"/>
    <col min="62" max="62" width="11.7109375" bestFit="1" customWidth="1"/>
    <col min="63" max="80" width="10.7109375" customWidth="1"/>
    <col min="81" max="81" width="11.85546875" bestFit="1" customWidth="1"/>
    <col min="84" max="84" width="12.28515625" bestFit="1" customWidth="1"/>
    <col min="86" max="86" width="11.28515625" bestFit="1" customWidth="1"/>
  </cols>
  <sheetData>
    <row r="1" spans="1:110" s="32" customFormat="1" x14ac:dyDescent="0.2">
      <c r="A1" s="102">
        <f>ACTIVE!A2</f>
        <v>68</v>
      </c>
      <c r="B1" s="37" t="s">
        <v>796</v>
      </c>
      <c r="D1" s="37"/>
      <c r="F1" s="37"/>
      <c r="H1"/>
    </row>
    <row r="2" spans="1:110" s="32" customFormat="1" x14ac:dyDescent="0.2">
      <c r="A2" s="103">
        <f>COUNTA(B3:GG3)+1</f>
        <v>1</v>
      </c>
      <c r="B2" s="32" t="s">
        <v>797</v>
      </c>
      <c r="AZ2" s="45"/>
      <c r="BA2" s="45"/>
    </row>
    <row r="3" spans="1:110" s="35" customFormat="1" x14ac:dyDescent="0.2">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5">
      <c r="A4" s="329" t="s">
        <v>798</v>
      </c>
      <c r="B4" s="129"/>
      <c r="C4" s="128"/>
      <c r="D4" s="128"/>
      <c r="E4" s="128"/>
      <c r="I4" s="330" t="s">
        <v>799</v>
      </c>
    </row>
    <row r="5" spans="1:110" ht="13.5" thickBot="1" x14ac:dyDescent="0.25">
      <c r="A5" s="42" t="s">
        <v>794</v>
      </c>
      <c r="B5" s="104"/>
      <c r="C5" s="104"/>
      <c r="D5" s="104"/>
      <c r="E5" s="104"/>
      <c r="F5" s="104"/>
      <c r="G5" s="104"/>
    </row>
    <row r="6" spans="1:110" s="32" customFormat="1" x14ac:dyDescent="0.2">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x14ac:dyDescent="0.2">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x14ac:dyDescent="0.2">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x14ac:dyDescent="0.2">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x14ac:dyDescent="0.2">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x14ac:dyDescent="0.2">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x14ac:dyDescent="0.2">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x14ac:dyDescent="0.2">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x14ac:dyDescent="0.2">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x14ac:dyDescent="0.2">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x14ac:dyDescent="0.2">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x14ac:dyDescent="0.2">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x14ac:dyDescent="0.2">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x14ac:dyDescent="0.2">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x14ac:dyDescent="0.2">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x14ac:dyDescent="0.2">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x14ac:dyDescent="0.2">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x14ac:dyDescent="0.2">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x14ac:dyDescent="0.2">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x14ac:dyDescent="0.2">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x14ac:dyDescent="0.2">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x14ac:dyDescent="0.2">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x14ac:dyDescent="0.2">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x14ac:dyDescent="0.2">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x14ac:dyDescent="0.2">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x14ac:dyDescent="0.2">
      <c r="A31" s="225" t="s">
        <v>720</v>
      </c>
      <c r="B31" s="334"/>
      <c r="C31" s="10"/>
      <c r="D31" s="10"/>
      <c r="E31" s="10"/>
      <c r="F31" s="10"/>
      <c r="G31" s="335"/>
    </row>
    <row r="32" spans="1:111" x14ac:dyDescent="0.2">
      <c r="A32" s="225" t="s">
        <v>721</v>
      </c>
      <c r="B32" s="334"/>
      <c r="C32" s="10"/>
      <c r="D32" s="10"/>
      <c r="E32" s="10"/>
      <c r="F32" s="10"/>
      <c r="G32" s="335"/>
    </row>
    <row r="33" spans="1:111" x14ac:dyDescent="0.2">
      <c r="A33" s="225" t="s">
        <v>722</v>
      </c>
      <c r="B33" s="334"/>
      <c r="C33" s="10"/>
      <c r="D33" s="10"/>
      <c r="E33" s="10"/>
      <c r="F33" s="10"/>
      <c r="G33" s="335"/>
    </row>
    <row r="34" spans="1:111" s="38" customFormat="1" x14ac:dyDescent="0.2">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x14ac:dyDescent="0.2">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x14ac:dyDescent="0.2">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x14ac:dyDescent="0.2">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x14ac:dyDescent="0.2">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x14ac:dyDescent="0.2">
      <c r="A39" s="225" t="s">
        <v>1231</v>
      </c>
      <c r="B39" s="334"/>
      <c r="C39" s="10"/>
      <c r="D39" s="10"/>
      <c r="E39" s="10"/>
      <c r="F39" s="10"/>
      <c r="G39" s="335"/>
    </row>
    <row r="40" spans="1:111" x14ac:dyDescent="0.2">
      <c r="A40" s="225" t="s">
        <v>1232</v>
      </c>
      <c r="B40" s="334"/>
      <c r="C40" s="10"/>
      <c r="D40" s="10"/>
      <c r="E40" s="10"/>
      <c r="F40" s="10"/>
      <c r="G40" s="335"/>
    </row>
    <row r="41" spans="1:111" x14ac:dyDescent="0.2">
      <c r="A41" s="225" t="s">
        <v>1233</v>
      </c>
      <c r="B41" s="334"/>
      <c r="C41" s="10"/>
      <c r="D41" s="10"/>
      <c r="E41" s="10"/>
      <c r="F41" s="10"/>
      <c r="G41" s="335"/>
    </row>
    <row r="42" spans="1:111" x14ac:dyDescent="0.2">
      <c r="A42" s="225" t="s">
        <v>1234</v>
      </c>
      <c r="B42" s="334"/>
      <c r="C42" s="10"/>
      <c r="D42" s="10"/>
      <c r="E42" s="10"/>
      <c r="F42" s="10"/>
      <c r="G42" s="335"/>
    </row>
    <row r="43" spans="1:111" x14ac:dyDescent="0.2">
      <c r="A43" s="225" t="s">
        <v>1235</v>
      </c>
      <c r="B43" s="334"/>
      <c r="C43" s="10"/>
      <c r="D43" s="10"/>
      <c r="E43" s="10"/>
      <c r="F43" s="10"/>
      <c r="G43" s="335"/>
    </row>
    <row r="44" spans="1:111" x14ac:dyDescent="0.2">
      <c r="A44" s="225" t="s">
        <v>1236</v>
      </c>
      <c r="B44" s="334"/>
      <c r="C44" s="10"/>
      <c r="D44" s="10"/>
      <c r="E44" s="10"/>
      <c r="F44" s="10"/>
      <c r="G44" s="335"/>
    </row>
    <row r="45" spans="1:111" x14ac:dyDescent="0.2">
      <c r="A45" s="225" t="s">
        <v>1237</v>
      </c>
      <c r="B45" s="334"/>
      <c r="C45" s="10"/>
      <c r="D45" s="10"/>
      <c r="E45" s="10"/>
      <c r="F45" s="10"/>
      <c r="G45" s="335"/>
    </row>
    <row r="46" spans="1:111" x14ac:dyDescent="0.2">
      <c r="A46" s="225" t="s">
        <v>1238</v>
      </c>
      <c r="B46" s="334"/>
      <c r="C46" s="10"/>
      <c r="D46" s="10"/>
      <c r="E46" s="10"/>
      <c r="F46" s="10"/>
      <c r="G46" s="335"/>
    </row>
    <row r="47" spans="1:111" x14ac:dyDescent="0.2">
      <c r="A47" s="225" t="s">
        <v>1239</v>
      </c>
      <c r="B47" s="334"/>
      <c r="C47" s="10"/>
      <c r="D47" s="10"/>
      <c r="E47" s="10"/>
      <c r="F47" s="10"/>
      <c r="G47" s="335"/>
    </row>
    <row r="48" spans="1:111" x14ac:dyDescent="0.2">
      <c r="A48" s="225" t="s">
        <v>1240</v>
      </c>
      <c r="B48" s="334"/>
      <c r="C48" s="10"/>
      <c r="D48" s="10"/>
      <c r="E48" s="10"/>
      <c r="F48" s="10"/>
      <c r="G48" s="335"/>
    </row>
    <row r="49" spans="1:7" x14ac:dyDescent="0.2">
      <c r="A49" s="225" t="s">
        <v>1241</v>
      </c>
      <c r="B49" s="334"/>
      <c r="C49" s="10"/>
      <c r="D49" s="10"/>
      <c r="E49" s="10"/>
      <c r="F49" s="10"/>
      <c r="G49" s="335"/>
    </row>
    <row r="50" spans="1:7" x14ac:dyDescent="0.2">
      <c r="A50" s="225" t="s">
        <v>1242</v>
      </c>
      <c r="B50" s="334"/>
      <c r="C50" s="10"/>
      <c r="D50" s="10"/>
      <c r="E50" s="10"/>
      <c r="F50" s="10"/>
      <c r="G50" s="335"/>
    </row>
    <row r="51" spans="1:7" x14ac:dyDescent="0.2">
      <c r="A51" s="225" t="s">
        <v>1243</v>
      </c>
      <c r="B51" s="334"/>
      <c r="C51" s="10"/>
      <c r="D51" s="10"/>
      <c r="E51" s="10"/>
      <c r="F51" s="10"/>
      <c r="G51" s="335"/>
    </row>
    <row r="52" spans="1:7" x14ac:dyDescent="0.2">
      <c r="A52" s="225" t="s">
        <v>1244</v>
      </c>
      <c r="B52" s="334"/>
      <c r="C52" s="10"/>
      <c r="D52" s="10"/>
      <c r="E52" s="10"/>
      <c r="F52" s="10"/>
      <c r="G52" s="335"/>
    </row>
    <row r="53" spans="1:7" x14ac:dyDescent="0.2">
      <c r="A53" s="225" t="s">
        <v>1245</v>
      </c>
      <c r="B53" s="334"/>
      <c r="C53" s="10"/>
      <c r="D53" s="10"/>
      <c r="E53" s="10"/>
      <c r="F53" s="10"/>
      <c r="G53" s="335"/>
    </row>
    <row r="54" spans="1:7" x14ac:dyDescent="0.2">
      <c r="A54" s="225" t="s">
        <v>1246</v>
      </c>
      <c r="B54" s="334"/>
      <c r="C54" s="10"/>
      <c r="D54" s="10"/>
      <c r="E54" s="10"/>
      <c r="F54" s="10"/>
      <c r="G54" s="335"/>
    </row>
    <row r="55" spans="1:7" x14ac:dyDescent="0.2">
      <c r="A55" s="225" t="s">
        <v>1247</v>
      </c>
      <c r="B55" s="334"/>
      <c r="C55" s="10"/>
      <c r="D55" s="10"/>
      <c r="E55" s="10"/>
      <c r="F55" s="10"/>
      <c r="G55" s="335"/>
    </row>
    <row r="56" spans="1:7" x14ac:dyDescent="0.2">
      <c r="A56" s="225" t="s">
        <v>1248</v>
      </c>
      <c r="B56" s="334"/>
      <c r="C56" s="10"/>
      <c r="D56" s="10"/>
      <c r="E56" s="10"/>
      <c r="F56" s="10"/>
      <c r="G56" s="335"/>
    </row>
    <row r="57" spans="1:7" x14ac:dyDescent="0.2">
      <c r="A57" s="225" t="s">
        <v>1249</v>
      </c>
      <c r="B57" s="334"/>
      <c r="C57" s="10"/>
      <c r="D57" s="10"/>
      <c r="E57" s="10"/>
      <c r="F57" s="10"/>
      <c r="G57" s="335"/>
    </row>
    <row r="58" spans="1:7" x14ac:dyDescent="0.2">
      <c r="A58" s="225" t="s">
        <v>1250</v>
      </c>
      <c r="B58" s="334"/>
      <c r="C58" s="10"/>
      <c r="D58" s="10"/>
      <c r="E58" s="10"/>
      <c r="F58" s="10"/>
      <c r="G58" s="335"/>
    </row>
    <row r="59" spans="1:7" x14ac:dyDescent="0.2">
      <c r="A59" s="225" t="s">
        <v>1251</v>
      </c>
      <c r="B59" s="334"/>
      <c r="C59" s="10"/>
      <c r="D59" s="10"/>
      <c r="E59" s="10"/>
      <c r="F59" s="10"/>
      <c r="G59" s="335"/>
    </row>
    <row r="60" spans="1:7" x14ac:dyDescent="0.2">
      <c r="A60" s="225" t="s">
        <v>1252</v>
      </c>
      <c r="B60" s="334"/>
      <c r="C60" s="10"/>
      <c r="D60" s="10"/>
      <c r="E60" s="10"/>
      <c r="F60" s="10"/>
      <c r="G60" s="335"/>
    </row>
    <row r="61" spans="1:7" x14ac:dyDescent="0.2">
      <c r="A61" s="225" t="s">
        <v>1253</v>
      </c>
      <c r="B61" s="334"/>
      <c r="C61" s="10"/>
      <c r="D61" s="10"/>
      <c r="E61" s="10"/>
      <c r="F61" s="10"/>
      <c r="G61" s="335"/>
    </row>
    <row r="62" spans="1:7" x14ac:dyDescent="0.2">
      <c r="A62" s="225" t="s">
        <v>1254</v>
      </c>
      <c r="B62" s="334"/>
      <c r="C62" s="10"/>
      <c r="D62" s="10"/>
      <c r="E62" s="10"/>
      <c r="F62" s="10"/>
      <c r="G62" s="335"/>
    </row>
    <row r="63" spans="1:7" x14ac:dyDescent="0.2">
      <c r="A63" s="225" t="s">
        <v>1255</v>
      </c>
      <c r="B63" s="334"/>
      <c r="C63" s="10"/>
      <c r="D63" s="10"/>
      <c r="E63" s="10"/>
      <c r="F63" s="10"/>
      <c r="G63" s="335"/>
    </row>
    <row r="64" spans="1:7" x14ac:dyDescent="0.2">
      <c r="A64" s="225" t="s">
        <v>1256</v>
      </c>
      <c r="B64" s="334"/>
      <c r="C64" s="10"/>
      <c r="D64" s="10"/>
      <c r="E64" s="10"/>
      <c r="F64" s="10"/>
      <c r="G64" s="335"/>
    </row>
    <row r="65" spans="1:7" x14ac:dyDescent="0.2">
      <c r="A65" s="225" t="s">
        <v>1257</v>
      </c>
      <c r="B65" s="334"/>
      <c r="C65" s="10"/>
      <c r="D65" s="10"/>
      <c r="E65" s="10"/>
      <c r="F65" s="10"/>
      <c r="G65" s="335"/>
    </row>
    <row r="66" spans="1:7" x14ac:dyDescent="0.2">
      <c r="A66" s="225" t="s">
        <v>1258</v>
      </c>
      <c r="B66" s="334"/>
      <c r="C66" s="10"/>
      <c r="D66" s="10"/>
      <c r="E66" s="10"/>
      <c r="F66" s="10"/>
      <c r="G66" s="335"/>
    </row>
    <row r="67" spans="1:7" x14ac:dyDescent="0.2">
      <c r="A67" s="225" t="s">
        <v>1259</v>
      </c>
      <c r="B67" s="334"/>
      <c r="C67" s="10"/>
      <c r="D67" s="10"/>
      <c r="E67" s="10"/>
      <c r="F67" s="10"/>
      <c r="G67" s="335"/>
    </row>
    <row r="68" spans="1:7" x14ac:dyDescent="0.2">
      <c r="A68" s="225" t="s">
        <v>1260</v>
      </c>
      <c r="B68" s="334"/>
      <c r="C68" s="10"/>
      <c r="D68" s="10"/>
      <c r="E68" s="10"/>
      <c r="F68" s="10"/>
      <c r="G68" s="335"/>
    </row>
    <row r="69" spans="1:7" x14ac:dyDescent="0.2">
      <c r="A69" s="225" t="s">
        <v>1261</v>
      </c>
      <c r="B69" s="334"/>
      <c r="C69" s="10"/>
      <c r="D69" s="10"/>
      <c r="E69" s="10"/>
      <c r="F69" s="10"/>
      <c r="G69" s="335"/>
    </row>
    <row r="70" spans="1:7" x14ac:dyDescent="0.2">
      <c r="A70" s="225" t="s">
        <v>1262</v>
      </c>
      <c r="B70" s="334"/>
      <c r="C70" s="10"/>
      <c r="D70" s="10"/>
      <c r="E70" s="10"/>
      <c r="F70" s="10"/>
      <c r="G70" s="335"/>
    </row>
    <row r="71" spans="1:7" x14ac:dyDescent="0.2">
      <c r="A71" s="225" t="s">
        <v>1263</v>
      </c>
      <c r="B71" s="334"/>
      <c r="C71" s="10"/>
      <c r="D71" s="10"/>
      <c r="E71" s="10"/>
      <c r="F71" s="10"/>
      <c r="G71" s="335"/>
    </row>
    <row r="72" spans="1:7" x14ac:dyDescent="0.2">
      <c r="A72" s="225" t="s">
        <v>1264</v>
      </c>
      <c r="B72" s="334"/>
      <c r="C72" s="10"/>
      <c r="D72" s="10"/>
      <c r="E72" s="10"/>
      <c r="F72" s="10"/>
      <c r="G72" s="335"/>
    </row>
    <row r="73" spans="1:7" x14ac:dyDescent="0.2">
      <c r="A73" s="225" t="s">
        <v>1265</v>
      </c>
      <c r="B73" s="334"/>
      <c r="C73" s="10"/>
      <c r="D73" s="10"/>
      <c r="E73" s="10"/>
      <c r="F73" s="10"/>
      <c r="G73" s="335"/>
    </row>
    <row r="74" spans="1:7" x14ac:dyDescent="0.2">
      <c r="A74" s="225" t="s">
        <v>1266</v>
      </c>
      <c r="B74" s="334"/>
      <c r="C74" s="10"/>
      <c r="D74" s="10"/>
      <c r="E74" s="10"/>
      <c r="F74" s="10"/>
      <c r="G74" s="335"/>
    </row>
    <row r="75" spans="1:7" x14ac:dyDescent="0.2">
      <c r="A75" s="225" t="s">
        <v>1267</v>
      </c>
      <c r="B75" s="334"/>
      <c r="C75" s="10"/>
      <c r="D75" s="10"/>
      <c r="E75" s="10"/>
      <c r="F75" s="10"/>
      <c r="G75" s="335"/>
    </row>
    <row r="76" spans="1:7" x14ac:dyDescent="0.2">
      <c r="A76" s="225" t="s">
        <v>1268</v>
      </c>
      <c r="B76" s="334"/>
      <c r="C76" s="10"/>
      <c r="D76" s="10"/>
      <c r="E76" s="10"/>
      <c r="F76" s="10"/>
      <c r="G76" s="335"/>
    </row>
    <row r="77" spans="1:7" x14ac:dyDescent="0.2">
      <c r="A77" s="225" t="s">
        <v>1269</v>
      </c>
      <c r="B77" s="334"/>
      <c r="C77" s="10"/>
      <c r="D77" s="10"/>
      <c r="E77" s="10"/>
      <c r="F77" s="10"/>
      <c r="G77" s="335"/>
    </row>
    <row r="78" spans="1:7" x14ac:dyDescent="0.2">
      <c r="A78" s="225" t="s">
        <v>1270</v>
      </c>
      <c r="B78" s="334"/>
      <c r="C78" s="10"/>
      <c r="D78" s="10"/>
      <c r="E78" s="10"/>
      <c r="F78" s="10"/>
      <c r="G78" s="335"/>
    </row>
    <row r="79" spans="1:7" x14ac:dyDescent="0.2">
      <c r="A79" s="225" t="s">
        <v>1271</v>
      </c>
      <c r="B79" s="334"/>
      <c r="C79" s="10"/>
      <c r="D79" s="10"/>
      <c r="E79" s="10"/>
      <c r="F79" s="10"/>
      <c r="G79" s="335"/>
    </row>
    <row r="80" spans="1:7" x14ac:dyDescent="0.2">
      <c r="A80" s="225" t="s">
        <v>1272</v>
      </c>
      <c r="B80" s="334"/>
      <c r="C80" s="10"/>
      <c r="D80" s="10"/>
      <c r="E80" s="10"/>
      <c r="F80" s="10"/>
      <c r="G80" s="335"/>
    </row>
    <row r="81" spans="1:7" x14ac:dyDescent="0.2">
      <c r="A81" s="225" t="s">
        <v>1273</v>
      </c>
      <c r="B81" s="334"/>
      <c r="C81" s="10"/>
      <c r="D81" s="10"/>
      <c r="E81" s="10"/>
      <c r="F81" s="10"/>
      <c r="G81" s="335"/>
    </row>
    <row r="82" spans="1:7" x14ac:dyDescent="0.2">
      <c r="A82" s="225" t="s">
        <v>1274</v>
      </c>
      <c r="B82" s="334"/>
      <c r="C82" s="10"/>
      <c r="D82" s="10"/>
      <c r="E82" s="10"/>
      <c r="F82" s="10"/>
      <c r="G82" s="335"/>
    </row>
    <row r="83" spans="1:7" x14ac:dyDescent="0.2">
      <c r="A83" s="225" t="s">
        <v>1275</v>
      </c>
      <c r="B83" s="334"/>
      <c r="C83" s="10"/>
      <c r="D83" s="10"/>
      <c r="E83" s="10"/>
      <c r="F83" s="10"/>
      <c r="G83" s="335"/>
    </row>
    <row r="84" spans="1:7" x14ac:dyDescent="0.2">
      <c r="A84" s="225" t="s">
        <v>1276</v>
      </c>
      <c r="B84" s="334"/>
      <c r="C84" s="10"/>
      <c r="D84" s="10"/>
      <c r="E84" s="10"/>
      <c r="F84" s="10"/>
      <c r="G84" s="335"/>
    </row>
    <row r="85" spans="1:7" x14ac:dyDescent="0.2">
      <c r="A85" s="225" t="s">
        <v>1277</v>
      </c>
      <c r="B85" s="334"/>
      <c r="C85" s="10"/>
      <c r="D85" s="10"/>
      <c r="E85" s="10"/>
      <c r="F85" s="10"/>
      <c r="G85" s="335"/>
    </row>
    <row r="86" spans="1:7" x14ac:dyDescent="0.2">
      <c r="A86" s="225" t="s">
        <v>1278</v>
      </c>
      <c r="B86" s="334"/>
      <c r="C86" s="10"/>
      <c r="D86" s="10"/>
      <c r="E86" s="10"/>
      <c r="F86" s="10"/>
      <c r="G86" s="335"/>
    </row>
    <row r="87" spans="1:7" x14ac:dyDescent="0.2">
      <c r="A87" s="225" t="s">
        <v>1279</v>
      </c>
      <c r="B87" s="334"/>
      <c r="C87" s="10"/>
      <c r="D87" s="10"/>
      <c r="E87" s="10"/>
      <c r="F87" s="10"/>
      <c r="G87" s="335"/>
    </row>
    <row r="88" spans="1:7" x14ac:dyDescent="0.2">
      <c r="A88" s="225" t="s">
        <v>1280</v>
      </c>
      <c r="B88" s="334"/>
      <c r="C88" s="10"/>
      <c r="D88" s="10"/>
      <c r="E88" s="10"/>
      <c r="F88" s="10"/>
      <c r="G88" s="335"/>
    </row>
    <row r="89" spans="1:7" x14ac:dyDescent="0.2">
      <c r="A89" s="225" t="s">
        <v>1281</v>
      </c>
      <c r="B89" s="334"/>
      <c r="C89" s="10"/>
      <c r="D89" s="10"/>
      <c r="E89" s="10"/>
      <c r="F89" s="10"/>
      <c r="G89" s="335"/>
    </row>
    <row r="90" spans="1:7" x14ac:dyDescent="0.2">
      <c r="A90" s="225" t="s">
        <v>1282</v>
      </c>
      <c r="B90" s="334"/>
      <c r="C90" s="10"/>
      <c r="D90" s="10"/>
      <c r="E90" s="10"/>
      <c r="F90" s="10"/>
      <c r="G90" s="335"/>
    </row>
    <row r="91" spans="1:7" x14ac:dyDescent="0.2">
      <c r="A91" s="225" t="s">
        <v>1283</v>
      </c>
      <c r="B91" s="334"/>
      <c r="C91" s="10"/>
      <c r="D91" s="10"/>
      <c r="E91" s="10"/>
      <c r="F91" s="10"/>
      <c r="G91" s="335"/>
    </row>
    <row r="92" spans="1:7" x14ac:dyDescent="0.2">
      <c r="A92" s="225" t="s">
        <v>1284</v>
      </c>
      <c r="B92" s="334"/>
      <c r="C92" s="10"/>
      <c r="D92" s="10"/>
      <c r="E92" s="10"/>
      <c r="F92" s="10"/>
      <c r="G92" s="335"/>
    </row>
    <row r="93" spans="1:7" x14ac:dyDescent="0.2">
      <c r="A93" s="225" t="s">
        <v>1285</v>
      </c>
      <c r="B93" s="334"/>
      <c r="C93" s="10"/>
      <c r="D93" s="10"/>
      <c r="E93" s="10"/>
      <c r="F93" s="10"/>
      <c r="G93" s="335"/>
    </row>
    <row r="94" spans="1:7" x14ac:dyDescent="0.2">
      <c r="A94" s="225" t="s">
        <v>1286</v>
      </c>
      <c r="B94" s="334"/>
      <c r="C94" s="10"/>
      <c r="D94" s="10"/>
      <c r="E94" s="10"/>
      <c r="F94" s="10"/>
      <c r="G94" s="335"/>
    </row>
    <row r="95" spans="1:7" x14ac:dyDescent="0.2">
      <c r="A95" s="225" t="s">
        <v>1287</v>
      </c>
      <c r="B95" s="334"/>
      <c r="C95" s="10"/>
      <c r="D95" s="10"/>
      <c r="E95" s="10"/>
      <c r="F95" s="10"/>
      <c r="G95" s="335"/>
    </row>
    <row r="96" spans="1:7" x14ac:dyDescent="0.2">
      <c r="A96" s="225" t="s">
        <v>1288</v>
      </c>
      <c r="B96" s="334"/>
      <c r="C96" s="10"/>
      <c r="D96" s="10"/>
      <c r="E96" s="10"/>
      <c r="F96" s="10"/>
      <c r="G96" s="335"/>
    </row>
    <row r="97" spans="1:7" x14ac:dyDescent="0.2">
      <c r="A97" s="225" t="s">
        <v>1289</v>
      </c>
      <c r="B97" s="334"/>
      <c r="C97" s="10"/>
      <c r="D97" s="10"/>
      <c r="E97" s="10"/>
      <c r="F97" s="10"/>
      <c r="G97" s="335"/>
    </row>
    <row r="98" spans="1:7" x14ac:dyDescent="0.2">
      <c r="A98" s="225" t="s">
        <v>1290</v>
      </c>
      <c r="B98" s="334"/>
      <c r="C98" s="10"/>
      <c r="D98" s="10"/>
      <c r="E98" s="10"/>
      <c r="F98" s="10"/>
      <c r="G98" s="335"/>
    </row>
    <row r="99" spans="1:7" x14ac:dyDescent="0.2">
      <c r="A99" s="225" t="s">
        <v>1291</v>
      </c>
      <c r="B99" s="334"/>
      <c r="C99" s="10"/>
      <c r="D99" s="10"/>
      <c r="E99" s="10"/>
      <c r="F99" s="10"/>
      <c r="G99" s="335"/>
    </row>
    <row r="100" spans="1:7" x14ac:dyDescent="0.2">
      <c r="A100" s="225" t="s">
        <v>1292</v>
      </c>
      <c r="B100" s="334"/>
      <c r="C100" s="10"/>
      <c r="D100" s="10"/>
      <c r="E100" s="10"/>
      <c r="F100" s="10"/>
      <c r="G100" s="335"/>
    </row>
    <row r="101" spans="1:7" x14ac:dyDescent="0.2">
      <c r="A101" s="225" t="s">
        <v>1293</v>
      </c>
      <c r="B101" s="334"/>
      <c r="C101" s="10"/>
      <c r="D101" s="10"/>
      <c r="E101" s="10"/>
      <c r="F101" s="10"/>
      <c r="G101" s="335"/>
    </row>
    <row r="102" spans="1:7" x14ac:dyDescent="0.2">
      <c r="A102" s="225" t="s">
        <v>1294</v>
      </c>
      <c r="B102" s="334"/>
      <c r="C102" s="10"/>
      <c r="D102" s="10"/>
      <c r="E102" s="10"/>
      <c r="F102" s="10"/>
      <c r="G102" s="335"/>
    </row>
    <row r="103" spans="1:7" x14ac:dyDescent="0.2">
      <c r="A103" s="225" t="s">
        <v>1295</v>
      </c>
      <c r="B103" s="334"/>
      <c r="C103" s="10"/>
      <c r="D103" s="10"/>
      <c r="E103" s="10"/>
      <c r="F103" s="10"/>
      <c r="G103" s="335"/>
    </row>
    <row r="104" spans="1:7" x14ac:dyDescent="0.2">
      <c r="A104" s="225" t="s">
        <v>1296</v>
      </c>
      <c r="B104" s="334"/>
      <c r="C104" s="10"/>
      <c r="D104" s="10"/>
      <c r="E104" s="10"/>
      <c r="F104" s="10"/>
      <c r="G104" s="335"/>
    </row>
    <row r="105" spans="1:7" ht="13.5" thickBot="1" x14ac:dyDescent="0.25">
      <c r="A105" s="225" t="s">
        <v>1297</v>
      </c>
      <c r="B105" s="336"/>
      <c r="C105" s="325"/>
      <c r="D105" s="325"/>
      <c r="E105" s="325"/>
      <c r="F105" s="325"/>
      <c r="G105" s="337"/>
    </row>
    <row r="106" spans="1:7" x14ac:dyDescent="0.2">
      <c r="A106" s="225"/>
    </row>
    <row r="107" spans="1:7" x14ac:dyDescent="0.2">
      <c r="A107" s="225"/>
    </row>
    <row r="108" spans="1:7" x14ac:dyDescent="0.2">
      <c r="A108" s="225"/>
    </row>
    <row r="109" spans="1:7" x14ac:dyDescent="0.2">
      <c r="A109" s="225"/>
    </row>
    <row r="110" spans="1:7" x14ac:dyDescent="0.2">
      <c r="A110" s="225"/>
    </row>
    <row r="111" spans="1:7" x14ac:dyDescent="0.2">
      <c r="A111" s="225"/>
    </row>
    <row r="112" spans="1:7" x14ac:dyDescent="0.2">
      <c r="A112" s="225"/>
    </row>
    <row r="113" spans="1:1" x14ac:dyDescent="0.2">
      <c r="A113" s="225"/>
    </row>
    <row r="114" spans="1:1" x14ac:dyDescent="0.2">
      <c r="A114" s="225"/>
    </row>
    <row r="115" spans="1:1" x14ac:dyDescent="0.2">
      <c r="A115" s="225"/>
    </row>
    <row r="116" spans="1:1" x14ac:dyDescent="0.2">
      <c r="A116" s="225"/>
    </row>
    <row r="117" spans="1:1" x14ac:dyDescent="0.2">
      <c r="A117" s="225"/>
    </row>
    <row r="118" spans="1:1" x14ac:dyDescent="0.2">
      <c r="A118" s="225"/>
    </row>
    <row r="119" spans="1:1" x14ac:dyDescent="0.2">
      <c r="A119" s="225"/>
    </row>
    <row r="120" spans="1:1" x14ac:dyDescent="0.2">
      <c r="A120" s="225"/>
    </row>
    <row r="121" spans="1:1" x14ac:dyDescent="0.2">
      <c r="A121" s="225"/>
    </row>
    <row r="122" spans="1:1" x14ac:dyDescent="0.2">
      <c r="A122" s="225"/>
    </row>
    <row r="123" spans="1:1" x14ac:dyDescent="0.2">
      <c r="A123" s="225"/>
    </row>
    <row r="124" spans="1:1" x14ac:dyDescent="0.2">
      <c r="A124" s="225"/>
    </row>
    <row r="125" spans="1:1" x14ac:dyDescent="0.2">
      <c r="A125" s="225"/>
    </row>
    <row r="126" spans="1:1" x14ac:dyDescent="0.2">
      <c r="A126" s="225"/>
    </row>
    <row r="127" spans="1:1" x14ac:dyDescent="0.2">
      <c r="A127" s="225"/>
    </row>
    <row r="128" spans="1:1" x14ac:dyDescent="0.2">
      <c r="A128" s="225"/>
    </row>
    <row r="129" spans="1:1" x14ac:dyDescent="0.2">
      <c r="A129" s="225"/>
    </row>
    <row r="130" spans="1:1" x14ac:dyDescent="0.2">
      <c r="A130" s="225"/>
    </row>
    <row r="131" spans="1:1" x14ac:dyDescent="0.2">
      <c r="A131" s="225"/>
    </row>
    <row r="132" spans="1:1" x14ac:dyDescent="0.2">
      <c r="A132" s="225"/>
    </row>
    <row r="133" spans="1:1" x14ac:dyDescent="0.2">
      <c r="A133" s="38"/>
    </row>
    <row r="134" spans="1:1" x14ac:dyDescent="0.2">
      <c r="A134" s="38"/>
    </row>
    <row r="135" spans="1:1" x14ac:dyDescent="0.2">
      <c r="A135" s="38"/>
    </row>
    <row r="136" spans="1:1" x14ac:dyDescent="0.2">
      <c r="A136" s="38"/>
    </row>
    <row r="137" spans="1:1" x14ac:dyDescent="0.2">
      <c r="A137" s="38"/>
    </row>
    <row r="138" spans="1:1" x14ac:dyDescent="0.2">
      <c r="A138" s="38"/>
    </row>
    <row r="139" spans="1:1" x14ac:dyDescent="0.2">
      <c r="A139" s="38"/>
    </row>
    <row r="140" spans="1:1" x14ac:dyDescent="0.2">
      <c r="A140" s="38"/>
    </row>
    <row r="141" spans="1:1" x14ac:dyDescent="0.2">
      <c r="A141" s="38"/>
    </row>
    <row r="142" spans="1:1" x14ac:dyDescent="0.2">
      <c r="A142" s="38"/>
    </row>
    <row r="143" spans="1:1" x14ac:dyDescent="0.2">
      <c r="A143" s="38"/>
    </row>
    <row r="144" spans="1:1" x14ac:dyDescent="0.2">
      <c r="A144" s="38"/>
    </row>
    <row r="145" spans="1:1" x14ac:dyDescent="0.2">
      <c r="A145" s="38"/>
    </row>
    <row r="146" spans="1:1" x14ac:dyDescent="0.2">
      <c r="A146" s="38"/>
    </row>
    <row r="147" spans="1:1" x14ac:dyDescent="0.2">
      <c r="A147" s="38"/>
    </row>
    <row r="148" spans="1:1" x14ac:dyDescent="0.2">
      <c r="A148" s="38"/>
    </row>
    <row r="149" spans="1:1" x14ac:dyDescent="0.2">
      <c r="A149" s="38"/>
    </row>
    <row r="150" spans="1:1" x14ac:dyDescent="0.2">
      <c r="A150" s="38"/>
    </row>
    <row r="151" spans="1:1" x14ac:dyDescent="0.2">
      <c r="A151" s="38"/>
    </row>
    <row r="152" spans="1:1" x14ac:dyDescent="0.2">
      <c r="A152" s="38"/>
    </row>
    <row r="153" spans="1:1" x14ac:dyDescent="0.2">
      <c r="A153" s="38"/>
    </row>
    <row r="154" spans="1:1" x14ac:dyDescent="0.2">
      <c r="A154" s="38"/>
    </row>
    <row r="155" spans="1:1" x14ac:dyDescent="0.2">
      <c r="A155" s="38"/>
    </row>
    <row r="156" spans="1:1" x14ac:dyDescent="0.2">
      <c r="A156" s="38"/>
    </row>
    <row r="157" spans="1:1" x14ac:dyDescent="0.2">
      <c r="A157" s="38"/>
    </row>
    <row r="158" spans="1:1" x14ac:dyDescent="0.2">
      <c r="A158" s="38"/>
    </row>
    <row r="159" spans="1:1" x14ac:dyDescent="0.2">
      <c r="A159" s="38"/>
    </row>
    <row r="160" spans="1:1"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68" spans="1:1" x14ac:dyDescent="0.2">
      <c r="A168" s="38"/>
    </row>
    <row r="169" spans="1:1" x14ac:dyDescent="0.2">
      <c r="A169" s="38"/>
    </row>
    <row r="170" spans="1:1" x14ac:dyDescent="0.2">
      <c r="A170" s="38"/>
    </row>
    <row r="171" spans="1:1" x14ac:dyDescent="0.2">
      <c r="A171" s="38"/>
    </row>
    <row r="172" spans="1:1" x14ac:dyDescent="0.2">
      <c r="A172" s="38"/>
    </row>
    <row r="173" spans="1:1" x14ac:dyDescent="0.2">
      <c r="A173" s="38"/>
    </row>
    <row r="174" spans="1:1" x14ac:dyDescent="0.2">
      <c r="A174" s="38"/>
    </row>
    <row r="175" spans="1:1" x14ac:dyDescent="0.2">
      <c r="A175" s="38"/>
    </row>
    <row r="176" spans="1:1" x14ac:dyDescent="0.2">
      <c r="A176" s="38"/>
    </row>
    <row r="177" spans="1:1" x14ac:dyDescent="0.2">
      <c r="A177" s="38"/>
    </row>
    <row r="178" spans="1:1" x14ac:dyDescent="0.2">
      <c r="A178" s="38"/>
    </row>
    <row r="179" spans="1:1" x14ac:dyDescent="0.2">
      <c r="A179" s="38"/>
    </row>
    <row r="180" spans="1:1" x14ac:dyDescent="0.2">
      <c r="A180" s="38"/>
    </row>
    <row r="181" spans="1:1" x14ac:dyDescent="0.2">
      <c r="A181" s="38"/>
    </row>
    <row r="182" spans="1:1" x14ac:dyDescent="0.2">
      <c r="A182" s="38"/>
    </row>
    <row r="183" spans="1:1" x14ac:dyDescent="0.2">
      <c r="A183" s="38"/>
    </row>
    <row r="184" spans="1:1" x14ac:dyDescent="0.2">
      <c r="A184" s="38"/>
    </row>
    <row r="185" spans="1:1" x14ac:dyDescent="0.2">
      <c r="A185" s="38"/>
    </row>
    <row r="186" spans="1:1" x14ac:dyDescent="0.2">
      <c r="A186" s="38"/>
    </row>
    <row r="187" spans="1:1" x14ac:dyDescent="0.2">
      <c r="A187" s="38"/>
    </row>
    <row r="188" spans="1:1" x14ac:dyDescent="0.2">
      <c r="A188" s="38"/>
    </row>
    <row r="189" spans="1:1" x14ac:dyDescent="0.2">
      <c r="A189" s="38"/>
    </row>
    <row r="190" spans="1:1" x14ac:dyDescent="0.2">
      <c r="A190" s="38"/>
    </row>
    <row r="191" spans="1:1" x14ac:dyDescent="0.2">
      <c r="A191" s="38"/>
    </row>
    <row r="192" spans="1:1" x14ac:dyDescent="0.2">
      <c r="A192" s="38"/>
    </row>
    <row r="193" spans="1:1" x14ac:dyDescent="0.2">
      <c r="A193"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1" spans="1:1" x14ac:dyDescent="0.2">
      <c r="A201" s="38"/>
    </row>
    <row r="202" spans="1:1" x14ac:dyDescent="0.2">
      <c r="A202" s="38"/>
    </row>
    <row r="203" spans="1:1" x14ac:dyDescent="0.2">
      <c r="A203" s="38"/>
    </row>
    <row r="204" spans="1:1" x14ac:dyDescent="0.2">
      <c r="A204" s="38"/>
    </row>
    <row r="205" spans="1:1" x14ac:dyDescent="0.2">
      <c r="A205" s="38"/>
    </row>
    <row r="206" spans="1:1" x14ac:dyDescent="0.2">
      <c r="A206" s="38"/>
    </row>
    <row r="207" spans="1:1" x14ac:dyDescent="0.2">
      <c r="A207" s="38"/>
    </row>
    <row r="208" spans="1:1" x14ac:dyDescent="0.2">
      <c r="A208" s="38"/>
    </row>
    <row r="209" spans="1:1" x14ac:dyDescent="0.2">
      <c r="A209" s="38"/>
    </row>
    <row r="210" spans="1:1" x14ac:dyDescent="0.2">
      <c r="A210" s="38"/>
    </row>
    <row r="211" spans="1:1" x14ac:dyDescent="0.2">
      <c r="A211" s="38"/>
    </row>
    <row r="212" spans="1:1" x14ac:dyDescent="0.2">
      <c r="A212" s="38"/>
    </row>
    <row r="213" spans="1:1" x14ac:dyDescent="0.2">
      <c r="A213" s="38"/>
    </row>
    <row r="214" spans="1:1" x14ac:dyDescent="0.2">
      <c r="A214" s="38"/>
    </row>
    <row r="215" spans="1:1" x14ac:dyDescent="0.2">
      <c r="A215" s="38"/>
    </row>
    <row r="216" spans="1:1" x14ac:dyDescent="0.2">
      <c r="A216" s="38"/>
    </row>
    <row r="217" spans="1:1" x14ac:dyDescent="0.2">
      <c r="A217" s="38"/>
    </row>
    <row r="218" spans="1:1" x14ac:dyDescent="0.2">
      <c r="A218" s="38"/>
    </row>
    <row r="219" spans="1:1" x14ac:dyDescent="0.2">
      <c r="A219" s="38"/>
    </row>
    <row r="220" spans="1:1" x14ac:dyDescent="0.2">
      <c r="A220" s="38"/>
    </row>
    <row r="221" spans="1:1" x14ac:dyDescent="0.2">
      <c r="A221" s="38"/>
    </row>
    <row r="222" spans="1:1" x14ac:dyDescent="0.2">
      <c r="A222" s="38"/>
    </row>
    <row r="223" spans="1:1" x14ac:dyDescent="0.2">
      <c r="A223" s="38"/>
    </row>
    <row r="224" spans="1:1" x14ac:dyDescent="0.2">
      <c r="A224" s="38"/>
    </row>
    <row r="225" spans="1:1" x14ac:dyDescent="0.2">
      <c r="A225" s="38"/>
    </row>
    <row r="226" spans="1:1" x14ac:dyDescent="0.2">
      <c r="A226" s="38"/>
    </row>
    <row r="227" spans="1:1" x14ac:dyDescent="0.2">
      <c r="A227" s="38"/>
    </row>
    <row r="228" spans="1:1" x14ac:dyDescent="0.2">
      <c r="A228" s="38"/>
    </row>
    <row r="229" spans="1:1" x14ac:dyDescent="0.2">
      <c r="A229" s="38"/>
    </row>
    <row r="230" spans="1:1" x14ac:dyDescent="0.2">
      <c r="A230" s="38"/>
    </row>
    <row r="231" spans="1:1" x14ac:dyDescent="0.2">
      <c r="A231" s="38"/>
    </row>
    <row r="232" spans="1:1" x14ac:dyDescent="0.2">
      <c r="A232" s="38"/>
    </row>
    <row r="233" spans="1:1" x14ac:dyDescent="0.2">
      <c r="A233" s="38"/>
    </row>
    <row r="234" spans="1:1" x14ac:dyDescent="0.2">
      <c r="A234" s="38"/>
    </row>
    <row r="235" spans="1:1" x14ac:dyDescent="0.2">
      <c r="A235" s="38"/>
    </row>
    <row r="236" spans="1:1" x14ac:dyDescent="0.2">
      <c r="A236" s="38"/>
    </row>
    <row r="237" spans="1:1" x14ac:dyDescent="0.2">
      <c r="A237" s="38"/>
    </row>
    <row r="238" spans="1:1" x14ac:dyDescent="0.2">
      <c r="A238" s="38"/>
    </row>
    <row r="239" spans="1:1" x14ac:dyDescent="0.2">
      <c r="A239" s="38"/>
    </row>
    <row r="240" spans="1:1" x14ac:dyDescent="0.2">
      <c r="A240"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2" spans="1:1" x14ac:dyDescent="0.2">
      <c r="A252" s="38"/>
    </row>
    <row r="253" spans="1:1" x14ac:dyDescent="0.2">
      <c r="A253" s="38"/>
    </row>
    <row r="254" spans="1:1" x14ac:dyDescent="0.2">
      <c r="A254" s="38"/>
    </row>
    <row r="255" spans="1:1" x14ac:dyDescent="0.2">
      <c r="A255" s="38"/>
    </row>
    <row r="256" spans="1:1" x14ac:dyDescent="0.2">
      <c r="A256"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68" spans="1:1" x14ac:dyDescent="0.2">
      <c r="A268" s="38"/>
    </row>
    <row r="269" spans="1:1" x14ac:dyDescent="0.2">
      <c r="A269" s="38"/>
    </row>
    <row r="270" spans="1:1" x14ac:dyDescent="0.2">
      <c r="A270" s="38"/>
    </row>
    <row r="271" spans="1:1" x14ac:dyDescent="0.2">
      <c r="A271" s="38"/>
    </row>
    <row r="272" spans="1:1" x14ac:dyDescent="0.2">
      <c r="A272"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IU805"/>
  <sheetViews>
    <sheetView zoomScale="75" zoomScaleNormal="75" workbookViewId="0"/>
  </sheetViews>
  <sheetFormatPr defaultRowHeight="12.75" x14ac:dyDescent="0.2"/>
  <cols>
    <col min="1" max="1" width="23.5703125" bestFit="1" customWidth="1"/>
    <col min="2" max="2" width="15.42578125" customWidth="1"/>
    <col min="3" max="19" width="15" customWidth="1"/>
    <col min="20" max="21" width="13.140625" customWidth="1"/>
    <col min="22" max="78" width="11" customWidth="1"/>
    <col min="79" max="79" width="12.7109375" bestFit="1" customWidth="1"/>
    <col min="80" max="80" width="9.140625" customWidth="1"/>
    <col min="81" max="81" width="19.7109375" customWidth="1"/>
    <col min="82" max="94" width="11" customWidth="1"/>
    <col min="95" max="97" width="9.140625" customWidth="1"/>
    <col min="98" max="98" width="16.7109375" customWidth="1"/>
    <col min="99" max="105" width="9.85546875" customWidth="1"/>
    <col min="106" max="106" width="12.140625" customWidth="1"/>
    <col min="107" max="109" width="9.140625" customWidth="1"/>
    <col min="110" max="110" width="16.7109375" customWidth="1"/>
    <col min="111" max="112" width="9.85546875" customWidth="1"/>
    <col min="113" max="117" width="9.140625" customWidth="1"/>
    <col min="118" max="118" width="15.5703125" customWidth="1"/>
    <col min="119" max="121" width="9.140625" customWidth="1"/>
    <col min="122" max="122" width="16.7109375" customWidth="1"/>
    <col min="123" max="129" width="9.85546875" customWidth="1"/>
    <col min="130" max="130" width="11" customWidth="1"/>
    <col min="131" max="154" width="9.140625" customWidth="1"/>
    <col min="155" max="155" width="15.5703125" customWidth="1"/>
    <col min="156" max="162" width="9.85546875" customWidth="1"/>
    <col min="163" max="163" width="12.140625" customWidth="1"/>
    <col min="164" max="166" width="9.140625" customWidth="1"/>
    <col min="167" max="167" width="15.5703125" customWidth="1"/>
    <col min="168" max="171" width="9.85546875" customWidth="1"/>
    <col min="172" max="174" width="9.140625" customWidth="1"/>
    <col min="175" max="175" width="9.85546875" customWidth="1"/>
    <col min="176" max="178" width="9.140625" customWidth="1"/>
    <col min="179" max="179" width="15.5703125" customWidth="1"/>
    <col min="180" max="183" width="9.85546875" customWidth="1"/>
    <col min="184" max="186" width="9.140625" customWidth="1"/>
    <col min="187" max="187" width="9.85546875" customWidth="1"/>
    <col min="188" max="190" width="9.140625" customWidth="1"/>
    <col min="191" max="191" width="15.5703125" customWidth="1"/>
    <col min="192" max="199" width="9.85546875" customWidth="1"/>
    <col min="200" max="202" width="9.140625" customWidth="1"/>
    <col min="203" max="203" width="15.5703125" customWidth="1"/>
    <col min="204" max="210" width="9.85546875" customWidth="1"/>
    <col min="211" max="211" width="12.140625" customWidth="1"/>
    <col min="212" max="214" width="9.140625" customWidth="1"/>
    <col min="215" max="215" width="15.5703125" customWidth="1"/>
    <col min="216" max="222" width="9.85546875" customWidth="1"/>
    <col min="223" max="223" width="12.140625" customWidth="1"/>
    <col min="224" max="226" width="9.140625" customWidth="1"/>
    <col min="227" max="227" width="15.5703125" customWidth="1"/>
    <col min="228" max="235" width="9.85546875" customWidth="1"/>
    <col min="236" max="238" width="9.140625" customWidth="1"/>
    <col min="239" max="239" width="15.5703125" customWidth="1"/>
    <col min="240" max="246" width="9.140625" customWidth="1"/>
    <col min="247" max="247" width="9.85546875" customWidth="1"/>
    <col min="248" max="250" width="9.140625" customWidth="1"/>
    <col min="251" max="251" width="15.5703125" customWidth="1"/>
  </cols>
  <sheetData>
    <row r="1" spans="1:255" ht="18" x14ac:dyDescent="0.2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8" x14ac:dyDescent="0.2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2">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5" thickBot="1" x14ac:dyDescent="0.25">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2">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43367.607873948968</v>
      </c>
      <c r="BL5" s="392">
        <f>Data!BL37</f>
        <v>39098.835842701701</v>
      </c>
      <c r="BM5" s="392">
        <f>Data!BM37</f>
        <v>40836.669597683016</v>
      </c>
      <c r="BN5" s="392">
        <f>Data!BN37</f>
        <v>42855.365624959835</v>
      </c>
      <c r="BO5" s="392">
        <f>Data!BO37</f>
        <v>43108.959559573042</v>
      </c>
      <c r="BP5" s="392">
        <f>Data!BP37</f>
        <v>41471.071058554349</v>
      </c>
      <c r="BQ5" s="392">
        <f>Data!BQ37</f>
        <v>43058.182778546019</v>
      </c>
      <c r="BR5" s="392">
        <f>Data!BR37</f>
        <v>0</v>
      </c>
      <c r="BS5" s="392">
        <f>Data!BS37</f>
        <v>0</v>
      </c>
      <c r="BT5" s="392">
        <f>Data!BT37</f>
        <v>0</v>
      </c>
      <c r="BU5" s="392">
        <f>Data!BU37</f>
        <v>0</v>
      </c>
      <c r="BV5" s="392">
        <f>Data!BV37</f>
        <v>0</v>
      </c>
      <c r="BW5" s="392">
        <f>Data!BW37</f>
        <v>0</v>
      </c>
      <c r="BX5" s="392">
        <f>Data!BX37</f>
        <v>0</v>
      </c>
      <c r="BY5" s="393">
        <f>SUM(BJ5:BX5)</f>
        <v>332577.1849083663</v>
      </c>
    </row>
    <row r="6" spans="1:255" x14ac:dyDescent="0.2">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37714.643746132344</v>
      </c>
      <c r="BL6" s="395">
        <f>Data!BL38</f>
        <v>35679.052511115529</v>
      </c>
      <c r="BM6" s="395">
        <f>Data!BM38</f>
        <v>37754.612605806469</v>
      </c>
      <c r="BN6" s="395">
        <f>Data!BN38</f>
        <v>40773.323183716864</v>
      </c>
      <c r="BO6" s="395">
        <f>Data!BO38</f>
        <v>40565.754300779867</v>
      </c>
      <c r="BP6" s="395">
        <f>Data!BP38</f>
        <v>42530.524779720276</v>
      </c>
      <c r="BQ6" s="395">
        <f>Data!BQ38</f>
        <v>44387.734341333657</v>
      </c>
      <c r="BR6" s="395">
        <f>Data!BR38</f>
        <v>0</v>
      </c>
      <c r="BS6" s="395">
        <f>Data!BS38</f>
        <v>0</v>
      </c>
      <c r="BT6" s="395">
        <f>Data!BT38</f>
        <v>0</v>
      </c>
      <c r="BU6" s="395">
        <f>Data!BU38</f>
        <v>0</v>
      </c>
      <c r="BV6" s="395">
        <f>Data!BV38</f>
        <v>0</v>
      </c>
      <c r="BW6" s="395">
        <f>Data!BW38</f>
        <v>0</v>
      </c>
      <c r="BX6" s="395">
        <f>Data!BX38</f>
        <v>0</v>
      </c>
      <c r="BY6" s="396">
        <f>SUM(BJ6:BX6)</f>
        <v>320353.25099376601</v>
      </c>
      <c r="CS6" s="346"/>
    </row>
    <row r="7" spans="1:255" x14ac:dyDescent="0.2">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38674.916169295982</v>
      </c>
      <c r="BL7" s="395">
        <f>Data!BL39</f>
        <v>37414.912779135338</v>
      </c>
      <c r="BM7" s="395">
        <f>Data!BM39</f>
        <v>39742.316251204938</v>
      </c>
      <c r="BN7" s="395">
        <f>Data!BN39</f>
        <v>40034.578568723678</v>
      </c>
      <c r="BO7" s="395">
        <f>Data!BO39</f>
        <v>43159.340379258734</v>
      </c>
      <c r="BP7" s="395">
        <f>Data!BP39</f>
        <v>44910.099098321036</v>
      </c>
      <c r="BQ7" s="395">
        <f>Data!BQ39</f>
        <v>47809.857444771675</v>
      </c>
      <c r="BR7" s="395">
        <f>Data!BR39</f>
        <v>0</v>
      </c>
      <c r="BS7" s="395">
        <f>Data!BS39</f>
        <v>0</v>
      </c>
      <c r="BT7" s="395">
        <f>Data!BT39</f>
        <v>0</v>
      </c>
      <c r="BU7" s="395">
        <f>Data!BU39</f>
        <v>0</v>
      </c>
      <c r="BV7" s="395">
        <f>Data!BV39</f>
        <v>0</v>
      </c>
      <c r="BW7" s="395">
        <f>Data!BW39</f>
        <v>0</v>
      </c>
      <c r="BX7" s="395">
        <f>Data!BX39</f>
        <v>0</v>
      </c>
      <c r="BY7" s="396">
        <f>SUM(BJ7:BX7)</f>
        <v>333746.03780880518</v>
      </c>
      <c r="CS7" s="346"/>
    </row>
    <row r="8" spans="1:255" x14ac:dyDescent="0.2">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36635.502087545094</v>
      </c>
      <c r="BL8" s="395">
        <f>Data!BL40</f>
        <v>38191.743513248264</v>
      </c>
      <c r="BM8" s="395">
        <f>Data!BM40</f>
        <v>37801.064590548885</v>
      </c>
      <c r="BN8" s="395">
        <f>Data!BN40</f>
        <v>36314.221147811259</v>
      </c>
      <c r="BO8" s="395">
        <f>Data!BO40</f>
        <v>35421.977116554415</v>
      </c>
      <c r="BP8" s="395">
        <f>Data!BP40</f>
        <v>38955.731238819244</v>
      </c>
      <c r="BQ8" s="395">
        <f>Data!BQ40</f>
        <v>40595.373134380898</v>
      </c>
      <c r="BR8" s="395">
        <f>Data!BR40</f>
        <v>0</v>
      </c>
      <c r="BS8" s="395">
        <f>Data!BS40</f>
        <v>0</v>
      </c>
      <c r="BT8" s="395">
        <f>Data!BT40</f>
        <v>0</v>
      </c>
      <c r="BU8" s="395">
        <f>Data!BU40</f>
        <v>0</v>
      </c>
      <c r="BV8" s="395">
        <f>Data!BV40</f>
        <v>0</v>
      </c>
      <c r="BW8" s="395">
        <f>Data!BW40</f>
        <v>0</v>
      </c>
      <c r="BX8" s="395">
        <f>Data!BX40</f>
        <v>0</v>
      </c>
      <c r="BY8" s="396">
        <f>SUM(BJ8:BX8)</f>
        <v>302735.56165306509</v>
      </c>
      <c r="CS8" s="346"/>
    </row>
    <row r="9" spans="1:255" ht="13.5" thickBot="1" x14ac:dyDescent="0.25">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33730.980915074513</v>
      </c>
      <c r="BL9" s="398">
        <f>Data!BL41</f>
        <v>36264.156576561603</v>
      </c>
      <c r="BM9" s="398">
        <f>Data!BM41</f>
        <v>32229.530968888565</v>
      </c>
      <c r="BN9" s="398">
        <f>Data!BN41</f>
        <v>32279.792843670948</v>
      </c>
      <c r="BO9" s="398">
        <f>Data!BO41</f>
        <v>34320.02317472134</v>
      </c>
      <c r="BP9" s="398">
        <f>Data!BP41</f>
        <v>30593.110109954563</v>
      </c>
      <c r="BQ9" s="398">
        <f>Data!BQ41</f>
        <v>29321.163533857365</v>
      </c>
      <c r="BR9" s="398">
        <f>Data!BR41</f>
        <v>0</v>
      </c>
      <c r="BS9" s="398">
        <f>Data!BS41</f>
        <v>0</v>
      </c>
      <c r="BT9" s="398">
        <f>Data!BT41</f>
        <v>0</v>
      </c>
      <c r="BU9" s="398">
        <f>Data!BU41</f>
        <v>0</v>
      </c>
      <c r="BV9" s="398">
        <f>Data!BV41</f>
        <v>0</v>
      </c>
      <c r="BW9" s="398">
        <f>Data!BW41</f>
        <v>0</v>
      </c>
      <c r="BX9" s="398">
        <f>Data!BX41</f>
        <v>0</v>
      </c>
      <c r="BY9" s="399">
        <f>SUM(BJ9:BX9)</f>
        <v>267326.11199535208</v>
      </c>
      <c r="CS9" s="346"/>
    </row>
    <row r="10" spans="1:255" x14ac:dyDescent="0.2">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2">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2">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38024.730158399383</v>
      </c>
      <c r="BL12" s="346">
        <f t="shared" si="1"/>
        <v>37329.740244552486</v>
      </c>
      <c r="BM12" s="346">
        <f t="shared" si="1"/>
        <v>37672.838802826373</v>
      </c>
      <c r="BN12" s="346">
        <f t="shared" si="1"/>
        <v>38451.456273776515</v>
      </c>
      <c r="BO12" s="346">
        <f t="shared" si="1"/>
        <v>39315.210906177483</v>
      </c>
      <c r="BP12" s="346">
        <f t="shared" si="1"/>
        <v>39692.107257073898</v>
      </c>
      <c r="BQ12" s="346">
        <f t="shared" si="1"/>
        <v>41034.462246577925</v>
      </c>
      <c r="BR12" s="346">
        <f t="shared" si="1"/>
        <v>0</v>
      </c>
      <c r="BS12" s="346">
        <f t="shared" si="1"/>
        <v>0</v>
      </c>
      <c r="BT12" s="346">
        <f t="shared" si="1"/>
        <v>0</v>
      </c>
      <c r="BU12" s="346">
        <f t="shared" si="1"/>
        <v>0</v>
      </c>
      <c r="BV12" s="346">
        <f t="shared" si="1"/>
        <v>0</v>
      </c>
      <c r="BW12" s="346">
        <f t="shared" si="1"/>
        <v>0</v>
      </c>
      <c r="BX12" s="346">
        <f t="shared" si="1"/>
        <v>0</v>
      </c>
      <c r="BY12" s="346">
        <f>SUM(BY5:BY10)/$V$2</f>
        <v>311347.6294718709</v>
      </c>
      <c r="CQ12" s="346"/>
      <c r="CS12" s="346"/>
    </row>
    <row r="14" spans="1:255" x14ac:dyDescent="0.2">
      <c r="CS14" s="346"/>
      <c r="DO14" s="346"/>
      <c r="DP14" s="346"/>
      <c r="EK14" s="346"/>
      <c r="EW14" s="346"/>
      <c r="FI14" s="346"/>
      <c r="FU14" s="346"/>
      <c r="GG14" s="346"/>
      <c r="GS14" s="346"/>
      <c r="HE14" s="346"/>
      <c r="HQ14" s="346"/>
      <c r="IC14" s="346"/>
      <c r="IO14" s="346"/>
    </row>
    <row r="15" spans="1:255" x14ac:dyDescent="0.2">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2">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2">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2">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2">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2">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2">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2">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2">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2">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2">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2">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2">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2">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2">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2">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2">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2">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2">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8" x14ac:dyDescent="0.2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8" x14ac:dyDescent="0.25">
      <c r="E46" s="345" t="s">
        <v>1022</v>
      </c>
      <c r="V46" s="346"/>
      <c r="W46" s="346"/>
      <c r="Y46" s="346"/>
      <c r="AA46" s="345" t="s">
        <v>1022</v>
      </c>
      <c r="BY46" s="343" t="s">
        <v>1030</v>
      </c>
    </row>
    <row r="47" spans="2:255" x14ac:dyDescent="0.2">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5" thickBot="1" x14ac:dyDescent="0.25">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2">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1514.651225339763</v>
      </c>
      <c r="BL49" s="410">
        <f>Data!BL47</f>
        <v>307.80722679243235</v>
      </c>
      <c r="BM49" s="410">
        <f>Data!BM47</f>
        <v>440.91699320250751</v>
      </c>
      <c r="BN49" s="410">
        <f>Data!BN47</f>
        <v>2280.468429240063</v>
      </c>
      <c r="BO49" s="410">
        <f>Data!BO47</f>
        <v>3398.2377228220703</v>
      </c>
      <c r="BP49" s="410">
        <f>Data!BP47</f>
        <v>3648.065849521518</v>
      </c>
      <c r="BQ49" s="410">
        <f>Data!BQ47</f>
        <v>4513.4846700250137</v>
      </c>
      <c r="BR49" s="410">
        <f>Data!BR47</f>
        <v>0</v>
      </c>
      <c r="BS49" s="410">
        <f>Data!BS47</f>
        <v>0</v>
      </c>
      <c r="BT49" s="410">
        <f>Data!BT47</f>
        <v>0</v>
      </c>
      <c r="BU49" s="410">
        <f>Data!BU47</f>
        <v>0</v>
      </c>
      <c r="BV49" s="410">
        <f>Data!BV47</f>
        <v>0</v>
      </c>
      <c r="BW49" s="410">
        <f>Data!BW47</f>
        <v>0</v>
      </c>
      <c r="BX49" s="410">
        <f>Data!BX47</f>
        <v>0</v>
      </c>
      <c r="BY49" s="411">
        <f>SUM(BJ49:BX49)</f>
        <v>16961.238712899045</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2">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1370.7157134685442</v>
      </c>
      <c r="BL50" s="413">
        <f>Data!BL48</f>
        <v>1209.5968428871483</v>
      </c>
      <c r="BM50" s="413">
        <f>Data!BM48</f>
        <v>1049.776213588342</v>
      </c>
      <c r="BN50" s="413">
        <f>Data!BN48</f>
        <v>2035.956956310898</v>
      </c>
      <c r="BO50" s="413">
        <f>Data!BO48</f>
        <v>2513.5834965214876</v>
      </c>
      <c r="BP50" s="413">
        <f>Data!BP48</f>
        <v>3498.7270094348041</v>
      </c>
      <c r="BQ50" s="413">
        <f>Data!BQ48</f>
        <v>4734.9282203857674</v>
      </c>
      <c r="BR50" s="413">
        <f>Data!BR48</f>
        <v>0</v>
      </c>
      <c r="BS50" s="413">
        <f>Data!BS48</f>
        <v>0</v>
      </c>
      <c r="BT50" s="413">
        <f>Data!BT48</f>
        <v>0</v>
      </c>
      <c r="BU50" s="413">
        <f>Data!BU48</f>
        <v>0</v>
      </c>
      <c r="BV50" s="413">
        <f>Data!BV48</f>
        <v>0</v>
      </c>
      <c r="BW50" s="413">
        <f>Data!BW48</f>
        <v>0</v>
      </c>
      <c r="BX50" s="413">
        <f>Data!BX48</f>
        <v>0</v>
      </c>
      <c r="BY50" s="414">
        <f>SUM(BJ50:BX50)</f>
        <v>19168.386909553512</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2">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2026.274441097848</v>
      </c>
      <c r="BL51" s="413">
        <f>Data!BL49</f>
        <v>1749.4490000909045</v>
      </c>
      <c r="BM51" s="413">
        <f>Data!BM49</f>
        <v>2583.2019410933258</v>
      </c>
      <c r="BN51" s="413">
        <f>Data!BN49</f>
        <v>1069.0672043951452</v>
      </c>
      <c r="BO51" s="413">
        <f>Data!BO49</f>
        <v>1691.3536240964308</v>
      </c>
      <c r="BP51" s="413">
        <f>Data!BP49</f>
        <v>2617.7458110487387</v>
      </c>
      <c r="BQ51" s="413">
        <f>Data!BQ49</f>
        <v>6086.0363759917918</v>
      </c>
      <c r="BR51" s="413">
        <f>Data!BR49</f>
        <v>0</v>
      </c>
      <c r="BS51" s="413">
        <f>Data!BS49</f>
        <v>0</v>
      </c>
      <c r="BT51" s="413">
        <f>Data!BT49</f>
        <v>0</v>
      </c>
      <c r="BU51" s="413">
        <f>Data!BU49</f>
        <v>0</v>
      </c>
      <c r="BV51" s="413">
        <f>Data!BV49</f>
        <v>0</v>
      </c>
      <c r="BW51" s="413">
        <f>Data!BW49</f>
        <v>0</v>
      </c>
      <c r="BX51" s="413">
        <f>Data!BX49</f>
        <v>0</v>
      </c>
      <c r="BY51" s="414">
        <f>SUM(BJ51:BX51)</f>
        <v>19909.792814468958</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2">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1432.3683321571798</v>
      </c>
      <c r="BL52" s="413">
        <f>Data!BL50</f>
        <v>-1411.2237239975036</v>
      </c>
      <c r="BM52" s="413">
        <f>Data!BM50</f>
        <v>2547.5912984273732</v>
      </c>
      <c r="BN52" s="413">
        <f>Data!BN50</f>
        <v>2300.1621971383506</v>
      </c>
      <c r="BO52" s="413">
        <f>Data!BO50</f>
        <v>1760.8851538747474</v>
      </c>
      <c r="BP52" s="413">
        <f>Data!BP50</f>
        <v>3189.3616764318795</v>
      </c>
      <c r="BQ52" s="413">
        <f>Data!BQ50</f>
        <v>4464.1971646776874</v>
      </c>
      <c r="BR52" s="413">
        <f>Data!BR50</f>
        <v>0</v>
      </c>
      <c r="BS52" s="413">
        <f>Data!BS50</f>
        <v>0</v>
      </c>
      <c r="BT52" s="413">
        <f>Data!BT50</f>
        <v>0</v>
      </c>
      <c r="BU52" s="413">
        <f>Data!BU50</f>
        <v>0</v>
      </c>
      <c r="BV52" s="413">
        <f>Data!BV50</f>
        <v>0</v>
      </c>
      <c r="BW52" s="413">
        <f>Data!BW50</f>
        <v>0</v>
      </c>
      <c r="BX52" s="413">
        <f>Data!BX50</f>
        <v>0</v>
      </c>
      <c r="BY52" s="414">
        <f>SUM(BJ52:BX52)</f>
        <v>17263.549322702434</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5" thickBot="1" x14ac:dyDescent="0.25">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1645.1071411665305</v>
      </c>
      <c r="BL53" s="416">
        <f>Data!BL51</f>
        <v>2642.7904722054154</v>
      </c>
      <c r="BM53" s="416">
        <f>Data!BM51</f>
        <v>1260.4825994982234</v>
      </c>
      <c r="BN53" s="416">
        <f>Data!BN51</f>
        <v>1199.6387060025297</v>
      </c>
      <c r="BO53" s="416">
        <f>Data!BO51</f>
        <v>2155.3783561630657</v>
      </c>
      <c r="BP53" s="416">
        <f>Data!BP51</f>
        <v>754.49509377798813</v>
      </c>
      <c r="BQ53" s="416">
        <f>Data!BQ51</f>
        <v>245.34428068888931</v>
      </c>
      <c r="BR53" s="416">
        <f>Data!BR51</f>
        <v>0</v>
      </c>
      <c r="BS53" s="416">
        <f>Data!BS51</f>
        <v>0</v>
      </c>
      <c r="BT53" s="416">
        <f>Data!BT51</f>
        <v>0</v>
      </c>
      <c r="BU53" s="416">
        <f>Data!BU51</f>
        <v>0</v>
      </c>
      <c r="BV53" s="416">
        <f>Data!BV51</f>
        <v>0</v>
      </c>
      <c r="BW53" s="416">
        <f>Data!BW51</f>
        <v>0</v>
      </c>
      <c r="BX53" s="416">
        <f>Data!BX51</f>
        <v>0</v>
      </c>
      <c r="BY53" s="417">
        <f>SUM(BJ53:BX53)</f>
        <v>12816.413306462542</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2">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2">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2">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1597.8233706459732</v>
      </c>
      <c r="BL56" s="346">
        <f t="shared" si="3"/>
        <v>899.68396359567942</v>
      </c>
      <c r="BM56" s="346">
        <f t="shared" si="3"/>
        <v>1576.3938091619543</v>
      </c>
      <c r="BN56" s="346">
        <f t="shared" si="3"/>
        <v>1777.0586986173973</v>
      </c>
      <c r="BO56" s="346">
        <f t="shared" si="3"/>
        <v>2303.8876706955607</v>
      </c>
      <c r="BP56" s="346">
        <f t="shared" si="3"/>
        <v>2741.6790880429858</v>
      </c>
      <c r="BQ56" s="346">
        <f t="shared" si="3"/>
        <v>4008.7981423538304</v>
      </c>
      <c r="BR56" s="346">
        <f t="shared" si="3"/>
        <v>0</v>
      </c>
      <c r="BS56" s="346">
        <f t="shared" si="3"/>
        <v>0</v>
      </c>
      <c r="BT56" s="346">
        <f t="shared" si="3"/>
        <v>0</v>
      </c>
      <c r="BU56" s="346">
        <f t="shared" si="3"/>
        <v>0</v>
      </c>
      <c r="BV56" s="346">
        <f t="shared" si="3"/>
        <v>0</v>
      </c>
      <c r="BW56" s="346">
        <f t="shared" si="3"/>
        <v>0</v>
      </c>
      <c r="BX56" s="346">
        <f t="shared" si="3"/>
        <v>0</v>
      </c>
      <c r="BY56" s="346">
        <f>SUM(BY49:BY54)/$V$2</f>
        <v>17223.8762132173</v>
      </c>
      <c r="CQ56" s="343"/>
    </row>
    <row r="57" spans="1:255" x14ac:dyDescent="0.2">
      <c r="CQ57" s="343"/>
    </row>
    <row r="58" spans="1:255" x14ac:dyDescent="0.2">
      <c r="CQ58" s="343"/>
    </row>
    <row r="59" spans="1:255" x14ac:dyDescent="0.2">
      <c r="CQ59" s="343"/>
    </row>
    <row r="60" spans="1:255" x14ac:dyDescent="0.2">
      <c r="CQ60" s="348"/>
    </row>
    <row r="61" spans="1:255" x14ac:dyDescent="0.2">
      <c r="CQ61" s="350"/>
    </row>
    <row r="62" spans="1:255" x14ac:dyDescent="0.2">
      <c r="CQ62" s="350"/>
    </row>
    <row r="63" spans="1:255" x14ac:dyDescent="0.2">
      <c r="CQ63" s="350"/>
    </row>
    <row r="64" spans="1:255" x14ac:dyDescent="0.2">
      <c r="CQ64" s="350"/>
    </row>
    <row r="65" spans="79:95" x14ac:dyDescent="0.2">
      <c r="CQ65" s="350"/>
    </row>
    <row r="66" spans="79:95" x14ac:dyDescent="0.2">
      <c r="CA66" s="346"/>
      <c r="CQ66" s="350"/>
    </row>
    <row r="67" spans="79:95" x14ac:dyDescent="0.2">
      <c r="CA67" s="346"/>
      <c r="CQ67" s="350"/>
    </row>
    <row r="68" spans="79:95" x14ac:dyDescent="0.2">
      <c r="CQ68" s="350"/>
    </row>
    <row r="69" spans="79:95" x14ac:dyDescent="0.2">
      <c r="CA69" s="346"/>
      <c r="CQ69" s="350"/>
    </row>
    <row r="70" spans="79:95" x14ac:dyDescent="0.2">
      <c r="CA70" s="346"/>
      <c r="CQ70" s="350"/>
    </row>
    <row r="71" spans="79:95" x14ac:dyDescent="0.2">
      <c r="CA71" s="346"/>
      <c r="CQ71" s="350"/>
    </row>
    <row r="72" spans="79:95" x14ac:dyDescent="0.2">
      <c r="CA72" s="346"/>
      <c r="CQ72" s="346"/>
    </row>
    <row r="73" spans="79:95" x14ac:dyDescent="0.2">
      <c r="CA73" s="346"/>
    </row>
    <row r="74" spans="79:95" x14ac:dyDescent="0.2">
      <c r="CA74" s="346"/>
      <c r="CQ74" s="343"/>
    </row>
    <row r="75" spans="79:95" x14ac:dyDescent="0.2">
      <c r="CA75" s="346"/>
    </row>
    <row r="76" spans="79:95" x14ac:dyDescent="0.2">
      <c r="CA76" s="346"/>
      <c r="CQ76" s="343"/>
    </row>
    <row r="77" spans="79:95" x14ac:dyDescent="0.2">
      <c r="CA77" s="346"/>
      <c r="CQ77" s="343"/>
    </row>
    <row r="78" spans="79:95" x14ac:dyDescent="0.2">
      <c r="CQ78" s="343"/>
    </row>
    <row r="80" spans="79:95" x14ac:dyDescent="0.2">
      <c r="CQ80" s="350"/>
    </row>
    <row r="81" spans="1:95" x14ac:dyDescent="0.2">
      <c r="CQ81" s="350"/>
    </row>
    <row r="82" spans="1:95" x14ac:dyDescent="0.2">
      <c r="CQ82" s="350"/>
    </row>
    <row r="83" spans="1:95" x14ac:dyDescent="0.2">
      <c r="CA83" s="346"/>
      <c r="CQ83" s="350"/>
    </row>
    <row r="84" spans="1:95" x14ac:dyDescent="0.2">
      <c r="CA84" s="346"/>
      <c r="CQ84" s="350"/>
    </row>
    <row r="85" spans="1:95" x14ac:dyDescent="0.2">
      <c r="CA85" s="346"/>
      <c r="CQ85" s="350"/>
    </row>
    <row r="86" spans="1:95" ht="18" x14ac:dyDescent="0.25">
      <c r="E86" s="345" t="s">
        <v>1031</v>
      </c>
      <c r="AA86" s="345" t="s">
        <v>1031</v>
      </c>
      <c r="CA86" s="346"/>
      <c r="CQ86" s="350"/>
    </row>
    <row r="87" spans="1:95" ht="18" x14ac:dyDescent="0.25">
      <c r="D87" s="345"/>
      <c r="E87" s="345" t="s">
        <v>1032</v>
      </c>
      <c r="F87" s="345"/>
      <c r="V87" s="346"/>
      <c r="W87" s="346"/>
      <c r="Y87" s="346"/>
      <c r="Z87" s="345"/>
      <c r="AA87" s="345" t="s">
        <v>1032</v>
      </c>
      <c r="AB87" s="345"/>
      <c r="CA87" s="346"/>
      <c r="CQ87" s="350"/>
    </row>
    <row r="88" spans="1:95" x14ac:dyDescent="0.2">
      <c r="V88" s="346"/>
      <c r="W88" s="346"/>
      <c r="Y88" s="346"/>
      <c r="CA88" s="346"/>
      <c r="CQ88" s="350"/>
    </row>
    <row r="89" spans="1:95" x14ac:dyDescent="0.2">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5" thickBot="1" x14ac:dyDescent="0.25">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2">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20473.276832927859</v>
      </c>
      <c r="BL91" s="392">
        <f>Data!BL57</f>
        <v>20781.084059720291</v>
      </c>
      <c r="BM91" s="392">
        <f>Data!BM57</f>
        <v>19222.001052922798</v>
      </c>
      <c r="BN91" s="392">
        <f>Data!BN57</f>
        <v>21502.469482162862</v>
      </c>
      <c r="BO91" s="392">
        <f>Data!BO57</f>
        <v>24900.707204984934</v>
      </c>
      <c r="BP91" s="392">
        <f>Data!BP57</f>
        <v>26548.773054506451</v>
      </c>
      <c r="BQ91" s="392">
        <f>Data!BQ57</f>
        <v>29062.257724531464</v>
      </c>
      <c r="BR91" s="392">
        <f>Data!BR57</f>
        <v>0</v>
      </c>
      <c r="BS91" s="392">
        <f>Data!BS57</f>
        <v>0</v>
      </c>
      <c r="BT91" s="392">
        <f>Data!BT57</f>
        <v>0</v>
      </c>
      <c r="BU91" s="392">
        <f>Data!BU57</f>
        <v>0</v>
      </c>
      <c r="BV91" s="392">
        <f>Data!BV57</f>
        <v>0</v>
      </c>
      <c r="BW91" s="392">
        <f>Data!BW57</f>
        <v>0</v>
      </c>
      <c r="BX91" s="393">
        <f>Data!BX57</f>
        <v>0</v>
      </c>
      <c r="CA91" s="346"/>
      <c r="CQ91" s="346"/>
    </row>
    <row r="92" spans="1:95" x14ac:dyDescent="0.2">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20201.369984833826</v>
      </c>
      <c r="BL92" s="395">
        <f>Data!BL58</f>
        <v>21410.966827720975</v>
      </c>
      <c r="BM92" s="395">
        <f>Data!BM58</f>
        <v>22460.743041309317</v>
      </c>
      <c r="BN92" s="395">
        <f>Data!BN58</f>
        <v>23496.699997620213</v>
      </c>
      <c r="BO92" s="395">
        <f>Data!BO58</f>
        <v>20510.283494141702</v>
      </c>
      <c r="BP92" s="395">
        <f>Data!BP58</f>
        <v>18509.010503576505</v>
      </c>
      <c r="BQ92" s="395">
        <f>Data!BQ58</f>
        <v>22243.938723962274</v>
      </c>
      <c r="BR92" s="395">
        <f>Data!BR58</f>
        <v>0</v>
      </c>
      <c r="BS92" s="395">
        <f>Data!BS58</f>
        <v>0</v>
      </c>
      <c r="BT92" s="395">
        <f>Data!BT58</f>
        <v>0</v>
      </c>
      <c r="BU92" s="395">
        <f>Data!BU58</f>
        <v>0</v>
      </c>
      <c r="BV92" s="395">
        <f>Data!BV58</f>
        <v>0</v>
      </c>
      <c r="BW92" s="395">
        <f>Data!BW58</f>
        <v>0</v>
      </c>
      <c r="BX92" s="396">
        <f>Data!BX58</f>
        <v>0</v>
      </c>
      <c r="CA92" s="346"/>
    </row>
    <row r="93" spans="1:95" x14ac:dyDescent="0.2">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14207.850457565806</v>
      </c>
      <c r="BL93" s="395">
        <f>Data!BL59</f>
        <v>16057.289457656711</v>
      </c>
      <c r="BM93" s="395">
        <f>Data!BM59</f>
        <v>18640.481398750038</v>
      </c>
      <c r="BN93" s="395">
        <f>Data!BN59</f>
        <v>19709.538603145182</v>
      </c>
      <c r="BO93" s="395">
        <f>Data!BO59</f>
        <v>21400.882227241615</v>
      </c>
      <c r="BP93" s="395">
        <f>Data!BP59</f>
        <v>24018.618038290351</v>
      </c>
      <c r="BQ93" s="395">
        <f>Data!BQ59</f>
        <v>30104.644414282142</v>
      </c>
      <c r="BR93" s="395">
        <f>Data!BR59</f>
        <v>0</v>
      </c>
      <c r="BS93" s="395">
        <f>Data!BS59</f>
        <v>0</v>
      </c>
      <c r="BT93" s="395">
        <f>Data!BT59</f>
        <v>0</v>
      </c>
      <c r="BU93" s="395">
        <f>Data!BU59</f>
        <v>0</v>
      </c>
      <c r="BV93" s="395">
        <f>Data!BV59</f>
        <v>0</v>
      </c>
      <c r="BW93" s="395">
        <f>Data!BW59</f>
        <v>0</v>
      </c>
      <c r="BX93" s="396">
        <f>Data!BX59</f>
        <v>0</v>
      </c>
      <c r="CA93" s="346"/>
      <c r="CQ93" s="343"/>
    </row>
    <row r="94" spans="1:95" x14ac:dyDescent="0.2">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20487.362525481607</v>
      </c>
      <c r="BL94" s="395">
        <f>Data!BL60</f>
        <v>19076.138801484103</v>
      </c>
      <c r="BM94" s="395">
        <f>Data!BM60</f>
        <v>16623.730099911478</v>
      </c>
      <c r="BN94" s="395">
        <f>Data!BN60</f>
        <v>15923.892297049828</v>
      </c>
      <c r="BO94" s="395">
        <f>Data!BO60</f>
        <v>16684.777450924576</v>
      </c>
      <c r="BP94" s="395">
        <f>Data!BP60</f>
        <v>19874.139127356455</v>
      </c>
      <c r="BQ94" s="395">
        <f>Data!BQ60</f>
        <v>21838.336292034142</v>
      </c>
      <c r="BR94" s="395">
        <f>Data!BR60</f>
        <v>0</v>
      </c>
      <c r="BS94" s="395">
        <f>Data!BS60</f>
        <v>0</v>
      </c>
      <c r="BT94" s="395">
        <f>Data!BT60</f>
        <v>0</v>
      </c>
      <c r="BU94" s="395">
        <f>Data!BU60</f>
        <v>0</v>
      </c>
      <c r="BV94" s="395">
        <f>Data!BV60</f>
        <v>0</v>
      </c>
      <c r="BW94" s="395">
        <f>Data!BW60</f>
        <v>0</v>
      </c>
      <c r="BX94" s="396">
        <f>Data!BX60</f>
        <v>0</v>
      </c>
      <c r="CA94" s="346"/>
      <c r="CQ94" s="343"/>
    </row>
    <row r="95" spans="1:95" ht="13.5" thickBot="1" x14ac:dyDescent="0.25">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12645.187033451926</v>
      </c>
      <c r="BL95" s="398">
        <f>Data!BL61</f>
        <v>14287.977505657342</v>
      </c>
      <c r="BM95" s="398">
        <f>Data!BM61</f>
        <v>14548.460105155566</v>
      </c>
      <c r="BN95" s="398">
        <f>Data!BN61</f>
        <v>14748.098811158094</v>
      </c>
      <c r="BO95" s="398">
        <f>Data!BO61</f>
        <v>15903.47716732116</v>
      </c>
      <c r="BP95" s="398">
        <f>Data!BP61</f>
        <v>10657.972261099148</v>
      </c>
      <c r="BQ95" s="398">
        <f>Data!BQ61</f>
        <v>10903.316541788037</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2">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2">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2">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17603.009366852202</v>
      </c>
      <c r="BL98" s="346">
        <f t="shared" si="5"/>
        <v>18322.691330447884</v>
      </c>
      <c r="BM98" s="346">
        <f t="shared" si="5"/>
        <v>18299.08313960984</v>
      </c>
      <c r="BN98" s="346">
        <f t="shared" si="5"/>
        <v>19076.139838227235</v>
      </c>
      <c r="BO98" s="346">
        <f t="shared" si="5"/>
        <v>19880.025508922798</v>
      </c>
      <c r="BP98" s="346">
        <f t="shared" si="5"/>
        <v>19921.702596965781</v>
      </c>
      <c r="BQ98" s="346">
        <f t="shared" si="5"/>
        <v>22830.498739319613</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2">
      <c r="CQ99" s="350"/>
    </row>
    <row r="100" spans="1:95" x14ac:dyDescent="0.2">
      <c r="BZ100" s="351"/>
      <c r="CQ100" s="350"/>
    </row>
    <row r="101" spans="1:95" x14ac:dyDescent="0.2">
      <c r="CQ101" s="350"/>
    </row>
    <row r="102" spans="1:95" x14ac:dyDescent="0.2">
      <c r="CQ102" s="350"/>
    </row>
    <row r="103" spans="1:95" x14ac:dyDescent="0.2">
      <c r="CA103" s="346"/>
      <c r="CQ103" s="350"/>
    </row>
    <row r="104" spans="1:95" x14ac:dyDescent="0.2">
      <c r="CA104" s="346"/>
      <c r="CQ104" s="350"/>
    </row>
    <row r="105" spans="1:95" x14ac:dyDescent="0.2">
      <c r="CA105" s="346"/>
      <c r="CQ105" s="350"/>
    </row>
    <row r="106" spans="1:95" x14ac:dyDescent="0.2">
      <c r="CA106" s="346"/>
      <c r="CQ106" s="350"/>
    </row>
    <row r="107" spans="1:95" x14ac:dyDescent="0.2">
      <c r="CA107" s="346"/>
      <c r="CQ107" s="350"/>
    </row>
    <row r="108" spans="1:95" x14ac:dyDescent="0.2">
      <c r="CA108" s="346"/>
      <c r="CQ108" s="350"/>
    </row>
    <row r="109" spans="1:95" x14ac:dyDescent="0.2">
      <c r="CA109" s="346"/>
      <c r="CQ109" s="350"/>
    </row>
    <row r="110" spans="1:95" x14ac:dyDescent="0.2">
      <c r="BZ110" s="343"/>
      <c r="CQ110" s="346"/>
    </row>
    <row r="111" spans="1:95" x14ac:dyDescent="0.2">
      <c r="BZ111" s="343"/>
    </row>
    <row r="112" spans="1:95" x14ac:dyDescent="0.2">
      <c r="BZ112" s="343"/>
      <c r="CQ112" s="340"/>
    </row>
    <row r="113" spans="4:95" x14ac:dyDescent="0.2">
      <c r="BZ113" s="343"/>
      <c r="CQ113" s="343"/>
    </row>
    <row r="114" spans="4:95" x14ac:dyDescent="0.2">
      <c r="BZ114" s="348"/>
      <c r="CQ114" s="343"/>
    </row>
    <row r="115" spans="4:95" x14ac:dyDescent="0.2">
      <c r="BZ115" s="350"/>
      <c r="CQ115" s="343"/>
    </row>
    <row r="117" spans="4:95" x14ac:dyDescent="0.2">
      <c r="CQ117" s="350"/>
    </row>
    <row r="118" spans="4:95" x14ac:dyDescent="0.2">
      <c r="CQ118" s="350"/>
    </row>
    <row r="119" spans="4:95" x14ac:dyDescent="0.2">
      <c r="CQ119" s="350"/>
    </row>
    <row r="120" spans="4:95" x14ac:dyDescent="0.2">
      <c r="CA120" s="346"/>
      <c r="CQ120" s="350"/>
    </row>
    <row r="121" spans="4:95" x14ac:dyDescent="0.2">
      <c r="CA121" s="346"/>
      <c r="CQ121" s="350"/>
    </row>
    <row r="122" spans="4:95" x14ac:dyDescent="0.2">
      <c r="CA122" s="346"/>
      <c r="CQ122" s="350"/>
    </row>
    <row r="123" spans="4:95" x14ac:dyDescent="0.2">
      <c r="CQ123" s="350"/>
    </row>
    <row r="124" spans="4:95" x14ac:dyDescent="0.2">
      <c r="CQ124" s="350"/>
    </row>
    <row r="125" spans="4:95" x14ac:dyDescent="0.2">
      <c r="CQ125" s="350"/>
    </row>
    <row r="126" spans="4:95" x14ac:dyDescent="0.2">
      <c r="CQ126" s="350"/>
    </row>
    <row r="127" spans="4:95" ht="18" x14ac:dyDescent="0.25">
      <c r="D127" s="345" t="s">
        <v>1034</v>
      </c>
      <c r="AA127" s="345" t="s">
        <v>1034</v>
      </c>
      <c r="CQ127" s="350"/>
    </row>
    <row r="128" spans="4:95" ht="18" x14ac:dyDescent="0.2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8" x14ac:dyDescent="0.25">
      <c r="D129" s="352" t="s">
        <v>176</v>
      </c>
      <c r="AA129" s="352" t="s">
        <v>176</v>
      </c>
      <c r="BZ129" s="350"/>
      <c r="CQ129" s="346"/>
    </row>
    <row r="130" spans="1:95" x14ac:dyDescent="0.2">
      <c r="V130" s="343"/>
      <c r="W130" s="343"/>
      <c r="X130" s="343"/>
      <c r="Y130" s="343"/>
      <c r="Z130" s="343"/>
      <c r="AA130" s="343"/>
      <c r="AB130" s="343"/>
      <c r="AC130" s="343"/>
      <c r="BY130" s="343" t="s">
        <v>180</v>
      </c>
      <c r="BZ130" s="350"/>
      <c r="CQ130" s="343"/>
    </row>
    <row r="131" spans="1:95" x14ac:dyDescent="0.2">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5" thickBot="1" x14ac:dyDescent="0.25">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2">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72909</v>
      </c>
      <c r="BL133" s="392">
        <f>Data!BL67</f>
        <v>59359</v>
      </c>
      <c r="BM133" s="392">
        <f>Data!BM67</f>
        <v>65461</v>
      </c>
      <c r="BN133" s="392">
        <f>Data!BN67</f>
        <v>78541</v>
      </c>
      <c r="BO133" s="392">
        <f>Data!BO67</f>
        <v>74794</v>
      </c>
      <c r="BP133" s="392">
        <f>Data!BP67</f>
        <v>83786</v>
      </c>
      <c r="BQ133" s="392">
        <f>Data!BQ67</f>
        <v>72201</v>
      </c>
      <c r="BR133" s="392">
        <f>Data!BR67</f>
        <v>0</v>
      </c>
      <c r="BS133" s="392">
        <f>Data!BS67</f>
        <v>0</v>
      </c>
      <c r="BT133" s="392">
        <f>Data!BT67</f>
        <v>0</v>
      </c>
      <c r="BU133" s="392">
        <f>Data!BU67</f>
        <v>0</v>
      </c>
      <c r="BV133" s="392">
        <f>Data!BV67</f>
        <v>0</v>
      </c>
      <c r="BW133" s="392">
        <f>Data!BW67</f>
        <v>0</v>
      </c>
      <c r="BX133" s="392">
        <f>Data!BX67</f>
        <v>0</v>
      </c>
      <c r="BY133" s="393">
        <f>SUM(BJ133:BX133)</f>
        <v>573658</v>
      </c>
      <c r="BZ133" s="350"/>
      <c r="CQ133" s="343"/>
    </row>
    <row r="134" spans="1:95" x14ac:dyDescent="0.2">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72746</v>
      </c>
      <c r="BL134" s="395">
        <f>Data!BL68</f>
        <v>61817</v>
      </c>
      <c r="BM134" s="395">
        <f>Data!BM68</f>
        <v>73706</v>
      </c>
      <c r="BN134" s="395">
        <f>Data!BN68</f>
        <v>71377</v>
      </c>
      <c r="BO134" s="395">
        <f>Data!BO68</f>
        <v>74544</v>
      </c>
      <c r="BP134" s="395">
        <f>Data!BP68</f>
        <v>74275</v>
      </c>
      <c r="BQ134" s="395">
        <f>Data!BQ68</f>
        <v>68656</v>
      </c>
      <c r="BR134" s="395">
        <f>Data!BR68</f>
        <v>0</v>
      </c>
      <c r="BS134" s="395">
        <f>Data!BS68</f>
        <v>0</v>
      </c>
      <c r="BT134" s="395">
        <f>Data!BT68</f>
        <v>0</v>
      </c>
      <c r="BU134" s="395">
        <f>Data!BU68</f>
        <v>0</v>
      </c>
      <c r="BV134" s="395">
        <f>Data!BV68</f>
        <v>0</v>
      </c>
      <c r="BW134" s="395">
        <f>Data!BW68</f>
        <v>0</v>
      </c>
      <c r="BX134" s="395">
        <f>Data!BX68</f>
        <v>0</v>
      </c>
      <c r="BY134" s="396">
        <f>SUM(BJ134:BX134)</f>
        <v>569627</v>
      </c>
      <c r="BZ134" s="350"/>
      <c r="CQ134" s="348"/>
    </row>
    <row r="135" spans="1:95" x14ac:dyDescent="0.2">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64607</v>
      </c>
      <c r="BL135" s="395">
        <f>Data!BL69</f>
        <v>60443</v>
      </c>
      <c r="BM135" s="395">
        <f>Data!BM69</f>
        <v>69644</v>
      </c>
      <c r="BN135" s="395">
        <f>Data!BN69</f>
        <v>72307</v>
      </c>
      <c r="BO135" s="395">
        <f>Data!BO69</f>
        <v>75445</v>
      </c>
      <c r="BP135" s="395">
        <f>Data!BP69</f>
        <v>74562</v>
      </c>
      <c r="BQ135" s="395">
        <f>Data!BQ69</f>
        <v>86243</v>
      </c>
      <c r="BR135" s="395">
        <f>Data!BR69</f>
        <v>0</v>
      </c>
      <c r="BS135" s="395">
        <f>Data!BS69</f>
        <v>0</v>
      </c>
      <c r="BT135" s="395">
        <f>Data!BT69</f>
        <v>0</v>
      </c>
      <c r="BU135" s="395">
        <f>Data!BU69</f>
        <v>0</v>
      </c>
      <c r="BV135" s="395">
        <f>Data!BV69</f>
        <v>0</v>
      </c>
      <c r="BW135" s="395">
        <f>Data!BW69</f>
        <v>0</v>
      </c>
      <c r="BX135" s="395">
        <f>Data!BX69</f>
        <v>0</v>
      </c>
      <c r="BY135" s="396">
        <f>SUM(BJ135:BX135)</f>
        <v>569282</v>
      </c>
      <c r="BZ135" s="350"/>
      <c r="CQ135" s="350"/>
    </row>
    <row r="136" spans="1:95" x14ac:dyDescent="0.2">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70134</v>
      </c>
      <c r="BL136" s="395">
        <f>Data!BL70</f>
        <v>61242</v>
      </c>
      <c r="BM136" s="395">
        <f>Data!BM70</f>
        <v>65443</v>
      </c>
      <c r="BN136" s="395">
        <f>Data!BN70</f>
        <v>55243</v>
      </c>
      <c r="BO136" s="395">
        <f>Data!BO70</f>
        <v>62643</v>
      </c>
      <c r="BP136" s="395">
        <f>Data!BP70</f>
        <v>63628</v>
      </c>
      <c r="BQ136" s="395">
        <f>Data!BQ70</f>
        <v>55591</v>
      </c>
      <c r="BR136" s="395">
        <f>Data!BR70</f>
        <v>0</v>
      </c>
      <c r="BS136" s="395">
        <f>Data!BS70</f>
        <v>0</v>
      </c>
      <c r="BT136" s="395">
        <f>Data!BT70</f>
        <v>0</v>
      </c>
      <c r="BU136" s="395">
        <f>Data!BU70</f>
        <v>0</v>
      </c>
      <c r="BV136" s="395">
        <f>Data!BV70</f>
        <v>0</v>
      </c>
      <c r="BW136" s="395">
        <f>Data!BW70</f>
        <v>0</v>
      </c>
      <c r="BX136" s="395">
        <f>Data!BX70</f>
        <v>0</v>
      </c>
      <c r="BY136" s="396">
        <f>SUM(BJ136:BX136)</f>
        <v>502819</v>
      </c>
      <c r="BZ136" s="350"/>
      <c r="CQ136" s="350"/>
    </row>
    <row r="137" spans="1:95" ht="13.5" thickBot="1" x14ac:dyDescent="0.25">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66008</v>
      </c>
      <c r="BL137" s="398">
        <f>Data!BL71</f>
        <v>73720</v>
      </c>
      <c r="BM137" s="398">
        <f>Data!BM71</f>
        <v>68037</v>
      </c>
      <c r="BN137" s="398">
        <f>Data!BN71</f>
        <v>74636</v>
      </c>
      <c r="BO137" s="398">
        <f>Data!BO71</f>
        <v>78199</v>
      </c>
      <c r="BP137" s="398">
        <f>Data!BP71</f>
        <v>72552</v>
      </c>
      <c r="BQ137" s="398">
        <f>Data!BQ71</f>
        <v>80986</v>
      </c>
      <c r="BR137" s="398">
        <f>Data!BR71</f>
        <v>0</v>
      </c>
      <c r="BS137" s="398">
        <f>Data!BS71</f>
        <v>0</v>
      </c>
      <c r="BT137" s="398">
        <f>Data!BT71</f>
        <v>0</v>
      </c>
      <c r="BU137" s="398">
        <f>Data!BU71</f>
        <v>0</v>
      </c>
      <c r="BV137" s="398">
        <f>Data!BV71</f>
        <v>0</v>
      </c>
      <c r="BW137" s="398">
        <f>Data!BW71</f>
        <v>0</v>
      </c>
      <c r="BX137" s="398">
        <f>Data!BX71</f>
        <v>0</v>
      </c>
      <c r="BY137" s="399">
        <f>SUM(BJ137:BX137)</f>
        <v>580745</v>
      </c>
      <c r="BZ137" s="350"/>
      <c r="CQ137" s="350"/>
    </row>
    <row r="138" spans="1:95" x14ac:dyDescent="0.2">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2">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2">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346404</v>
      </c>
      <c r="BL140" s="346">
        <f t="shared" si="7"/>
        <v>316581</v>
      </c>
      <c r="BM140" s="346">
        <f t="shared" si="7"/>
        <v>342291</v>
      </c>
      <c r="BN140" s="346">
        <f t="shared" si="7"/>
        <v>352104</v>
      </c>
      <c r="BO140" s="346">
        <f t="shared" si="7"/>
        <v>365625</v>
      </c>
      <c r="BP140" s="346">
        <f t="shared" si="7"/>
        <v>368803</v>
      </c>
      <c r="BQ140" s="346">
        <f t="shared" si="7"/>
        <v>363677</v>
      </c>
      <c r="BR140" s="346">
        <f t="shared" si="7"/>
        <v>0</v>
      </c>
      <c r="BS140" s="346">
        <f t="shared" si="7"/>
        <v>0</v>
      </c>
      <c r="BT140" s="346">
        <f t="shared" si="7"/>
        <v>0</v>
      </c>
      <c r="BU140" s="346">
        <f t="shared" si="7"/>
        <v>0</v>
      </c>
      <c r="BV140" s="346">
        <f t="shared" si="7"/>
        <v>0</v>
      </c>
      <c r="BW140" s="346">
        <f t="shared" si="7"/>
        <v>0</v>
      </c>
      <c r="BX140" s="346">
        <f t="shared" si="7"/>
        <v>0</v>
      </c>
      <c r="BY140" s="346">
        <f>SUM(BY133:BY138)</f>
        <v>2796131</v>
      </c>
      <c r="BZ140" s="346"/>
      <c r="CQ140" s="350"/>
    </row>
    <row r="141" spans="1:95" x14ac:dyDescent="0.2">
      <c r="BZ141" s="346"/>
      <c r="CA141" s="346"/>
      <c r="CQ141" s="350"/>
    </row>
    <row r="142" spans="1:95" x14ac:dyDescent="0.2">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2">
      <c r="CA166" s="346"/>
      <c r="CQ166" s="350"/>
    </row>
    <row r="167" spans="1:95" x14ac:dyDescent="0.2">
      <c r="BZ167" s="343"/>
      <c r="CA167" s="346"/>
      <c r="CQ167" s="350"/>
    </row>
    <row r="168" spans="1:95" x14ac:dyDescent="0.2">
      <c r="BZ168" s="343"/>
      <c r="CA168" s="346"/>
      <c r="CQ168" s="350"/>
    </row>
    <row r="169" spans="1:95" ht="18" x14ac:dyDescent="0.2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8" x14ac:dyDescent="0.25">
      <c r="D170" s="345" t="s">
        <v>1035</v>
      </c>
      <c r="AA170" s="345" t="s">
        <v>1035</v>
      </c>
      <c r="BZ170" s="348"/>
      <c r="CA170" s="346"/>
      <c r="CQ170" s="350"/>
    </row>
    <row r="171" spans="1:95" ht="18" x14ac:dyDescent="0.2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2">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2">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5" thickBot="1" x14ac:dyDescent="0.25">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2">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35708</v>
      </c>
      <c r="BL175" s="392">
        <f>Data!BL77</f>
        <v>29638</v>
      </c>
      <c r="BM175" s="392">
        <f>Data!BM77</f>
        <v>23557</v>
      </c>
      <c r="BN175" s="392">
        <f>Data!BN77</f>
        <v>21684</v>
      </c>
      <c r="BO175" s="392">
        <f>Data!BO77</f>
        <v>13910</v>
      </c>
      <c r="BP175" s="392">
        <f>Data!BP77</f>
        <v>15111</v>
      </c>
      <c r="BQ175" s="392">
        <f>Data!BQ77</f>
        <v>13784</v>
      </c>
      <c r="BR175" s="392">
        <f>Data!BR77</f>
        <v>0</v>
      </c>
      <c r="BS175" s="392">
        <f>Data!BS77</f>
        <v>0</v>
      </c>
      <c r="BT175" s="392">
        <f>Data!BT77</f>
        <v>0</v>
      </c>
      <c r="BU175" s="392">
        <f>Data!BU77</f>
        <v>0</v>
      </c>
      <c r="BV175" s="392">
        <f>Data!BV77</f>
        <v>0</v>
      </c>
      <c r="BW175" s="392">
        <f>Data!BW77</f>
        <v>0</v>
      </c>
      <c r="BX175" s="392">
        <f>Data!BX77</f>
        <v>0</v>
      </c>
      <c r="BY175" s="393">
        <f>SUM(BJ175:BX175)</f>
        <v>184573</v>
      </c>
      <c r="BZ175" s="350"/>
      <c r="CQ175" s="343"/>
    </row>
    <row r="176" spans="1:95" x14ac:dyDescent="0.2">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35064</v>
      </c>
      <c r="BL176" s="395">
        <f>Data!BL78</f>
        <v>29604</v>
      </c>
      <c r="BM176" s="395">
        <f>Data!BM78</f>
        <v>34462</v>
      </c>
      <c r="BN176" s="395">
        <f>Data!BN78</f>
        <v>36900</v>
      </c>
      <c r="BO176" s="395">
        <f>Data!BO78</f>
        <v>17573</v>
      </c>
      <c r="BP176" s="395">
        <f>Data!BP78</f>
        <v>36448</v>
      </c>
      <c r="BQ176" s="395">
        <f>Data!BQ78</f>
        <v>34525</v>
      </c>
      <c r="BR176" s="395">
        <f>Data!BR78</f>
        <v>0</v>
      </c>
      <c r="BS176" s="395">
        <f>Data!BS78</f>
        <v>0</v>
      </c>
      <c r="BT176" s="395">
        <f>Data!BT78</f>
        <v>0</v>
      </c>
      <c r="BU176" s="395">
        <f>Data!BU78</f>
        <v>0</v>
      </c>
      <c r="BV176" s="395">
        <f>Data!BV78</f>
        <v>0</v>
      </c>
      <c r="BW176" s="395">
        <f>Data!BW78</f>
        <v>0</v>
      </c>
      <c r="BX176" s="395">
        <f>Data!BX78</f>
        <v>0</v>
      </c>
      <c r="BY176" s="396">
        <f>SUM(BJ176:BX176)</f>
        <v>257416</v>
      </c>
      <c r="BZ176" s="350"/>
      <c r="CQ176" s="348"/>
    </row>
    <row r="177" spans="1:95" x14ac:dyDescent="0.2">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40298</v>
      </c>
      <c r="BL177" s="395">
        <f>Data!BL79</f>
        <v>34633</v>
      </c>
      <c r="BM177" s="395">
        <f>Data!BM79</f>
        <v>38593</v>
      </c>
      <c r="BN177" s="395">
        <f>Data!BN79</f>
        <v>35941</v>
      </c>
      <c r="BO177" s="395">
        <f>Data!BO79</f>
        <v>37128</v>
      </c>
      <c r="BP177" s="395">
        <f>Data!BP79</f>
        <v>32360</v>
      </c>
      <c r="BQ177" s="395">
        <f>Data!BQ79</f>
        <v>4612</v>
      </c>
      <c r="BR177" s="395">
        <f>Data!BR79</f>
        <v>0</v>
      </c>
      <c r="BS177" s="395">
        <f>Data!BS79</f>
        <v>0</v>
      </c>
      <c r="BT177" s="395">
        <f>Data!BT79</f>
        <v>0</v>
      </c>
      <c r="BU177" s="395">
        <f>Data!BU79</f>
        <v>0</v>
      </c>
      <c r="BV177" s="395">
        <f>Data!BV79</f>
        <v>0</v>
      </c>
      <c r="BW177" s="395">
        <f>Data!BW79</f>
        <v>0</v>
      </c>
      <c r="BX177" s="395">
        <f>Data!BX79</f>
        <v>0</v>
      </c>
      <c r="BY177" s="396">
        <f>SUM(BJ177:BX177)</f>
        <v>258551</v>
      </c>
      <c r="BZ177" s="350"/>
      <c r="CQ177" s="350"/>
    </row>
    <row r="178" spans="1:95" x14ac:dyDescent="0.2">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29681</v>
      </c>
      <c r="BL178" s="395">
        <f>Data!BL80</f>
        <v>23651</v>
      </c>
      <c r="BM178" s="395">
        <f>Data!BM80</f>
        <v>30368</v>
      </c>
      <c r="BN178" s="395">
        <f>Data!BN80</f>
        <v>28142</v>
      </c>
      <c r="BO178" s="395">
        <f>Data!BO80</f>
        <v>30249</v>
      </c>
      <c r="BP178" s="395">
        <f>Data!BP80</f>
        <v>29386</v>
      </c>
      <c r="BQ178" s="395">
        <f>Data!BQ80</f>
        <v>26272</v>
      </c>
      <c r="BR178" s="395">
        <f>Data!BR80</f>
        <v>0</v>
      </c>
      <c r="BS178" s="395">
        <f>Data!BS80</f>
        <v>0</v>
      </c>
      <c r="BT178" s="395">
        <f>Data!BT80</f>
        <v>0</v>
      </c>
      <c r="BU178" s="395">
        <f>Data!BU80</f>
        <v>0</v>
      </c>
      <c r="BV178" s="395">
        <f>Data!BV80</f>
        <v>0</v>
      </c>
      <c r="BW178" s="395">
        <f>Data!BW80</f>
        <v>0</v>
      </c>
      <c r="BX178" s="395">
        <f>Data!BX80</f>
        <v>0</v>
      </c>
      <c r="BY178" s="396">
        <f>SUM(BJ178:BX178)</f>
        <v>228396</v>
      </c>
      <c r="BZ178" s="350"/>
      <c r="CQ178" s="350"/>
    </row>
    <row r="179" spans="1:95" ht="13.5" thickBot="1" x14ac:dyDescent="0.25">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28592</v>
      </c>
      <c r="BL179" s="398">
        <f>Data!BL81</f>
        <v>30861</v>
      </c>
      <c r="BM179" s="398">
        <f>Data!BM81</f>
        <v>28158</v>
      </c>
      <c r="BN179" s="398">
        <f>Data!BN81</f>
        <v>33287</v>
      </c>
      <c r="BO179" s="398">
        <f>Data!BO81</f>
        <v>34352</v>
      </c>
      <c r="BP179" s="398">
        <f>Data!BP81</f>
        <v>31755</v>
      </c>
      <c r="BQ179" s="398">
        <f>Data!BQ81</f>
        <v>36751</v>
      </c>
      <c r="BR179" s="398">
        <f>Data!BR81</f>
        <v>0</v>
      </c>
      <c r="BS179" s="398">
        <f>Data!BS81</f>
        <v>0</v>
      </c>
      <c r="BT179" s="398">
        <f>Data!BT81</f>
        <v>0</v>
      </c>
      <c r="BU179" s="398">
        <f>Data!BU81</f>
        <v>0</v>
      </c>
      <c r="BV179" s="398">
        <f>Data!BV81</f>
        <v>0</v>
      </c>
      <c r="BW179" s="398">
        <f>Data!BW81</f>
        <v>0</v>
      </c>
      <c r="BX179" s="398">
        <f>Data!BX81</f>
        <v>0</v>
      </c>
      <c r="BY179" s="399">
        <f>SUM(BJ179:BX179)</f>
        <v>253192</v>
      </c>
      <c r="BZ179" s="350"/>
      <c r="CQ179" s="350"/>
    </row>
    <row r="180" spans="1:95" x14ac:dyDescent="0.2">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2">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2">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169343</v>
      </c>
      <c r="BL182" s="346">
        <f t="shared" si="9"/>
        <v>148387</v>
      </c>
      <c r="BM182" s="346">
        <f t="shared" si="9"/>
        <v>155138</v>
      </c>
      <c r="BN182" s="346">
        <f t="shared" si="9"/>
        <v>155954</v>
      </c>
      <c r="BO182" s="346">
        <f t="shared" si="9"/>
        <v>133212</v>
      </c>
      <c r="BP182" s="346">
        <f t="shared" si="9"/>
        <v>145060</v>
      </c>
      <c r="BQ182" s="346">
        <f t="shared" si="9"/>
        <v>115944</v>
      </c>
      <c r="BR182" s="346">
        <f t="shared" si="9"/>
        <v>0</v>
      </c>
      <c r="BS182" s="346">
        <f t="shared" si="9"/>
        <v>0</v>
      </c>
      <c r="BT182" s="346">
        <f t="shared" si="9"/>
        <v>0</v>
      </c>
      <c r="BU182" s="346">
        <f t="shared" si="9"/>
        <v>0</v>
      </c>
      <c r="BV182" s="346">
        <f t="shared" si="9"/>
        <v>0</v>
      </c>
      <c r="BW182" s="346">
        <f t="shared" si="9"/>
        <v>0</v>
      </c>
      <c r="BX182" s="346">
        <f t="shared" si="9"/>
        <v>0</v>
      </c>
      <c r="BY182" s="346">
        <f>SUM(BY175:BY180)</f>
        <v>1182128</v>
      </c>
      <c r="BZ182" s="350"/>
      <c r="CA182" s="346"/>
      <c r="CQ182" s="350"/>
    </row>
    <row r="183" spans="1:95" x14ac:dyDescent="0.2">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2">
      <c r="BZ184" s="346"/>
      <c r="CQ184" s="350"/>
    </row>
    <row r="185" spans="1:95" x14ac:dyDescent="0.2">
      <c r="BZ185" s="346"/>
      <c r="CQ185" s="350"/>
    </row>
    <row r="186" spans="1:95" x14ac:dyDescent="0.2">
      <c r="BZ186" s="343"/>
      <c r="CQ186" s="350"/>
    </row>
    <row r="187" spans="1:95" x14ac:dyDescent="0.2">
      <c r="BZ187" s="343"/>
      <c r="CQ187" s="350"/>
    </row>
    <row r="188" spans="1:95" x14ac:dyDescent="0.2">
      <c r="BZ188" s="343"/>
      <c r="CQ188" s="350"/>
    </row>
    <row r="189" spans="1:95" x14ac:dyDescent="0.2">
      <c r="BZ189" s="343"/>
      <c r="CQ189" s="350"/>
    </row>
    <row r="190" spans="1:95" x14ac:dyDescent="0.2">
      <c r="BZ190" s="348"/>
      <c r="CQ190" s="350"/>
    </row>
    <row r="191" spans="1:95" x14ac:dyDescent="0.2">
      <c r="BZ191" s="350"/>
    </row>
    <row r="192" spans="1:95" x14ac:dyDescent="0.2">
      <c r="BZ192" s="350"/>
    </row>
    <row r="193" spans="78:78" x14ac:dyDescent="0.2">
      <c r="BZ193" s="350"/>
    </row>
    <row r="194" spans="78:78" x14ac:dyDescent="0.2">
      <c r="BZ194" s="350"/>
    </row>
    <row r="195" spans="78:78" x14ac:dyDescent="0.2">
      <c r="BZ195" s="350"/>
    </row>
    <row r="196" spans="78:78" x14ac:dyDescent="0.2">
      <c r="BZ196" s="350"/>
    </row>
    <row r="197" spans="78:78" x14ac:dyDescent="0.2">
      <c r="BZ197" s="350"/>
    </row>
    <row r="198" spans="78:78" x14ac:dyDescent="0.2">
      <c r="BZ198" s="350"/>
    </row>
    <row r="199" spans="78:78" x14ac:dyDescent="0.2">
      <c r="BZ199" s="350"/>
    </row>
    <row r="200" spans="78:78" x14ac:dyDescent="0.2">
      <c r="BZ200" s="350"/>
    </row>
    <row r="201" spans="78:78" x14ac:dyDescent="0.2">
      <c r="BZ201" s="350"/>
    </row>
    <row r="202" spans="78:78" x14ac:dyDescent="0.2">
      <c r="BZ202" s="350"/>
    </row>
    <row r="203" spans="78:78" x14ac:dyDescent="0.2">
      <c r="BZ203" s="350"/>
    </row>
    <row r="204" spans="78:78" x14ac:dyDescent="0.2">
      <c r="BZ204" s="350"/>
    </row>
    <row r="205" spans="78:78" x14ac:dyDescent="0.2">
      <c r="BZ205" s="346"/>
    </row>
    <row r="206" spans="78:78" x14ac:dyDescent="0.2">
      <c r="BZ206" s="346"/>
    </row>
    <row r="207" spans="78:78" x14ac:dyDescent="0.2">
      <c r="BZ207" s="343"/>
    </row>
    <row r="208" spans="78:78" x14ac:dyDescent="0.2">
      <c r="BZ208" s="343"/>
    </row>
    <row r="209" spans="1:78" x14ac:dyDescent="0.2">
      <c r="BZ209" s="343"/>
    </row>
    <row r="210" spans="1:78" x14ac:dyDescent="0.2">
      <c r="BZ210" s="343"/>
    </row>
    <row r="211" spans="1:78" ht="18" x14ac:dyDescent="0.2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8" x14ac:dyDescent="0.2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8" x14ac:dyDescent="0.2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2">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2">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5" thickBot="1" x14ac:dyDescent="0.25">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2">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24781</v>
      </c>
      <c r="BL217" s="392">
        <f>Data!BL87</f>
        <v>20234</v>
      </c>
      <c r="BM217" s="392">
        <f>Data!BM87</f>
        <v>21494</v>
      </c>
      <c r="BN217" s="392">
        <f>Data!BN87</f>
        <v>24495</v>
      </c>
      <c r="BO217" s="392">
        <f>Data!BO87</f>
        <v>20783</v>
      </c>
      <c r="BP217" s="392">
        <f>Data!BP87</f>
        <v>22013</v>
      </c>
      <c r="BQ217" s="392">
        <f>Data!BQ87</f>
        <v>19207</v>
      </c>
      <c r="BR217" s="392">
        <f>Data!BR87</f>
        <v>0</v>
      </c>
      <c r="BS217" s="392">
        <f>Data!BS87</f>
        <v>0</v>
      </c>
      <c r="BT217" s="392">
        <f>Data!BT87</f>
        <v>0</v>
      </c>
      <c r="BU217" s="392">
        <f>Data!BU87</f>
        <v>0</v>
      </c>
      <c r="BV217" s="392">
        <f>Data!BV87</f>
        <v>0</v>
      </c>
      <c r="BW217" s="392">
        <f>Data!BW87</f>
        <v>0</v>
      </c>
      <c r="BX217" s="392">
        <f>Data!BX87</f>
        <v>0</v>
      </c>
      <c r="BY217" s="393">
        <f>SUM(BJ217:BX217)</f>
        <v>174375</v>
      </c>
      <c r="BZ217" s="350"/>
    </row>
    <row r="218" spans="1:78" x14ac:dyDescent="0.2">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23053</v>
      </c>
      <c r="BL218" s="395">
        <f>Data!BL88</f>
        <v>19752</v>
      </c>
      <c r="BM218" s="395">
        <f>Data!BM88</f>
        <v>22470</v>
      </c>
      <c r="BN218" s="395">
        <f>Data!BN88</f>
        <v>24446</v>
      </c>
      <c r="BO218" s="395">
        <f>Data!BO88</f>
        <v>26527</v>
      </c>
      <c r="BP218" s="395">
        <f>Data!BP88</f>
        <v>27178</v>
      </c>
      <c r="BQ218" s="395">
        <f>Data!BQ88</f>
        <v>25313</v>
      </c>
      <c r="BR218" s="395">
        <f>Data!BR88</f>
        <v>0</v>
      </c>
      <c r="BS218" s="395">
        <f>Data!BS88</f>
        <v>0</v>
      </c>
      <c r="BT218" s="395">
        <f>Data!BT88</f>
        <v>0</v>
      </c>
      <c r="BU218" s="395">
        <f>Data!BU88</f>
        <v>0</v>
      </c>
      <c r="BV218" s="395">
        <f>Data!BV88</f>
        <v>0</v>
      </c>
      <c r="BW218" s="395">
        <f>Data!BW88</f>
        <v>0</v>
      </c>
      <c r="BX218" s="395">
        <f>Data!BX88</f>
        <v>0</v>
      </c>
      <c r="BY218" s="396">
        <f>SUM(BJ218:BX218)</f>
        <v>190773</v>
      </c>
      <c r="BZ218" s="350"/>
    </row>
    <row r="219" spans="1:78" x14ac:dyDescent="0.2">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26750</v>
      </c>
      <c r="BL219" s="395">
        <f>Data!BL89</f>
        <v>23286</v>
      </c>
      <c r="BM219" s="395">
        <f>Data!BM89</f>
        <v>24580</v>
      </c>
      <c r="BN219" s="395">
        <f>Data!BN89</f>
        <v>21994</v>
      </c>
      <c r="BO219" s="395">
        <f>Data!BO89</f>
        <v>22639</v>
      </c>
      <c r="BP219" s="395">
        <f>Data!BP89</f>
        <v>22481</v>
      </c>
      <c r="BQ219" s="395">
        <f>Data!BQ89</f>
        <v>26875</v>
      </c>
      <c r="BR219" s="395">
        <f>Data!BR89</f>
        <v>0</v>
      </c>
      <c r="BS219" s="395">
        <f>Data!BS89</f>
        <v>0</v>
      </c>
      <c r="BT219" s="395">
        <f>Data!BT89</f>
        <v>0</v>
      </c>
      <c r="BU219" s="395">
        <f>Data!BU89</f>
        <v>0</v>
      </c>
      <c r="BV219" s="395">
        <f>Data!BV89</f>
        <v>0</v>
      </c>
      <c r="BW219" s="395">
        <f>Data!BW89</f>
        <v>0</v>
      </c>
      <c r="BX219" s="395">
        <f>Data!BX89</f>
        <v>0</v>
      </c>
      <c r="BY219" s="396">
        <f>SUM(BJ219:BX219)</f>
        <v>193795</v>
      </c>
      <c r="BZ219" s="350"/>
    </row>
    <row r="220" spans="1:78" x14ac:dyDescent="0.2">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20609</v>
      </c>
      <c r="BL220" s="395">
        <f>Data!BL90</f>
        <v>21629</v>
      </c>
      <c r="BM220" s="395">
        <f>Data!BM90</f>
        <v>18772</v>
      </c>
      <c r="BN220" s="395">
        <f>Data!BN90</f>
        <v>16833</v>
      </c>
      <c r="BO220" s="395">
        <f>Data!BO90</f>
        <v>18687</v>
      </c>
      <c r="BP220" s="395">
        <f>Data!BP90</f>
        <v>19196</v>
      </c>
      <c r="BQ220" s="395">
        <f>Data!BQ90</f>
        <v>18719</v>
      </c>
      <c r="BR220" s="395">
        <f>Data!BR90</f>
        <v>0</v>
      </c>
      <c r="BS220" s="395">
        <f>Data!BS90</f>
        <v>0</v>
      </c>
      <c r="BT220" s="395">
        <f>Data!BT90</f>
        <v>0</v>
      </c>
      <c r="BU220" s="395">
        <f>Data!BU90</f>
        <v>0</v>
      </c>
      <c r="BV220" s="395">
        <f>Data!BV90</f>
        <v>0</v>
      </c>
      <c r="BW220" s="395">
        <f>Data!BW90</f>
        <v>0</v>
      </c>
      <c r="BX220" s="395">
        <f>Data!BX90</f>
        <v>0</v>
      </c>
      <c r="BY220" s="396">
        <f>SUM(BJ220:BX220)</f>
        <v>155422</v>
      </c>
      <c r="BZ220" s="350"/>
    </row>
    <row r="221" spans="1:78" ht="13.5" thickBot="1" x14ac:dyDescent="0.25">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19085</v>
      </c>
      <c r="BL221" s="398">
        <f>Data!BL91</f>
        <v>20192</v>
      </c>
      <c r="BM221" s="398">
        <f>Data!BM91</f>
        <v>17427</v>
      </c>
      <c r="BN221" s="398">
        <f>Data!BN91</f>
        <v>19849</v>
      </c>
      <c r="BO221" s="398">
        <f>Data!BO91</f>
        <v>20407</v>
      </c>
      <c r="BP221" s="398">
        <f>Data!BP91</f>
        <v>19068</v>
      </c>
      <c r="BQ221" s="398">
        <f>Data!BQ91</f>
        <v>22509</v>
      </c>
      <c r="BR221" s="398">
        <f>Data!BR91</f>
        <v>0</v>
      </c>
      <c r="BS221" s="398">
        <f>Data!BS91</f>
        <v>0</v>
      </c>
      <c r="BT221" s="398">
        <f>Data!BT91</f>
        <v>0</v>
      </c>
      <c r="BU221" s="398">
        <f>Data!BU91</f>
        <v>0</v>
      </c>
      <c r="BV221" s="398">
        <f>Data!BV91</f>
        <v>0</v>
      </c>
      <c r="BW221" s="398">
        <f>Data!BW91</f>
        <v>0</v>
      </c>
      <c r="BX221" s="398">
        <f>Data!BX91</f>
        <v>0</v>
      </c>
      <c r="BY221" s="399">
        <f>SUM(BJ221:BX221)</f>
        <v>158630</v>
      </c>
      <c r="BZ221" s="350"/>
    </row>
    <row r="222" spans="1:78" x14ac:dyDescent="0.2">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2">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2">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114278</v>
      </c>
      <c r="BL224" s="346">
        <f t="shared" si="11"/>
        <v>105093</v>
      </c>
      <c r="BM224" s="346">
        <f t="shared" si="11"/>
        <v>104743</v>
      </c>
      <c r="BN224" s="346">
        <f t="shared" si="11"/>
        <v>107617</v>
      </c>
      <c r="BO224" s="346">
        <f t="shared" si="11"/>
        <v>109043</v>
      </c>
      <c r="BP224" s="346">
        <f t="shared" si="11"/>
        <v>109936</v>
      </c>
      <c r="BQ224" s="346">
        <f t="shared" si="11"/>
        <v>112623</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872995</v>
      </c>
      <c r="BZ224" s="350"/>
    </row>
    <row r="225" spans="78:78" x14ac:dyDescent="0.2">
      <c r="BZ225" s="350"/>
    </row>
    <row r="226" spans="78:78" x14ac:dyDescent="0.2">
      <c r="BZ226" s="346"/>
    </row>
    <row r="227" spans="78:78" x14ac:dyDescent="0.2">
      <c r="BZ227" s="346"/>
    </row>
    <row r="228" spans="78:78" x14ac:dyDescent="0.2">
      <c r="BZ228" s="340"/>
    </row>
    <row r="229" spans="78:78" x14ac:dyDescent="0.2">
      <c r="BZ229" s="343"/>
    </row>
    <row r="230" spans="78:78" x14ac:dyDescent="0.2">
      <c r="BZ230" s="343"/>
    </row>
    <row r="231" spans="78:78" x14ac:dyDescent="0.2">
      <c r="BZ231" s="343"/>
    </row>
    <row r="232" spans="78:78" x14ac:dyDescent="0.2">
      <c r="BZ232" s="348"/>
    </row>
    <row r="233" spans="78:78" x14ac:dyDescent="0.2">
      <c r="BZ233" s="350"/>
    </row>
    <row r="234" spans="78:78" x14ac:dyDescent="0.2">
      <c r="BZ234" s="350"/>
    </row>
    <row r="235" spans="78:78" x14ac:dyDescent="0.2">
      <c r="BZ235" s="350"/>
    </row>
    <row r="236" spans="78:78" x14ac:dyDescent="0.2">
      <c r="BZ236" s="350"/>
    </row>
    <row r="237" spans="78:78" x14ac:dyDescent="0.2">
      <c r="BZ237" s="350"/>
    </row>
    <row r="238" spans="78:78" x14ac:dyDescent="0.2">
      <c r="BZ238" s="350"/>
    </row>
    <row r="239" spans="78:78" x14ac:dyDescent="0.2">
      <c r="BZ239" s="350"/>
    </row>
    <row r="240" spans="78:78" x14ac:dyDescent="0.2">
      <c r="BZ240" s="350"/>
    </row>
    <row r="241" spans="4:78" x14ac:dyDescent="0.2">
      <c r="BZ241" s="350"/>
    </row>
    <row r="242" spans="4:78" x14ac:dyDescent="0.2">
      <c r="BZ242" s="350"/>
    </row>
    <row r="243" spans="4:78" x14ac:dyDescent="0.2">
      <c r="BZ243" s="350"/>
    </row>
    <row r="244" spans="4:78" x14ac:dyDescent="0.2">
      <c r="BZ244" s="346"/>
    </row>
    <row r="253" spans="4:78" ht="18" x14ac:dyDescent="0.25">
      <c r="D253" s="345" t="s">
        <v>1034</v>
      </c>
      <c r="AA253" s="345" t="s">
        <v>1034</v>
      </c>
    </row>
    <row r="254" spans="4:78" ht="18" x14ac:dyDescent="0.2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8" x14ac:dyDescent="0.25">
      <c r="D255" s="352" t="s">
        <v>1037</v>
      </c>
      <c r="X255" s="343"/>
      <c r="AA255" s="352" t="s">
        <v>1037</v>
      </c>
    </row>
    <row r="256" spans="4:78" x14ac:dyDescent="0.2">
      <c r="X256" s="343"/>
      <c r="BY256" s="343"/>
    </row>
    <row r="257" spans="1:77" x14ac:dyDescent="0.2">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5" thickBot="1" x14ac:dyDescent="0.25">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2">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51865</v>
      </c>
      <c r="BL259" s="392">
        <f>Data!BL97</f>
        <v>43826</v>
      </c>
      <c r="BM259" s="392">
        <f>Data!BM97</f>
        <v>39405</v>
      </c>
      <c r="BN259" s="392">
        <f>Data!BN97</f>
        <v>48261</v>
      </c>
      <c r="BO259" s="392">
        <f>Data!BO97</f>
        <v>39976</v>
      </c>
      <c r="BP259" s="392">
        <f>Data!BP97</f>
        <v>45554</v>
      </c>
      <c r="BQ259" s="392">
        <f>Data!BQ97</f>
        <v>38807</v>
      </c>
      <c r="BR259" s="392">
        <f>Data!BR97</f>
        <v>0</v>
      </c>
      <c r="BS259" s="392">
        <f>Data!BS97</f>
        <v>0</v>
      </c>
      <c r="BT259" s="392">
        <f>Data!BT97</f>
        <v>0</v>
      </c>
      <c r="BU259" s="392">
        <f>Data!BU97</f>
        <v>0</v>
      </c>
      <c r="BV259" s="392">
        <f>Data!BV97</f>
        <v>0</v>
      </c>
      <c r="BW259" s="392">
        <f>Data!BW97</f>
        <v>0</v>
      </c>
      <c r="BX259" s="392">
        <f>Data!BX97</f>
        <v>0</v>
      </c>
      <c r="BY259" s="393">
        <f>SUM(BJ259:BX259)</f>
        <v>355766</v>
      </c>
    </row>
    <row r="260" spans="1:77" x14ac:dyDescent="0.2">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51495</v>
      </c>
      <c r="BL260" s="395">
        <f>Data!BL98</f>
        <v>47028</v>
      </c>
      <c r="BM260" s="395">
        <f>Data!BM98</f>
        <v>55109</v>
      </c>
      <c r="BN260" s="395">
        <f>Data!BN98</f>
        <v>57901</v>
      </c>
      <c r="BO260" s="395">
        <f>Data!BO98</f>
        <v>50493</v>
      </c>
      <c r="BP260" s="395">
        <f>Data!BP98</f>
        <v>53947</v>
      </c>
      <c r="BQ260" s="395">
        <f>Data!BQ98</f>
        <v>43897</v>
      </c>
      <c r="BR260" s="395">
        <f>Data!BR98</f>
        <v>0</v>
      </c>
      <c r="BS260" s="395">
        <f>Data!BS98</f>
        <v>0</v>
      </c>
      <c r="BT260" s="395">
        <f>Data!BT98</f>
        <v>0</v>
      </c>
      <c r="BU260" s="395">
        <f>Data!BU98</f>
        <v>0</v>
      </c>
      <c r="BV260" s="395">
        <f>Data!BV98</f>
        <v>0</v>
      </c>
      <c r="BW260" s="395">
        <f>Data!BW98</f>
        <v>0</v>
      </c>
      <c r="BX260" s="395">
        <f>Data!BX98</f>
        <v>0</v>
      </c>
      <c r="BY260" s="396">
        <f>SUM(BJ260:BX260)</f>
        <v>416502</v>
      </c>
    </row>
    <row r="261" spans="1:77" x14ac:dyDescent="0.2">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41599</v>
      </c>
      <c r="BL261" s="395">
        <f>Data!BL99</f>
        <v>47655</v>
      </c>
      <c r="BM261" s="395">
        <f>Data!BM99</f>
        <v>53460</v>
      </c>
      <c r="BN261" s="395">
        <f>Data!BN99</f>
        <v>50018</v>
      </c>
      <c r="BO261" s="395">
        <f>Data!BO99</f>
        <v>48028</v>
      </c>
      <c r="BP261" s="395">
        <f>Data!BP99</f>
        <v>54395</v>
      </c>
      <c r="BQ261" s="395">
        <f>Data!BQ99</f>
        <v>60027</v>
      </c>
      <c r="BR261" s="395">
        <f>Data!BR99</f>
        <v>0</v>
      </c>
      <c r="BS261" s="395">
        <f>Data!BS99</f>
        <v>0</v>
      </c>
      <c r="BT261" s="395">
        <f>Data!BT99</f>
        <v>0</v>
      </c>
      <c r="BU261" s="395">
        <f>Data!BU99</f>
        <v>0</v>
      </c>
      <c r="BV261" s="395">
        <f>Data!BV99</f>
        <v>0</v>
      </c>
      <c r="BW261" s="395">
        <f>Data!BW99</f>
        <v>0</v>
      </c>
      <c r="BX261" s="395">
        <f>Data!BX99</f>
        <v>0</v>
      </c>
      <c r="BY261" s="396">
        <f>SUM(BJ261:BX261)</f>
        <v>401735</v>
      </c>
    </row>
    <row r="262" spans="1:77" x14ac:dyDescent="0.2">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49974</v>
      </c>
      <c r="BL262" s="395">
        <f>Data!BL100</f>
        <v>58163</v>
      </c>
      <c r="BM262" s="395">
        <f>Data!BM100</f>
        <v>49955</v>
      </c>
      <c r="BN262" s="395">
        <f>Data!BN100</f>
        <v>46561</v>
      </c>
      <c r="BO262" s="395">
        <f>Data!BO100</f>
        <v>48006</v>
      </c>
      <c r="BP262" s="395">
        <f>Data!BP100</f>
        <v>52107</v>
      </c>
      <c r="BQ262" s="395">
        <f>Data!BQ100</f>
        <v>45286</v>
      </c>
      <c r="BR262" s="395">
        <f>Data!BR100</f>
        <v>0</v>
      </c>
      <c r="BS262" s="395">
        <f>Data!BS100</f>
        <v>0</v>
      </c>
      <c r="BT262" s="395">
        <f>Data!BT100</f>
        <v>0</v>
      </c>
      <c r="BU262" s="395">
        <f>Data!BU100</f>
        <v>0</v>
      </c>
      <c r="BV262" s="395">
        <f>Data!BV100</f>
        <v>0</v>
      </c>
      <c r="BW262" s="395">
        <f>Data!BW100</f>
        <v>0</v>
      </c>
      <c r="BX262" s="395">
        <f>Data!BX100</f>
        <v>0</v>
      </c>
      <c r="BY262" s="396">
        <f>SUM(BJ262:BX262)</f>
        <v>401207</v>
      </c>
    </row>
    <row r="263" spans="1:77" ht="13.5" thickBot="1" x14ac:dyDescent="0.25">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44989</v>
      </c>
      <c r="BL263" s="398">
        <f>Data!BL101</f>
        <v>50479</v>
      </c>
      <c r="BM263" s="398">
        <f>Data!BM101</f>
        <v>43493</v>
      </c>
      <c r="BN263" s="398">
        <f>Data!BN101</f>
        <v>49350</v>
      </c>
      <c r="BO263" s="398">
        <f>Data!BO101</f>
        <v>46590</v>
      </c>
      <c r="BP263" s="398">
        <f>Data!BP101</f>
        <v>45546</v>
      </c>
      <c r="BQ263" s="398">
        <f>Data!BQ101</f>
        <v>52216</v>
      </c>
      <c r="BR263" s="398">
        <f>Data!BR101</f>
        <v>0</v>
      </c>
      <c r="BS263" s="398">
        <f>Data!BS101</f>
        <v>0</v>
      </c>
      <c r="BT263" s="398">
        <f>Data!BT101</f>
        <v>0</v>
      </c>
      <c r="BU263" s="398">
        <f>Data!BU101</f>
        <v>0</v>
      </c>
      <c r="BV263" s="398">
        <f>Data!BV101</f>
        <v>0</v>
      </c>
      <c r="BW263" s="398">
        <f>Data!BW101</f>
        <v>0</v>
      </c>
      <c r="BX263" s="398">
        <f>Data!BX101</f>
        <v>0</v>
      </c>
      <c r="BY263" s="399">
        <f>SUM(BJ263:BX263)</f>
        <v>380735</v>
      </c>
    </row>
    <row r="264" spans="1:77" x14ac:dyDescent="0.2">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2">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2">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239922</v>
      </c>
      <c r="BL266" s="346">
        <f t="shared" si="13"/>
        <v>247151</v>
      </c>
      <c r="BM266" s="346">
        <f t="shared" si="13"/>
        <v>241422</v>
      </c>
      <c r="BN266" s="346">
        <f t="shared" si="13"/>
        <v>252091</v>
      </c>
      <c r="BO266" s="346">
        <f t="shared" si="13"/>
        <v>233093</v>
      </c>
      <c r="BP266" s="346">
        <f t="shared" si="13"/>
        <v>251549</v>
      </c>
      <c r="BQ266" s="346">
        <f t="shared" si="13"/>
        <v>240233</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1955945</v>
      </c>
    </row>
    <row r="267" spans="1:77" x14ac:dyDescent="0.2">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8" x14ac:dyDescent="0.2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8" x14ac:dyDescent="0.2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8" x14ac:dyDescent="0.2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2">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2">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5" thickBot="1" x14ac:dyDescent="0.25">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2">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57135</v>
      </c>
      <c r="BL301" s="392">
        <f>Data!BL107</f>
        <v>51557</v>
      </c>
      <c r="BM301" s="392">
        <f>Data!BM107</f>
        <v>47032</v>
      </c>
      <c r="BN301" s="392">
        <f>Data!BN107</f>
        <v>53078</v>
      </c>
      <c r="BO301" s="392">
        <f>Data!BO107</f>
        <v>43507</v>
      </c>
      <c r="BP301" s="392">
        <f>Data!BP107</f>
        <v>48559</v>
      </c>
      <c r="BQ301" s="392">
        <f>Data!BQ107</f>
        <v>41779</v>
      </c>
      <c r="BR301" s="392">
        <f>Data!BR107</f>
        <v>0</v>
      </c>
      <c r="BS301" s="392">
        <f>Data!BS107</f>
        <v>0</v>
      </c>
      <c r="BT301" s="392">
        <f>Data!BT107</f>
        <v>0</v>
      </c>
      <c r="BU301" s="392">
        <f>Data!BU107</f>
        <v>0</v>
      </c>
      <c r="BV301" s="392">
        <f>Data!BV107</f>
        <v>0</v>
      </c>
      <c r="BW301" s="392">
        <f>Data!BW107</f>
        <v>0</v>
      </c>
      <c r="BX301" s="392">
        <f>Data!BX107</f>
        <v>0</v>
      </c>
      <c r="BY301" s="393">
        <f>SUM(BJ301:BX301)</f>
        <v>395007</v>
      </c>
    </row>
    <row r="302" spans="1:77" x14ac:dyDescent="0.2">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55611</v>
      </c>
      <c r="BL302" s="395">
        <f>Data!BL108</f>
        <v>51646</v>
      </c>
      <c r="BM302" s="395">
        <f>Data!BM108</f>
        <v>59741</v>
      </c>
      <c r="BN302" s="395">
        <f>Data!BN108</f>
        <v>29933</v>
      </c>
      <c r="BO302" s="395">
        <f>Data!BO108</f>
        <v>55731</v>
      </c>
      <c r="BP302" s="395">
        <f>Data!BP108</f>
        <v>57138</v>
      </c>
      <c r="BQ302" s="395">
        <f>Data!BQ108</f>
        <v>15867</v>
      </c>
      <c r="BR302" s="395">
        <f>Data!BR108</f>
        <v>0</v>
      </c>
      <c r="BS302" s="395">
        <f>Data!BS108</f>
        <v>0</v>
      </c>
      <c r="BT302" s="395">
        <f>Data!BT108</f>
        <v>0</v>
      </c>
      <c r="BU302" s="395">
        <f>Data!BU108</f>
        <v>0</v>
      </c>
      <c r="BV302" s="395">
        <f>Data!BV108</f>
        <v>0</v>
      </c>
      <c r="BW302" s="395">
        <f>Data!BW108</f>
        <v>0</v>
      </c>
      <c r="BX302" s="395">
        <f>Data!BX108</f>
        <v>0</v>
      </c>
      <c r="BY302" s="396">
        <f>SUM(BJ302:BX302)</f>
        <v>385982</v>
      </c>
    </row>
    <row r="303" spans="1:77" x14ac:dyDescent="0.2">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49961</v>
      </c>
      <c r="BL303" s="395">
        <f>Data!BL109</f>
        <v>52601</v>
      </c>
      <c r="BM303" s="395">
        <f>Data!BM109</f>
        <v>55143</v>
      </c>
      <c r="BN303" s="395">
        <f>Data!BN109</f>
        <v>51309</v>
      </c>
      <c r="BO303" s="395">
        <f>Data!BO109</f>
        <v>52799</v>
      </c>
      <c r="BP303" s="395">
        <f>Data!BP109</f>
        <v>55784</v>
      </c>
      <c r="BQ303" s="395">
        <f>Data!BQ109</f>
        <v>65483</v>
      </c>
      <c r="BR303" s="395">
        <f>Data!BR109</f>
        <v>0</v>
      </c>
      <c r="BS303" s="395">
        <f>Data!BS109</f>
        <v>0</v>
      </c>
      <c r="BT303" s="395">
        <f>Data!BT109</f>
        <v>0</v>
      </c>
      <c r="BU303" s="395">
        <f>Data!BU109</f>
        <v>0</v>
      </c>
      <c r="BV303" s="395">
        <f>Data!BV109</f>
        <v>0</v>
      </c>
      <c r="BW303" s="395">
        <f>Data!BW109</f>
        <v>0</v>
      </c>
      <c r="BX303" s="395">
        <f>Data!BX109</f>
        <v>0</v>
      </c>
      <c r="BY303" s="396">
        <f>SUM(BJ303:BX303)</f>
        <v>434354</v>
      </c>
    </row>
    <row r="304" spans="1:77" x14ac:dyDescent="0.2">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52050</v>
      </c>
      <c r="BL304" s="395">
        <f>Data!BL110</f>
        <v>70797</v>
      </c>
      <c r="BM304" s="395">
        <f>Data!BM110</f>
        <v>53403</v>
      </c>
      <c r="BN304" s="395">
        <f>Data!BN110</f>
        <v>50458</v>
      </c>
      <c r="BO304" s="395">
        <f>Data!BO110</f>
        <v>52118</v>
      </c>
      <c r="BP304" s="395">
        <f>Data!BP110</f>
        <v>54763</v>
      </c>
      <c r="BQ304" s="395">
        <f>Data!BQ110</f>
        <v>50038</v>
      </c>
      <c r="BR304" s="395">
        <f>Data!BR110</f>
        <v>0</v>
      </c>
      <c r="BS304" s="395">
        <f>Data!BS110</f>
        <v>0</v>
      </c>
      <c r="BT304" s="395">
        <f>Data!BT110</f>
        <v>0</v>
      </c>
      <c r="BU304" s="395">
        <f>Data!BU110</f>
        <v>0</v>
      </c>
      <c r="BV304" s="395">
        <f>Data!BV110</f>
        <v>0</v>
      </c>
      <c r="BW304" s="395">
        <f>Data!BW110</f>
        <v>0</v>
      </c>
      <c r="BX304" s="395">
        <f>Data!BX110</f>
        <v>0</v>
      </c>
      <c r="BY304" s="396">
        <f>SUM(BJ304:BX304)</f>
        <v>437906</v>
      </c>
    </row>
    <row r="305" spans="1:77" ht="13.5" thickBot="1" x14ac:dyDescent="0.25">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48865</v>
      </c>
      <c r="BL305" s="398">
        <f>Data!BL111</f>
        <v>58646</v>
      </c>
      <c r="BM305" s="398">
        <f>Data!BM111</f>
        <v>49082</v>
      </c>
      <c r="BN305" s="398">
        <f>Data!BN111</f>
        <v>57095</v>
      </c>
      <c r="BO305" s="398">
        <f>Data!BO111</f>
        <v>54254</v>
      </c>
      <c r="BP305" s="398">
        <f>Data!BP111</f>
        <v>51346</v>
      </c>
      <c r="BQ305" s="398">
        <f>Data!BQ111</f>
        <v>57786</v>
      </c>
      <c r="BR305" s="398">
        <f>Data!BR111</f>
        <v>0</v>
      </c>
      <c r="BS305" s="398">
        <f>Data!BS111</f>
        <v>0</v>
      </c>
      <c r="BT305" s="398">
        <f>Data!BT111</f>
        <v>0</v>
      </c>
      <c r="BU305" s="398">
        <f>Data!BU111</f>
        <v>0</v>
      </c>
      <c r="BV305" s="398">
        <f>Data!BV111</f>
        <v>0</v>
      </c>
      <c r="BW305" s="398">
        <f>Data!BW111</f>
        <v>0</v>
      </c>
      <c r="BX305" s="398">
        <f>Data!BX111</f>
        <v>0</v>
      </c>
      <c r="BY305" s="399">
        <f>SUM(BJ305:BX305)</f>
        <v>429434</v>
      </c>
    </row>
    <row r="306" spans="1:77" x14ac:dyDescent="0.2">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2">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2">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263622</v>
      </c>
      <c r="BL308" s="346">
        <f t="shared" si="15"/>
        <v>285247</v>
      </c>
      <c r="BM308" s="346">
        <f t="shared" si="15"/>
        <v>264401</v>
      </c>
      <c r="BN308" s="346">
        <f t="shared" si="15"/>
        <v>241873</v>
      </c>
      <c r="BO308" s="346">
        <f t="shared" si="15"/>
        <v>258409</v>
      </c>
      <c r="BP308" s="346">
        <f t="shared" si="15"/>
        <v>267590</v>
      </c>
      <c r="BQ308" s="346">
        <f t="shared" si="15"/>
        <v>230953</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2082683</v>
      </c>
    </row>
    <row r="309" spans="1:77" x14ac:dyDescent="0.2">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8" x14ac:dyDescent="0.25">
      <c r="D336" s="345" t="s">
        <v>1034</v>
      </c>
    </row>
    <row r="337" spans="1:77" ht="18" x14ac:dyDescent="0.2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8" x14ac:dyDescent="0.2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8" x14ac:dyDescent="0.2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2">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2">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5" thickBot="1" x14ac:dyDescent="0.25">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2">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171790</v>
      </c>
      <c r="BL343" s="392">
        <f>Data!BL117</f>
        <v>152055</v>
      </c>
      <c r="BM343" s="392">
        <f>Data!BM117</f>
        <v>178245</v>
      </c>
      <c r="BN343" s="392">
        <f>Data!BN117</f>
        <v>190984</v>
      </c>
      <c r="BO343" s="392">
        <f>Data!BO117</f>
        <v>178944</v>
      </c>
      <c r="BP343" s="392">
        <f>Data!BP117</f>
        <v>197299</v>
      </c>
      <c r="BQ343" s="392">
        <f>Data!BQ117</f>
        <v>174978</v>
      </c>
      <c r="BR343" s="392">
        <f>Data!BR117</f>
        <v>0</v>
      </c>
      <c r="BS343" s="392">
        <f>Data!BS117</f>
        <v>0</v>
      </c>
      <c r="BT343" s="392">
        <f>Data!BT117</f>
        <v>0</v>
      </c>
      <c r="BU343" s="392">
        <f>Data!BU117</f>
        <v>0</v>
      </c>
      <c r="BV343" s="392">
        <f>Data!BV117</f>
        <v>0</v>
      </c>
      <c r="BW343" s="392">
        <f>Data!BW117</f>
        <v>0</v>
      </c>
      <c r="BX343" s="392">
        <f>Data!BX117</f>
        <v>0</v>
      </c>
      <c r="BY343" s="393">
        <f>SUM(BJ343:BX343)</f>
        <v>1380170</v>
      </c>
    </row>
    <row r="344" spans="1:77" x14ac:dyDescent="0.2">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137860</v>
      </c>
      <c r="BL344" s="395">
        <f>Data!BL118</f>
        <v>135238</v>
      </c>
      <c r="BM344" s="395">
        <f>Data!BM118</f>
        <v>162396</v>
      </c>
      <c r="BN344" s="395">
        <f>Data!BN118</f>
        <v>155749</v>
      </c>
      <c r="BO344" s="395">
        <f>Data!BO118</f>
        <v>151989</v>
      </c>
      <c r="BP344" s="395">
        <f>Data!BP118</f>
        <v>153075</v>
      </c>
      <c r="BQ344" s="395">
        <f>Data!BQ118</f>
        <v>134607</v>
      </c>
      <c r="BR344" s="395">
        <f>Data!BR118</f>
        <v>0</v>
      </c>
      <c r="BS344" s="395">
        <f>Data!BS118</f>
        <v>0</v>
      </c>
      <c r="BT344" s="395">
        <f>Data!BT118</f>
        <v>0</v>
      </c>
      <c r="BU344" s="395">
        <f>Data!BU118</f>
        <v>0</v>
      </c>
      <c r="BV344" s="395">
        <f>Data!BV118</f>
        <v>0</v>
      </c>
      <c r="BW344" s="395">
        <f>Data!BW118</f>
        <v>0</v>
      </c>
      <c r="BX344" s="395">
        <f>Data!BX118</f>
        <v>0</v>
      </c>
      <c r="BY344" s="396">
        <f>SUM(BJ344:BX344)</f>
        <v>1173999</v>
      </c>
    </row>
    <row r="345" spans="1:77" x14ac:dyDescent="0.2">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156955</v>
      </c>
      <c r="BL345" s="395">
        <f>Data!BL119</f>
        <v>154037</v>
      </c>
      <c r="BM345" s="395">
        <f>Data!BM119</f>
        <v>155869</v>
      </c>
      <c r="BN345" s="395">
        <f>Data!BN119</f>
        <v>132927</v>
      </c>
      <c r="BO345" s="395">
        <f>Data!BO119</f>
        <v>146741</v>
      </c>
      <c r="BP345" s="395">
        <f>Data!BP119</f>
        <v>154030</v>
      </c>
      <c r="BQ345" s="395">
        <f>Data!BQ119</f>
        <v>172033</v>
      </c>
      <c r="BR345" s="395">
        <f>Data!BR119</f>
        <v>0</v>
      </c>
      <c r="BS345" s="395">
        <f>Data!BS119</f>
        <v>0</v>
      </c>
      <c r="BT345" s="395">
        <f>Data!BT119</f>
        <v>0</v>
      </c>
      <c r="BU345" s="395">
        <f>Data!BU119</f>
        <v>0</v>
      </c>
      <c r="BV345" s="395">
        <f>Data!BV119</f>
        <v>0</v>
      </c>
      <c r="BW345" s="395">
        <f>Data!BW119</f>
        <v>0</v>
      </c>
      <c r="BX345" s="395">
        <f>Data!BX119</f>
        <v>0</v>
      </c>
      <c r="BY345" s="396">
        <f>SUM(BJ345:BX345)</f>
        <v>1239123</v>
      </c>
    </row>
    <row r="346" spans="1:77" x14ac:dyDescent="0.2">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135006</v>
      </c>
      <c r="BL346" s="395">
        <f>Data!BL120</f>
        <v>186904</v>
      </c>
      <c r="BM346" s="395">
        <f>Data!BM120</f>
        <v>126695</v>
      </c>
      <c r="BN346" s="395">
        <f>Data!BN120</f>
        <v>110499</v>
      </c>
      <c r="BO346" s="395">
        <f>Data!BO120</f>
        <v>130519</v>
      </c>
      <c r="BP346" s="395">
        <f>Data!BP120</f>
        <v>140678</v>
      </c>
      <c r="BQ346" s="395">
        <f>Data!BQ120</f>
        <v>134492</v>
      </c>
      <c r="BR346" s="395">
        <f>Data!BR120</f>
        <v>0</v>
      </c>
      <c r="BS346" s="395">
        <f>Data!BS120</f>
        <v>0</v>
      </c>
      <c r="BT346" s="395">
        <f>Data!BT120</f>
        <v>0</v>
      </c>
      <c r="BU346" s="395">
        <f>Data!BU120</f>
        <v>0</v>
      </c>
      <c r="BV346" s="395">
        <f>Data!BV120</f>
        <v>0</v>
      </c>
      <c r="BW346" s="395">
        <f>Data!BW120</f>
        <v>0</v>
      </c>
      <c r="BX346" s="395">
        <f>Data!BX120</f>
        <v>0</v>
      </c>
      <c r="BY346" s="396">
        <f>SUM(BJ346:BX346)</f>
        <v>1105556</v>
      </c>
    </row>
    <row r="347" spans="1:77" ht="13.5" thickBot="1" x14ac:dyDescent="0.25">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127305</v>
      </c>
      <c r="BL347" s="398">
        <f>Data!BL121</f>
        <v>148571</v>
      </c>
      <c r="BM347" s="398">
        <f>Data!BM121</f>
        <v>124173</v>
      </c>
      <c r="BN347" s="398">
        <f>Data!BN121</f>
        <v>133484</v>
      </c>
      <c r="BO347" s="398">
        <f>Data!BO121</f>
        <v>134097</v>
      </c>
      <c r="BP347" s="398">
        <f>Data!BP121</f>
        <v>124722</v>
      </c>
      <c r="BQ347" s="398">
        <f>Data!BQ121</f>
        <v>64833</v>
      </c>
      <c r="BR347" s="398">
        <f>Data!BR121</f>
        <v>0</v>
      </c>
      <c r="BS347" s="398">
        <f>Data!BS121</f>
        <v>0</v>
      </c>
      <c r="BT347" s="398">
        <f>Data!BT121</f>
        <v>0</v>
      </c>
      <c r="BU347" s="398">
        <f>Data!BU121</f>
        <v>0</v>
      </c>
      <c r="BV347" s="398">
        <f>Data!BV121</f>
        <v>0</v>
      </c>
      <c r="BW347" s="398">
        <f>Data!BW121</f>
        <v>0</v>
      </c>
      <c r="BX347" s="398">
        <f>Data!BX121</f>
        <v>0</v>
      </c>
      <c r="BY347" s="399">
        <f>SUM(BJ347:BX347)</f>
        <v>993060</v>
      </c>
    </row>
    <row r="348" spans="1:77" x14ac:dyDescent="0.2">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2">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2">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728916</v>
      </c>
      <c r="BL350" s="346">
        <f t="shared" si="17"/>
        <v>776805</v>
      </c>
      <c r="BM350" s="346">
        <f t="shared" si="17"/>
        <v>747378</v>
      </c>
      <c r="BN350" s="346">
        <f t="shared" si="17"/>
        <v>723643</v>
      </c>
      <c r="BO350" s="346">
        <f t="shared" si="17"/>
        <v>742290</v>
      </c>
      <c r="BP350" s="346">
        <f t="shared" si="17"/>
        <v>769804</v>
      </c>
      <c r="BQ350" s="346">
        <f t="shared" si="17"/>
        <v>680943</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5891908</v>
      </c>
    </row>
    <row r="380" spans="1:85" ht="18" x14ac:dyDescent="0.2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8" x14ac:dyDescent="0.2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2">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5" thickBot="1" x14ac:dyDescent="0.25">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2">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444.18799999999999</v>
      </c>
      <c r="BL384" s="392">
        <f>Data!BL17</f>
        <v>401.66899999999998</v>
      </c>
      <c r="BM384" s="392">
        <f>Data!BM17</f>
        <v>430.19400000000002</v>
      </c>
      <c r="BN384" s="392">
        <f>Data!BN17</f>
        <v>417.04300000000001</v>
      </c>
      <c r="BO384" s="392">
        <f>Data!BO17</f>
        <v>431.91399999999999</v>
      </c>
      <c r="BP384" s="392">
        <f>Data!BP17</f>
        <v>412.322</v>
      </c>
      <c r="BQ384" s="392">
        <f>Data!BQ17</f>
        <v>497.81299999999999</v>
      </c>
      <c r="BR384" s="392">
        <f>Data!BR17</f>
        <v>0</v>
      </c>
      <c r="BS384" s="392">
        <f>Data!BS17</f>
        <v>0</v>
      </c>
      <c r="BT384" s="392">
        <f>Data!BT17</f>
        <v>0</v>
      </c>
      <c r="BU384" s="392">
        <f>Data!BU17</f>
        <v>0</v>
      </c>
      <c r="BV384" s="392">
        <f>Data!BV17</f>
        <v>0</v>
      </c>
      <c r="BW384" s="392">
        <f>Data!BW17</f>
        <v>0</v>
      </c>
      <c r="BX384" s="392">
        <f>Data!BX17</f>
        <v>0</v>
      </c>
      <c r="BY384" s="393">
        <f>SUM(BJ384:BX384)</f>
        <v>3430.6060000000007</v>
      </c>
      <c r="BZ384" s="38"/>
      <c r="CA384" s="38"/>
      <c r="CB384" s="38"/>
      <c r="CC384" s="38"/>
      <c r="CD384" s="38"/>
      <c r="CE384" s="38"/>
      <c r="CF384" s="38"/>
      <c r="CG384" s="38"/>
    </row>
    <row r="385" spans="1:85" x14ac:dyDescent="0.2">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375.82900000000001</v>
      </c>
      <c r="BL385" s="395">
        <f>Data!BL18</f>
        <v>345.08499999999998</v>
      </c>
      <c r="BM385" s="395">
        <f>Data!BM18</f>
        <v>407.88400000000001</v>
      </c>
      <c r="BN385" s="395">
        <f>Data!BN18</f>
        <v>436.30599999999998</v>
      </c>
      <c r="BO385" s="395">
        <f>Data!BO18</f>
        <v>376.85700000000003</v>
      </c>
      <c r="BP385" s="395">
        <f>Data!BP18</f>
        <v>402.06099999999998</v>
      </c>
      <c r="BQ385" s="395">
        <f>Data!BQ18</f>
        <v>322.86500000000001</v>
      </c>
      <c r="BR385" s="395">
        <f>Data!BR18</f>
        <v>0</v>
      </c>
      <c r="BS385" s="395">
        <f>Data!BS18</f>
        <v>0</v>
      </c>
      <c r="BT385" s="395">
        <f>Data!BT18</f>
        <v>0</v>
      </c>
      <c r="BU385" s="395">
        <f>Data!BU18</f>
        <v>0</v>
      </c>
      <c r="BV385" s="395">
        <f>Data!BV18</f>
        <v>0</v>
      </c>
      <c r="BW385" s="395">
        <f>Data!BW18</f>
        <v>0</v>
      </c>
      <c r="BX385" s="395">
        <f>Data!BX18</f>
        <v>0</v>
      </c>
      <c r="BY385" s="396">
        <f>SUM(BJ385:BX385)</f>
        <v>3054.299</v>
      </c>
      <c r="BZ385" s="38"/>
      <c r="CA385" s="38"/>
      <c r="CB385" s="38"/>
      <c r="CC385" s="38"/>
      <c r="CD385" s="38"/>
      <c r="CE385" s="38"/>
      <c r="CF385" s="38"/>
      <c r="CG385" s="38"/>
    </row>
    <row r="386" spans="1:85" x14ac:dyDescent="0.2">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380.17</v>
      </c>
      <c r="BL386" s="395">
        <f>Data!BL19</f>
        <v>372.65499999999997</v>
      </c>
      <c r="BM386" s="395">
        <f>Data!BM19</f>
        <v>397.28899999999999</v>
      </c>
      <c r="BN386" s="395">
        <f>Data!BN19</f>
        <v>364.49599999999998</v>
      </c>
      <c r="BO386" s="395">
        <f>Data!BO19</f>
        <v>402.62200000000001</v>
      </c>
      <c r="BP386" s="395">
        <f>Data!BP19</f>
        <v>468.61200000000002</v>
      </c>
      <c r="BQ386" s="395">
        <f>Data!BQ19</f>
        <v>415.27300000000002</v>
      </c>
      <c r="BR386" s="395">
        <f>Data!BR19</f>
        <v>0</v>
      </c>
      <c r="BS386" s="395">
        <f>Data!BS19</f>
        <v>0</v>
      </c>
      <c r="BT386" s="395">
        <f>Data!BT19</f>
        <v>0</v>
      </c>
      <c r="BU386" s="395">
        <f>Data!BU19</f>
        <v>0</v>
      </c>
      <c r="BV386" s="395">
        <f>Data!BV19</f>
        <v>0</v>
      </c>
      <c r="BW386" s="395">
        <f>Data!BW19</f>
        <v>0</v>
      </c>
      <c r="BX386" s="395">
        <f>Data!BX19</f>
        <v>0</v>
      </c>
      <c r="BY386" s="396">
        <f>SUM(BJ386:BX386)</f>
        <v>3191.6819999999998</v>
      </c>
      <c r="BZ386" s="38"/>
      <c r="CA386" s="38"/>
      <c r="CB386" s="38"/>
      <c r="CC386" s="38"/>
      <c r="CD386" s="38"/>
      <c r="CE386" s="38"/>
      <c r="CF386" s="38"/>
      <c r="CG386" s="38"/>
    </row>
    <row r="387" spans="1:85" x14ac:dyDescent="0.2">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357.45400000000001</v>
      </c>
      <c r="BL387" s="395">
        <f>Data!BL20</f>
        <v>422.38600000000002</v>
      </c>
      <c r="BM387" s="395">
        <f>Data!BM20</f>
        <v>344.63600000000002</v>
      </c>
      <c r="BN387" s="395">
        <f>Data!BN20</f>
        <v>340.15600000000001</v>
      </c>
      <c r="BO387" s="395">
        <f>Data!BO20</f>
        <v>342.22199999999998</v>
      </c>
      <c r="BP387" s="395">
        <f>Data!BP20</f>
        <v>359.75799999999998</v>
      </c>
      <c r="BQ387" s="395">
        <f>Data!BQ20</f>
        <v>399.62900000000002</v>
      </c>
      <c r="BR387" s="395">
        <f>Data!BR20</f>
        <v>0</v>
      </c>
      <c r="BS387" s="395">
        <f>Data!BS20</f>
        <v>0</v>
      </c>
      <c r="BT387" s="395">
        <f>Data!BT20</f>
        <v>0</v>
      </c>
      <c r="BU387" s="395">
        <f>Data!BU20</f>
        <v>0</v>
      </c>
      <c r="BV387" s="395">
        <f>Data!BV20</f>
        <v>0</v>
      </c>
      <c r="BW387" s="395">
        <f>Data!BW20</f>
        <v>0</v>
      </c>
      <c r="BX387" s="395">
        <f>Data!BX20</f>
        <v>0</v>
      </c>
      <c r="BY387" s="396">
        <f>SUM(BJ387:BX387)</f>
        <v>2932.9569999999994</v>
      </c>
      <c r="BZ387" s="38"/>
      <c r="CA387" s="38"/>
      <c r="CB387" s="38"/>
      <c r="CC387" s="38"/>
      <c r="CD387" s="38"/>
      <c r="CE387" s="38"/>
      <c r="CF387" s="38"/>
      <c r="CG387" s="38"/>
    </row>
    <row r="388" spans="1:85" ht="13.5" thickBot="1" x14ac:dyDescent="0.25">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334.84399999999999</v>
      </c>
      <c r="BL388" s="398">
        <f>Data!BL21</f>
        <v>382.46899999999999</v>
      </c>
      <c r="BM388" s="398">
        <f>Data!BM21</f>
        <v>330.37</v>
      </c>
      <c r="BN388" s="398">
        <f>Data!BN21</f>
        <v>367.70100000000002</v>
      </c>
      <c r="BO388" s="398">
        <f>Data!BO21</f>
        <v>367.899</v>
      </c>
      <c r="BP388" s="398">
        <f>Data!BP21</f>
        <v>344.98899999999998</v>
      </c>
      <c r="BQ388" s="398">
        <f>Data!BQ21</f>
        <v>315.08100000000002</v>
      </c>
      <c r="BR388" s="398">
        <f>Data!BR21</f>
        <v>0</v>
      </c>
      <c r="BS388" s="398">
        <f>Data!BS21</f>
        <v>0</v>
      </c>
      <c r="BT388" s="398">
        <f>Data!BT21</f>
        <v>0</v>
      </c>
      <c r="BU388" s="398">
        <f>Data!BU21</f>
        <v>0</v>
      </c>
      <c r="BV388" s="398">
        <f>Data!BV21</f>
        <v>0</v>
      </c>
      <c r="BW388" s="398">
        <f>Data!BW21</f>
        <v>0</v>
      </c>
      <c r="BX388" s="398">
        <f>Data!BX21</f>
        <v>0</v>
      </c>
      <c r="BY388" s="399">
        <f>SUM(BJ388:BX388)</f>
        <v>2795.7960000000003</v>
      </c>
      <c r="BZ388" s="38"/>
      <c r="CA388" s="38"/>
      <c r="CB388" s="38"/>
      <c r="CC388" s="38"/>
      <c r="CD388" s="38"/>
      <c r="CE388" s="38"/>
      <c r="CF388" s="38"/>
      <c r="CG388" s="38"/>
    </row>
    <row r="389" spans="1:85" x14ac:dyDescent="0.2">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2">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2">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1892.4850000000001</v>
      </c>
      <c r="BL391" s="346">
        <f t="shared" si="19"/>
        <v>1924.2639999999999</v>
      </c>
      <c r="BM391" s="346">
        <f t="shared" si="19"/>
        <v>1910.373</v>
      </c>
      <c r="BN391" s="346">
        <f t="shared" si="19"/>
        <v>1925.7019999999998</v>
      </c>
      <c r="BO391" s="346">
        <f t="shared" si="19"/>
        <v>1921.5140000000001</v>
      </c>
      <c r="BP391" s="346">
        <f t="shared" si="19"/>
        <v>1987.7420000000002</v>
      </c>
      <c r="BQ391" s="346">
        <f t="shared" si="19"/>
        <v>1950.6610000000001</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15405.339999999998</v>
      </c>
    </row>
    <row r="422" spans="1:89" ht="18" x14ac:dyDescent="0.25">
      <c r="D422" s="347" t="s">
        <v>1044</v>
      </c>
      <c r="W422" s="347" t="s">
        <v>1044</v>
      </c>
      <c r="X422" s="353"/>
      <c r="BY422" s="343" t="s">
        <v>180</v>
      </c>
    </row>
    <row r="423" spans="1:89" ht="18" x14ac:dyDescent="0.2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2">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5" thickBot="1" x14ac:dyDescent="0.25">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2">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346.404</v>
      </c>
      <c r="BL426" s="392">
        <f>Data!BL5</f>
        <v>316.58100000000002</v>
      </c>
      <c r="BM426" s="392">
        <f>Data!BM5</f>
        <v>342.291</v>
      </c>
      <c r="BN426" s="392">
        <f>Data!BN5</f>
        <v>352.10399999999998</v>
      </c>
      <c r="BO426" s="392">
        <f>Data!BO5</f>
        <v>365.625</v>
      </c>
      <c r="BP426" s="392">
        <f>Data!BP5</f>
        <v>368.803</v>
      </c>
      <c r="BQ426" s="392">
        <f>Data!BQ5</f>
        <v>363.67700000000002</v>
      </c>
      <c r="BR426" s="392">
        <f>Data!BR5</f>
        <v>0</v>
      </c>
      <c r="BS426" s="392">
        <f>Data!BS5</f>
        <v>0</v>
      </c>
      <c r="BT426" s="392">
        <f>Data!BT5</f>
        <v>0</v>
      </c>
      <c r="BU426" s="392">
        <f>Data!BU5</f>
        <v>0</v>
      </c>
      <c r="BV426" s="392">
        <f>Data!BV5</f>
        <v>0</v>
      </c>
      <c r="BW426" s="392">
        <f>Data!BW5</f>
        <v>0</v>
      </c>
      <c r="BX426" s="392">
        <f>Data!BX5</f>
        <v>0</v>
      </c>
      <c r="BY426" s="393">
        <f t="shared" ref="BY426:BY431" si="20">SUM(BJ426:BX426)</f>
        <v>2796.1309999999999</v>
      </c>
      <c r="BZ426" s="38"/>
      <c r="CA426" s="38"/>
      <c r="CB426" s="38"/>
      <c r="CC426" s="38"/>
      <c r="CD426" s="38"/>
      <c r="CE426" s="38"/>
      <c r="CF426" s="38"/>
      <c r="CG426" s="38"/>
      <c r="CH426" s="38"/>
      <c r="CI426" s="38"/>
      <c r="CJ426" s="38"/>
      <c r="CK426" s="38"/>
    </row>
    <row r="427" spans="1:89" x14ac:dyDescent="0.2">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169.34299999999999</v>
      </c>
      <c r="BL427" s="395">
        <f>Data!BL6</f>
        <v>148.387</v>
      </c>
      <c r="BM427" s="395">
        <f>Data!BM6</f>
        <v>155.13800000000001</v>
      </c>
      <c r="BN427" s="395">
        <f>Data!BN6</f>
        <v>155.95400000000001</v>
      </c>
      <c r="BO427" s="395">
        <f>Data!BO6</f>
        <v>153.054</v>
      </c>
      <c r="BP427" s="395">
        <f>Data!BP6</f>
        <v>145.06</v>
      </c>
      <c r="BQ427" s="395">
        <f>Data!BQ6</f>
        <v>150.72999999999999</v>
      </c>
      <c r="BR427" s="395">
        <f>Data!BR6</f>
        <v>0</v>
      </c>
      <c r="BS427" s="395">
        <f>Data!BS6</f>
        <v>0</v>
      </c>
      <c r="BT427" s="395">
        <f>Data!BT6</f>
        <v>0</v>
      </c>
      <c r="BU427" s="395">
        <f>Data!BU6</f>
        <v>0</v>
      </c>
      <c r="BV427" s="395">
        <f>Data!BV6</f>
        <v>0</v>
      </c>
      <c r="BW427" s="395">
        <f>Data!BW6</f>
        <v>0</v>
      </c>
      <c r="BX427" s="395">
        <f>Data!BX6</f>
        <v>0</v>
      </c>
      <c r="BY427" s="396">
        <f t="shared" si="20"/>
        <v>1236.7560000000001</v>
      </c>
      <c r="BZ427" s="38"/>
      <c r="CA427" s="38"/>
      <c r="CB427" s="38"/>
      <c r="CC427" s="38"/>
      <c r="CD427" s="38"/>
      <c r="CE427" s="38"/>
      <c r="CF427" s="38"/>
      <c r="CG427" s="38"/>
      <c r="CH427" s="38"/>
      <c r="CI427" s="38"/>
      <c r="CJ427" s="38"/>
      <c r="CK427" s="38"/>
    </row>
    <row r="428" spans="1:89" x14ac:dyDescent="0.2">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114.27800000000001</v>
      </c>
      <c r="BL428" s="395">
        <f>Data!BL7</f>
        <v>105.093</v>
      </c>
      <c r="BM428" s="395">
        <f>Data!BM7</f>
        <v>104.74299999999999</v>
      </c>
      <c r="BN428" s="395">
        <f>Data!BN7</f>
        <v>107.617</v>
      </c>
      <c r="BO428" s="395">
        <f>Data!BO7</f>
        <v>109.04300000000001</v>
      </c>
      <c r="BP428" s="395">
        <f>Data!BP7</f>
        <v>109.93600000000001</v>
      </c>
      <c r="BQ428" s="395">
        <f>Data!BQ7</f>
        <v>112.623</v>
      </c>
      <c r="BR428" s="395">
        <f>Data!BR7</f>
        <v>0</v>
      </c>
      <c r="BS428" s="395">
        <f>Data!BS7</f>
        <v>0</v>
      </c>
      <c r="BT428" s="395">
        <f>Data!BT7</f>
        <v>0</v>
      </c>
      <c r="BU428" s="395">
        <f>Data!BU7</f>
        <v>0</v>
      </c>
      <c r="BV428" s="395">
        <f>Data!BV7</f>
        <v>0</v>
      </c>
      <c r="BW428" s="395">
        <f>Data!BW7</f>
        <v>0</v>
      </c>
      <c r="BX428" s="395">
        <f>Data!BX7</f>
        <v>0</v>
      </c>
      <c r="BY428" s="396">
        <f t="shared" si="20"/>
        <v>872.99500000000012</v>
      </c>
      <c r="BZ428" s="38"/>
      <c r="CA428" s="38"/>
      <c r="CB428" s="38"/>
      <c r="CC428" s="38"/>
      <c r="CD428" s="38"/>
      <c r="CE428" s="38"/>
      <c r="CF428" s="38"/>
      <c r="CG428" s="38"/>
      <c r="CH428" s="38"/>
      <c r="CI428" s="38"/>
      <c r="CJ428" s="38"/>
      <c r="CK428" s="38"/>
    </row>
    <row r="429" spans="1:89" x14ac:dyDescent="0.2">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239.922</v>
      </c>
      <c r="BL429" s="395">
        <f>Data!BL8</f>
        <v>247.15100000000001</v>
      </c>
      <c r="BM429" s="395">
        <f>Data!BM8</f>
        <v>241.422</v>
      </c>
      <c r="BN429" s="395">
        <f>Data!BN8</f>
        <v>252.09100000000001</v>
      </c>
      <c r="BO429" s="395">
        <f>Data!BO8</f>
        <v>233.09299999999999</v>
      </c>
      <c r="BP429" s="395">
        <f>Data!BP8</f>
        <v>251.54900000000001</v>
      </c>
      <c r="BQ429" s="395">
        <f>Data!BQ8</f>
        <v>240.233</v>
      </c>
      <c r="BR429" s="395">
        <f>Data!BR8</f>
        <v>0</v>
      </c>
      <c r="BS429" s="395">
        <f>Data!BS8</f>
        <v>0</v>
      </c>
      <c r="BT429" s="395">
        <f>Data!BT8</f>
        <v>0</v>
      </c>
      <c r="BU429" s="395">
        <f>Data!BU8</f>
        <v>0</v>
      </c>
      <c r="BV429" s="395">
        <f>Data!BV8</f>
        <v>0</v>
      </c>
      <c r="BW429" s="395">
        <f>Data!BW8</f>
        <v>0</v>
      </c>
      <c r="BX429" s="395">
        <f>Data!BX8</f>
        <v>0</v>
      </c>
      <c r="BY429" s="396">
        <f t="shared" si="20"/>
        <v>1955.9450000000002</v>
      </c>
      <c r="BZ429" s="38"/>
      <c r="CA429" s="38"/>
      <c r="CB429" s="38"/>
      <c r="CC429" s="38"/>
      <c r="CD429" s="38"/>
      <c r="CE429" s="38"/>
      <c r="CF429" s="38"/>
      <c r="CG429" s="38"/>
      <c r="CH429" s="38"/>
      <c r="CI429" s="38"/>
      <c r="CJ429" s="38"/>
      <c r="CK429" s="38"/>
    </row>
    <row r="430" spans="1:89" x14ac:dyDescent="0.2">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263.62200000000001</v>
      </c>
      <c r="BL430" s="395">
        <f>Data!BL9</f>
        <v>285.24700000000001</v>
      </c>
      <c r="BM430" s="395">
        <f>Data!BM9</f>
        <v>264.40100000000001</v>
      </c>
      <c r="BN430" s="395">
        <f>Data!BN9</f>
        <v>274.29300000000001</v>
      </c>
      <c r="BO430" s="395">
        <f>Data!BO9</f>
        <v>258.40899999999999</v>
      </c>
      <c r="BP430" s="395">
        <f>Data!BP9</f>
        <v>267.58999999999997</v>
      </c>
      <c r="BQ430" s="395">
        <f>Data!BQ9</f>
        <v>265.39800000000002</v>
      </c>
      <c r="BR430" s="395">
        <f>Data!BR9</f>
        <v>0</v>
      </c>
      <c r="BS430" s="395">
        <f>Data!BS9</f>
        <v>0</v>
      </c>
      <c r="BT430" s="395">
        <f>Data!BT9</f>
        <v>0</v>
      </c>
      <c r="BU430" s="395">
        <f>Data!BU9</f>
        <v>0</v>
      </c>
      <c r="BV430" s="395">
        <f>Data!BV9</f>
        <v>0</v>
      </c>
      <c r="BW430" s="395">
        <f>Data!BW9</f>
        <v>0</v>
      </c>
      <c r="BX430" s="395">
        <f>Data!BX9</f>
        <v>0</v>
      </c>
      <c r="BY430" s="396">
        <f t="shared" si="20"/>
        <v>2149.5480000000002</v>
      </c>
      <c r="BZ430" s="38"/>
      <c r="CA430" s="38"/>
      <c r="CB430" s="38"/>
      <c r="CC430" s="38"/>
      <c r="CD430" s="38"/>
      <c r="CE430" s="38"/>
      <c r="CF430" s="38"/>
      <c r="CG430" s="38"/>
      <c r="CH430" s="38"/>
      <c r="CI430" s="38"/>
      <c r="CJ430" s="38"/>
      <c r="CK430" s="38"/>
    </row>
    <row r="431" spans="1:89" ht="13.5" thickBot="1" x14ac:dyDescent="0.25">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728.91600000000005</v>
      </c>
      <c r="BL431" s="398">
        <f>Data!BL10</f>
        <v>776.80499999999995</v>
      </c>
      <c r="BM431" s="398">
        <f>Data!BM10</f>
        <v>747.37800000000004</v>
      </c>
      <c r="BN431" s="398">
        <f>Data!BN10</f>
        <v>723.64300000000003</v>
      </c>
      <c r="BO431" s="398">
        <f>Data!BO10</f>
        <v>742.29</v>
      </c>
      <c r="BP431" s="398">
        <f>Data!BP10</f>
        <v>769.80399999999997</v>
      </c>
      <c r="BQ431" s="398">
        <f>Data!BQ10</f>
        <v>758</v>
      </c>
      <c r="BR431" s="398">
        <f>Data!BR10</f>
        <v>0</v>
      </c>
      <c r="BS431" s="398">
        <f>Data!BS10</f>
        <v>0</v>
      </c>
      <c r="BT431" s="398">
        <f>Data!BT10</f>
        <v>0</v>
      </c>
      <c r="BU431" s="398">
        <f>Data!BU10</f>
        <v>0</v>
      </c>
      <c r="BV431" s="398">
        <f>Data!BV10</f>
        <v>0</v>
      </c>
      <c r="BW431" s="398">
        <f>Data!BW10</f>
        <v>0</v>
      </c>
      <c r="BX431" s="398">
        <f>Data!BX10</f>
        <v>0</v>
      </c>
      <c r="BY431" s="399">
        <f t="shared" si="20"/>
        <v>5968.9650000000001</v>
      </c>
      <c r="BZ431" s="38"/>
      <c r="CA431" s="38"/>
      <c r="CB431" s="38"/>
      <c r="CC431" s="38"/>
      <c r="CD431" s="38"/>
      <c r="CE431" s="38"/>
      <c r="CF431" s="38"/>
      <c r="CG431" s="38"/>
      <c r="CH431" s="38"/>
      <c r="CI431" s="38"/>
      <c r="CJ431" s="38"/>
      <c r="CK431" s="38"/>
    </row>
    <row r="432" spans="1:89" x14ac:dyDescent="0.2">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2">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1862.4850000000001</v>
      </c>
      <c r="BL433" s="346">
        <f t="shared" si="22"/>
        <v>1879.2640000000001</v>
      </c>
      <c r="BM433" s="346">
        <f t="shared" si="22"/>
        <v>1855.373</v>
      </c>
      <c r="BN433" s="346">
        <f t="shared" si="22"/>
        <v>1865.702</v>
      </c>
      <c r="BO433" s="346">
        <f t="shared" si="22"/>
        <v>1861.5139999999999</v>
      </c>
      <c r="BP433" s="346">
        <f t="shared" si="22"/>
        <v>1912.7420000000002</v>
      </c>
      <c r="BQ433" s="346">
        <f t="shared" si="22"/>
        <v>1890.6610000000001</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8" x14ac:dyDescent="0.25">
      <c r="D463" s="347" t="s">
        <v>1048</v>
      </c>
      <c r="W463" s="347" t="s">
        <v>1048</v>
      </c>
      <c r="BY463" s="343" t="s">
        <v>1041</v>
      </c>
    </row>
    <row r="464" spans="4:77" x14ac:dyDescent="0.2">
      <c r="BY464" s="343" t="s">
        <v>1023</v>
      </c>
    </row>
    <row r="465" spans="1:84" x14ac:dyDescent="0.2">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5" thickBot="1" x14ac:dyDescent="0.25">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2">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449.41699999999997</v>
      </c>
      <c r="BL467" s="392">
        <f>Data!BL27</f>
        <v>402.012</v>
      </c>
      <c r="BM467" s="392">
        <f>Data!BM27</f>
        <v>447.46899999999999</v>
      </c>
      <c r="BN467" s="392">
        <f>Data!BN27</f>
        <v>421.84899999999999</v>
      </c>
      <c r="BO467" s="392">
        <f>Data!BO27</f>
        <v>423.66399999999999</v>
      </c>
      <c r="BP467" s="392">
        <f>Data!BP27</f>
        <v>381.37099999999998</v>
      </c>
      <c r="BQ467" s="392">
        <f>Data!BQ27</f>
        <v>370.05900000000003</v>
      </c>
      <c r="BR467" s="392">
        <f>Data!BR27</f>
        <v>0</v>
      </c>
      <c r="BS467" s="392">
        <f>Data!BS27</f>
        <v>0</v>
      </c>
      <c r="BT467" s="392">
        <f>Data!BT27</f>
        <v>0</v>
      </c>
      <c r="BU467" s="392">
        <f>Data!BU27</f>
        <v>0</v>
      </c>
      <c r="BV467" s="392">
        <f>Data!BV27</f>
        <v>0</v>
      </c>
      <c r="BW467" s="392">
        <f>Data!BW27</f>
        <v>0</v>
      </c>
      <c r="BX467" s="392">
        <f>Data!BX27</f>
        <v>0</v>
      </c>
      <c r="BY467" s="393">
        <f>SUM(BJ467:BX467)</f>
        <v>3228.1090000000004</v>
      </c>
      <c r="BZ467" s="38"/>
      <c r="CA467" s="38"/>
      <c r="CB467" s="38"/>
      <c r="CC467" s="38"/>
      <c r="CD467" s="38"/>
      <c r="CE467" s="38"/>
      <c r="CF467" s="38"/>
    </row>
    <row r="468" spans="1:84" x14ac:dyDescent="0.2">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349.97800000000001</v>
      </c>
      <c r="BL468" s="395">
        <f>Data!BL28</f>
        <v>346.76</v>
      </c>
      <c r="BM468" s="395">
        <f>Data!BM28</f>
        <v>363.31299999999999</v>
      </c>
      <c r="BN468" s="395">
        <f>Data!BN28</f>
        <v>411</v>
      </c>
      <c r="BO468" s="395">
        <f>Data!BO28</f>
        <v>381.66</v>
      </c>
      <c r="BP468" s="395">
        <f>Data!BP28</f>
        <v>425.68</v>
      </c>
      <c r="BQ468" s="395">
        <f>Data!BQ28</f>
        <v>415.07299999999998</v>
      </c>
      <c r="BR468" s="395">
        <f>Data!BR28</f>
        <v>0</v>
      </c>
      <c r="BS468" s="395">
        <f>Data!BS28</f>
        <v>0</v>
      </c>
      <c r="BT468" s="395">
        <f>Data!BT28</f>
        <v>0</v>
      </c>
      <c r="BU468" s="395">
        <f>Data!BU28</f>
        <v>0</v>
      </c>
      <c r="BV468" s="395">
        <f>Data!BV28</f>
        <v>0</v>
      </c>
      <c r="BW468" s="395">
        <f>Data!BW28</f>
        <v>0</v>
      </c>
      <c r="BX468" s="395">
        <f>Data!BX28</f>
        <v>0</v>
      </c>
      <c r="BY468" s="396">
        <f>SUM(BJ468:BX468)</f>
        <v>3068.1529999999998</v>
      </c>
      <c r="BZ468" s="38"/>
      <c r="CA468" s="38"/>
      <c r="CB468" s="38"/>
      <c r="CC468" s="38"/>
      <c r="CD468" s="38"/>
      <c r="CE468" s="38"/>
      <c r="CF468" s="38"/>
    </row>
    <row r="469" spans="1:84" x14ac:dyDescent="0.2">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385.99900000000002</v>
      </c>
      <c r="BL469" s="395">
        <f>Data!BL29</f>
        <v>363.685</v>
      </c>
      <c r="BM469" s="395">
        <f>Data!BM29</f>
        <v>386.28100000000001</v>
      </c>
      <c r="BN469" s="395">
        <f>Data!BN29</f>
        <v>421.75299999999999</v>
      </c>
      <c r="BO469" s="395">
        <f>Data!BO29</f>
        <v>401.58300000000003</v>
      </c>
      <c r="BP469" s="395">
        <f>Data!BP29</f>
        <v>435.43900000000002</v>
      </c>
      <c r="BQ469" s="395">
        <f>Data!BQ29</f>
        <v>456.673</v>
      </c>
      <c r="BR469" s="395">
        <f>Data!BR29</f>
        <v>0</v>
      </c>
      <c r="BS469" s="395">
        <f>Data!BS29</f>
        <v>0</v>
      </c>
      <c r="BT469" s="395">
        <f>Data!BT29</f>
        <v>0</v>
      </c>
      <c r="BU469" s="395">
        <f>Data!BU29</f>
        <v>0</v>
      </c>
      <c r="BV469" s="395">
        <f>Data!BV29</f>
        <v>0</v>
      </c>
      <c r="BW469" s="395">
        <f>Data!BW29</f>
        <v>0</v>
      </c>
      <c r="BX469" s="395">
        <f>Data!BX29</f>
        <v>0</v>
      </c>
      <c r="BY469" s="396">
        <f>SUM(BJ469:BX469)</f>
        <v>3253.0919999999996</v>
      </c>
      <c r="BZ469" s="38"/>
      <c r="CA469" s="38"/>
      <c r="CB469" s="38"/>
      <c r="CC469" s="38"/>
      <c r="CD469" s="38"/>
      <c r="CE469" s="38"/>
      <c r="CF469" s="38"/>
    </row>
    <row r="470" spans="1:84" x14ac:dyDescent="0.2">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340.47300000000001</v>
      </c>
      <c r="BL470" s="395">
        <f>Data!BL30</f>
        <v>414.93299999999999</v>
      </c>
      <c r="BM470" s="395">
        <f>Data!BM30</f>
        <v>362.75700000000001</v>
      </c>
      <c r="BN470" s="395">
        <f>Data!BN30</f>
        <v>332.08199999999999</v>
      </c>
      <c r="BO470" s="395">
        <f>Data!BO30</f>
        <v>325.06099999999998</v>
      </c>
      <c r="BP470" s="395">
        <f>Data!BP30</f>
        <v>376.65899999999999</v>
      </c>
      <c r="BQ470" s="395">
        <f>Data!BQ30</f>
        <v>360.995</v>
      </c>
      <c r="BR470" s="395">
        <f>Data!BR30</f>
        <v>0</v>
      </c>
      <c r="BS470" s="395">
        <f>Data!BS30</f>
        <v>0</v>
      </c>
      <c r="BT470" s="395">
        <f>Data!BT30</f>
        <v>0</v>
      </c>
      <c r="BU470" s="395">
        <f>Data!BU30</f>
        <v>0</v>
      </c>
      <c r="BV470" s="395">
        <f>Data!BV30</f>
        <v>0</v>
      </c>
      <c r="BW470" s="395">
        <f>Data!BW30</f>
        <v>0</v>
      </c>
      <c r="BX470" s="395">
        <f>Data!BX30</f>
        <v>0</v>
      </c>
      <c r="BY470" s="396">
        <f>SUM(BJ470:BX470)</f>
        <v>2883.0040000000004</v>
      </c>
      <c r="BZ470" s="38"/>
      <c r="CA470" s="38"/>
      <c r="CB470" s="38"/>
      <c r="CC470" s="38"/>
      <c r="CD470" s="38"/>
      <c r="CE470" s="38"/>
      <c r="CF470" s="38"/>
    </row>
    <row r="471" spans="1:84" ht="13.5" thickBot="1" x14ac:dyDescent="0.25">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303.137</v>
      </c>
      <c r="BL471" s="398">
        <f>Data!BL31</f>
        <v>303.72300000000001</v>
      </c>
      <c r="BM471" s="398">
        <f>Data!BM31</f>
        <v>278.959</v>
      </c>
      <c r="BN471" s="398">
        <f>Data!BN31</f>
        <v>252.197</v>
      </c>
      <c r="BO471" s="398">
        <f>Data!BO31</f>
        <v>280.93400000000003</v>
      </c>
      <c r="BP471" s="398">
        <f>Data!BP31</f>
        <v>241.99100000000001</v>
      </c>
      <c r="BQ471" s="398">
        <f>Data!BQ31</f>
        <v>240.43700000000001</v>
      </c>
      <c r="BR471" s="398">
        <f>Data!BR31</f>
        <v>0</v>
      </c>
      <c r="BS471" s="398">
        <f>Data!BS31</f>
        <v>0</v>
      </c>
      <c r="BT471" s="398">
        <f>Data!BT31</f>
        <v>0</v>
      </c>
      <c r="BU471" s="398">
        <f>Data!BU31</f>
        <v>0</v>
      </c>
      <c r="BV471" s="398">
        <f>Data!BV31</f>
        <v>0</v>
      </c>
      <c r="BW471" s="398">
        <f>Data!BW31</f>
        <v>0</v>
      </c>
      <c r="BX471" s="398">
        <f>Data!BX31</f>
        <v>0</v>
      </c>
      <c r="BY471" s="399">
        <f>SUM(BJ471:BX471)</f>
        <v>2271.9169999999999</v>
      </c>
      <c r="BZ471" s="38"/>
      <c r="CA471" s="38"/>
      <c r="CB471" s="38"/>
      <c r="CC471" s="38"/>
      <c r="CD471" s="38"/>
      <c r="CE471" s="38"/>
      <c r="CF471" s="38"/>
    </row>
    <row r="472" spans="1:84" x14ac:dyDescent="0.2">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2">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2">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1829.0039999999999</v>
      </c>
      <c r="BL474" s="346">
        <f t="shared" si="24"/>
        <v>1831.1129999999998</v>
      </c>
      <c r="BM474" s="346">
        <f t="shared" si="24"/>
        <v>1838.779</v>
      </c>
      <c r="BN474" s="346">
        <f t="shared" si="24"/>
        <v>1838.8809999999999</v>
      </c>
      <c r="BO474" s="346">
        <f t="shared" si="24"/>
        <v>1812.902</v>
      </c>
      <c r="BP474" s="346">
        <f t="shared" si="24"/>
        <v>1861.1399999999999</v>
      </c>
      <c r="BQ474" s="346">
        <f t="shared" si="24"/>
        <v>1843.2370000000001</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14704.275</v>
      </c>
    </row>
    <row r="505" spans="1:78" ht="18" x14ac:dyDescent="0.25">
      <c r="D505" s="347" t="s">
        <v>1049</v>
      </c>
      <c r="W505" s="347" t="s">
        <v>1049</v>
      </c>
      <c r="BY505" s="343" t="s">
        <v>180</v>
      </c>
    </row>
    <row r="506" spans="1:78" x14ac:dyDescent="0.2">
      <c r="W506" s="343"/>
      <c r="BY506" s="343" t="s">
        <v>1046</v>
      </c>
    </row>
    <row r="507" spans="1:78" x14ac:dyDescent="0.2">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5" thickBot="1" x14ac:dyDescent="0.25">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2">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305.63600000000002</v>
      </c>
      <c r="BL509" s="392">
        <f>Data!BL11</f>
        <v>307.39400000000001</v>
      </c>
      <c r="BM509" s="392">
        <f>Data!BM11</f>
        <v>302.93299999999999</v>
      </c>
      <c r="BN509" s="392">
        <f>Data!BN11</f>
        <v>320.666</v>
      </c>
      <c r="BO509" s="392">
        <f>Data!BO11</f>
        <v>329.976</v>
      </c>
      <c r="BP509" s="392">
        <f>Data!BP11</f>
        <v>337.12900000000002</v>
      </c>
      <c r="BQ509" s="392">
        <f>Data!BQ11</f>
        <v>331.73700000000002</v>
      </c>
      <c r="BR509" s="392">
        <f>Data!BR11</f>
        <v>0</v>
      </c>
      <c r="BS509" s="392">
        <f>Data!BS11</f>
        <v>0</v>
      </c>
      <c r="BT509" s="392">
        <f>Data!BT11</f>
        <v>0</v>
      </c>
      <c r="BU509" s="392">
        <f>Data!BU11</f>
        <v>0</v>
      </c>
      <c r="BV509" s="392">
        <f>Data!BV11</f>
        <v>0</v>
      </c>
      <c r="BW509" s="392">
        <f>Data!BW11</f>
        <v>0</v>
      </c>
      <c r="BX509" s="392">
        <f>Data!BX11</f>
        <v>0</v>
      </c>
      <c r="BY509" s="393">
        <f t="shared" ref="BY509:BY514" si="25">SUM(BJ509:BX509)</f>
        <v>2548.84</v>
      </c>
      <c r="BZ509" s="38"/>
    </row>
    <row r="510" spans="1:78" x14ac:dyDescent="0.2">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106.107</v>
      </c>
      <c r="BL510" s="395">
        <f>Data!BL12</f>
        <v>39.966999999999999</v>
      </c>
      <c r="BM510" s="395">
        <f>Data!BM12</f>
        <v>63.527999999999999</v>
      </c>
      <c r="BN510" s="395">
        <f>Data!BN12</f>
        <v>61.905000000000001</v>
      </c>
      <c r="BO510" s="395">
        <f>Data!BO12</f>
        <v>60.09</v>
      </c>
      <c r="BP510" s="395">
        <f>Data!BP12</f>
        <v>56.473999999999997</v>
      </c>
      <c r="BQ510" s="395">
        <f>Data!BQ12</f>
        <v>57.152999999999999</v>
      </c>
      <c r="BR510" s="395">
        <f>Data!BR12</f>
        <v>0</v>
      </c>
      <c r="BS510" s="395">
        <f>Data!BS12</f>
        <v>0</v>
      </c>
      <c r="BT510" s="395">
        <f>Data!BT12</f>
        <v>0</v>
      </c>
      <c r="BU510" s="395">
        <f>Data!BU12</f>
        <v>0</v>
      </c>
      <c r="BV510" s="395">
        <f>Data!BV12</f>
        <v>0</v>
      </c>
      <c r="BW510" s="395">
        <f>Data!BW12</f>
        <v>0</v>
      </c>
      <c r="BX510" s="395">
        <f>Data!BX12</f>
        <v>0</v>
      </c>
      <c r="BY510" s="396">
        <f t="shared" si="25"/>
        <v>558.06399999999996</v>
      </c>
      <c r="BZ510" s="38"/>
    </row>
    <row r="511" spans="1:78" x14ac:dyDescent="0.2">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101.649</v>
      </c>
      <c r="BL511" s="395">
        <f>Data!BL13</f>
        <v>55.017000000000003</v>
      </c>
      <c r="BM511" s="395">
        <f>Data!BM13</f>
        <v>71.816999999999993</v>
      </c>
      <c r="BN511" s="395">
        <f>Data!BN13</f>
        <v>78.605000000000004</v>
      </c>
      <c r="BO511" s="395">
        <f>Data!BO13</f>
        <v>74.902000000000001</v>
      </c>
      <c r="BP511" s="395">
        <f>Data!BP13</f>
        <v>71.813000000000002</v>
      </c>
      <c r="BQ511" s="395">
        <f>Data!BQ13</f>
        <v>73.427999999999997</v>
      </c>
      <c r="BR511" s="395">
        <f>Data!BR13</f>
        <v>0</v>
      </c>
      <c r="BS511" s="395">
        <f>Data!BS13</f>
        <v>0</v>
      </c>
      <c r="BT511" s="395">
        <f>Data!BT13</f>
        <v>0</v>
      </c>
      <c r="BU511" s="395">
        <f>Data!BU13</f>
        <v>0</v>
      </c>
      <c r="BV511" s="395">
        <f>Data!BV13</f>
        <v>0</v>
      </c>
      <c r="BW511" s="395">
        <f>Data!BW13</f>
        <v>0</v>
      </c>
      <c r="BX511" s="395">
        <f>Data!BX13</f>
        <v>0</v>
      </c>
      <c r="BY511" s="396">
        <f t="shared" si="25"/>
        <v>628.87099999999998</v>
      </c>
      <c r="BZ511" s="38"/>
    </row>
    <row r="512" spans="1:78" x14ac:dyDescent="0.2">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242.738</v>
      </c>
      <c r="BL512" s="395">
        <f>Data!BL14</f>
        <v>256.80200000000002</v>
      </c>
      <c r="BM512" s="395">
        <f>Data!BM14</f>
        <v>239.64099999999999</v>
      </c>
      <c r="BN512" s="395">
        <f>Data!BN14</f>
        <v>252.35</v>
      </c>
      <c r="BO512" s="395">
        <f>Data!BO14</f>
        <v>245.49100000000001</v>
      </c>
      <c r="BP512" s="395">
        <f>Data!BP14</f>
        <v>259.32600000000002</v>
      </c>
      <c r="BQ512" s="395">
        <f>Data!BQ14</f>
        <v>263.41699999999997</v>
      </c>
      <c r="BR512" s="395">
        <f>Data!BR14</f>
        <v>0</v>
      </c>
      <c r="BS512" s="395">
        <f>Data!BS14</f>
        <v>0</v>
      </c>
      <c r="BT512" s="395">
        <f>Data!BT14</f>
        <v>0</v>
      </c>
      <c r="BU512" s="395">
        <f>Data!BU14</f>
        <v>0</v>
      </c>
      <c r="BV512" s="395">
        <f>Data!BV14</f>
        <v>0</v>
      </c>
      <c r="BW512" s="395">
        <f>Data!BW14</f>
        <v>0</v>
      </c>
      <c r="BX512" s="395">
        <f>Data!BX14</f>
        <v>0</v>
      </c>
      <c r="BY512" s="396">
        <f t="shared" si="25"/>
        <v>2000.5959999999998</v>
      </c>
      <c r="BZ512" s="38"/>
    </row>
    <row r="513" spans="1:78" x14ac:dyDescent="0.2">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309.55700000000002</v>
      </c>
      <c r="BL513" s="395">
        <f>Data!BL15</f>
        <v>342.88200000000001</v>
      </c>
      <c r="BM513" s="395">
        <f>Data!BM15</f>
        <v>310.50400000000002</v>
      </c>
      <c r="BN513" s="395">
        <f>Data!BN15</f>
        <v>332.334</v>
      </c>
      <c r="BO513" s="395">
        <f>Data!BO15</f>
        <v>319.23099999999999</v>
      </c>
      <c r="BP513" s="395">
        <f>Data!BP15</f>
        <v>335.20400000000001</v>
      </c>
      <c r="BQ513" s="395">
        <f>Data!BQ15</f>
        <v>333.95100000000002</v>
      </c>
      <c r="BR513" s="395">
        <f>Data!BR15</f>
        <v>0</v>
      </c>
      <c r="BS513" s="395">
        <f>Data!BS15</f>
        <v>0</v>
      </c>
      <c r="BT513" s="395">
        <f>Data!BT15</f>
        <v>0</v>
      </c>
      <c r="BU513" s="395">
        <f>Data!BU15</f>
        <v>0</v>
      </c>
      <c r="BV513" s="395">
        <f>Data!BV15</f>
        <v>0</v>
      </c>
      <c r="BW513" s="395">
        <f>Data!BW15</f>
        <v>0</v>
      </c>
      <c r="BX513" s="395">
        <f>Data!BX15</f>
        <v>0</v>
      </c>
      <c r="BY513" s="396">
        <f t="shared" si="25"/>
        <v>2605.3370000000004</v>
      </c>
      <c r="BZ513" s="38"/>
    </row>
    <row r="514" spans="1:78" ht="13.5" thickBot="1" x14ac:dyDescent="0.25">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763.31700000000001</v>
      </c>
      <c r="BL514" s="398">
        <f>Data!BL16</f>
        <v>829.05100000000004</v>
      </c>
      <c r="BM514" s="398">
        <f>Data!BM16</f>
        <v>850.35599999999999</v>
      </c>
      <c r="BN514" s="398">
        <f>Data!BN16</f>
        <v>793.02099999999996</v>
      </c>
      <c r="BO514" s="398">
        <f>Data!BO16</f>
        <v>783.21199999999999</v>
      </c>
      <c r="BP514" s="398">
        <f>Data!BP16</f>
        <v>801.19399999999996</v>
      </c>
      <c r="BQ514" s="398">
        <f>Data!BQ16</f>
        <v>783.55100000000004</v>
      </c>
      <c r="BR514" s="398">
        <f>Data!BR16</f>
        <v>0</v>
      </c>
      <c r="BS514" s="398">
        <f>Data!BS16</f>
        <v>0</v>
      </c>
      <c r="BT514" s="398">
        <f>Data!BT16</f>
        <v>0</v>
      </c>
      <c r="BU514" s="398">
        <f>Data!BU16</f>
        <v>0</v>
      </c>
      <c r="BV514" s="398">
        <f>Data!BV16</f>
        <v>0</v>
      </c>
      <c r="BW514" s="398">
        <f>Data!BW16</f>
        <v>0</v>
      </c>
      <c r="BX514" s="398">
        <f>Data!BX16</f>
        <v>0</v>
      </c>
      <c r="BY514" s="399">
        <f t="shared" si="25"/>
        <v>6362.567</v>
      </c>
      <c r="BZ514" s="38"/>
    </row>
    <row r="515" spans="1:78" x14ac:dyDescent="0.2">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2">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1829.0040000000001</v>
      </c>
      <c r="BL516" s="346">
        <f t="shared" si="27"/>
        <v>1831.1130000000003</v>
      </c>
      <c r="BM516" s="346">
        <f t="shared" si="27"/>
        <v>1838.779</v>
      </c>
      <c r="BN516" s="346">
        <f t="shared" si="27"/>
        <v>1838.8810000000001</v>
      </c>
      <c r="BO516" s="346">
        <f t="shared" si="27"/>
        <v>1812.902</v>
      </c>
      <c r="BP516" s="346">
        <f t="shared" si="27"/>
        <v>1861.1399999999999</v>
      </c>
      <c r="BQ516" s="346">
        <f t="shared" si="27"/>
        <v>1843.2370000000001</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14704.275000000001</v>
      </c>
    </row>
    <row r="547" spans="1:83" ht="18" x14ac:dyDescent="0.25">
      <c r="D547" s="352" t="s">
        <v>1050</v>
      </c>
      <c r="AA547" s="352" t="s">
        <v>1050</v>
      </c>
    </row>
    <row r="548" spans="1:83" ht="18" x14ac:dyDescent="0.2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8" x14ac:dyDescent="0.2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2">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2">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5" thickBot="1" x14ac:dyDescent="0.25">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2">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71688</v>
      </c>
      <c r="BL553" s="392">
        <f>Data!BL127</f>
        <v>67531</v>
      </c>
      <c r="BM553" s="392">
        <f>Data!BM127</f>
        <v>67816</v>
      </c>
      <c r="BN553" s="392">
        <f>Data!BN127</f>
        <v>77955</v>
      </c>
      <c r="BO553" s="392">
        <f>Data!BO127</f>
        <v>85219</v>
      </c>
      <c r="BP553" s="392">
        <f>Data!BP127</f>
        <v>76776</v>
      </c>
      <c r="BQ553" s="392">
        <f>Data!BQ127</f>
        <v>74963</v>
      </c>
      <c r="BR553" s="392">
        <f>Data!BR127</f>
        <v>0</v>
      </c>
      <c r="BS553" s="392">
        <f>Data!BS127</f>
        <v>0</v>
      </c>
      <c r="BT553" s="392">
        <f>Data!BT127</f>
        <v>0</v>
      </c>
      <c r="BU553" s="392">
        <f>Data!BU127</f>
        <v>0</v>
      </c>
      <c r="BV553" s="392">
        <f>Data!BV127</f>
        <v>0</v>
      </c>
      <c r="BW553" s="392">
        <f>Data!BW127</f>
        <v>0</v>
      </c>
      <c r="BX553" s="392">
        <f>Data!BX127</f>
        <v>0</v>
      </c>
      <c r="BY553" s="393">
        <f>SUM(BJ553:BX553)</f>
        <v>580873</v>
      </c>
      <c r="BZ553" s="38"/>
      <c r="CA553" s="38"/>
      <c r="CB553" s="38"/>
      <c r="CC553" s="38"/>
      <c r="CD553" s="38"/>
      <c r="CE553" s="38"/>
    </row>
    <row r="554" spans="1:83" x14ac:dyDescent="0.2">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58494</v>
      </c>
      <c r="BL554" s="395">
        <f>Data!BL128</f>
        <v>59067</v>
      </c>
      <c r="BM554" s="395">
        <f>Data!BM128</f>
        <v>58776</v>
      </c>
      <c r="BN554" s="395">
        <f>Data!BN128</f>
        <v>69611</v>
      </c>
      <c r="BO554" s="395">
        <f>Data!BO128</f>
        <v>65780</v>
      </c>
      <c r="BP554" s="395">
        <f>Data!BP128</f>
        <v>73284</v>
      </c>
      <c r="BQ554" s="395">
        <f>Data!BQ128</f>
        <v>71614</v>
      </c>
      <c r="BR554" s="395">
        <f>Data!BR128</f>
        <v>0</v>
      </c>
      <c r="BS554" s="395">
        <f>Data!BS128</f>
        <v>0</v>
      </c>
      <c r="BT554" s="395">
        <f>Data!BT128</f>
        <v>0</v>
      </c>
      <c r="BU554" s="395">
        <f>Data!BU128</f>
        <v>0</v>
      </c>
      <c r="BV554" s="395">
        <f>Data!BV128</f>
        <v>0</v>
      </c>
      <c r="BW554" s="395">
        <f>Data!BW128</f>
        <v>0</v>
      </c>
      <c r="BX554" s="395">
        <f>Data!BX128</f>
        <v>0</v>
      </c>
      <c r="BY554" s="396">
        <f>SUM(BJ554:BX554)</f>
        <v>518775</v>
      </c>
      <c r="BZ554" s="38"/>
      <c r="CA554" s="38"/>
      <c r="CB554" s="38"/>
      <c r="CC554" s="38"/>
      <c r="CD554" s="38"/>
      <c r="CE554" s="38"/>
    </row>
    <row r="555" spans="1:83" x14ac:dyDescent="0.2">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63258</v>
      </c>
      <c r="BL555" s="395">
        <f>Data!BL129</f>
        <v>60495</v>
      </c>
      <c r="BM555" s="395">
        <f>Data!BM129</f>
        <v>64108</v>
      </c>
      <c r="BN555" s="395">
        <f>Data!BN129</f>
        <v>70642</v>
      </c>
      <c r="BO555" s="395">
        <f>Data!BO129</f>
        <v>69989</v>
      </c>
      <c r="BP555" s="395">
        <f>Data!BP129</f>
        <v>77176</v>
      </c>
      <c r="BQ555" s="395">
        <f>Data!BQ129</f>
        <v>79634</v>
      </c>
      <c r="BR555" s="395">
        <f>Data!BR129</f>
        <v>0</v>
      </c>
      <c r="BS555" s="395">
        <f>Data!BS129</f>
        <v>0</v>
      </c>
      <c r="BT555" s="395">
        <f>Data!BT129</f>
        <v>0</v>
      </c>
      <c r="BU555" s="395">
        <f>Data!BU129</f>
        <v>0</v>
      </c>
      <c r="BV555" s="395">
        <f>Data!BV129</f>
        <v>0</v>
      </c>
      <c r="BW555" s="395">
        <f>Data!BW129</f>
        <v>0</v>
      </c>
      <c r="BX555" s="395">
        <f>Data!BX129</f>
        <v>0</v>
      </c>
      <c r="BY555" s="396">
        <f>SUM(BJ555:BX555)</f>
        <v>552413</v>
      </c>
      <c r="BZ555" s="38"/>
      <c r="CA555" s="38"/>
      <c r="CB555" s="38"/>
      <c r="CC555" s="38"/>
      <c r="CD555" s="38"/>
      <c r="CE555" s="38"/>
    </row>
    <row r="556" spans="1:83" x14ac:dyDescent="0.2">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59644</v>
      </c>
      <c r="BL556" s="395">
        <f>Data!BL130</f>
        <v>65163</v>
      </c>
      <c r="BM556" s="395">
        <f>Data!BM130</f>
        <v>61281</v>
      </c>
      <c r="BN556" s="395">
        <f>Data!BN130</f>
        <v>54798</v>
      </c>
      <c r="BO556" s="395">
        <f>Data!BO130</f>
        <v>54207</v>
      </c>
      <c r="BP556" s="395">
        <f>Data!BP130</f>
        <v>62379</v>
      </c>
      <c r="BQ556" s="395">
        <f>Data!BQ130</f>
        <v>58466</v>
      </c>
      <c r="BR556" s="395">
        <f>Data!BR130</f>
        <v>0</v>
      </c>
      <c r="BS556" s="395">
        <f>Data!BS130</f>
        <v>0</v>
      </c>
      <c r="BT556" s="395">
        <f>Data!BT130</f>
        <v>0</v>
      </c>
      <c r="BU556" s="395">
        <f>Data!BU130</f>
        <v>0</v>
      </c>
      <c r="BV556" s="395">
        <f>Data!BV130</f>
        <v>0</v>
      </c>
      <c r="BW556" s="395">
        <f>Data!BW130</f>
        <v>0</v>
      </c>
      <c r="BX556" s="395">
        <f>Data!BX130</f>
        <v>0</v>
      </c>
      <c r="BY556" s="396">
        <f>SUM(BJ556:BX556)</f>
        <v>478530</v>
      </c>
      <c r="BZ556" s="38"/>
      <c r="CA556" s="38"/>
      <c r="CB556" s="38"/>
      <c r="CC556" s="38"/>
      <c r="CD556" s="38"/>
      <c r="CE556" s="38"/>
    </row>
    <row r="557" spans="1:83" ht="13.5" thickBot="1" x14ac:dyDescent="0.25">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52552</v>
      </c>
      <c r="BL557" s="398">
        <f>Data!BL131</f>
        <v>55138</v>
      </c>
      <c r="BM557" s="398">
        <f>Data!BM131</f>
        <v>50952</v>
      </c>
      <c r="BN557" s="398">
        <f>Data!BN131</f>
        <v>47660</v>
      </c>
      <c r="BO557" s="398">
        <f>Data!BO131</f>
        <v>54781</v>
      </c>
      <c r="BP557" s="398">
        <f>Data!BP131</f>
        <v>47514</v>
      </c>
      <c r="BQ557" s="398">
        <f>Data!BQ131</f>
        <v>47060</v>
      </c>
      <c r="BR557" s="398">
        <f>Data!BR131</f>
        <v>0</v>
      </c>
      <c r="BS557" s="398">
        <f>Data!BS131</f>
        <v>0</v>
      </c>
      <c r="BT557" s="398">
        <f>Data!BT131</f>
        <v>0</v>
      </c>
      <c r="BU557" s="398">
        <f>Data!BU131</f>
        <v>0</v>
      </c>
      <c r="BV557" s="398">
        <f>Data!BV131</f>
        <v>0</v>
      </c>
      <c r="BW557" s="398">
        <f>Data!BW131</f>
        <v>0</v>
      </c>
      <c r="BX557" s="398">
        <f>Data!BX131</f>
        <v>0</v>
      </c>
      <c r="BY557" s="399">
        <f>SUM(BJ557:BX557)</f>
        <v>418249</v>
      </c>
      <c r="BZ557" s="38"/>
      <c r="CA557" s="38"/>
      <c r="CB557" s="38"/>
      <c r="CC557" s="38"/>
      <c r="CD557" s="38"/>
      <c r="CE557" s="38"/>
    </row>
    <row r="558" spans="1:83" x14ac:dyDescent="0.2">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2">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2">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305636</v>
      </c>
      <c r="BL560" s="346">
        <f t="shared" si="29"/>
        <v>307394</v>
      </c>
      <c r="BM560" s="346">
        <f t="shared" si="29"/>
        <v>302933</v>
      </c>
      <c r="BN560" s="346">
        <f t="shared" si="29"/>
        <v>320666</v>
      </c>
      <c r="BO560" s="346">
        <f t="shared" si="29"/>
        <v>329976</v>
      </c>
      <c r="BP560" s="346">
        <f t="shared" si="29"/>
        <v>337129</v>
      </c>
      <c r="BQ560" s="346">
        <f t="shared" si="29"/>
        <v>331737</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2548840</v>
      </c>
    </row>
    <row r="561" spans="1:77" x14ac:dyDescent="0.2">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8" x14ac:dyDescent="0.2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8" x14ac:dyDescent="0.25">
      <c r="D590" s="345" t="s">
        <v>1051</v>
      </c>
      <c r="AA590" s="345" t="s">
        <v>1051</v>
      </c>
    </row>
    <row r="591" spans="1:77" ht="18" x14ac:dyDescent="0.2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2">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2">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5" thickBot="1" x14ac:dyDescent="0.25">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2">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25810</v>
      </c>
      <c r="BL595" s="392">
        <f>Data!BL137</f>
        <v>0</v>
      </c>
      <c r="BM595" s="392">
        <f>Data!BM137</f>
        <v>11421</v>
      </c>
      <c r="BN595" s="392">
        <f>Data!BN137</f>
        <v>11387</v>
      </c>
      <c r="BO595" s="392">
        <f>Data!BO137</f>
        <v>7092</v>
      </c>
      <c r="BP595" s="392">
        <f>Data!BP137</f>
        <v>5090</v>
      </c>
      <c r="BQ595" s="392">
        <f>Data!BQ137</f>
        <v>4983</v>
      </c>
      <c r="BR595" s="392">
        <f>Data!BR137</f>
        <v>0</v>
      </c>
      <c r="BS595" s="392">
        <f>Data!BS137</f>
        <v>0</v>
      </c>
      <c r="BT595" s="392">
        <f>Data!BT137</f>
        <v>0</v>
      </c>
      <c r="BU595" s="392">
        <f>Data!BU137</f>
        <v>0</v>
      </c>
      <c r="BV595" s="392">
        <f>Data!BV137</f>
        <v>0</v>
      </c>
      <c r="BW595" s="392">
        <f>Data!BW137</f>
        <v>0</v>
      </c>
      <c r="BX595" s="392">
        <f>Data!BX137</f>
        <v>0</v>
      </c>
      <c r="BY595" s="393">
        <f>SUM(BJ595:BX595)</f>
        <v>87231</v>
      </c>
      <c r="BZ595" s="38"/>
      <c r="CA595" s="38"/>
      <c r="CB595" s="38"/>
      <c r="CC595" s="38"/>
      <c r="CD595" s="38"/>
      <c r="CE595" s="38"/>
      <c r="CF595" s="38"/>
    </row>
    <row r="596" spans="1:84" x14ac:dyDescent="0.2">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20375</v>
      </c>
      <c r="BL596" s="395">
        <f>Data!BL138</f>
        <v>10026</v>
      </c>
      <c r="BM596" s="395">
        <f>Data!BM138</f>
        <v>11541</v>
      </c>
      <c r="BN596" s="395">
        <f>Data!BN138</f>
        <v>6062</v>
      </c>
      <c r="BO596" s="395">
        <f>Data!BO138</f>
        <v>10610</v>
      </c>
      <c r="BP596" s="395">
        <f>Data!BP138</f>
        <v>10795</v>
      </c>
      <c r="BQ596" s="395">
        <f>Data!BQ138</f>
        <v>10863</v>
      </c>
      <c r="BR596" s="395">
        <f>Data!BR138</f>
        <v>0</v>
      </c>
      <c r="BS596" s="395">
        <f>Data!BS138</f>
        <v>0</v>
      </c>
      <c r="BT596" s="395">
        <f>Data!BT138</f>
        <v>0</v>
      </c>
      <c r="BU596" s="395">
        <f>Data!BU138</f>
        <v>0</v>
      </c>
      <c r="BV596" s="395">
        <f>Data!BV138</f>
        <v>0</v>
      </c>
      <c r="BW596" s="395">
        <f>Data!BW138</f>
        <v>0</v>
      </c>
      <c r="BX596" s="395">
        <f>Data!BX138</f>
        <v>0</v>
      </c>
      <c r="BY596" s="396">
        <f>SUM(BJ596:BX596)</f>
        <v>103093</v>
      </c>
      <c r="BZ596" s="38"/>
      <c r="CA596" s="38"/>
      <c r="CB596" s="38"/>
      <c r="CC596" s="38"/>
      <c r="CD596" s="38"/>
      <c r="CE596" s="38"/>
      <c r="CF596" s="38"/>
    </row>
    <row r="597" spans="1:84" x14ac:dyDescent="0.2">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24065</v>
      </c>
      <c r="BL597" s="395">
        <f>Data!BL139</f>
        <v>11476</v>
      </c>
      <c r="BM597" s="395">
        <f>Data!BM139</f>
        <v>15441</v>
      </c>
      <c r="BN597" s="395">
        <f>Data!BN139</f>
        <v>18773</v>
      </c>
      <c r="BO597" s="395">
        <f>Data!BO139</f>
        <v>17079</v>
      </c>
      <c r="BP597" s="395">
        <f>Data!BP139</f>
        <v>17071</v>
      </c>
      <c r="BQ597" s="395">
        <f>Data!BQ139</f>
        <v>18229</v>
      </c>
      <c r="BR597" s="395">
        <f>Data!BR139</f>
        <v>0</v>
      </c>
      <c r="BS597" s="395">
        <f>Data!BS139</f>
        <v>0</v>
      </c>
      <c r="BT597" s="395">
        <f>Data!BT139</f>
        <v>0</v>
      </c>
      <c r="BU597" s="395">
        <f>Data!BU139</f>
        <v>0</v>
      </c>
      <c r="BV597" s="395">
        <f>Data!BV139</f>
        <v>0</v>
      </c>
      <c r="BW597" s="395">
        <f>Data!BW139</f>
        <v>0</v>
      </c>
      <c r="BX597" s="395">
        <f>Data!BX139</f>
        <v>0</v>
      </c>
      <c r="BY597" s="396">
        <f>SUM(BJ597:BX597)</f>
        <v>145733</v>
      </c>
      <c r="BZ597" s="38"/>
      <c r="CA597" s="38"/>
      <c r="CB597" s="38"/>
      <c r="CC597" s="38"/>
      <c r="CD597" s="38"/>
      <c r="CE597" s="38"/>
      <c r="CF597" s="38"/>
    </row>
    <row r="598" spans="1:84" x14ac:dyDescent="0.2">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18856</v>
      </c>
      <c r="BL598" s="395">
        <f>Data!BL140</f>
        <v>8929</v>
      </c>
      <c r="BM598" s="395">
        <f>Data!BM140</f>
        <v>13646</v>
      </c>
      <c r="BN598" s="395">
        <f>Data!BN140</f>
        <v>13662</v>
      </c>
      <c r="BO598" s="395">
        <f>Data!BO140</f>
        <v>11955</v>
      </c>
      <c r="BP598" s="395">
        <f>Data!BP140</f>
        <v>12424</v>
      </c>
      <c r="BQ598" s="395">
        <f>Data!BQ140</f>
        <v>11670</v>
      </c>
      <c r="BR598" s="395">
        <f>Data!BR140</f>
        <v>0</v>
      </c>
      <c r="BS598" s="395">
        <f>Data!BS140</f>
        <v>0</v>
      </c>
      <c r="BT598" s="395">
        <f>Data!BT140</f>
        <v>0</v>
      </c>
      <c r="BU598" s="395">
        <f>Data!BU140</f>
        <v>0</v>
      </c>
      <c r="BV598" s="395">
        <f>Data!BV140</f>
        <v>0</v>
      </c>
      <c r="BW598" s="395">
        <f>Data!BW140</f>
        <v>0</v>
      </c>
      <c r="BX598" s="395">
        <f>Data!BX140</f>
        <v>0</v>
      </c>
      <c r="BY598" s="396">
        <f>SUM(BJ598:BX598)</f>
        <v>113628</v>
      </c>
      <c r="BZ598" s="38"/>
      <c r="CA598" s="38"/>
      <c r="CB598" s="38"/>
      <c r="CC598" s="38"/>
      <c r="CD598" s="38"/>
      <c r="CE598" s="38"/>
      <c r="CF598" s="38"/>
    </row>
    <row r="599" spans="1:84" ht="13.5" thickBot="1" x14ac:dyDescent="0.25">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17001</v>
      </c>
      <c r="BL599" s="398">
        <f>Data!BL141</f>
        <v>9536</v>
      </c>
      <c r="BM599" s="398">
        <f>Data!BM141</f>
        <v>11479</v>
      </c>
      <c r="BN599" s="398">
        <f>Data!BN141</f>
        <v>12021</v>
      </c>
      <c r="BO599" s="398">
        <f>Data!BO141</f>
        <v>13354</v>
      </c>
      <c r="BP599" s="398">
        <f>Data!BP141</f>
        <v>11094</v>
      </c>
      <c r="BQ599" s="398">
        <f>Data!BQ141</f>
        <v>11408</v>
      </c>
      <c r="BR599" s="398">
        <f>Data!BR141</f>
        <v>0</v>
      </c>
      <c r="BS599" s="398">
        <f>Data!BS141</f>
        <v>0</v>
      </c>
      <c r="BT599" s="398">
        <f>Data!BT141</f>
        <v>0</v>
      </c>
      <c r="BU599" s="398">
        <f>Data!BU141</f>
        <v>0</v>
      </c>
      <c r="BV599" s="398">
        <f>Data!BV141</f>
        <v>0</v>
      </c>
      <c r="BW599" s="398">
        <f>Data!BW141</f>
        <v>0</v>
      </c>
      <c r="BX599" s="398">
        <f>Data!BX141</f>
        <v>0</v>
      </c>
      <c r="BY599" s="399">
        <f>SUM(BJ599:BX599)</f>
        <v>108379</v>
      </c>
      <c r="BZ599" s="38"/>
      <c r="CA599" s="38"/>
      <c r="CB599" s="38"/>
      <c r="CC599" s="38"/>
      <c r="CD599" s="38"/>
      <c r="CE599" s="38"/>
      <c r="CF599" s="38"/>
    </row>
    <row r="600" spans="1:84" x14ac:dyDescent="0.2">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2">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2">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106107</v>
      </c>
      <c r="BL602" s="346">
        <f t="shared" si="31"/>
        <v>39967</v>
      </c>
      <c r="BM602" s="346">
        <f t="shared" si="31"/>
        <v>63528</v>
      </c>
      <c r="BN602" s="346">
        <f t="shared" si="31"/>
        <v>61905</v>
      </c>
      <c r="BO602" s="346">
        <f t="shared" si="31"/>
        <v>60090</v>
      </c>
      <c r="BP602" s="346">
        <f t="shared" si="31"/>
        <v>56474</v>
      </c>
      <c r="BQ602" s="346">
        <f t="shared" si="31"/>
        <v>57153</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558064</v>
      </c>
    </row>
    <row r="603" spans="1:84" x14ac:dyDescent="0.2">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8" x14ac:dyDescent="0.2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8" x14ac:dyDescent="0.2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8" x14ac:dyDescent="0.2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2">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2">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5" thickBot="1" x14ac:dyDescent="0.25">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2">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25043</v>
      </c>
      <c r="BL637" s="392">
        <f>Data!BL147</f>
        <v>10359</v>
      </c>
      <c r="BM637" s="392">
        <f>Data!BM147</f>
        <v>13662</v>
      </c>
      <c r="BN637" s="392">
        <f>Data!BN147</f>
        <v>11900</v>
      </c>
      <c r="BO637" s="392">
        <f>Data!BO147</f>
        <v>8339</v>
      </c>
      <c r="BP637" s="392">
        <f>Data!BP147</f>
        <v>5949</v>
      </c>
      <c r="BQ637" s="392">
        <f>Data!BQ147</f>
        <v>5867</v>
      </c>
      <c r="BR637" s="392">
        <f>Data!BR147</f>
        <v>0</v>
      </c>
      <c r="BS637" s="392">
        <f>Data!BS147</f>
        <v>0</v>
      </c>
      <c r="BT637" s="392">
        <f>Data!BT147</f>
        <v>0</v>
      </c>
      <c r="BU637" s="392">
        <f>Data!BU147</f>
        <v>0</v>
      </c>
      <c r="BV637" s="392">
        <f>Data!BV147</f>
        <v>0</v>
      </c>
      <c r="BW637" s="392">
        <f>Data!BW147</f>
        <v>0</v>
      </c>
      <c r="BX637" s="392">
        <f>Data!BX147</f>
        <v>0</v>
      </c>
      <c r="BY637" s="393">
        <f>SUM(BJ637:BX637)</f>
        <v>100569</v>
      </c>
      <c r="BZ637" s="38"/>
      <c r="CA637" s="38"/>
      <c r="CB637" s="38"/>
      <c r="CC637" s="38"/>
      <c r="CD637" s="38"/>
      <c r="CE637" s="38"/>
      <c r="CF637" s="38"/>
    </row>
    <row r="638" spans="1:84" x14ac:dyDescent="0.2">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20069</v>
      </c>
      <c r="BL638" s="395">
        <f>Data!BL148</f>
        <v>11841</v>
      </c>
      <c r="BM638" s="395">
        <f>Data!BM148</f>
        <v>15635</v>
      </c>
      <c r="BN638" s="395">
        <f>Data!BN148</f>
        <v>21014</v>
      </c>
      <c r="BO638" s="395">
        <f>Data!BO148</f>
        <v>20194</v>
      </c>
      <c r="BP638" s="395">
        <f>Data!BP148</f>
        <v>21390</v>
      </c>
      <c r="BQ638" s="395">
        <f>Data!BQ148</f>
        <v>21906</v>
      </c>
      <c r="BR638" s="395">
        <f>Data!BR148</f>
        <v>0</v>
      </c>
      <c r="BS638" s="395">
        <f>Data!BS148</f>
        <v>0</v>
      </c>
      <c r="BT638" s="395">
        <f>Data!BT148</f>
        <v>0</v>
      </c>
      <c r="BU638" s="395">
        <f>Data!BU148</f>
        <v>0</v>
      </c>
      <c r="BV638" s="395">
        <f>Data!BV148</f>
        <v>0</v>
      </c>
      <c r="BW638" s="395">
        <f>Data!BW148</f>
        <v>0</v>
      </c>
      <c r="BX638" s="395">
        <f>Data!BX148</f>
        <v>0</v>
      </c>
      <c r="BY638" s="396">
        <f>SUM(BJ638:BX638)</f>
        <v>152733</v>
      </c>
      <c r="BZ638" s="38"/>
      <c r="CA638" s="38"/>
      <c r="CB638" s="38"/>
      <c r="CC638" s="38"/>
      <c r="CD638" s="38"/>
      <c r="CE638" s="38"/>
      <c r="CF638" s="38"/>
    </row>
    <row r="639" spans="1:84" x14ac:dyDescent="0.2">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21350</v>
      </c>
      <c r="BL639" s="395">
        <f>Data!BL149</f>
        <v>11442</v>
      </c>
      <c r="BM639" s="395">
        <f>Data!BM149</f>
        <v>15154</v>
      </c>
      <c r="BN639" s="395">
        <f>Data!BN149</f>
        <v>18321</v>
      </c>
      <c r="BO639" s="395">
        <f>Data!BO149</f>
        <v>18183</v>
      </c>
      <c r="BP639" s="395">
        <f>Data!BP149</f>
        <v>18288</v>
      </c>
      <c r="BQ639" s="395">
        <f>Data!BQ149</f>
        <v>20102</v>
      </c>
      <c r="BR639" s="395">
        <f>Data!BR149</f>
        <v>0</v>
      </c>
      <c r="BS639" s="395">
        <f>Data!BS149</f>
        <v>0</v>
      </c>
      <c r="BT639" s="395">
        <f>Data!BT149</f>
        <v>0</v>
      </c>
      <c r="BU639" s="395">
        <f>Data!BU149</f>
        <v>0</v>
      </c>
      <c r="BV639" s="395">
        <f>Data!BV149</f>
        <v>0</v>
      </c>
      <c r="BW639" s="395">
        <f>Data!BW149</f>
        <v>0</v>
      </c>
      <c r="BX639" s="395">
        <f>Data!BX149</f>
        <v>0</v>
      </c>
      <c r="BY639" s="396">
        <f>SUM(BJ639:BX639)</f>
        <v>143568</v>
      </c>
      <c r="BZ639" s="38"/>
      <c r="CA639" s="38"/>
      <c r="CB639" s="38"/>
      <c r="CC639" s="38"/>
      <c r="CD639" s="38"/>
      <c r="CE639" s="38"/>
      <c r="CF639" s="38"/>
    </row>
    <row r="640" spans="1:84" x14ac:dyDescent="0.2">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18699</v>
      </c>
      <c r="BL640" s="395">
        <f>Data!BL150</f>
        <v>11395</v>
      </c>
      <c r="BM640" s="395">
        <f>Data!BM150</f>
        <v>15638</v>
      </c>
      <c r="BN640" s="395">
        <f>Data!BN150</f>
        <v>15173</v>
      </c>
      <c r="BO640" s="395">
        <f>Data!BO150</f>
        <v>14278</v>
      </c>
      <c r="BP640" s="395">
        <f>Data!BP150</f>
        <v>14878</v>
      </c>
      <c r="BQ640" s="395">
        <f>Data!BQ150</f>
        <v>13863</v>
      </c>
      <c r="BR640" s="395">
        <f>Data!BR150</f>
        <v>0</v>
      </c>
      <c r="BS640" s="395">
        <f>Data!BS150</f>
        <v>0</v>
      </c>
      <c r="BT640" s="395">
        <f>Data!BT150</f>
        <v>0</v>
      </c>
      <c r="BU640" s="395">
        <f>Data!BU150</f>
        <v>0</v>
      </c>
      <c r="BV640" s="395">
        <f>Data!BV150</f>
        <v>0</v>
      </c>
      <c r="BW640" s="395">
        <f>Data!BW150</f>
        <v>0</v>
      </c>
      <c r="BX640" s="395">
        <f>Data!BX150</f>
        <v>0</v>
      </c>
      <c r="BY640" s="396">
        <f>SUM(BJ640:BX640)</f>
        <v>124313</v>
      </c>
      <c r="BZ640" s="38"/>
      <c r="CA640" s="38"/>
      <c r="CB640" s="38"/>
      <c r="CC640" s="38"/>
      <c r="CD640" s="38"/>
      <c r="CE640" s="38"/>
      <c r="CF640" s="38"/>
    </row>
    <row r="641" spans="1:84" ht="13.5" thickBot="1" x14ac:dyDescent="0.25">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16488</v>
      </c>
      <c r="BL641" s="398">
        <f>Data!BL151</f>
        <v>9980</v>
      </c>
      <c r="BM641" s="398">
        <f>Data!BM151</f>
        <v>11728</v>
      </c>
      <c r="BN641" s="398">
        <f>Data!BN151</f>
        <v>12197</v>
      </c>
      <c r="BO641" s="398">
        <f>Data!BO151</f>
        <v>13908</v>
      </c>
      <c r="BP641" s="398">
        <f>Data!BP151</f>
        <v>11308</v>
      </c>
      <c r="BQ641" s="398">
        <f>Data!BQ151</f>
        <v>11690</v>
      </c>
      <c r="BR641" s="398">
        <f>Data!BR151</f>
        <v>0</v>
      </c>
      <c r="BS641" s="398">
        <f>Data!BS151</f>
        <v>0</v>
      </c>
      <c r="BT641" s="398">
        <f>Data!BT151</f>
        <v>0</v>
      </c>
      <c r="BU641" s="398">
        <f>Data!BU151</f>
        <v>0</v>
      </c>
      <c r="BV641" s="398">
        <f>Data!BV151</f>
        <v>0</v>
      </c>
      <c r="BW641" s="398">
        <f>Data!BW151</f>
        <v>0</v>
      </c>
      <c r="BX641" s="398">
        <f>Data!BX151</f>
        <v>0</v>
      </c>
      <c r="BY641" s="399">
        <f>SUM(BJ641:BX641)</f>
        <v>107688</v>
      </c>
      <c r="BZ641" s="38"/>
      <c r="CA641" s="38"/>
      <c r="CB641" s="38"/>
      <c r="CC641" s="38"/>
      <c r="CD641" s="38"/>
      <c r="CE641" s="38"/>
      <c r="CF641" s="38"/>
    </row>
    <row r="642" spans="1:84" x14ac:dyDescent="0.2">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2">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2">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101649</v>
      </c>
      <c r="BL644" s="346">
        <f t="shared" si="33"/>
        <v>55017</v>
      </c>
      <c r="BM644" s="346">
        <f t="shared" si="33"/>
        <v>71817</v>
      </c>
      <c r="BN644" s="346">
        <f t="shared" si="33"/>
        <v>78605</v>
      </c>
      <c r="BO644" s="346">
        <f t="shared" si="33"/>
        <v>74902</v>
      </c>
      <c r="BP644" s="346">
        <f t="shared" si="33"/>
        <v>71813</v>
      </c>
      <c r="BQ644" s="346">
        <f t="shared" si="33"/>
        <v>73428</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628871</v>
      </c>
    </row>
    <row r="673" spans="1:85" ht="18" x14ac:dyDescent="0.25">
      <c r="D673" s="352" t="s">
        <v>1050</v>
      </c>
      <c r="AA673" s="352" t="s">
        <v>1050</v>
      </c>
    </row>
    <row r="674" spans="1:85" ht="18" x14ac:dyDescent="0.2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8" x14ac:dyDescent="0.25">
      <c r="D675" s="352" t="s">
        <v>1037</v>
      </c>
      <c r="X675" s="343"/>
      <c r="AA675" s="352" t="s">
        <v>1037</v>
      </c>
    </row>
    <row r="676" spans="1:85" x14ac:dyDescent="0.2">
      <c r="X676" s="343"/>
      <c r="BY676" s="343"/>
    </row>
    <row r="677" spans="1:85" x14ac:dyDescent="0.2">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5" thickBot="1" x14ac:dyDescent="0.25">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2">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60556</v>
      </c>
      <c r="BL679" s="392">
        <f>Data!BL157</f>
        <v>56827</v>
      </c>
      <c r="BM679" s="392">
        <f>Data!BM157</f>
        <v>52715</v>
      </c>
      <c r="BN679" s="392">
        <f>Data!BN157</f>
        <v>57225</v>
      </c>
      <c r="BO679" s="392">
        <f>Data!BO157</f>
        <v>58180</v>
      </c>
      <c r="BP679" s="392">
        <f>Data!BP157</f>
        <v>50486</v>
      </c>
      <c r="BQ679" s="392">
        <f>Data!BQ157</f>
        <v>51849</v>
      </c>
      <c r="BR679" s="392">
        <f>Data!BR157</f>
        <v>0</v>
      </c>
      <c r="BS679" s="392">
        <f>Data!BS157</f>
        <v>0</v>
      </c>
      <c r="BT679" s="392">
        <f>Data!BT157</f>
        <v>0</v>
      </c>
      <c r="BU679" s="392">
        <f>Data!BU157</f>
        <v>0</v>
      </c>
      <c r="BV679" s="392">
        <f>Data!BV157</f>
        <v>0</v>
      </c>
      <c r="BW679" s="392">
        <f>Data!BW157</f>
        <v>0</v>
      </c>
      <c r="BX679" s="392">
        <f>Data!BX157</f>
        <v>0</v>
      </c>
      <c r="BY679" s="393">
        <f>SUM(BJ679:BX679)</f>
        <v>430112</v>
      </c>
      <c r="BZ679" s="38"/>
      <c r="CA679" s="38"/>
      <c r="CB679" s="38"/>
      <c r="CC679" s="38"/>
      <c r="CD679" s="38"/>
      <c r="CE679" s="38"/>
      <c r="CF679" s="38"/>
      <c r="CG679" s="38"/>
    </row>
    <row r="680" spans="1:85" x14ac:dyDescent="0.2">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48053</v>
      </c>
      <c r="BL680" s="395">
        <f>Data!BL158</f>
        <v>50026</v>
      </c>
      <c r="BM680" s="395">
        <f>Data!BM158</f>
        <v>51477</v>
      </c>
      <c r="BN680" s="395">
        <f>Data!BN158</f>
        <v>60248</v>
      </c>
      <c r="BO680" s="395">
        <f>Data!BO158</f>
        <v>55173</v>
      </c>
      <c r="BP680" s="395">
        <f>Data!BP158</f>
        <v>66230</v>
      </c>
      <c r="BQ680" s="395">
        <f>Data!BQ158</f>
        <v>65997</v>
      </c>
      <c r="BR680" s="395">
        <f>Data!BR158</f>
        <v>0</v>
      </c>
      <c r="BS680" s="395">
        <f>Data!BS158</f>
        <v>0</v>
      </c>
      <c r="BT680" s="395">
        <f>Data!BT158</f>
        <v>0</v>
      </c>
      <c r="BU680" s="395">
        <f>Data!BU158</f>
        <v>0</v>
      </c>
      <c r="BV680" s="395">
        <f>Data!BV158</f>
        <v>0</v>
      </c>
      <c r="BW680" s="395">
        <f>Data!BW158</f>
        <v>0</v>
      </c>
      <c r="BX680" s="395">
        <f>Data!BX158</f>
        <v>0</v>
      </c>
      <c r="BY680" s="396">
        <f>SUM(BJ680:BX680)</f>
        <v>447254</v>
      </c>
      <c r="BZ680" s="38"/>
      <c r="CA680" s="38"/>
      <c r="CB680" s="38"/>
      <c r="CC680" s="38"/>
      <c r="CD680" s="38"/>
      <c r="CE680" s="38"/>
      <c r="CF680" s="38"/>
      <c r="CG680" s="38"/>
    </row>
    <row r="681" spans="1:85" x14ac:dyDescent="0.2">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46545</v>
      </c>
      <c r="BL681" s="395">
        <f>Data!BL159</f>
        <v>48396</v>
      </c>
      <c r="BM681" s="395">
        <f>Data!BM159</f>
        <v>50278</v>
      </c>
      <c r="BN681" s="395">
        <f>Data!BN159</f>
        <v>55712</v>
      </c>
      <c r="BO681" s="395">
        <f>Data!BO159</f>
        <v>52906</v>
      </c>
      <c r="BP681" s="395">
        <f>Data!BP159</f>
        <v>58264</v>
      </c>
      <c r="BQ681" s="395">
        <f>Data!BQ159</f>
        <v>63024</v>
      </c>
      <c r="BR681" s="395">
        <f>Data!BR159</f>
        <v>0</v>
      </c>
      <c r="BS681" s="395">
        <f>Data!BS159</f>
        <v>0</v>
      </c>
      <c r="BT681" s="395">
        <f>Data!BT159</f>
        <v>0</v>
      </c>
      <c r="BU681" s="395">
        <f>Data!BU159</f>
        <v>0</v>
      </c>
      <c r="BV681" s="395">
        <f>Data!BV159</f>
        <v>0</v>
      </c>
      <c r="BW681" s="395">
        <f>Data!BW159</f>
        <v>0</v>
      </c>
      <c r="BX681" s="395">
        <f>Data!BX159</f>
        <v>0</v>
      </c>
      <c r="BY681" s="396">
        <f>SUM(BJ681:BX681)</f>
        <v>425504</v>
      </c>
      <c r="BZ681" s="38"/>
      <c r="CA681" s="38"/>
      <c r="CB681" s="38"/>
      <c r="CC681" s="38"/>
      <c r="CD681" s="38"/>
      <c r="CE681" s="38"/>
      <c r="CF681" s="38"/>
      <c r="CG681" s="38"/>
    </row>
    <row r="682" spans="1:85" x14ac:dyDescent="0.2">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46555</v>
      </c>
      <c r="BL682" s="395">
        <f>Data!BL160</f>
        <v>59901</v>
      </c>
      <c r="BM682" s="395">
        <f>Data!BM160</f>
        <v>50100</v>
      </c>
      <c r="BN682" s="395">
        <f>Data!BN160</f>
        <v>47500</v>
      </c>
      <c r="BO682" s="395">
        <f>Data!BO160</f>
        <v>45120</v>
      </c>
      <c r="BP682" s="395">
        <f>Data!BP160</f>
        <v>54036</v>
      </c>
      <c r="BQ682" s="395">
        <f>Data!BQ160</f>
        <v>51659</v>
      </c>
      <c r="BR682" s="395">
        <f>Data!BR160</f>
        <v>0</v>
      </c>
      <c r="BS682" s="395">
        <f>Data!BS160</f>
        <v>0</v>
      </c>
      <c r="BT682" s="395">
        <f>Data!BT160</f>
        <v>0</v>
      </c>
      <c r="BU682" s="395">
        <f>Data!BU160</f>
        <v>0</v>
      </c>
      <c r="BV682" s="395">
        <f>Data!BV160</f>
        <v>0</v>
      </c>
      <c r="BW682" s="395">
        <f>Data!BW160</f>
        <v>0</v>
      </c>
      <c r="BX682" s="395">
        <f>Data!BX160</f>
        <v>0</v>
      </c>
      <c r="BY682" s="396">
        <f>SUM(BJ682:BX682)</f>
        <v>403935</v>
      </c>
      <c r="BZ682" s="38"/>
      <c r="CA682" s="38"/>
      <c r="CB682" s="38"/>
      <c r="CC682" s="38"/>
      <c r="CD682" s="38"/>
      <c r="CE682" s="38"/>
      <c r="CF682" s="38"/>
      <c r="CG682" s="38"/>
    </row>
    <row r="683" spans="1:85" ht="13.5" thickBot="1" x14ac:dyDescent="0.25">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41029</v>
      </c>
      <c r="BL683" s="398">
        <f>Data!BL161</f>
        <v>41652</v>
      </c>
      <c r="BM683" s="398">
        <f>Data!BM161</f>
        <v>35071</v>
      </c>
      <c r="BN683" s="398">
        <f>Data!BN161</f>
        <v>31665</v>
      </c>
      <c r="BO683" s="398">
        <f>Data!BO161</f>
        <v>34112</v>
      </c>
      <c r="BP683" s="398">
        <f>Data!BP161</f>
        <v>30310</v>
      </c>
      <c r="BQ683" s="398">
        <f>Data!BQ161</f>
        <v>30888</v>
      </c>
      <c r="BR683" s="398">
        <f>Data!BR161</f>
        <v>0</v>
      </c>
      <c r="BS683" s="398">
        <f>Data!BS161</f>
        <v>0</v>
      </c>
      <c r="BT683" s="398">
        <f>Data!BT161</f>
        <v>0</v>
      </c>
      <c r="BU683" s="398">
        <f>Data!BU161</f>
        <v>0</v>
      </c>
      <c r="BV683" s="398">
        <f>Data!BV161</f>
        <v>0</v>
      </c>
      <c r="BW683" s="398">
        <f>Data!BW161</f>
        <v>0</v>
      </c>
      <c r="BX683" s="398">
        <f>Data!BX161</f>
        <v>0</v>
      </c>
      <c r="BY683" s="399">
        <f>SUM(BJ683:BX683)</f>
        <v>293791</v>
      </c>
      <c r="BZ683" s="38"/>
      <c r="CA683" s="38"/>
      <c r="CB683" s="38"/>
      <c r="CC683" s="38"/>
      <c r="CD683" s="38"/>
      <c r="CE683" s="38"/>
      <c r="CF683" s="38"/>
      <c r="CG683" s="38"/>
    </row>
    <row r="684" spans="1:85" x14ac:dyDescent="0.2">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2">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2">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242738</v>
      </c>
      <c r="BL686" s="346">
        <f t="shared" si="35"/>
        <v>256802</v>
      </c>
      <c r="BM686" s="346">
        <f t="shared" si="35"/>
        <v>239641</v>
      </c>
      <c r="BN686" s="346">
        <f t="shared" si="35"/>
        <v>252350</v>
      </c>
      <c r="BO686" s="346">
        <f t="shared" si="35"/>
        <v>245491</v>
      </c>
      <c r="BP686" s="346">
        <f t="shared" si="35"/>
        <v>259326</v>
      </c>
      <c r="BQ686" s="346">
        <f t="shared" si="35"/>
        <v>263417</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2000596</v>
      </c>
    </row>
    <row r="687" spans="1:85" x14ac:dyDescent="0.2">
      <c r="W687" s="350"/>
      <c r="AB687" s="346"/>
      <c r="BY687" s="346"/>
    </row>
    <row r="715" spans="2:77" ht="18" x14ac:dyDescent="0.25">
      <c r="D715" s="352" t="s">
        <v>1050</v>
      </c>
      <c r="W715" s="350"/>
      <c r="AA715" s="352" t="s">
        <v>1050</v>
      </c>
      <c r="AB715" s="346"/>
      <c r="BY715" s="346"/>
    </row>
    <row r="716" spans="2:77" ht="18" x14ac:dyDescent="0.2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8" x14ac:dyDescent="0.25">
      <c r="D717" s="352" t="s">
        <v>1038</v>
      </c>
      <c r="X717" s="343"/>
      <c r="AA717" s="352" t="s">
        <v>1038</v>
      </c>
    </row>
    <row r="718" spans="2:77" x14ac:dyDescent="0.2">
      <c r="X718" s="343"/>
      <c r="BY718" s="343"/>
    </row>
    <row r="719" spans="2:77" x14ac:dyDescent="0.2">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5" thickBot="1" x14ac:dyDescent="0.25">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2">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73952</v>
      </c>
      <c r="BL721" s="392">
        <f>Data!BL167</f>
        <v>73724</v>
      </c>
      <c r="BM721" s="392">
        <f>Data!BM167</f>
        <v>56400</v>
      </c>
      <c r="BN721" s="392">
        <f>Data!BN167</f>
        <v>50066</v>
      </c>
      <c r="BO721" s="392">
        <f>Data!BO167</f>
        <v>42938</v>
      </c>
      <c r="BP721" s="392">
        <f>Data!BP167</f>
        <v>39071</v>
      </c>
      <c r="BQ721" s="392">
        <f>Data!BQ167</f>
        <v>38456</v>
      </c>
      <c r="BR721" s="392">
        <f>Data!BR167</f>
        <v>0</v>
      </c>
      <c r="BS721" s="392">
        <f>Data!BS167</f>
        <v>0</v>
      </c>
      <c r="BT721" s="392">
        <f>Data!BT167</f>
        <v>0</v>
      </c>
      <c r="BU721" s="392">
        <f>Data!BU167</f>
        <v>0</v>
      </c>
      <c r="BV721" s="392">
        <f>Data!BV167</f>
        <v>0</v>
      </c>
      <c r="BW721" s="392">
        <f>Data!BW167</f>
        <v>0</v>
      </c>
      <c r="BX721" s="392">
        <f>Data!BX167</f>
        <v>0</v>
      </c>
      <c r="BY721" s="393">
        <f>SUM(BJ721:BX721)</f>
        <v>431029</v>
      </c>
      <c r="BZ721" s="38"/>
    </row>
    <row r="722" spans="1:78" x14ac:dyDescent="0.2">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62871</v>
      </c>
      <c r="BL722" s="395">
        <f>Data!BL168</f>
        <v>67020</v>
      </c>
      <c r="BM722" s="395">
        <f>Data!BM168</f>
        <v>69996</v>
      </c>
      <c r="BN722" s="395">
        <f>Data!BN168</f>
        <v>85388</v>
      </c>
      <c r="BO722" s="395">
        <f>Data!BO168</f>
        <v>80239</v>
      </c>
      <c r="BP722" s="395">
        <f>Data!BP168</f>
        <v>90052</v>
      </c>
      <c r="BQ722" s="395">
        <f>Data!BQ168</f>
        <v>87397</v>
      </c>
      <c r="BR722" s="395">
        <f>Data!BR168</f>
        <v>0</v>
      </c>
      <c r="BS722" s="395">
        <f>Data!BS168</f>
        <v>0</v>
      </c>
      <c r="BT722" s="395">
        <f>Data!BT168</f>
        <v>0</v>
      </c>
      <c r="BU722" s="395">
        <f>Data!BU168</f>
        <v>0</v>
      </c>
      <c r="BV722" s="395">
        <f>Data!BV168</f>
        <v>0</v>
      </c>
      <c r="BW722" s="395">
        <f>Data!BW168</f>
        <v>0</v>
      </c>
      <c r="BX722" s="395">
        <f>Data!BX168</f>
        <v>0</v>
      </c>
      <c r="BY722" s="396">
        <f>SUM(BJ722:BX722)</f>
        <v>609613</v>
      </c>
      <c r="BZ722" s="38"/>
    </row>
    <row r="723" spans="1:78" x14ac:dyDescent="0.2">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66165</v>
      </c>
      <c r="BL723" s="395">
        <f>Data!BL169</f>
        <v>69986</v>
      </c>
      <c r="BM723" s="395">
        <f>Data!BM169</f>
        <v>71552</v>
      </c>
      <c r="BN723" s="395">
        <f>Data!BN169</f>
        <v>85727</v>
      </c>
      <c r="BO723" s="395">
        <f>Data!BO169</f>
        <v>80312</v>
      </c>
      <c r="BP723" s="395">
        <f>Data!BP169</f>
        <v>87176</v>
      </c>
      <c r="BQ723" s="395">
        <f>Data!BQ169</f>
        <v>92107</v>
      </c>
      <c r="BR723" s="395">
        <f>Data!BR169</f>
        <v>0</v>
      </c>
      <c r="BS723" s="395">
        <f>Data!BS169</f>
        <v>0</v>
      </c>
      <c r="BT723" s="395">
        <f>Data!BT169</f>
        <v>0</v>
      </c>
      <c r="BU723" s="395">
        <f>Data!BU169</f>
        <v>0</v>
      </c>
      <c r="BV723" s="395">
        <f>Data!BV169</f>
        <v>0</v>
      </c>
      <c r="BW723" s="395">
        <f>Data!BW169</f>
        <v>0</v>
      </c>
      <c r="BX723" s="395">
        <f>Data!BX169</f>
        <v>0</v>
      </c>
      <c r="BY723" s="396">
        <f>SUM(BJ723:BX723)</f>
        <v>623251</v>
      </c>
      <c r="BZ723" s="38"/>
    </row>
    <row r="724" spans="1:78" x14ac:dyDescent="0.2">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56272</v>
      </c>
      <c r="BL724" s="395">
        <f>Data!BL170</f>
        <v>77878</v>
      </c>
      <c r="BM724" s="395">
        <f>Data!BM170</f>
        <v>65168</v>
      </c>
      <c r="BN724" s="395">
        <f>Data!BN170</f>
        <v>65366</v>
      </c>
      <c r="BO724" s="395">
        <f>Data!BO170</f>
        <v>64375</v>
      </c>
      <c r="BP724" s="395">
        <f>Data!BP170</f>
        <v>74451</v>
      </c>
      <c r="BQ724" s="395">
        <f>Data!BQ170</f>
        <v>71858</v>
      </c>
      <c r="BR724" s="395">
        <f>Data!BR170</f>
        <v>0</v>
      </c>
      <c r="BS724" s="395">
        <f>Data!BS170</f>
        <v>0</v>
      </c>
      <c r="BT724" s="395">
        <f>Data!BT170</f>
        <v>0</v>
      </c>
      <c r="BU724" s="395">
        <f>Data!BU170</f>
        <v>0</v>
      </c>
      <c r="BV724" s="395">
        <f>Data!BV170</f>
        <v>0</v>
      </c>
      <c r="BW724" s="395">
        <f>Data!BW170</f>
        <v>0</v>
      </c>
      <c r="BX724" s="395">
        <f>Data!BX170</f>
        <v>0</v>
      </c>
      <c r="BY724" s="396">
        <f>SUM(BJ724:BX724)</f>
        <v>539556</v>
      </c>
      <c r="BZ724" s="38"/>
    </row>
    <row r="725" spans="1:78" ht="13.5" thickBot="1" x14ac:dyDescent="0.25">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50297</v>
      </c>
      <c r="BL725" s="398">
        <f>Data!BL171</f>
        <v>54274</v>
      </c>
      <c r="BM725" s="398">
        <f>Data!BM171</f>
        <v>47388</v>
      </c>
      <c r="BN725" s="398">
        <f>Data!BN171</f>
        <v>45787</v>
      </c>
      <c r="BO725" s="398">
        <f>Data!BO171</f>
        <v>51367</v>
      </c>
      <c r="BP725" s="398">
        <f>Data!BP171</f>
        <v>44454</v>
      </c>
      <c r="BQ725" s="398">
        <f>Data!BQ171</f>
        <v>44133</v>
      </c>
      <c r="BR725" s="398">
        <f>Data!BR171</f>
        <v>0</v>
      </c>
      <c r="BS725" s="398">
        <f>Data!BS171</f>
        <v>0</v>
      </c>
      <c r="BT725" s="398">
        <f>Data!BT171</f>
        <v>0</v>
      </c>
      <c r="BU725" s="398">
        <f>Data!BU171</f>
        <v>0</v>
      </c>
      <c r="BV725" s="398">
        <f>Data!BV171</f>
        <v>0</v>
      </c>
      <c r="BW725" s="398">
        <f>Data!BW171</f>
        <v>0</v>
      </c>
      <c r="BX725" s="398">
        <f>Data!BX171</f>
        <v>0</v>
      </c>
      <c r="BY725" s="399">
        <f>SUM(BJ725:BX725)</f>
        <v>401888</v>
      </c>
      <c r="BZ725" s="38"/>
    </row>
    <row r="726" spans="1:78" x14ac:dyDescent="0.2">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2">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2">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309557</v>
      </c>
      <c r="BL728" s="346">
        <f t="shared" si="37"/>
        <v>342882</v>
      </c>
      <c r="BM728" s="346">
        <f t="shared" si="37"/>
        <v>310504</v>
      </c>
      <c r="BN728" s="346">
        <f t="shared" si="37"/>
        <v>332334</v>
      </c>
      <c r="BO728" s="346">
        <f t="shared" si="37"/>
        <v>319231</v>
      </c>
      <c r="BP728" s="346">
        <f t="shared" si="37"/>
        <v>335204</v>
      </c>
      <c r="BQ728" s="346">
        <f t="shared" si="37"/>
        <v>333951</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2605337</v>
      </c>
    </row>
    <row r="729" spans="1:78" x14ac:dyDescent="0.2">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8" x14ac:dyDescent="0.25">
      <c r="D757" s="352" t="s">
        <v>1050</v>
      </c>
      <c r="W757" s="350"/>
      <c r="AA757" s="352" t="s">
        <v>1050</v>
      </c>
      <c r="AB757" s="346"/>
      <c r="BY757" s="346"/>
    </row>
    <row r="758" spans="1:84" ht="18" x14ac:dyDescent="0.2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8" x14ac:dyDescent="0.25">
      <c r="D759" s="352" t="s">
        <v>1039</v>
      </c>
      <c r="X759" s="343"/>
      <c r="AA759" s="352" t="s">
        <v>1039</v>
      </c>
    </row>
    <row r="760" spans="1:84" x14ac:dyDescent="0.2">
      <c r="X760" s="343"/>
      <c r="BY760" s="343"/>
    </row>
    <row r="761" spans="1:84" x14ac:dyDescent="0.2">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5" thickBot="1" x14ac:dyDescent="0.25">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2">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192368</v>
      </c>
      <c r="BL763" s="392">
        <f>Data!BL177</f>
        <v>193571</v>
      </c>
      <c r="BM763" s="392">
        <f>Data!BM177</f>
        <v>245455</v>
      </c>
      <c r="BN763" s="392">
        <f>Data!BN177</f>
        <v>213316</v>
      </c>
      <c r="BO763" s="392">
        <f>Data!BO177</f>
        <v>221896</v>
      </c>
      <c r="BP763" s="392">
        <f>Data!BP177</f>
        <v>203999</v>
      </c>
      <c r="BQ763" s="392">
        <f>Data!BQ177</f>
        <v>193941</v>
      </c>
      <c r="BR763" s="392">
        <f>Data!BR177</f>
        <v>0</v>
      </c>
      <c r="BS763" s="392">
        <f>Data!BS177</f>
        <v>0</v>
      </c>
      <c r="BT763" s="392">
        <f>Data!BT177</f>
        <v>0</v>
      </c>
      <c r="BU763" s="392">
        <f>Data!BU177</f>
        <v>0</v>
      </c>
      <c r="BV763" s="392">
        <f>Data!BV177</f>
        <v>0</v>
      </c>
      <c r="BW763" s="392">
        <f>Data!BW177</f>
        <v>0</v>
      </c>
      <c r="BX763" s="392">
        <f>Data!BX177</f>
        <v>0</v>
      </c>
      <c r="BY763" s="393">
        <f>SUM(BJ763:BX763)</f>
        <v>1598295</v>
      </c>
      <c r="BZ763" s="38"/>
      <c r="CA763" s="38"/>
      <c r="CB763" s="38"/>
      <c r="CC763" s="38"/>
      <c r="CD763" s="38"/>
      <c r="CE763" s="38"/>
      <c r="CF763" s="38"/>
    </row>
    <row r="764" spans="1:84" x14ac:dyDescent="0.2">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140116</v>
      </c>
      <c r="BL764" s="395">
        <f>Data!BL178</f>
        <v>148780</v>
      </c>
      <c r="BM764" s="395">
        <f>Data!BM178</f>
        <v>155888</v>
      </c>
      <c r="BN764" s="395">
        <f>Data!BN178</f>
        <v>168677</v>
      </c>
      <c r="BO764" s="395">
        <f>Data!BO178</f>
        <v>149664</v>
      </c>
      <c r="BP764" s="395">
        <f>Data!BP178</f>
        <v>163929</v>
      </c>
      <c r="BQ764" s="395">
        <f>Data!BQ178</f>
        <v>157296</v>
      </c>
      <c r="BR764" s="395">
        <f>Data!BR178</f>
        <v>0</v>
      </c>
      <c r="BS764" s="395">
        <f>Data!BS178</f>
        <v>0</v>
      </c>
      <c r="BT764" s="395">
        <f>Data!BT178</f>
        <v>0</v>
      </c>
      <c r="BU764" s="395">
        <f>Data!BU178</f>
        <v>0</v>
      </c>
      <c r="BV764" s="395">
        <f>Data!BV178</f>
        <v>0</v>
      </c>
      <c r="BW764" s="395">
        <f>Data!BW178</f>
        <v>0</v>
      </c>
      <c r="BX764" s="395">
        <f>Data!BX178</f>
        <v>0</v>
      </c>
      <c r="BY764" s="396">
        <f>SUM(BJ764:BX764)</f>
        <v>1236685</v>
      </c>
      <c r="BZ764" s="38"/>
      <c r="CA764" s="38"/>
      <c r="CB764" s="38"/>
      <c r="CC764" s="38"/>
      <c r="CD764" s="38"/>
      <c r="CE764" s="38"/>
      <c r="CF764" s="38"/>
    </row>
    <row r="765" spans="1:84" x14ac:dyDescent="0.2">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164616</v>
      </c>
      <c r="BL765" s="395">
        <f>Data!BL179</f>
        <v>161890</v>
      </c>
      <c r="BM765" s="395">
        <f>Data!BM179</f>
        <v>169748</v>
      </c>
      <c r="BN765" s="395">
        <f>Data!BN179</f>
        <v>172578</v>
      </c>
      <c r="BO765" s="395">
        <f>Data!BO179</f>
        <v>163114</v>
      </c>
      <c r="BP765" s="395">
        <f>Data!BP179</f>
        <v>177464</v>
      </c>
      <c r="BQ765" s="395">
        <f>Data!BQ179</f>
        <v>183577</v>
      </c>
      <c r="BR765" s="395">
        <f>Data!BR179</f>
        <v>0</v>
      </c>
      <c r="BS765" s="395">
        <f>Data!BS179</f>
        <v>0</v>
      </c>
      <c r="BT765" s="395">
        <f>Data!BT179</f>
        <v>0</v>
      </c>
      <c r="BU765" s="395">
        <f>Data!BU179</f>
        <v>0</v>
      </c>
      <c r="BV765" s="395">
        <f>Data!BV179</f>
        <v>0</v>
      </c>
      <c r="BW765" s="395">
        <f>Data!BW179</f>
        <v>0</v>
      </c>
      <c r="BX765" s="395">
        <f>Data!BX179</f>
        <v>0</v>
      </c>
      <c r="BY765" s="396">
        <f>SUM(BJ765:BX765)</f>
        <v>1362623</v>
      </c>
      <c r="BZ765" s="38"/>
      <c r="CA765" s="38"/>
      <c r="CB765" s="38"/>
      <c r="CC765" s="38"/>
      <c r="CD765" s="38"/>
      <c r="CE765" s="38"/>
      <c r="CF765" s="38"/>
    </row>
    <row r="766" spans="1:84" x14ac:dyDescent="0.2">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140447</v>
      </c>
      <c r="BL766" s="395">
        <f>Data!BL180</f>
        <v>191667</v>
      </c>
      <c r="BM766" s="395">
        <f>Data!BM180</f>
        <v>156924</v>
      </c>
      <c r="BN766" s="395">
        <f>Data!BN180</f>
        <v>135583</v>
      </c>
      <c r="BO766" s="395">
        <f>Data!BO180</f>
        <v>135126</v>
      </c>
      <c r="BP766" s="395">
        <f>Data!BP180</f>
        <v>158491</v>
      </c>
      <c r="BQ766" s="395">
        <f>Data!BQ180</f>
        <v>153479</v>
      </c>
      <c r="BR766" s="395">
        <f>Data!BR180</f>
        <v>0</v>
      </c>
      <c r="BS766" s="395">
        <f>Data!BS180</f>
        <v>0</v>
      </c>
      <c r="BT766" s="395">
        <f>Data!BT180</f>
        <v>0</v>
      </c>
      <c r="BU766" s="395">
        <f>Data!BU180</f>
        <v>0</v>
      </c>
      <c r="BV766" s="395">
        <f>Data!BV180</f>
        <v>0</v>
      </c>
      <c r="BW766" s="395">
        <f>Data!BW180</f>
        <v>0</v>
      </c>
      <c r="BX766" s="395">
        <f>Data!BX180</f>
        <v>0</v>
      </c>
      <c r="BY766" s="396">
        <f>SUM(BJ766:BX766)</f>
        <v>1223042</v>
      </c>
      <c r="BZ766" s="38"/>
      <c r="CA766" s="38"/>
      <c r="CB766" s="38"/>
      <c r="CC766" s="38"/>
      <c r="CD766" s="38"/>
      <c r="CE766" s="38"/>
      <c r="CF766" s="38"/>
    </row>
    <row r="767" spans="1:84" ht="13.5" thickBot="1" x14ac:dyDescent="0.25">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125770</v>
      </c>
      <c r="BL767" s="398">
        <f>Data!BL181</f>
        <v>133143</v>
      </c>
      <c r="BM767" s="398">
        <f>Data!BM181</f>
        <v>122341</v>
      </c>
      <c r="BN767" s="398">
        <f>Data!BN181</f>
        <v>102867</v>
      </c>
      <c r="BO767" s="398">
        <f>Data!BO181</f>
        <v>113412</v>
      </c>
      <c r="BP767" s="398">
        <f>Data!BP181</f>
        <v>97311</v>
      </c>
      <c r="BQ767" s="398">
        <f>Data!BQ181</f>
        <v>95258</v>
      </c>
      <c r="BR767" s="398">
        <f>Data!BR181</f>
        <v>0</v>
      </c>
      <c r="BS767" s="398">
        <f>Data!BS181</f>
        <v>0</v>
      </c>
      <c r="BT767" s="398">
        <f>Data!BT181</f>
        <v>0</v>
      </c>
      <c r="BU767" s="398">
        <f>Data!BU181</f>
        <v>0</v>
      </c>
      <c r="BV767" s="398">
        <f>Data!BV181</f>
        <v>0</v>
      </c>
      <c r="BW767" s="398">
        <f>Data!BW181</f>
        <v>0</v>
      </c>
      <c r="BX767" s="398">
        <f>Data!BX181</f>
        <v>0</v>
      </c>
      <c r="BY767" s="399">
        <f>SUM(BJ767:BX767)</f>
        <v>941922</v>
      </c>
      <c r="BZ767" s="38"/>
      <c r="CA767" s="38"/>
      <c r="CB767" s="38"/>
      <c r="CC767" s="38"/>
      <c r="CD767" s="38"/>
      <c r="CE767" s="38"/>
      <c r="CF767" s="38"/>
    </row>
    <row r="768" spans="1:84" x14ac:dyDescent="0.2">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2">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2">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763317</v>
      </c>
      <c r="BL770" s="346">
        <f t="shared" si="39"/>
        <v>829051</v>
      </c>
      <c r="BM770" s="346">
        <f t="shared" si="39"/>
        <v>850356</v>
      </c>
      <c r="BN770" s="346">
        <f t="shared" si="39"/>
        <v>793021</v>
      </c>
      <c r="BO770" s="346">
        <f t="shared" si="39"/>
        <v>783212</v>
      </c>
      <c r="BP770" s="346">
        <f t="shared" si="39"/>
        <v>801194</v>
      </c>
      <c r="BQ770" s="346">
        <f t="shared" si="39"/>
        <v>783551</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6362567</v>
      </c>
    </row>
    <row r="797" spans="2:77" ht="15" x14ac:dyDescent="0.2">
      <c r="D797" s="378" t="s">
        <v>1121</v>
      </c>
      <c r="X797" s="378" t="s">
        <v>1121</v>
      </c>
    </row>
    <row r="799" spans="2:77" x14ac:dyDescent="0.2">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5" thickBot="1" x14ac:dyDescent="0.25">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2">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77057</v>
      </c>
      <c r="BR801" s="402">
        <f>Data!BR187</f>
        <v>0</v>
      </c>
      <c r="BS801" s="402">
        <f>Data!BS187</f>
        <v>0</v>
      </c>
      <c r="BT801" s="402">
        <f>Data!BT187</f>
        <v>0</v>
      </c>
      <c r="BU801" s="402">
        <f>Data!BU187</f>
        <v>0</v>
      </c>
      <c r="BV801" s="402">
        <f>Data!BV187</f>
        <v>0</v>
      </c>
      <c r="BW801" s="402">
        <f>Data!BW187</f>
        <v>0</v>
      </c>
      <c r="BX801" s="403">
        <f>Data!BX187</f>
        <v>0</v>
      </c>
    </row>
    <row r="802" spans="1:76" x14ac:dyDescent="0.2">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2">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19842</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2">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32420</v>
      </c>
      <c r="BO804" s="400">
        <f>Data!BO190</f>
        <v>0</v>
      </c>
      <c r="BP804" s="400">
        <f>Data!BP190</f>
        <v>0</v>
      </c>
      <c r="BQ804" s="400">
        <f>Data!BQ190</f>
        <v>69231</v>
      </c>
      <c r="BR804" s="400">
        <f>Data!BR190</f>
        <v>0</v>
      </c>
      <c r="BS804" s="400">
        <f>Data!BS190</f>
        <v>0</v>
      </c>
      <c r="BT804" s="400">
        <f>Data!BT190</f>
        <v>0</v>
      </c>
      <c r="BU804" s="400">
        <f>Data!BU190</f>
        <v>0</v>
      </c>
      <c r="BV804" s="400">
        <f>Data!BV190</f>
        <v>0</v>
      </c>
      <c r="BW804" s="400">
        <f>Data!BW190</f>
        <v>0</v>
      </c>
      <c r="BX804" s="405">
        <f>Data!BX190</f>
        <v>0</v>
      </c>
    </row>
    <row r="805" spans="1:76" ht="13.5" thickBot="1" x14ac:dyDescent="0.25">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2098" r:id="rId4" name="CommandButton378">
          <controlPr autoLine="0" r:id="rId5">
            <anchor moveWithCells="1">
              <from>
                <xdr:col>6</xdr:col>
                <xdr:colOff>485775</xdr:colOff>
                <xdr:row>792</xdr:row>
                <xdr:rowOff>66675</xdr:rowOff>
              </from>
              <to>
                <xdr:col>8</xdr:col>
                <xdr:colOff>704850</xdr:colOff>
                <xdr:row>794</xdr:row>
                <xdr:rowOff>47625</xdr:rowOff>
              </to>
            </anchor>
          </controlPr>
        </control>
      </mc:Choice>
      <mc:Fallback>
        <control shapeId="72098" r:id="rId4" name="CommandButton378"/>
      </mc:Fallback>
    </mc:AlternateContent>
    <mc:AlternateContent xmlns:mc="http://schemas.openxmlformats.org/markup-compatibility/2006">
      <mc:Choice Requires="x14">
        <control shapeId="72097" r:id="rId6" name="CommandButton377">
          <controlPr autoLine="0" r:id="rId7">
            <anchor moveWithCells="1">
              <from>
                <xdr:col>6</xdr:col>
                <xdr:colOff>628650</xdr:colOff>
                <xdr:row>750</xdr:row>
                <xdr:rowOff>9525</xdr:rowOff>
              </from>
              <to>
                <xdr:col>8</xdr:col>
                <xdr:colOff>847725</xdr:colOff>
                <xdr:row>751</xdr:row>
                <xdr:rowOff>152400</xdr:rowOff>
              </to>
            </anchor>
          </controlPr>
        </control>
      </mc:Choice>
      <mc:Fallback>
        <control shapeId="72097" r:id="rId6" name="CommandButton377"/>
      </mc:Fallback>
    </mc:AlternateContent>
    <mc:AlternateContent xmlns:mc="http://schemas.openxmlformats.org/markup-compatibility/2006">
      <mc:Choice Requires="x14">
        <control shapeId="72096" r:id="rId8" name="CommandButton376">
          <controlPr autoLine="0" r:id="rId9">
            <anchor moveWithCells="1">
              <from>
                <xdr:col>6</xdr:col>
                <xdr:colOff>228600</xdr:colOff>
                <xdr:row>709</xdr:row>
                <xdr:rowOff>0</xdr:rowOff>
              </from>
              <to>
                <xdr:col>8</xdr:col>
                <xdr:colOff>447675</xdr:colOff>
                <xdr:row>710</xdr:row>
                <xdr:rowOff>142875</xdr:rowOff>
              </to>
            </anchor>
          </controlPr>
        </control>
      </mc:Choice>
      <mc:Fallback>
        <control shapeId="72096" r:id="rId8" name="CommandButton376"/>
      </mc:Fallback>
    </mc:AlternateContent>
    <mc:AlternateContent xmlns:mc="http://schemas.openxmlformats.org/markup-compatibility/2006">
      <mc:Choice Requires="x14">
        <control shapeId="72095" r:id="rId10" name="CommandButton375">
          <controlPr autoLine="0" r:id="rId11">
            <anchor moveWithCells="1">
              <from>
                <xdr:col>6</xdr:col>
                <xdr:colOff>485775</xdr:colOff>
                <xdr:row>666</xdr:row>
                <xdr:rowOff>104775</xdr:rowOff>
              </from>
              <to>
                <xdr:col>8</xdr:col>
                <xdr:colOff>704850</xdr:colOff>
                <xdr:row>668</xdr:row>
                <xdr:rowOff>85725</xdr:rowOff>
              </to>
            </anchor>
          </controlPr>
        </control>
      </mc:Choice>
      <mc:Fallback>
        <control shapeId="72095" r:id="rId10" name="CommandButton375"/>
      </mc:Fallback>
    </mc:AlternateContent>
    <mc:AlternateContent xmlns:mc="http://schemas.openxmlformats.org/markup-compatibility/2006">
      <mc:Choice Requires="x14">
        <control shapeId="72094" r:id="rId12" name="CommandButton374">
          <controlPr autoLine="0" r:id="rId13">
            <anchor moveWithCells="1">
              <from>
                <xdr:col>6</xdr:col>
                <xdr:colOff>342900</xdr:colOff>
                <xdr:row>624</xdr:row>
                <xdr:rowOff>104775</xdr:rowOff>
              </from>
              <to>
                <xdr:col>8</xdr:col>
                <xdr:colOff>561975</xdr:colOff>
                <xdr:row>626</xdr:row>
                <xdr:rowOff>85725</xdr:rowOff>
              </to>
            </anchor>
          </controlPr>
        </control>
      </mc:Choice>
      <mc:Fallback>
        <control shapeId="72094" r:id="rId12" name="CommandButton374"/>
      </mc:Fallback>
    </mc:AlternateContent>
    <mc:AlternateContent xmlns:mc="http://schemas.openxmlformats.org/markup-compatibility/2006">
      <mc:Choice Requires="x14">
        <control shapeId="72093" r:id="rId14" name="CommandButton373">
          <controlPr autoLine="0" r:id="rId15">
            <anchor moveWithCells="1">
              <from>
                <xdr:col>6</xdr:col>
                <xdr:colOff>504825</xdr:colOff>
                <xdr:row>582</xdr:row>
                <xdr:rowOff>95250</xdr:rowOff>
              </from>
              <to>
                <xdr:col>8</xdr:col>
                <xdr:colOff>723900</xdr:colOff>
                <xdr:row>584</xdr:row>
                <xdr:rowOff>76200</xdr:rowOff>
              </to>
            </anchor>
          </controlPr>
        </control>
      </mc:Choice>
      <mc:Fallback>
        <control shapeId="72093" r:id="rId14" name="CommandButton373"/>
      </mc:Fallback>
    </mc:AlternateContent>
    <mc:AlternateContent xmlns:mc="http://schemas.openxmlformats.org/markup-compatibility/2006">
      <mc:Choice Requires="x14">
        <control shapeId="72092" r:id="rId16" name="CommandButton372">
          <controlPr autoLine="0" r:id="rId17">
            <anchor moveWithCells="1">
              <from>
                <xdr:col>6</xdr:col>
                <xdr:colOff>342900</xdr:colOff>
                <xdr:row>539</xdr:row>
                <xdr:rowOff>104775</xdr:rowOff>
              </from>
              <to>
                <xdr:col>8</xdr:col>
                <xdr:colOff>561975</xdr:colOff>
                <xdr:row>541</xdr:row>
                <xdr:rowOff>85725</xdr:rowOff>
              </to>
            </anchor>
          </controlPr>
        </control>
      </mc:Choice>
      <mc:Fallback>
        <control shapeId="72092" r:id="rId16" name="CommandButton372"/>
      </mc:Fallback>
    </mc:AlternateContent>
    <mc:AlternateContent xmlns:mc="http://schemas.openxmlformats.org/markup-compatibility/2006">
      <mc:Choice Requires="x14">
        <control shapeId="72091" r:id="rId18" name="CommandButton371">
          <controlPr autoLine="0" r:id="rId19">
            <anchor moveWithCells="1">
              <from>
                <xdr:col>6</xdr:col>
                <xdr:colOff>561975</xdr:colOff>
                <xdr:row>497</xdr:row>
                <xdr:rowOff>9525</xdr:rowOff>
              </from>
              <to>
                <xdr:col>8</xdr:col>
                <xdr:colOff>781050</xdr:colOff>
                <xdr:row>498</xdr:row>
                <xdr:rowOff>152400</xdr:rowOff>
              </to>
            </anchor>
          </controlPr>
        </control>
      </mc:Choice>
      <mc:Fallback>
        <control shapeId="72091" r:id="rId18" name="CommandButton371"/>
      </mc:Fallback>
    </mc:AlternateContent>
    <mc:AlternateContent xmlns:mc="http://schemas.openxmlformats.org/markup-compatibility/2006">
      <mc:Choice Requires="x14">
        <control shapeId="72090" r:id="rId20" name="CommandButton370">
          <controlPr autoLine="0" r:id="rId21">
            <anchor moveWithCells="1">
              <from>
                <xdr:col>7</xdr:col>
                <xdr:colOff>142875</xdr:colOff>
                <xdr:row>456</xdr:row>
                <xdr:rowOff>95250</xdr:rowOff>
              </from>
              <to>
                <xdr:col>9</xdr:col>
                <xdr:colOff>361950</xdr:colOff>
                <xdr:row>458</xdr:row>
                <xdr:rowOff>76200</xdr:rowOff>
              </to>
            </anchor>
          </controlPr>
        </control>
      </mc:Choice>
      <mc:Fallback>
        <control shapeId="72090" r:id="rId20" name="CommandButton370"/>
      </mc:Fallback>
    </mc:AlternateContent>
    <mc:AlternateContent xmlns:mc="http://schemas.openxmlformats.org/markup-compatibility/2006">
      <mc:Choice Requires="x14">
        <control shapeId="72089" r:id="rId22" name="CommandButton369">
          <controlPr autoLine="0" r:id="rId23">
            <anchor moveWithCells="1">
              <from>
                <xdr:col>7</xdr:col>
                <xdr:colOff>95250</xdr:colOff>
                <xdr:row>415</xdr:row>
                <xdr:rowOff>95250</xdr:rowOff>
              </from>
              <to>
                <xdr:col>9</xdr:col>
                <xdr:colOff>314325</xdr:colOff>
                <xdr:row>417</xdr:row>
                <xdr:rowOff>76200</xdr:rowOff>
              </to>
            </anchor>
          </controlPr>
        </control>
      </mc:Choice>
      <mc:Fallback>
        <control shapeId="72089" r:id="rId22" name="CommandButton369"/>
      </mc:Fallback>
    </mc:AlternateContent>
    <mc:AlternateContent xmlns:mc="http://schemas.openxmlformats.org/markup-compatibility/2006">
      <mc:Choice Requires="x14">
        <control shapeId="72088" r:id="rId24" name="CommandButton368">
          <controlPr autoLine="0" r:id="rId25">
            <anchor moveWithCells="1">
              <from>
                <xdr:col>7</xdr:col>
                <xdr:colOff>209550</xdr:colOff>
                <xdr:row>373</xdr:row>
                <xdr:rowOff>95250</xdr:rowOff>
              </from>
              <to>
                <xdr:col>9</xdr:col>
                <xdr:colOff>428625</xdr:colOff>
                <xdr:row>375</xdr:row>
                <xdr:rowOff>76200</xdr:rowOff>
              </to>
            </anchor>
          </controlPr>
        </control>
      </mc:Choice>
      <mc:Fallback>
        <control shapeId="72088" r:id="rId24" name="CommandButton368"/>
      </mc:Fallback>
    </mc:AlternateContent>
    <mc:AlternateContent xmlns:mc="http://schemas.openxmlformats.org/markup-compatibility/2006">
      <mc:Choice Requires="x14">
        <control shapeId="72087" r:id="rId26" name="CommandButton367">
          <controlPr autoLine="0" r:id="rId27">
            <anchor moveWithCells="1">
              <from>
                <xdr:col>7</xdr:col>
                <xdr:colOff>171450</xdr:colOff>
                <xdr:row>331</xdr:row>
                <xdr:rowOff>95250</xdr:rowOff>
              </from>
              <to>
                <xdr:col>9</xdr:col>
                <xdr:colOff>390525</xdr:colOff>
                <xdr:row>333</xdr:row>
                <xdr:rowOff>76200</xdr:rowOff>
              </to>
            </anchor>
          </controlPr>
        </control>
      </mc:Choice>
      <mc:Fallback>
        <control shapeId="72087" r:id="rId26" name="CommandButton367"/>
      </mc:Fallback>
    </mc:AlternateContent>
    <mc:AlternateContent xmlns:mc="http://schemas.openxmlformats.org/markup-compatibility/2006">
      <mc:Choice Requires="x14">
        <control shapeId="72086" r:id="rId28" name="CommandButton366">
          <controlPr autoLine="0" r:id="rId29">
            <anchor moveWithCells="1">
              <from>
                <xdr:col>7</xdr:col>
                <xdr:colOff>257175</xdr:colOff>
                <xdr:row>289</xdr:row>
                <xdr:rowOff>95250</xdr:rowOff>
              </from>
              <to>
                <xdr:col>9</xdr:col>
                <xdr:colOff>476250</xdr:colOff>
                <xdr:row>291</xdr:row>
                <xdr:rowOff>76200</xdr:rowOff>
              </to>
            </anchor>
          </controlPr>
        </control>
      </mc:Choice>
      <mc:Fallback>
        <control shapeId="72086" r:id="rId28" name="CommandButton366"/>
      </mc:Fallback>
    </mc:AlternateContent>
    <mc:AlternateContent xmlns:mc="http://schemas.openxmlformats.org/markup-compatibility/2006">
      <mc:Choice Requires="x14">
        <control shapeId="72085" r:id="rId30" name="CommandButton365">
          <controlPr autoLine="0" r:id="rId31">
            <anchor moveWithCells="1">
              <from>
                <xdr:col>7</xdr:col>
                <xdr:colOff>257175</xdr:colOff>
                <xdr:row>248</xdr:row>
                <xdr:rowOff>85725</xdr:rowOff>
              </from>
              <to>
                <xdr:col>9</xdr:col>
                <xdr:colOff>476250</xdr:colOff>
                <xdr:row>250</xdr:row>
                <xdr:rowOff>66675</xdr:rowOff>
              </to>
            </anchor>
          </controlPr>
        </control>
      </mc:Choice>
      <mc:Fallback>
        <control shapeId="72085" r:id="rId30" name="CommandButton365"/>
      </mc:Fallback>
    </mc:AlternateContent>
    <mc:AlternateContent xmlns:mc="http://schemas.openxmlformats.org/markup-compatibility/2006">
      <mc:Choice Requires="x14">
        <control shapeId="72084" r:id="rId32" name="CommandButton364">
          <controlPr autoLine="0" r:id="rId33">
            <anchor moveWithCells="1">
              <from>
                <xdr:col>7</xdr:col>
                <xdr:colOff>238125</xdr:colOff>
                <xdr:row>206</xdr:row>
                <xdr:rowOff>95250</xdr:rowOff>
              </from>
              <to>
                <xdr:col>9</xdr:col>
                <xdr:colOff>457200</xdr:colOff>
                <xdr:row>208</xdr:row>
                <xdr:rowOff>76200</xdr:rowOff>
              </to>
            </anchor>
          </controlPr>
        </control>
      </mc:Choice>
      <mc:Fallback>
        <control shapeId="72084" r:id="rId32" name="CommandButton364"/>
      </mc:Fallback>
    </mc:AlternateContent>
    <mc:AlternateContent xmlns:mc="http://schemas.openxmlformats.org/markup-compatibility/2006">
      <mc:Choice Requires="x14">
        <control shapeId="72083" r:id="rId34" name="CommandButton363">
          <controlPr autoLine="0" r:id="rId35">
            <anchor moveWithCells="1">
              <from>
                <xdr:col>7</xdr:col>
                <xdr:colOff>323850</xdr:colOff>
                <xdr:row>164</xdr:row>
                <xdr:rowOff>95250</xdr:rowOff>
              </from>
              <to>
                <xdr:col>9</xdr:col>
                <xdr:colOff>542925</xdr:colOff>
                <xdr:row>166</xdr:row>
                <xdr:rowOff>76200</xdr:rowOff>
              </to>
            </anchor>
          </controlPr>
        </control>
      </mc:Choice>
      <mc:Fallback>
        <control shapeId="72083" r:id="rId34" name="CommandButton363"/>
      </mc:Fallback>
    </mc:AlternateContent>
    <mc:AlternateContent xmlns:mc="http://schemas.openxmlformats.org/markup-compatibility/2006">
      <mc:Choice Requires="x14">
        <control shapeId="72082" r:id="rId36" name="CommandButton362">
          <controlPr autoLine="0" r:id="rId37">
            <anchor moveWithCells="1">
              <from>
                <xdr:col>7</xdr:col>
                <xdr:colOff>238125</xdr:colOff>
                <xdr:row>122</xdr:row>
                <xdr:rowOff>95250</xdr:rowOff>
              </from>
              <to>
                <xdr:col>9</xdr:col>
                <xdr:colOff>457200</xdr:colOff>
                <xdr:row>124</xdr:row>
                <xdr:rowOff>76200</xdr:rowOff>
              </to>
            </anchor>
          </controlPr>
        </control>
      </mc:Choice>
      <mc:Fallback>
        <control shapeId="72082" r:id="rId36" name="CommandButton362"/>
      </mc:Fallback>
    </mc:AlternateContent>
    <mc:AlternateContent xmlns:mc="http://schemas.openxmlformats.org/markup-compatibility/2006">
      <mc:Choice Requires="x14">
        <control shapeId="72081" r:id="rId38" name="CommandButton361">
          <controlPr autoLine="0" r:id="rId39">
            <anchor moveWithCells="1">
              <from>
                <xdr:col>7</xdr:col>
                <xdr:colOff>57150</xdr:colOff>
                <xdr:row>79</xdr:row>
                <xdr:rowOff>152400</xdr:rowOff>
              </from>
              <to>
                <xdr:col>9</xdr:col>
                <xdr:colOff>276225</xdr:colOff>
                <xdr:row>81</xdr:row>
                <xdr:rowOff>133350</xdr:rowOff>
              </to>
            </anchor>
          </controlPr>
        </control>
      </mc:Choice>
      <mc:Fallback>
        <control shapeId="72081" r:id="rId38" name="CommandButton361"/>
      </mc:Fallback>
    </mc:AlternateContent>
    <mc:AlternateContent xmlns:mc="http://schemas.openxmlformats.org/markup-compatibility/2006">
      <mc:Choice Requires="x14">
        <control shapeId="72062" r:id="rId40" name="GoToOutput">
          <controlPr autoLine="0" r:id="rId41">
            <anchor moveWithCells="1">
              <from>
                <xdr:col>7</xdr:col>
                <xdr:colOff>295275</xdr:colOff>
                <xdr:row>36</xdr:row>
                <xdr:rowOff>95250</xdr:rowOff>
              </from>
              <to>
                <xdr:col>9</xdr:col>
                <xdr:colOff>514350</xdr:colOff>
                <xdr:row>38</xdr:row>
                <xdr:rowOff>76200</xdr:rowOff>
              </to>
            </anchor>
          </controlPr>
        </control>
      </mc:Choice>
      <mc:Fallback>
        <control shapeId="72062" r:id="rId40" name="GoToOutput"/>
      </mc:Fallback>
    </mc:AlternateContent>
    <mc:AlternateContent xmlns:mc="http://schemas.openxmlformats.org/markup-compatibility/2006">
      <mc:Choice Requires="x14">
        <control shapeId="72060" r:id="rId42" name="CommandButton12">
          <controlPr autoLine="0" r:id="rId43">
            <anchor moveWithCells="1">
              <from>
                <xdr:col>76</xdr:col>
                <xdr:colOff>304800</xdr:colOff>
                <xdr:row>152</xdr:row>
                <xdr:rowOff>28575</xdr:rowOff>
              </from>
              <to>
                <xdr:col>77</xdr:col>
                <xdr:colOff>485775</xdr:colOff>
                <xdr:row>154</xdr:row>
                <xdr:rowOff>9525</xdr:rowOff>
              </to>
            </anchor>
          </controlPr>
        </control>
      </mc:Choice>
      <mc:Fallback>
        <control shapeId="72060" r:id="rId42" name="CommandButton12"/>
      </mc:Fallback>
    </mc:AlternateContent>
    <mc:AlternateContent xmlns:mc="http://schemas.openxmlformats.org/markup-compatibility/2006">
      <mc:Choice Requires="x14">
        <control shapeId="72059" r:id="rId44" name="CommandButton11">
          <controlPr autoLine="0" r:id="rId45">
            <anchor moveWithCells="1">
              <from>
                <xdr:col>0</xdr:col>
                <xdr:colOff>276225</xdr:colOff>
                <xdr:row>77</xdr:row>
                <xdr:rowOff>19050</xdr:rowOff>
              </from>
              <to>
                <xdr:col>0</xdr:col>
                <xdr:colOff>1457325</xdr:colOff>
                <xdr:row>79</xdr:row>
                <xdr:rowOff>0</xdr:rowOff>
              </to>
            </anchor>
          </controlPr>
        </control>
      </mc:Choice>
      <mc:Fallback>
        <control shapeId="72059" r:id="rId44" name="CommandButton11"/>
      </mc:Fallback>
    </mc:AlternateContent>
    <mc:AlternateContent xmlns:mc="http://schemas.openxmlformats.org/markup-compatibility/2006">
      <mc:Choice Requires="x14">
        <control shapeId="72058" r:id="rId46" name="CommandButton10">
          <controlPr autoLine="0" r:id="rId47">
            <anchor moveWithCells="1">
              <from>
                <xdr:col>0</xdr:col>
                <xdr:colOff>285750</xdr:colOff>
                <xdr:row>75</xdr:row>
                <xdr:rowOff>19050</xdr:rowOff>
              </from>
              <to>
                <xdr:col>0</xdr:col>
                <xdr:colOff>1438275</xdr:colOff>
                <xdr:row>77</xdr:row>
                <xdr:rowOff>0</xdr:rowOff>
              </to>
            </anchor>
          </controlPr>
        </control>
      </mc:Choice>
      <mc:Fallback>
        <control shapeId="72058" r:id="rId46" name="CommandButton10"/>
      </mc:Fallback>
    </mc:AlternateContent>
    <mc:AlternateContent xmlns:mc="http://schemas.openxmlformats.org/markup-compatibility/2006">
      <mc:Choice Requires="x14">
        <control shapeId="72057" r:id="rId48" name="CommandButton9">
          <controlPr autoLine="0" r:id="rId49">
            <anchor moveWithCells="1">
              <from>
                <xdr:col>0</xdr:col>
                <xdr:colOff>276225</xdr:colOff>
                <xdr:row>73</xdr:row>
                <xdr:rowOff>28575</xdr:rowOff>
              </from>
              <to>
                <xdr:col>0</xdr:col>
                <xdr:colOff>1190625</xdr:colOff>
                <xdr:row>75</xdr:row>
                <xdr:rowOff>9525</xdr:rowOff>
              </to>
            </anchor>
          </controlPr>
        </control>
      </mc:Choice>
      <mc:Fallback>
        <control shapeId="72057" r:id="rId48" name="CommandButton9"/>
      </mc:Fallback>
    </mc:AlternateContent>
    <mc:AlternateContent xmlns:mc="http://schemas.openxmlformats.org/markup-compatibility/2006">
      <mc:Choice Requires="x14">
        <control shapeId="72056" r:id="rId50" name="CommandButton8">
          <controlPr autoLine="0" r:id="rId51">
            <anchor moveWithCells="1">
              <from>
                <xdr:col>0</xdr:col>
                <xdr:colOff>266700</xdr:colOff>
                <xdr:row>71</xdr:row>
                <xdr:rowOff>28575</xdr:rowOff>
              </from>
              <to>
                <xdr:col>0</xdr:col>
                <xdr:colOff>1200150</xdr:colOff>
                <xdr:row>73</xdr:row>
                <xdr:rowOff>9525</xdr:rowOff>
              </to>
            </anchor>
          </controlPr>
        </control>
      </mc:Choice>
      <mc:Fallback>
        <control shapeId="72056" r:id="rId50" name="CommandButton8"/>
      </mc:Fallback>
    </mc:AlternateContent>
    <mc:AlternateContent xmlns:mc="http://schemas.openxmlformats.org/markup-compatibility/2006">
      <mc:Choice Requires="x14">
        <control shapeId="72055" r:id="rId52" name="CommandButton7">
          <controlPr autoLine="0" r:id="rId53">
            <anchor moveWithCells="1">
              <from>
                <xdr:col>0</xdr:col>
                <xdr:colOff>266700</xdr:colOff>
                <xdr:row>69</xdr:row>
                <xdr:rowOff>9525</xdr:rowOff>
              </from>
              <to>
                <xdr:col>0</xdr:col>
                <xdr:colOff>1181100</xdr:colOff>
                <xdr:row>70</xdr:row>
                <xdr:rowOff>152400</xdr:rowOff>
              </to>
            </anchor>
          </controlPr>
        </control>
      </mc:Choice>
      <mc:Fallback>
        <control shapeId="72055" r:id="rId52" name="CommandButton7"/>
      </mc:Fallback>
    </mc:AlternateContent>
    <mc:AlternateContent xmlns:mc="http://schemas.openxmlformats.org/markup-compatibility/2006">
      <mc:Choice Requires="x14">
        <control shapeId="72054" r:id="rId54" name="CommandButton6">
          <controlPr autoLine="0" r:id="rId55">
            <anchor moveWithCells="1">
              <from>
                <xdr:col>0</xdr:col>
                <xdr:colOff>276225</xdr:colOff>
                <xdr:row>66</xdr:row>
                <xdr:rowOff>152400</xdr:rowOff>
              </from>
              <to>
                <xdr:col>0</xdr:col>
                <xdr:colOff>1190625</xdr:colOff>
                <xdr:row>68</xdr:row>
                <xdr:rowOff>133350</xdr:rowOff>
              </to>
            </anchor>
          </controlPr>
        </control>
      </mc:Choice>
      <mc:Fallback>
        <control shapeId="72054" r:id="rId54" name="CommandButton6"/>
      </mc:Fallback>
    </mc:AlternateContent>
    <mc:AlternateContent xmlns:mc="http://schemas.openxmlformats.org/markup-compatibility/2006">
      <mc:Choice Requires="x14">
        <control shapeId="72053" r:id="rId56" name="CommandButton5">
          <controlPr autoLine="0" r:id="rId57">
            <anchor moveWithCells="1">
              <from>
                <xdr:col>0</xdr:col>
                <xdr:colOff>285750</xdr:colOff>
                <xdr:row>64</xdr:row>
                <xdr:rowOff>152400</xdr:rowOff>
              </from>
              <to>
                <xdr:col>0</xdr:col>
                <xdr:colOff>1200150</xdr:colOff>
                <xdr:row>66</xdr:row>
                <xdr:rowOff>133350</xdr:rowOff>
              </to>
            </anchor>
          </controlPr>
        </control>
      </mc:Choice>
      <mc:Fallback>
        <control shapeId="72053" r:id="rId56" name="CommandButton5"/>
      </mc:Fallback>
    </mc:AlternateContent>
    <mc:AlternateContent xmlns:mc="http://schemas.openxmlformats.org/markup-compatibility/2006">
      <mc:Choice Requires="x14">
        <control shapeId="72052" r:id="rId58" name="CommandButton4">
          <controlPr autoLine="0" r:id="rId59">
            <anchor moveWithCells="1">
              <from>
                <xdr:col>0</xdr:col>
                <xdr:colOff>285750</xdr:colOff>
                <xdr:row>63</xdr:row>
                <xdr:rowOff>9525</xdr:rowOff>
              </from>
              <to>
                <xdr:col>0</xdr:col>
                <xdr:colOff>1200150</xdr:colOff>
                <xdr:row>64</xdr:row>
                <xdr:rowOff>152400</xdr:rowOff>
              </to>
            </anchor>
          </controlPr>
        </control>
      </mc:Choice>
      <mc:Fallback>
        <control shapeId="72052" r:id="rId58" name="CommandButton4"/>
      </mc:Fallback>
    </mc:AlternateContent>
    <mc:AlternateContent xmlns:mc="http://schemas.openxmlformats.org/markup-compatibility/2006">
      <mc:Choice Requires="x14">
        <control shapeId="72051" r:id="rId60" name="CommandButton3">
          <controlPr autoLine="0" r:id="rId61">
            <anchor moveWithCells="1">
              <from>
                <xdr:col>0</xdr:col>
                <xdr:colOff>295275</xdr:colOff>
                <xdr:row>61</xdr:row>
                <xdr:rowOff>28575</xdr:rowOff>
              </from>
              <to>
                <xdr:col>0</xdr:col>
                <xdr:colOff>1209675</xdr:colOff>
                <xdr:row>63</xdr:row>
                <xdr:rowOff>9525</xdr:rowOff>
              </to>
            </anchor>
          </controlPr>
        </control>
      </mc:Choice>
      <mc:Fallback>
        <control shapeId="72051" r:id="rId60" name="CommandButton3"/>
      </mc:Fallback>
    </mc:AlternateContent>
    <mc:AlternateContent xmlns:mc="http://schemas.openxmlformats.org/markup-compatibility/2006">
      <mc:Choice Requires="x14">
        <control shapeId="72050" r:id="rId62" name="CommandButton2">
          <controlPr autoLine="0" r:id="rId63">
            <anchor moveWithCells="1">
              <from>
                <xdr:col>0</xdr:col>
                <xdr:colOff>276225</xdr:colOff>
                <xdr:row>59</xdr:row>
                <xdr:rowOff>38100</xdr:rowOff>
              </from>
              <to>
                <xdr:col>0</xdr:col>
                <xdr:colOff>1190625</xdr:colOff>
                <xdr:row>61</xdr:row>
                <xdr:rowOff>19050</xdr:rowOff>
              </to>
            </anchor>
          </controlPr>
        </control>
      </mc:Choice>
      <mc:Fallback>
        <control shapeId="72050" r:id="rId62" name="CommandButton2"/>
      </mc:Fallback>
    </mc:AlternateContent>
    <mc:AlternateContent xmlns:mc="http://schemas.openxmlformats.org/markup-compatibility/2006">
      <mc:Choice Requires="x14">
        <control shapeId="72049" r:id="rId64" name="CommandButton1">
          <controlPr autoLine="0" r:id="rId65">
            <anchor moveWithCells="1">
              <from>
                <xdr:col>0</xdr:col>
                <xdr:colOff>276225</xdr:colOff>
                <xdr:row>57</xdr:row>
                <xdr:rowOff>47625</xdr:rowOff>
              </from>
              <to>
                <xdr:col>0</xdr:col>
                <xdr:colOff>1190625</xdr:colOff>
                <xdr:row>59</xdr:row>
                <xdr:rowOff>28575</xdr:rowOff>
              </to>
            </anchor>
          </controlPr>
        </control>
      </mc:Choice>
      <mc:Fallback>
        <control shapeId="72049" r:id="rId64" name="CommandButton1"/>
      </mc:Fallback>
    </mc:AlternateContent>
    <mc:AlternateContent xmlns:mc="http://schemas.openxmlformats.org/markup-compatibility/2006">
      <mc:Choice Requires="x14">
        <control shapeId="72048" r:id="rId66" name="CommandButton360">
          <controlPr autoLine="0" r:id="rId67">
            <anchor moveWithCells="1">
              <from>
                <xdr:col>76</xdr:col>
                <xdr:colOff>123825</xdr:colOff>
                <xdr:row>786</xdr:row>
                <xdr:rowOff>47625</xdr:rowOff>
              </from>
              <to>
                <xdr:col>77</xdr:col>
                <xdr:colOff>571500</xdr:colOff>
                <xdr:row>788</xdr:row>
                <xdr:rowOff>28575</xdr:rowOff>
              </to>
            </anchor>
          </controlPr>
        </control>
      </mc:Choice>
      <mc:Fallback>
        <control shapeId="72048" r:id="rId66" name="CommandButton360"/>
      </mc:Fallback>
    </mc:AlternateContent>
    <mc:AlternateContent xmlns:mc="http://schemas.openxmlformats.org/markup-compatibility/2006">
      <mc:Choice Requires="x14">
        <control shapeId="72047" r:id="rId68" name="CommandButton359">
          <controlPr autoLine="0" r:id="rId69">
            <anchor moveWithCells="1">
              <from>
                <xdr:col>76</xdr:col>
                <xdr:colOff>114300</xdr:colOff>
                <xdr:row>784</xdr:row>
                <xdr:rowOff>47625</xdr:rowOff>
              </from>
              <to>
                <xdr:col>77</xdr:col>
                <xdr:colOff>561975</xdr:colOff>
                <xdr:row>786</xdr:row>
                <xdr:rowOff>28575</xdr:rowOff>
              </to>
            </anchor>
          </controlPr>
        </control>
      </mc:Choice>
      <mc:Fallback>
        <control shapeId="72047" r:id="rId68" name="CommandButton359"/>
      </mc:Fallback>
    </mc:AlternateContent>
    <mc:AlternateContent xmlns:mc="http://schemas.openxmlformats.org/markup-compatibility/2006">
      <mc:Choice Requires="x14">
        <control shapeId="72046" r:id="rId70" name="CommandButton358">
          <controlPr autoLine="0" r:id="rId71">
            <anchor moveWithCells="1">
              <from>
                <xdr:col>76</xdr:col>
                <xdr:colOff>304800</xdr:colOff>
                <xdr:row>782</xdr:row>
                <xdr:rowOff>28575</xdr:rowOff>
              </from>
              <to>
                <xdr:col>77</xdr:col>
                <xdr:colOff>485775</xdr:colOff>
                <xdr:row>784</xdr:row>
                <xdr:rowOff>9525</xdr:rowOff>
              </to>
            </anchor>
          </controlPr>
        </control>
      </mc:Choice>
      <mc:Fallback>
        <control shapeId="72046" r:id="rId70" name="CommandButton358"/>
      </mc:Fallback>
    </mc:AlternateContent>
    <mc:AlternateContent xmlns:mc="http://schemas.openxmlformats.org/markup-compatibility/2006">
      <mc:Choice Requires="x14">
        <control shapeId="72045" r:id="rId72" name="CommandButton357">
          <controlPr autoLine="0" r:id="rId73">
            <anchor moveWithCells="1">
              <from>
                <xdr:col>76</xdr:col>
                <xdr:colOff>304800</xdr:colOff>
                <xdr:row>780</xdr:row>
                <xdr:rowOff>28575</xdr:rowOff>
              </from>
              <to>
                <xdr:col>77</xdr:col>
                <xdr:colOff>514350</xdr:colOff>
                <xdr:row>782</xdr:row>
                <xdr:rowOff>9525</xdr:rowOff>
              </to>
            </anchor>
          </controlPr>
        </control>
      </mc:Choice>
      <mc:Fallback>
        <control shapeId="72045" r:id="rId72" name="CommandButton357"/>
      </mc:Fallback>
    </mc:AlternateContent>
    <mc:AlternateContent xmlns:mc="http://schemas.openxmlformats.org/markup-compatibility/2006">
      <mc:Choice Requires="x14">
        <control shapeId="72044" r:id="rId74" name="CommandButton356">
          <controlPr autoLine="0" r:id="rId75">
            <anchor moveWithCells="1">
              <from>
                <xdr:col>76</xdr:col>
                <xdr:colOff>314325</xdr:colOff>
                <xdr:row>778</xdr:row>
                <xdr:rowOff>9525</xdr:rowOff>
              </from>
              <to>
                <xdr:col>77</xdr:col>
                <xdr:colOff>495300</xdr:colOff>
                <xdr:row>779</xdr:row>
                <xdr:rowOff>152400</xdr:rowOff>
              </to>
            </anchor>
          </controlPr>
        </control>
      </mc:Choice>
      <mc:Fallback>
        <control shapeId="72044" r:id="rId74" name="CommandButton356"/>
      </mc:Fallback>
    </mc:AlternateContent>
    <mc:AlternateContent xmlns:mc="http://schemas.openxmlformats.org/markup-compatibility/2006">
      <mc:Choice Requires="x14">
        <control shapeId="72043" r:id="rId76" name="CommandButton355">
          <controlPr autoLine="0" r:id="rId77">
            <anchor moveWithCells="1">
              <from>
                <xdr:col>76</xdr:col>
                <xdr:colOff>323850</xdr:colOff>
                <xdr:row>775</xdr:row>
                <xdr:rowOff>152400</xdr:rowOff>
              </from>
              <to>
                <xdr:col>77</xdr:col>
                <xdr:colOff>504825</xdr:colOff>
                <xdr:row>777</xdr:row>
                <xdr:rowOff>133350</xdr:rowOff>
              </to>
            </anchor>
          </controlPr>
        </control>
      </mc:Choice>
      <mc:Fallback>
        <control shapeId="72043" r:id="rId76" name="CommandButton355"/>
      </mc:Fallback>
    </mc:AlternateContent>
    <mc:AlternateContent xmlns:mc="http://schemas.openxmlformats.org/markup-compatibility/2006">
      <mc:Choice Requires="x14">
        <control shapeId="72042" r:id="rId78" name="CommandButton354">
          <controlPr autoLine="0" r:id="rId79">
            <anchor moveWithCells="1">
              <from>
                <xdr:col>76</xdr:col>
                <xdr:colOff>314325</xdr:colOff>
                <xdr:row>773</xdr:row>
                <xdr:rowOff>152400</xdr:rowOff>
              </from>
              <to>
                <xdr:col>77</xdr:col>
                <xdr:colOff>495300</xdr:colOff>
                <xdr:row>775</xdr:row>
                <xdr:rowOff>133350</xdr:rowOff>
              </to>
            </anchor>
          </controlPr>
        </control>
      </mc:Choice>
      <mc:Fallback>
        <control shapeId="72042" r:id="rId78" name="CommandButton354"/>
      </mc:Fallback>
    </mc:AlternateContent>
    <mc:AlternateContent xmlns:mc="http://schemas.openxmlformats.org/markup-compatibility/2006">
      <mc:Choice Requires="x14">
        <control shapeId="72041" r:id="rId80" name="CommandButton353">
          <controlPr autoLine="0" r:id="rId81">
            <anchor moveWithCells="1">
              <from>
                <xdr:col>76</xdr:col>
                <xdr:colOff>295275</xdr:colOff>
                <xdr:row>772</xdr:row>
                <xdr:rowOff>0</xdr:rowOff>
              </from>
              <to>
                <xdr:col>77</xdr:col>
                <xdr:colOff>476250</xdr:colOff>
                <xdr:row>773</xdr:row>
                <xdr:rowOff>142875</xdr:rowOff>
              </to>
            </anchor>
          </controlPr>
        </control>
      </mc:Choice>
      <mc:Fallback>
        <control shapeId="72041" r:id="rId80" name="CommandButton353"/>
      </mc:Fallback>
    </mc:AlternateContent>
    <mc:AlternateContent xmlns:mc="http://schemas.openxmlformats.org/markup-compatibility/2006">
      <mc:Choice Requires="x14">
        <control shapeId="72040" r:id="rId82" name="CommandButton352">
          <controlPr autoLine="0" r:id="rId83">
            <anchor moveWithCells="1">
              <from>
                <xdr:col>76</xdr:col>
                <xdr:colOff>123825</xdr:colOff>
                <xdr:row>744</xdr:row>
                <xdr:rowOff>47625</xdr:rowOff>
              </from>
              <to>
                <xdr:col>77</xdr:col>
                <xdr:colOff>571500</xdr:colOff>
                <xdr:row>746</xdr:row>
                <xdr:rowOff>28575</xdr:rowOff>
              </to>
            </anchor>
          </controlPr>
        </control>
      </mc:Choice>
      <mc:Fallback>
        <control shapeId="72040" r:id="rId82" name="CommandButton352"/>
      </mc:Fallback>
    </mc:AlternateContent>
    <mc:AlternateContent xmlns:mc="http://schemas.openxmlformats.org/markup-compatibility/2006">
      <mc:Choice Requires="x14">
        <control shapeId="72039" r:id="rId84" name="CommandButton351">
          <controlPr autoLine="0" r:id="rId85">
            <anchor moveWithCells="1">
              <from>
                <xdr:col>76</xdr:col>
                <xdr:colOff>114300</xdr:colOff>
                <xdr:row>742</xdr:row>
                <xdr:rowOff>47625</xdr:rowOff>
              </from>
              <to>
                <xdr:col>77</xdr:col>
                <xdr:colOff>561975</xdr:colOff>
                <xdr:row>744</xdr:row>
                <xdr:rowOff>28575</xdr:rowOff>
              </to>
            </anchor>
          </controlPr>
        </control>
      </mc:Choice>
      <mc:Fallback>
        <control shapeId="72039" r:id="rId84" name="CommandButton351"/>
      </mc:Fallback>
    </mc:AlternateContent>
    <mc:AlternateContent xmlns:mc="http://schemas.openxmlformats.org/markup-compatibility/2006">
      <mc:Choice Requires="x14">
        <control shapeId="72038" r:id="rId86" name="CommandButton350">
          <controlPr autoLine="0" r:id="rId87">
            <anchor moveWithCells="1">
              <from>
                <xdr:col>76</xdr:col>
                <xdr:colOff>304800</xdr:colOff>
                <xdr:row>740</xdr:row>
                <xdr:rowOff>28575</xdr:rowOff>
              </from>
              <to>
                <xdr:col>77</xdr:col>
                <xdr:colOff>485775</xdr:colOff>
                <xdr:row>742</xdr:row>
                <xdr:rowOff>9525</xdr:rowOff>
              </to>
            </anchor>
          </controlPr>
        </control>
      </mc:Choice>
      <mc:Fallback>
        <control shapeId="72038" r:id="rId86" name="CommandButton350"/>
      </mc:Fallback>
    </mc:AlternateContent>
    <mc:AlternateContent xmlns:mc="http://schemas.openxmlformats.org/markup-compatibility/2006">
      <mc:Choice Requires="x14">
        <control shapeId="72037" r:id="rId88" name="CommandButton349">
          <controlPr autoLine="0" r:id="rId89">
            <anchor moveWithCells="1">
              <from>
                <xdr:col>76</xdr:col>
                <xdr:colOff>304800</xdr:colOff>
                <xdr:row>738</xdr:row>
                <xdr:rowOff>28575</xdr:rowOff>
              </from>
              <to>
                <xdr:col>77</xdr:col>
                <xdr:colOff>514350</xdr:colOff>
                <xdr:row>740</xdr:row>
                <xdr:rowOff>9525</xdr:rowOff>
              </to>
            </anchor>
          </controlPr>
        </control>
      </mc:Choice>
      <mc:Fallback>
        <control shapeId="72037" r:id="rId88" name="CommandButton349"/>
      </mc:Fallback>
    </mc:AlternateContent>
    <mc:AlternateContent xmlns:mc="http://schemas.openxmlformats.org/markup-compatibility/2006">
      <mc:Choice Requires="x14">
        <control shapeId="72036" r:id="rId90" name="CommandButton348">
          <controlPr autoLine="0" r:id="rId91">
            <anchor moveWithCells="1">
              <from>
                <xdr:col>76</xdr:col>
                <xdr:colOff>314325</xdr:colOff>
                <xdr:row>736</xdr:row>
                <xdr:rowOff>9525</xdr:rowOff>
              </from>
              <to>
                <xdr:col>77</xdr:col>
                <xdr:colOff>495300</xdr:colOff>
                <xdr:row>737</xdr:row>
                <xdr:rowOff>152400</xdr:rowOff>
              </to>
            </anchor>
          </controlPr>
        </control>
      </mc:Choice>
      <mc:Fallback>
        <control shapeId="72036" r:id="rId90" name="CommandButton348"/>
      </mc:Fallback>
    </mc:AlternateContent>
    <mc:AlternateContent xmlns:mc="http://schemas.openxmlformats.org/markup-compatibility/2006">
      <mc:Choice Requires="x14">
        <control shapeId="72035" r:id="rId92" name="CommandButton347">
          <controlPr autoLine="0" r:id="rId93">
            <anchor moveWithCells="1">
              <from>
                <xdr:col>76</xdr:col>
                <xdr:colOff>323850</xdr:colOff>
                <xdr:row>733</xdr:row>
                <xdr:rowOff>152400</xdr:rowOff>
              </from>
              <to>
                <xdr:col>77</xdr:col>
                <xdr:colOff>504825</xdr:colOff>
                <xdr:row>735</xdr:row>
                <xdr:rowOff>133350</xdr:rowOff>
              </to>
            </anchor>
          </controlPr>
        </control>
      </mc:Choice>
      <mc:Fallback>
        <control shapeId="72035" r:id="rId92" name="CommandButton347"/>
      </mc:Fallback>
    </mc:AlternateContent>
    <mc:AlternateContent xmlns:mc="http://schemas.openxmlformats.org/markup-compatibility/2006">
      <mc:Choice Requires="x14">
        <control shapeId="72034" r:id="rId94" name="CommandButton346">
          <controlPr autoLine="0" r:id="rId95">
            <anchor moveWithCells="1">
              <from>
                <xdr:col>76</xdr:col>
                <xdr:colOff>314325</xdr:colOff>
                <xdr:row>731</xdr:row>
                <xdr:rowOff>152400</xdr:rowOff>
              </from>
              <to>
                <xdr:col>77</xdr:col>
                <xdr:colOff>495300</xdr:colOff>
                <xdr:row>733</xdr:row>
                <xdr:rowOff>133350</xdr:rowOff>
              </to>
            </anchor>
          </controlPr>
        </control>
      </mc:Choice>
      <mc:Fallback>
        <control shapeId="72034" r:id="rId94" name="CommandButton346"/>
      </mc:Fallback>
    </mc:AlternateContent>
    <mc:AlternateContent xmlns:mc="http://schemas.openxmlformats.org/markup-compatibility/2006">
      <mc:Choice Requires="x14">
        <control shapeId="72033" r:id="rId96" name="CommandButton345">
          <controlPr autoLine="0" r:id="rId97">
            <anchor moveWithCells="1">
              <from>
                <xdr:col>76</xdr:col>
                <xdr:colOff>295275</xdr:colOff>
                <xdr:row>730</xdr:row>
                <xdr:rowOff>0</xdr:rowOff>
              </from>
              <to>
                <xdr:col>77</xdr:col>
                <xdr:colOff>476250</xdr:colOff>
                <xdr:row>731</xdr:row>
                <xdr:rowOff>142875</xdr:rowOff>
              </to>
            </anchor>
          </controlPr>
        </control>
      </mc:Choice>
      <mc:Fallback>
        <control shapeId="72033" r:id="rId96" name="CommandButton345"/>
      </mc:Fallback>
    </mc:AlternateContent>
    <mc:AlternateContent xmlns:mc="http://schemas.openxmlformats.org/markup-compatibility/2006">
      <mc:Choice Requires="x14">
        <control shapeId="72032" r:id="rId98" name="CommandButton344">
          <controlPr autoLine="0" r:id="rId99">
            <anchor moveWithCells="1">
              <from>
                <xdr:col>76</xdr:col>
                <xdr:colOff>123825</xdr:colOff>
                <xdr:row>703</xdr:row>
                <xdr:rowOff>47625</xdr:rowOff>
              </from>
              <to>
                <xdr:col>77</xdr:col>
                <xdr:colOff>571500</xdr:colOff>
                <xdr:row>705</xdr:row>
                <xdr:rowOff>28575</xdr:rowOff>
              </to>
            </anchor>
          </controlPr>
        </control>
      </mc:Choice>
      <mc:Fallback>
        <control shapeId="72032" r:id="rId98" name="CommandButton344"/>
      </mc:Fallback>
    </mc:AlternateContent>
    <mc:AlternateContent xmlns:mc="http://schemas.openxmlformats.org/markup-compatibility/2006">
      <mc:Choice Requires="x14">
        <control shapeId="72031" r:id="rId100" name="CommandButton343">
          <controlPr autoLine="0" r:id="rId101">
            <anchor moveWithCells="1">
              <from>
                <xdr:col>76</xdr:col>
                <xdr:colOff>114300</xdr:colOff>
                <xdr:row>701</xdr:row>
                <xdr:rowOff>47625</xdr:rowOff>
              </from>
              <to>
                <xdr:col>77</xdr:col>
                <xdr:colOff>561975</xdr:colOff>
                <xdr:row>703</xdr:row>
                <xdr:rowOff>28575</xdr:rowOff>
              </to>
            </anchor>
          </controlPr>
        </control>
      </mc:Choice>
      <mc:Fallback>
        <control shapeId="72031" r:id="rId100" name="CommandButton343"/>
      </mc:Fallback>
    </mc:AlternateContent>
    <mc:AlternateContent xmlns:mc="http://schemas.openxmlformats.org/markup-compatibility/2006">
      <mc:Choice Requires="x14">
        <control shapeId="72030" r:id="rId102" name="CommandButton342">
          <controlPr autoLine="0" r:id="rId103">
            <anchor moveWithCells="1">
              <from>
                <xdr:col>76</xdr:col>
                <xdr:colOff>304800</xdr:colOff>
                <xdr:row>699</xdr:row>
                <xdr:rowOff>28575</xdr:rowOff>
              </from>
              <to>
                <xdr:col>77</xdr:col>
                <xdr:colOff>485775</xdr:colOff>
                <xdr:row>701</xdr:row>
                <xdr:rowOff>9525</xdr:rowOff>
              </to>
            </anchor>
          </controlPr>
        </control>
      </mc:Choice>
      <mc:Fallback>
        <control shapeId="72030" r:id="rId102" name="CommandButton342"/>
      </mc:Fallback>
    </mc:AlternateContent>
    <mc:AlternateContent xmlns:mc="http://schemas.openxmlformats.org/markup-compatibility/2006">
      <mc:Choice Requires="x14">
        <control shapeId="72029" r:id="rId104" name="CommandButton341">
          <controlPr autoLine="0" r:id="rId105">
            <anchor moveWithCells="1">
              <from>
                <xdr:col>76</xdr:col>
                <xdr:colOff>304800</xdr:colOff>
                <xdr:row>697</xdr:row>
                <xdr:rowOff>28575</xdr:rowOff>
              </from>
              <to>
                <xdr:col>77</xdr:col>
                <xdr:colOff>514350</xdr:colOff>
                <xdr:row>699</xdr:row>
                <xdr:rowOff>9525</xdr:rowOff>
              </to>
            </anchor>
          </controlPr>
        </control>
      </mc:Choice>
      <mc:Fallback>
        <control shapeId="72029" r:id="rId104" name="CommandButton341"/>
      </mc:Fallback>
    </mc:AlternateContent>
    <mc:AlternateContent xmlns:mc="http://schemas.openxmlformats.org/markup-compatibility/2006">
      <mc:Choice Requires="x14">
        <control shapeId="72028" r:id="rId106" name="CommandButton340">
          <controlPr autoLine="0" r:id="rId107">
            <anchor moveWithCells="1">
              <from>
                <xdr:col>76</xdr:col>
                <xdr:colOff>314325</xdr:colOff>
                <xdr:row>695</xdr:row>
                <xdr:rowOff>9525</xdr:rowOff>
              </from>
              <to>
                <xdr:col>77</xdr:col>
                <xdr:colOff>495300</xdr:colOff>
                <xdr:row>696</xdr:row>
                <xdr:rowOff>152400</xdr:rowOff>
              </to>
            </anchor>
          </controlPr>
        </control>
      </mc:Choice>
      <mc:Fallback>
        <control shapeId="72028" r:id="rId106" name="CommandButton340"/>
      </mc:Fallback>
    </mc:AlternateContent>
    <mc:AlternateContent xmlns:mc="http://schemas.openxmlformats.org/markup-compatibility/2006">
      <mc:Choice Requires="x14">
        <control shapeId="72027" r:id="rId108" name="CommandButton339">
          <controlPr autoLine="0" r:id="rId109">
            <anchor moveWithCells="1">
              <from>
                <xdr:col>76</xdr:col>
                <xdr:colOff>323850</xdr:colOff>
                <xdr:row>692</xdr:row>
                <xdr:rowOff>152400</xdr:rowOff>
              </from>
              <to>
                <xdr:col>77</xdr:col>
                <xdr:colOff>504825</xdr:colOff>
                <xdr:row>694</xdr:row>
                <xdr:rowOff>133350</xdr:rowOff>
              </to>
            </anchor>
          </controlPr>
        </control>
      </mc:Choice>
      <mc:Fallback>
        <control shapeId="72027" r:id="rId108" name="CommandButton339"/>
      </mc:Fallback>
    </mc:AlternateContent>
    <mc:AlternateContent xmlns:mc="http://schemas.openxmlformats.org/markup-compatibility/2006">
      <mc:Choice Requires="x14">
        <control shapeId="72026" r:id="rId110" name="CommandButton338">
          <controlPr autoLine="0" r:id="rId111">
            <anchor moveWithCells="1">
              <from>
                <xdr:col>76</xdr:col>
                <xdr:colOff>314325</xdr:colOff>
                <xdr:row>690</xdr:row>
                <xdr:rowOff>152400</xdr:rowOff>
              </from>
              <to>
                <xdr:col>77</xdr:col>
                <xdr:colOff>495300</xdr:colOff>
                <xdr:row>692</xdr:row>
                <xdr:rowOff>133350</xdr:rowOff>
              </to>
            </anchor>
          </controlPr>
        </control>
      </mc:Choice>
      <mc:Fallback>
        <control shapeId="72026" r:id="rId110" name="CommandButton338"/>
      </mc:Fallback>
    </mc:AlternateContent>
    <mc:AlternateContent xmlns:mc="http://schemas.openxmlformats.org/markup-compatibility/2006">
      <mc:Choice Requires="x14">
        <control shapeId="72025" r:id="rId112" name="CommandButton337">
          <controlPr autoLine="0" r:id="rId113">
            <anchor moveWithCells="1">
              <from>
                <xdr:col>76</xdr:col>
                <xdr:colOff>295275</xdr:colOff>
                <xdr:row>689</xdr:row>
                <xdr:rowOff>0</xdr:rowOff>
              </from>
              <to>
                <xdr:col>77</xdr:col>
                <xdr:colOff>476250</xdr:colOff>
                <xdr:row>690</xdr:row>
                <xdr:rowOff>142875</xdr:rowOff>
              </to>
            </anchor>
          </controlPr>
        </control>
      </mc:Choice>
      <mc:Fallback>
        <control shapeId="72025" r:id="rId112" name="CommandButton337"/>
      </mc:Fallback>
    </mc:AlternateContent>
    <mc:AlternateContent xmlns:mc="http://schemas.openxmlformats.org/markup-compatibility/2006">
      <mc:Choice Requires="x14">
        <control shapeId="72024" r:id="rId114" name="CommandButton336">
          <controlPr autoLine="0" r:id="rId115">
            <anchor moveWithCells="1">
              <from>
                <xdr:col>76</xdr:col>
                <xdr:colOff>123825</xdr:colOff>
                <xdr:row>661</xdr:row>
                <xdr:rowOff>47625</xdr:rowOff>
              </from>
              <to>
                <xdr:col>77</xdr:col>
                <xdr:colOff>571500</xdr:colOff>
                <xdr:row>663</xdr:row>
                <xdr:rowOff>28575</xdr:rowOff>
              </to>
            </anchor>
          </controlPr>
        </control>
      </mc:Choice>
      <mc:Fallback>
        <control shapeId="72024" r:id="rId114" name="CommandButton336"/>
      </mc:Fallback>
    </mc:AlternateContent>
    <mc:AlternateContent xmlns:mc="http://schemas.openxmlformats.org/markup-compatibility/2006">
      <mc:Choice Requires="x14">
        <control shapeId="72023" r:id="rId116" name="CommandButton335">
          <controlPr autoLine="0" r:id="rId117">
            <anchor moveWithCells="1">
              <from>
                <xdr:col>76</xdr:col>
                <xdr:colOff>114300</xdr:colOff>
                <xdr:row>659</xdr:row>
                <xdr:rowOff>47625</xdr:rowOff>
              </from>
              <to>
                <xdr:col>77</xdr:col>
                <xdr:colOff>561975</xdr:colOff>
                <xdr:row>661</xdr:row>
                <xdr:rowOff>28575</xdr:rowOff>
              </to>
            </anchor>
          </controlPr>
        </control>
      </mc:Choice>
      <mc:Fallback>
        <control shapeId="72023" r:id="rId116" name="CommandButton335"/>
      </mc:Fallback>
    </mc:AlternateContent>
    <mc:AlternateContent xmlns:mc="http://schemas.openxmlformats.org/markup-compatibility/2006">
      <mc:Choice Requires="x14">
        <control shapeId="72022" r:id="rId118" name="CommandButton334">
          <controlPr autoLine="0" r:id="rId119">
            <anchor moveWithCells="1">
              <from>
                <xdr:col>76</xdr:col>
                <xdr:colOff>304800</xdr:colOff>
                <xdr:row>657</xdr:row>
                <xdr:rowOff>28575</xdr:rowOff>
              </from>
              <to>
                <xdr:col>77</xdr:col>
                <xdr:colOff>485775</xdr:colOff>
                <xdr:row>659</xdr:row>
                <xdr:rowOff>9525</xdr:rowOff>
              </to>
            </anchor>
          </controlPr>
        </control>
      </mc:Choice>
      <mc:Fallback>
        <control shapeId="72022" r:id="rId118" name="CommandButton334"/>
      </mc:Fallback>
    </mc:AlternateContent>
    <mc:AlternateContent xmlns:mc="http://schemas.openxmlformats.org/markup-compatibility/2006">
      <mc:Choice Requires="x14">
        <control shapeId="72021" r:id="rId120" name="CommandButton333">
          <controlPr autoLine="0" r:id="rId121">
            <anchor moveWithCells="1">
              <from>
                <xdr:col>76</xdr:col>
                <xdr:colOff>304800</xdr:colOff>
                <xdr:row>655</xdr:row>
                <xdr:rowOff>28575</xdr:rowOff>
              </from>
              <to>
                <xdr:col>77</xdr:col>
                <xdr:colOff>514350</xdr:colOff>
                <xdr:row>657</xdr:row>
                <xdr:rowOff>9525</xdr:rowOff>
              </to>
            </anchor>
          </controlPr>
        </control>
      </mc:Choice>
      <mc:Fallback>
        <control shapeId="72021" r:id="rId120" name="CommandButton333"/>
      </mc:Fallback>
    </mc:AlternateContent>
    <mc:AlternateContent xmlns:mc="http://schemas.openxmlformats.org/markup-compatibility/2006">
      <mc:Choice Requires="x14">
        <control shapeId="72020" r:id="rId122" name="CommandButton332">
          <controlPr autoLine="0" r:id="rId123">
            <anchor moveWithCells="1">
              <from>
                <xdr:col>76</xdr:col>
                <xdr:colOff>314325</xdr:colOff>
                <xdr:row>653</xdr:row>
                <xdr:rowOff>9525</xdr:rowOff>
              </from>
              <to>
                <xdr:col>77</xdr:col>
                <xdr:colOff>495300</xdr:colOff>
                <xdr:row>654</xdr:row>
                <xdr:rowOff>152400</xdr:rowOff>
              </to>
            </anchor>
          </controlPr>
        </control>
      </mc:Choice>
      <mc:Fallback>
        <control shapeId="72020" r:id="rId122" name="CommandButton332"/>
      </mc:Fallback>
    </mc:AlternateContent>
    <mc:AlternateContent xmlns:mc="http://schemas.openxmlformats.org/markup-compatibility/2006">
      <mc:Choice Requires="x14">
        <control shapeId="72019" r:id="rId124" name="CommandButton331">
          <controlPr autoLine="0" r:id="rId125">
            <anchor moveWithCells="1">
              <from>
                <xdr:col>76</xdr:col>
                <xdr:colOff>323850</xdr:colOff>
                <xdr:row>650</xdr:row>
                <xdr:rowOff>152400</xdr:rowOff>
              </from>
              <to>
                <xdr:col>77</xdr:col>
                <xdr:colOff>504825</xdr:colOff>
                <xdr:row>652</xdr:row>
                <xdr:rowOff>133350</xdr:rowOff>
              </to>
            </anchor>
          </controlPr>
        </control>
      </mc:Choice>
      <mc:Fallback>
        <control shapeId="72019" r:id="rId124" name="CommandButton331"/>
      </mc:Fallback>
    </mc:AlternateContent>
    <mc:AlternateContent xmlns:mc="http://schemas.openxmlformats.org/markup-compatibility/2006">
      <mc:Choice Requires="x14">
        <control shapeId="72018" r:id="rId126" name="CommandButton330">
          <controlPr autoLine="0" r:id="rId127">
            <anchor moveWithCells="1">
              <from>
                <xdr:col>76</xdr:col>
                <xdr:colOff>314325</xdr:colOff>
                <xdr:row>648</xdr:row>
                <xdr:rowOff>152400</xdr:rowOff>
              </from>
              <to>
                <xdr:col>77</xdr:col>
                <xdr:colOff>495300</xdr:colOff>
                <xdr:row>650</xdr:row>
                <xdr:rowOff>133350</xdr:rowOff>
              </to>
            </anchor>
          </controlPr>
        </control>
      </mc:Choice>
      <mc:Fallback>
        <control shapeId="72018" r:id="rId126" name="CommandButton330"/>
      </mc:Fallback>
    </mc:AlternateContent>
    <mc:AlternateContent xmlns:mc="http://schemas.openxmlformats.org/markup-compatibility/2006">
      <mc:Choice Requires="x14">
        <control shapeId="72017" r:id="rId128" name="CommandButton329">
          <controlPr autoLine="0" r:id="rId129">
            <anchor moveWithCells="1">
              <from>
                <xdr:col>76</xdr:col>
                <xdr:colOff>295275</xdr:colOff>
                <xdr:row>647</xdr:row>
                <xdr:rowOff>0</xdr:rowOff>
              </from>
              <to>
                <xdr:col>77</xdr:col>
                <xdr:colOff>476250</xdr:colOff>
                <xdr:row>648</xdr:row>
                <xdr:rowOff>142875</xdr:rowOff>
              </to>
            </anchor>
          </controlPr>
        </control>
      </mc:Choice>
      <mc:Fallback>
        <control shapeId="72017" r:id="rId128" name="CommandButton329"/>
      </mc:Fallback>
    </mc:AlternateContent>
    <mc:AlternateContent xmlns:mc="http://schemas.openxmlformats.org/markup-compatibility/2006">
      <mc:Choice Requires="x14">
        <control shapeId="72016" r:id="rId130" name="CommandButton328">
          <controlPr autoLine="0" r:id="rId131">
            <anchor moveWithCells="1">
              <from>
                <xdr:col>76</xdr:col>
                <xdr:colOff>123825</xdr:colOff>
                <xdr:row>618</xdr:row>
                <xdr:rowOff>47625</xdr:rowOff>
              </from>
              <to>
                <xdr:col>77</xdr:col>
                <xdr:colOff>571500</xdr:colOff>
                <xdr:row>620</xdr:row>
                <xdr:rowOff>28575</xdr:rowOff>
              </to>
            </anchor>
          </controlPr>
        </control>
      </mc:Choice>
      <mc:Fallback>
        <control shapeId="72016" r:id="rId130" name="CommandButton328"/>
      </mc:Fallback>
    </mc:AlternateContent>
    <mc:AlternateContent xmlns:mc="http://schemas.openxmlformats.org/markup-compatibility/2006">
      <mc:Choice Requires="x14">
        <control shapeId="72015" r:id="rId132" name="CommandButton327">
          <controlPr autoLine="0" r:id="rId133">
            <anchor moveWithCells="1">
              <from>
                <xdr:col>76</xdr:col>
                <xdr:colOff>114300</xdr:colOff>
                <xdr:row>616</xdr:row>
                <xdr:rowOff>47625</xdr:rowOff>
              </from>
              <to>
                <xdr:col>77</xdr:col>
                <xdr:colOff>561975</xdr:colOff>
                <xdr:row>618</xdr:row>
                <xdr:rowOff>28575</xdr:rowOff>
              </to>
            </anchor>
          </controlPr>
        </control>
      </mc:Choice>
      <mc:Fallback>
        <control shapeId="72015" r:id="rId132" name="CommandButton327"/>
      </mc:Fallback>
    </mc:AlternateContent>
    <mc:AlternateContent xmlns:mc="http://schemas.openxmlformats.org/markup-compatibility/2006">
      <mc:Choice Requires="x14">
        <control shapeId="72014" r:id="rId134" name="CommandButton326">
          <controlPr autoLine="0" r:id="rId135">
            <anchor moveWithCells="1">
              <from>
                <xdr:col>76</xdr:col>
                <xdr:colOff>304800</xdr:colOff>
                <xdr:row>614</xdr:row>
                <xdr:rowOff>28575</xdr:rowOff>
              </from>
              <to>
                <xdr:col>77</xdr:col>
                <xdr:colOff>485775</xdr:colOff>
                <xdr:row>616</xdr:row>
                <xdr:rowOff>9525</xdr:rowOff>
              </to>
            </anchor>
          </controlPr>
        </control>
      </mc:Choice>
      <mc:Fallback>
        <control shapeId="72014" r:id="rId134" name="CommandButton326"/>
      </mc:Fallback>
    </mc:AlternateContent>
    <mc:AlternateContent xmlns:mc="http://schemas.openxmlformats.org/markup-compatibility/2006">
      <mc:Choice Requires="x14">
        <control shapeId="72013" r:id="rId136" name="CommandButton325">
          <controlPr autoLine="0" r:id="rId137">
            <anchor moveWithCells="1">
              <from>
                <xdr:col>76</xdr:col>
                <xdr:colOff>304800</xdr:colOff>
                <xdr:row>612</xdr:row>
                <xdr:rowOff>28575</xdr:rowOff>
              </from>
              <to>
                <xdr:col>77</xdr:col>
                <xdr:colOff>514350</xdr:colOff>
                <xdr:row>614</xdr:row>
                <xdr:rowOff>9525</xdr:rowOff>
              </to>
            </anchor>
          </controlPr>
        </control>
      </mc:Choice>
      <mc:Fallback>
        <control shapeId="72013" r:id="rId136" name="CommandButton325"/>
      </mc:Fallback>
    </mc:AlternateContent>
    <mc:AlternateContent xmlns:mc="http://schemas.openxmlformats.org/markup-compatibility/2006">
      <mc:Choice Requires="x14">
        <control shapeId="72012" r:id="rId138" name="CommandButton324">
          <controlPr autoLine="0" r:id="rId139">
            <anchor moveWithCells="1">
              <from>
                <xdr:col>76</xdr:col>
                <xdr:colOff>314325</xdr:colOff>
                <xdr:row>610</xdr:row>
                <xdr:rowOff>9525</xdr:rowOff>
              </from>
              <to>
                <xdr:col>77</xdr:col>
                <xdr:colOff>495300</xdr:colOff>
                <xdr:row>611</xdr:row>
                <xdr:rowOff>152400</xdr:rowOff>
              </to>
            </anchor>
          </controlPr>
        </control>
      </mc:Choice>
      <mc:Fallback>
        <control shapeId="72012" r:id="rId138" name="CommandButton324"/>
      </mc:Fallback>
    </mc:AlternateContent>
    <mc:AlternateContent xmlns:mc="http://schemas.openxmlformats.org/markup-compatibility/2006">
      <mc:Choice Requires="x14">
        <control shapeId="72011" r:id="rId140" name="CommandButton323">
          <controlPr autoLine="0" r:id="rId141">
            <anchor moveWithCells="1">
              <from>
                <xdr:col>76</xdr:col>
                <xdr:colOff>323850</xdr:colOff>
                <xdr:row>607</xdr:row>
                <xdr:rowOff>152400</xdr:rowOff>
              </from>
              <to>
                <xdr:col>77</xdr:col>
                <xdr:colOff>504825</xdr:colOff>
                <xdr:row>609</xdr:row>
                <xdr:rowOff>133350</xdr:rowOff>
              </to>
            </anchor>
          </controlPr>
        </control>
      </mc:Choice>
      <mc:Fallback>
        <control shapeId="72011" r:id="rId140" name="CommandButton323"/>
      </mc:Fallback>
    </mc:AlternateContent>
    <mc:AlternateContent xmlns:mc="http://schemas.openxmlformats.org/markup-compatibility/2006">
      <mc:Choice Requires="x14">
        <control shapeId="72010" r:id="rId142" name="CommandButton322">
          <controlPr autoLine="0" r:id="rId143">
            <anchor moveWithCells="1">
              <from>
                <xdr:col>76</xdr:col>
                <xdr:colOff>314325</xdr:colOff>
                <xdr:row>605</xdr:row>
                <xdr:rowOff>152400</xdr:rowOff>
              </from>
              <to>
                <xdr:col>77</xdr:col>
                <xdr:colOff>495300</xdr:colOff>
                <xdr:row>607</xdr:row>
                <xdr:rowOff>133350</xdr:rowOff>
              </to>
            </anchor>
          </controlPr>
        </control>
      </mc:Choice>
      <mc:Fallback>
        <control shapeId="72010" r:id="rId142" name="CommandButton322"/>
      </mc:Fallback>
    </mc:AlternateContent>
    <mc:AlternateContent xmlns:mc="http://schemas.openxmlformats.org/markup-compatibility/2006">
      <mc:Choice Requires="x14">
        <control shapeId="72009" r:id="rId144" name="CommandButton321">
          <controlPr autoLine="0" r:id="rId145">
            <anchor moveWithCells="1">
              <from>
                <xdr:col>76</xdr:col>
                <xdr:colOff>295275</xdr:colOff>
                <xdr:row>604</xdr:row>
                <xdr:rowOff>0</xdr:rowOff>
              </from>
              <to>
                <xdr:col>77</xdr:col>
                <xdr:colOff>476250</xdr:colOff>
                <xdr:row>605</xdr:row>
                <xdr:rowOff>142875</xdr:rowOff>
              </to>
            </anchor>
          </controlPr>
        </control>
      </mc:Choice>
      <mc:Fallback>
        <control shapeId="72009" r:id="rId144" name="CommandButton321"/>
      </mc:Fallback>
    </mc:AlternateContent>
    <mc:AlternateContent xmlns:mc="http://schemas.openxmlformats.org/markup-compatibility/2006">
      <mc:Choice Requires="x14">
        <control shapeId="72008" r:id="rId146" name="CommandButton320">
          <controlPr autoLine="0" r:id="rId147">
            <anchor moveWithCells="1">
              <from>
                <xdr:col>76</xdr:col>
                <xdr:colOff>123825</xdr:colOff>
                <xdr:row>576</xdr:row>
                <xdr:rowOff>47625</xdr:rowOff>
              </from>
              <to>
                <xdr:col>77</xdr:col>
                <xdr:colOff>571500</xdr:colOff>
                <xdr:row>578</xdr:row>
                <xdr:rowOff>28575</xdr:rowOff>
              </to>
            </anchor>
          </controlPr>
        </control>
      </mc:Choice>
      <mc:Fallback>
        <control shapeId="72008" r:id="rId146" name="CommandButton320"/>
      </mc:Fallback>
    </mc:AlternateContent>
    <mc:AlternateContent xmlns:mc="http://schemas.openxmlformats.org/markup-compatibility/2006">
      <mc:Choice Requires="x14">
        <control shapeId="72007" r:id="rId148" name="CommandButton319">
          <controlPr autoLine="0" r:id="rId149">
            <anchor moveWithCells="1">
              <from>
                <xdr:col>76</xdr:col>
                <xdr:colOff>114300</xdr:colOff>
                <xdr:row>574</xdr:row>
                <xdr:rowOff>47625</xdr:rowOff>
              </from>
              <to>
                <xdr:col>77</xdr:col>
                <xdr:colOff>561975</xdr:colOff>
                <xdr:row>576</xdr:row>
                <xdr:rowOff>28575</xdr:rowOff>
              </to>
            </anchor>
          </controlPr>
        </control>
      </mc:Choice>
      <mc:Fallback>
        <control shapeId="72007" r:id="rId148" name="CommandButton319"/>
      </mc:Fallback>
    </mc:AlternateContent>
    <mc:AlternateContent xmlns:mc="http://schemas.openxmlformats.org/markup-compatibility/2006">
      <mc:Choice Requires="x14">
        <control shapeId="72006" r:id="rId150" name="CommandButton318">
          <controlPr autoLine="0" r:id="rId151">
            <anchor moveWithCells="1">
              <from>
                <xdr:col>76</xdr:col>
                <xdr:colOff>304800</xdr:colOff>
                <xdr:row>572</xdr:row>
                <xdr:rowOff>28575</xdr:rowOff>
              </from>
              <to>
                <xdr:col>77</xdr:col>
                <xdr:colOff>485775</xdr:colOff>
                <xdr:row>574</xdr:row>
                <xdr:rowOff>9525</xdr:rowOff>
              </to>
            </anchor>
          </controlPr>
        </control>
      </mc:Choice>
      <mc:Fallback>
        <control shapeId="72006" r:id="rId150" name="CommandButton318"/>
      </mc:Fallback>
    </mc:AlternateContent>
    <mc:AlternateContent xmlns:mc="http://schemas.openxmlformats.org/markup-compatibility/2006">
      <mc:Choice Requires="x14">
        <control shapeId="72005" r:id="rId152" name="CommandButton317">
          <controlPr autoLine="0" r:id="rId153">
            <anchor moveWithCells="1">
              <from>
                <xdr:col>76</xdr:col>
                <xdr:colOff>304800</xdr:colOff>
                <xdr:row>570</xdr:row>
                <xdr:rowOff>28575</xdr:rowOff>
              </from>
              <to>
                <xdr:col>77</xdr:col>
                <xdr:colOff>514350</xdr:colOff>
                <xdr:row>572</xdr:row>
                <xdr:rowOff>9525</xdr:rowOff>
              </to>
            </anchor>
          </controlPr>
        </control>
      </mc:Choice>
      <mc:Fallback>
        <control shapeId="72005" r:id="rId152" name="CommandButton317"/>
      </mc:Fallback>
    </mc:AlternateContent>
    <mc:AlternateContent xmlns:mc="http://schemas.openxmlformats.org/markup-compatibility/2006">
      <mc:Choice Requires="x14">
        <control shapeId="72004" r:id="rId154" name="CommandButton316">
          <controlPr autoLine="0" r:id="rId155">
            <anchor moveWithCells="1">
              <from>
                <xdr:col>76</xdr:col>
                <xdr:colOff>314325</xdr:colOff>
                <xdr:row>568</xdr:row>
                <xdr:rowOff>9525</xdr:rowOff>
              </from>
              <to>
                <xdr:col>77</xdr:col>
                <xdr:colOff>495300</xdr:colOff>
                <xdr:row>569</xdr:row>
                <xdr:rowOff>152400</xdr:rowOff>
              </to>
            </anchor>
          </controlPr>
        </control>
      </mc:Choice>
      <mc:Fallback>
        <control shapeId="72004" r:id="rId154" name="CommandButton316"/>
      </mc:Fallback>
    </mc:AlternateContent>
    <mc:AlternateContent xmlns:mc="http://schemas.openxmlformats.org/markup-compatibility/2006">
      <mc:Choice Requires="x14">
        <control shapeId="72003" r:id="rId156" name="CommandButton315">
          <controlPr autoLine="0" r:id="rId157">
            <anchor moveWithCells="1">
              <from>
                <xdr:col>76</xdr:col>
                <xdr:colOff>323850</xdr:colOff>
                <xdr:row>565</xdr:row>
                <xdr:rowOff>152400</xdr:rowOff>
              </from>
              <to>
                <xdr:col>77</xdr:col>
                <xdr:colOff>504825</xdr:colOff>
                <xdr:row>567</xdr:row>
                <xdr:rowOff>133350</xdr:rowOff>
              </to>
            </anchor>
          </controlPr>
        </control>
      </mc:Choice>
      <mc:Fallback>
        <control shapeId="72003" r:id="rId156" name="CommandButton315"/>
      </mc:Fallback>
    </mc:AlternateContent>
    <mc:AlternateContent xmlns:mc="http://schemas.openxmlformats.org/markup-compatibility/2006">
      <mc:Choice Requires="x14">
        <control shapeId="72002" r:id="rId158" name="CommandButton314">
          <controlPr autoLine="0" r:id="rId159">
            <anchor moveWithCells="1">
              <from>
                <xdr:col>76</xdr:col>
                <xdr:colOff>314325</xdr:colOff>
                <xdr:row>563</xdr:row>
                <xdr:rowOff>152400</xdr:rowOff>
              </from>
              <to>
                <xdr:col>77</xdr:col>
                <xdr:colOff>495300</xdr:colOff>
                <xdr:row>565</xdr:row>
                <xdr:rowOff>133350</xdr:rowOff>
              </to>
            </anchor>
          </controlPr>
        </control>
      </mc:Choice>
      <mc:Fallback>
        <control shapeId="72002" r:id="rId158" name="CommandButton314"/>
      </mc:Fallback>
    </mc:AlternateContent>
    <mc:AlternateContent xmlns:mc="http://schemas.openxmlformats.org/markup-compatibility/2006">
      <mc:Choice Requires="x14">
        <control shapeId="72001" r:id="rId160" name="CommandButton313">
          <controlPr autoLine="0" r:id="rId161">
            <anchor moveWithCells="1">
              <from>
                <xdr:col>76</xdr:col>
                <xdr:colOff>295275</xdr:colOff>
                <xdr:row>562</xdr:row>
                <xdr:rowOff>0</xdr:rowOff>
              </from>
              <to>
                <xdr:col>77</xdr:col>
                <xdr:colOff>476250</xdr:colOff>
                <xdr:row>563</xdr:row>
                <xdr:rowOff>142875</xdr:rowOff>
              </to>
            </anchor>
          </controlPr>
        </control>
      </mc:Choice>
      <mc:Fallback>
        <control shapeId="72001" r:id="rId160" name="CommandButton313"/>
      </mc:Fallback>
    </mc:AlternateContent>
    <mc:AlternateContent xmlns:mc="http://schemas.openxmlformats.org/markup-compatibility/2006">
      <mc:Choice Requires="x14">
        <control shapeId="72000" r:id="rId162" name="CommandButton312">
          <controlPr autoLine="0" r:id="rId163">
            <anchor moveWithCells="1">
              <from>
                <xdr:col>76</xdr:col>
                <xdr:colOff>123825</xdr:colOff>
                <xdr:row>532</xdr:row>
                <xdr:rowOff>47625</xdr:rowOff>
              </from>
              <to>
                <xdr:col>77</xdr:col>
                <xdr:colOff>571500</xdr:colOff>
                <xdr:row>534</xdr:row>
                <xdr:rowOff>28575</xdr:rowOff>
              </to>
            </anchor>
          </controlPr>
        </control>
      </mc:Choice>
      <mc:Fallback>
        <control shapeId="72000" r:id="rId162" name="CommandButton312"/>
      </mc:Fallback>
    </mc:AlternateContent>
    <mc:AlternateContent xmlns:mc="http://schemas.openxmlformats.org/markup-compatibility/2006">
      <mc:Choice Requires="x14">
        <control shapeId="71999" r:id="rId164" name="CommandButton311">
          <controlPr autoLine="0" r:id="rId165">
            <anchor moveWithCells="1">
              <from>
                <xdr:col>76</xdr:col>
                <xdr:colOff>114300</xdr:colOff>
                <xdr:row>530</xdr:row>
                <xdr:rowOff>47625</xdr:rowOff>
              </from>
              <to>
                <xdr:col>77</xdr:col>
                <xdr:colOff>561975</xdr:colOff>
                <xdr:row>532</xdr:row>
                <xdr:rowOff>28575</xdr:rowOff>
              </to>
            </anchor>
          </controlPr>
        </control>
      </mc:Choice>
      <mc:Fallback>
        <control shapeId="71999" r:id="rId164" name="CommandButton311"/>
      </mc:Fallback>
    </mc:AlternateContent>
    <mc:AlternateContent xmlns:mc="http://schemas.openxmlformats.org/markup-compatibility/2006">
      <mc:Choice Requires="x14">
        <control shapeId="71998" r:id="rId166" name="CommandButton310">
          <controlPr autoLine="0" r:id="rId167">
            <anchor moveWithCells="1">
              <from>
                <xdr:col>76</xdr:col>
                <xdr:colOff>304800</xdr:colOff>
                <xdr:row>528</xdr:row>
                <xdr:rowOff>28575</xdr:rowOff>
              </from>
              <to>
                <xdr:col>77</xdr:col>
                <xdr:colOff>485775</xdr:colOff>
                <xdr:row>530</xdr:row>
                <xdr:rowOff>9525</xdr:rowOff>
              </to>
            </anchor>
          </controlPr>
        </control>
      </mc:Choice>
      <mc:Fallback>
        <control shapeId="71998" r:id="rId166" name="CommandButton310"/>
      </mc:Fallback>
    </mc:AlternateContent>
    <mc:AlternateContent xmlns:mc="http://schemas.openxmlformats.org/markup-compatibility/2006">
      <mc:Choice Requires="x14">
        <control shapeId="71997" r:id="rId168" name="CommandButton309">
          <controlPr autoLine="0" r:id="rId169">
            <anchor moveWithCells="1">
              <from>
                <xdr:col>76</xdr:col>
                <xdr:colOff>304800</xdr:colOff>
                <xdr:row>526</xdr:row>
                <xdr:rowOff>28575</xdr:rowOff>
              </from>
              <to>
                <xdr:col>77</xdr:col>
                <xdr:colOff>514350</xdr:colOff>
                <xdr:row>528</xdr:row>
                <xdr:rowOff>9525</xdr:rowOff>
              </to>
            </anchor>
          </controlPr>
        </control>
      </mc:Choice>
      <mc:Fallback>
        <control shapeId="71997" r:id="rId168" name="CommandButton309"/>
      </mc:Fallback>
    </mc:AlternateContent>
    <mc:AlternateContent xmlns:mc="http://schemas.openxmlformats.org/markup-compatibility/2006">
      <mc:Choice Requires="x14">
        <control shapeId="71996" r:id="rId170" name="CommandButton308">
          <controlPr autoLine="0" r:id="rId171">
            <anchor moveWithCells="1">
              <from>
                <xdr:col>76</xdr:col>
                <xdr:colOff>314325</xdr:colOff>
                <xdr:row>524</xdr:row>
                <xdr:rowOff>9525</xdr:rowOff>
              </from>
              <to>
                <xdr:col>77</xdr:col>
                <xdr:colOff>495300</xdr:colOff>
                <xdr:row>525</xdr:row>
                <xdr:rowOff>152400</xdr:rowOff>
              </to>
            </anchor>
          </controlPr>
        </control>
      </mc:Choice>
      <mc:Fallback>
        <control shapeId="71996" r:id="rId170" name="CommandButton308"/>
      </mc:Fallback>
    </mc:AlternateContent>
    <mc:AlternateContent xmlns:mc="http://schemas.openxmlformats.org/markup-compatibility/2006">
      <mc:Choice Requires="x14">
        <control shapeId="71995" r:id="rId172" name="CommandButton307">
          <controlPr autoLine="0" r:id="rId173">
            <anchor moveWithCells="1">
              <from>
                <xdr:col>76</xdr:col>
                <xdr:colOff>323850</xdr:colOff>
                <xdr:row>521</xdr:row>
                <xdr:rowOff>152400</xdr:rowOff>
              </from>
              <to>
                <xdr:col>77</xdr:col>
                <xdr:colOff>504825</xdr:colOff>
                <xdr:row>523</xdr:row>
                <xdr:rowOff>133350</xdr:rowOff>
              </to>
            </anchor>
          </controlPr>
        </control>
      </mc:Choice>
      <mc:Fallback>
        <control shapeId="71995" r:id="rId172" name="CommandButton307"/>
      </mc:Fallback>
    </mc:AlternateContent>
    <mc:AlternateContent xmlns:mc="http://schemas.openxmlformats.org/markup-compatibility/2006">
      <mc:Choice Requires="x14">
        <control shapeId="71994" r:id="rId174" name="CommandButton306">
          <controlPr autoLine="0" r:id="rId175">
            <anchor moveWithCells="1">
              <from>
                <xdr:col>76</xdr:col>
                <xdr:colOff>314325</xdr:colOff>
                <xdr:row>519</xdr:row>
                <xdr:rowOff>152400</xdr:rowOff>
              </from>
              <to>
                <xdr:col>77</xdr:col>
                <xdr:colOff>495300</xdr:colOff>
                <xdr:row>521</xdr:row>
                <xdr:rowOff>133350</xdr:rowOff>
              </to>
            </anchor>
          </controlPr>
        </control>
      </mc:Choice>
      <mc:Fallback>
        <control shapeId="71994" r:id="rId174" name="CommandButton306"/>
      </mc:Fallback>
    </mc:AlternateContent>
    <mc:AlternateContent xmlns:mc="http://schemas.openxmlformats.org/markup-compatibility/2006">
      <mc:Choice Requires="x14">
        <control shapeId="71993" r:id="rId176" name="CommandButton305">
          <controlPr autoLine="0" r:id="rId177">
            <anchor moveWithCells="1">
              <from>
                <xdr:col>76</xdr:col>
                <xdr:colOff>295275</xdr:colOff>
                <xdr:row>518</xdr:row>
                <xdr:rowOff>0</xdr:rowOff>
              </from>
              <to>
                <xdr:col>77</xdr:col>
                <xdr:colOff>476250</xdr:colOff>
                <xdr:row>519</xdr:row>
                <xdr:rowOff>142875</xdr:rowOff>
              </to>
            </anchor>
          </controlPr>
        </control>
      </mc:Choice>
      <mc:Fallback>
        <control shapeId="71993" r:id="rId176" name="CommandButton305"/>
      </mc:Fallback>
    </mc:AlternateContent>
    <mc:AlternateContent xmlns:mc="http://schemas.openxmlformats.org/markup-compatibility/2006">
      <mc:Choice Requires="x14">
        <control shapeId="71992" r:id="rId178" name="CommandButton304">
          <controlPr autoLine="0" r:id="rId179">
            <anchor moveWithCells="1">
              <from>
                <xdr:col>76</xdr:col>
                <xdr:colOff>123825</xdr:colOff>
                <xdr:row>489</xdr:row>
                <xdr:rowOff>47625</xdr:rowOff>
              </from>
              <to>
                <xdr:col>77</xdr:col>
                <xdr:colOff>571500</xdr:colOff>
                <xdr:row>491</xdr:row>
                <xdr:rowOff>28575</xdr:rowOff>
              </to>
            </anchor>
          </controlPr>
        </control>
      </mc:Choice>
      <mc:Fallback>
        <control shapeId="71992" r:id="rId178" name="CommandButton304"/>
      </mc:Fallback>
    </mc:AlternateContent>
    <mc:AlternateContent xmlns:mc="http://schemas.openxmlformats.org/markup-compatibility/2006">
      <mc:Choice Requires="x14">
        <control shapeId="71991" r:id="rId180" name="CommandButton303">
          <controlPr autoLine="0" r:id="rId181">
            <anchor moveWithCells="1">
              <from>
                <xdr:col>76</xdr:col>
                <xdr:colOff>114300</xdr:colOff>
                <xdr:row>487</xdr:row>
                <xdr:rowOff>47625</xdr:rowOff>
              </from>
              <to>
                <xdr:col>77</xdr:col>
                <xdr:colOff>561975</xdr:colOff>
                <xdr:row>489</xdr:row>
                <xdr:rowOff>28575</xdr:rowOff>
              </to>
            </anchor>
          </controlPr>
        </control>
      </mc:Choice>
      <mc:Fallback>
        <control shapeId="71991" r:id="rId180" name="CommandButton303"/>
      </mc:Fallback>
    </mc:AlternateContent>
    <mc:AlternateContent xmlns:mc="http://schemas.openxmlformats.org/markup-compatibility/2006">
      <mc:Choice Requires="x14">
        <control shapeId="71990" r:id="rId182" name="CommandButton302">
          <controlPr autoLine="0" r:id="rId183">
            <anchor moveWithCells="1">
              <from>
                <xdr:col>76</xdr:col>
                <xdr:colOff>304800</xdr:colOff>
                <xdr:row>485</xdr:row>
                <xdr:rowOff>28575</xdr:rowOff>
              </from>
              <to>
                <xdr:col>77</xdr:col>
                <xdr:colOff>485775</xdr:colOff>
                <xdr:row>487</xdr:row>
                <xdr:rowOff>9525</xdr:rowOff>
              </to>
            </anchor>
          </controlPr>
        </control>
      </mc:Choice>
      <mc:Fallback>
        <control shapeId="71990" r:id="rId182" name="CommandButton302"/>
      </mc:Fallback>
    </mc:AlternateContent>
    <mc:AlternateContent xmlns:mc="http://schemas.openxmlformats.org/markup-compatibility/2006">
      <mc:Choice Requires="x14">
        <control shapeId="71989" r:id="rId184" name="CommandButton301">
          <controlPr autoLine="0" r:id="rId185">
            <anchor moveWithCells="1">
              <from>
                <xdr:col>76</xdr:col>
                <xdr:colOff>304800</xdr:colOff>
                <xdr:row>483</xdr:row>
                <xdr:rowOff>28575</xdr:rowOff>
              </from>
              <to>
                <xdr:col>77</xdr:col>
                <xdr:colOff>514350</xdr:colOff>
                <xdr:row>485</xdr:row>
                <xdr:rowOff>9525</xdr:rowOff>
              </to>
            </anchor>
          </controlPr>
        </control>
      </mc:Choice>
      <mc:Fallback>
        <control shapeId="71989" r:id="rId184" name="CommandButton301"/>
      </mc:Fallback>
    </mc:AlternateContent>
    <mc:AlternateContent xmlns:mc="http://schemas.openxmlformats.org/markup-compatibility/2006">
      <mc:Choice Requires="x14">
        <control shapeId="71988" r:id="rId186" name="CommandButton300">
          <controlPr autoLine="0" r:id="rId187">
            <anchor moveWithCells="1">
              <from>
                <xdr:col>76</xdr:col>
                <xdr:colOff>314325</xdr:colOff>
                <xdr:row>481</xdr:row>
                <xdr:rowOff>9525</xdr:rowOff>
              </from>
              <to>
                <xdr:col>77</xdr:col>
                <xdr:colOff>495300</xdr:colOff>
                <xdr:row>482</xdr:row>
                <xdr:rowOff>152400</xdr:rowOff>
              </to>
            </anchor>
          </controlPr>
        </control>
      </mc:Choice>
      <mc:Fallback>
        <control shapeId="71988" r:id="rId186" name="CommandButton300"/>
      </mc:Fallback>
    </mc:AlternateContent>
    <mc:AlternateContent xmlns:mc="http://schemas.openxmlformats.org/markup-compatibility/2006">
      <mc:Choice Requires="x14">
        <control shapeId="71987" r:id="rId188" name="CommandButton299">
          <controlPr autoLine="0" r:id="rId189">
            <anchor moveWithCells="1">
              <from>
                <xdr:col>76</xdr:col>
                <xdr:colOff>323850</xdr:colOff>
                <xdr:row>478</xdr:row>
                <xdr:rowOff>152400</xdr:rowOff>
              </from>
              <to>
                <xdr:col>77</xdr:col>
                <xdr:colOff>504825</xdr:colOff>
                <xdr:row>480</xdr:row>
                <xdr:rowOff>133350</xdr:rowOff>
              </to>
            </anchor>
          </controlPr>
        </control>
      </mc:Choice>
      <mc:Fallback>
        <control shapeId="71987" r:id="rId188" name="CommandButton299"/>
      </mc:Fallback>
    </mc:AlternateContent>
    <mc:AlternateContent xmlns:mc="http://schemas.openxmlformats.org/markup-compatibility/2006">
      <mc:Choice Requires="x14">
        <control shapeId="71986" r:id="rId190" name="CommandButton298">
          <controlPr autoLine="0" r:id="rId191">
            <anchor moveWithCells="1">
              <from>
                <xdr:col>76</xdr:col>
                <xdr:colOff>314325</xdr:colOff>
                <xdr:row>476</xdr:row>
                <xdr:rowOff>152400</xdr:rowOff>
              </from>
              <to>
                <xdr:col>77</xdr:col>
                <xdr:colOff>495300</xdr:colOff>
                <xdr:row>478</xdr:row>
                <xdr:rowOff>133350</xdr:rowOff>
              </to>
            </anchor>
          </controlPr>
        </control>
      </mc:Choice>
      <mc:Fallback>
        <control shapeId="71986" r:id="rId190" name="CommandButton298"/>
      </mc:Fallback>
    </mc:AlternateContent>
    <mc:AlternateContent xmlns:mc="http://schemas.openxmlformats.org/markup-compatibility/2006">
      <mc:Choice Requires="x14">
        <control shapeId="71985" r:id="rId192" name="CommandButton297">
          <controlPr autoLine="0" r:id="rId193">
            <anchor moveWithCells="1">
              <from>
                <xdr:col>76</xdr:col>
                <xdr:colOff>295275</xdr:colOff>
                <xdr:row>475</xdr:row>
                <xdr:rowOff>0</xdr:rowOff>
              </from>
              <to>
                <xdr:col>77</xdr:col>
                <xdr:colOff>476250</xdr:colOff>
                <xdr:row>476</xdr:row>
                <xdr:rowOff>142875</xdr:rowOff>
              </to>
            </anchor>
          </controlPr>
        </control>
      </mc:Choice>
      <mc:Fallback>
        <control shapeId="71985" r:id="rId192" name="CommandButton297"/>
      </mc:Fallback>
    </mc:AlternateContent>
    <mc:AlternateContent xmlns:mc="http://schemas.openxmlformats.org/markup-compatibility/2006">
      <mc:Choice Requires="x14">
        <control shapeId="71984" r:id="rId194" name="CommandButton296">
          <controlPr autoLine="0" r:id="rId195">
            <anchor moveWithCells="1">
              <from>
                <xdr:col>76</xdr:col>
                <xdr:colOff>123825</xdr:colOff>
                <xdr:row>448</xdr:row>
                <xdr:rowOff>47625</xdr:rowOff>
              </from>
              <to>
                <xdr:col>77</xdr:col>
                <xdr:colOff>571500</xdr:colOff>
                <xdr:row>450</xdr:row>
                <xdr:rowOff>28575</xdr:rowOff>
              </to>
            </anchor>
          </controlPr>
        </control>
      </mc:Choice>
      <mc:Fallback>
        <control shapeId="71984" r:id="rId194" name="CommandButton296"/>
      </mc:Fallback>
    </mc:AlternateContent>
    <mc:AlternateContent xmlns:mc="http://schemas.openxmlformats.org/markup-compatibility/2006">
      <mc:Choice Requires="x14">
        <control shapeId="71983" r:id="rId196" name="CommandButton295">
          <controlPr autoLine="0" r:id="rId197">
            <anchor moveWithCells="1">
              <from>
                <xdr:col>76</xdr:col>
                <xdr:colOff>114300</xdr:colOff>
                <xdr:row>446</xdr:row>
                <xdr:rowOff>47625</xdr:rowOff>
              </from>
              <to>
                <xdr:col>77</xdr:col>
                <xdr:colOff>561975</xdr:colOff>
                <xdr:row>448</xdr:row>
                <xdr:rowOff>28575</xdr:rowOff>
              </to>
            </anchor>
          </controlPr>
        </control>
      </mc:Choice>
      <mc:Fallback>
        <control shapeId="71983" r:id="rId196" name="CommandButton295"/>
      </mc:Fallback>
    </mc:AlternateContent>
    <mc:AlternateContent xmlns:mc="http://schemas.openxmlformats.org/markup-compatibility/2006">
      <mc:Choice Requires="x14">
        <control shapeId="71982" r:id="rId198" name="CommandButton294">
          <controlPr autoLine="0" r:id="rId199">
            <anchor moveWithCells="1">
              <from>
                <xdr:col>76</xdr:col>
                <xdr:colOff>304800</xdr:colOff>
                <xdr:row>444</xdr:row>
                <xdr:rowOff>28575</xdr:rowOff>
              </from>
              <to>
                <xdr:col>77</xdr:col>
                <xdr:colOff>485775</xdr:colOff>
                <xdr:row>446</xdr:row>
                <xdr:rowOff>9525</xdr:rowOff>
              </to>
            </anchor>
          </controlPr>
        </control>
      </mc:Choice>
      <mc:Fallback>
        <control shapeId="71982" r:id="rId198" name="CommandButton294"/>
      </mc:Fallback>
    </mc:AlternateContent>
    <mc:AlternateContent xmlns:mc="http://schemas.openxmlformats.org/markup-compatibility/2006">
      <mc:Choice Requires="x14">
        <control shapeId="71981" r:id="rId200" name="CommandButton293">
          <controlPr autoLine="0" r:id="rId201">
            <anchor moveWithCells="1">
              <from>
                <xdr:col>76</xdr:col>
                <xdr:colOff>304800</xdr:colOff>
                <xdr:row>442</xdr:row>
                <xdr:rowOff>28575</xdr:rowOff>
              </from>
              <to>
                <xdr:col>77</xdr:col>
                <xdr:colOff>514350</xdr:colOff>
                <xdr:row>444</xdr:row>
                <xdr:rowOff>9525</xdr:rowOff>
              </to>
            </anchor>
          </controlPr>
        </control>
      </mc:Choice>
      <mc:Fallback>
        <control shapeId="71981" r:id="rId200" name="CommandButton293"/>
      </mc:Fallback>
    </mc:AlternateContent>
    <mc:AlternateContent xmlns:mc="http://schemas.openxmlformats.org/markup-compatibility/2006">
      <mc:Choice Requires="x14">
        <control shapeId="71980" r:id="rId202" name="CommandButton292">
          <controlPr autoLine="0" r:id="rId203">
            <anchor moveWithCells="1">
              <from>
                <xdr:col>76</xdr:col>
                <xdr:colOff>314325</xdr:colOff>
                <xdr:row>440</xdr:row>
                <xdr:rowOff>9525</xdr:rowOff>
              </from>
              <to>
                <xdr:col>77</xdr:col>
                <xdr:colOff>495300</xdr:colOff>
                <xdr:row>441</xdr:row>
                <xdr:rowOff>152400</xdr:rowOff>
              </to>
            </anchor>
          </controlPr>
        </control>
      </mc:Choice>
      <mc:Fallback>
        <control shapeId="71980" r:id="rId202" name="CommandButton292"/>
      </mc:Fallback>
    </mc:AlternateContent>
    <mc:AlternateContent xmlns:mc="http://schemas.openxmlformats.org/markup-compatibility/2006">
      <mc:Choice Requires="x14">
        <control shapeId="71979" r:id="rId204" name="CommandButton291">
          <controlPr autoLine="0" r:id="rId205">
            <anchor moveWithCells="1">
              <from>
                <xdr:col>76</xdr:col>
                <xdr:colOff>323850</xdr:colOff>
                <xdr:row>437</xdr:row>
                <xdr:rowOff>152400</xdr:rowOff>
              </from>
              <to>
                <xdr:col>77</xdr:col>
                <xdr:colOff>504825</xdr:colOff>
                <xdr:row>439</xdr:row>
                <xdr:rowOff>133350</xdr:rowOff>
              </to>
            </anchor>
          </controlPr>
        </control>
      </mc:Choice>
      <mc:Fallback>
        <control shapeId="71979" r:id="rId204" name="CommandButton291"/>
      </mc:Fallback>
    </mc:AlternateContent>
    <mc:AlternateContent xmlns:mc="http://schemas.openxmlformats.org/markup-compatibility/2006">
      <mc:Choice Requires="x14">
        <control shapeId="71978" r:id="rId206" name="CommandButton290">
          <controlPr autoLine="0" r:id="rId207">
            <anchor moveWithCells="1">
              <from>
                <xdr:col>76</xdr:col>
                <xdr:colOff>314325</xdr:colOff>
                <xdr:row>435</xdr:row>
                <xdr:rowOff>152400</xdr:rowOff>
              </from>
              <to>
                <xdr:col>77</xdr:col>
                <xdr:colOff>495300</xdr:colOff>
                <xdr:row>437</xdr:row>
                <xdr:rowOff>133350</xdr:rowOff>
              </to>
            </anchor>
          </controlPr>
        </control>
      </mc:Choice>
      <mc:Fallback>
        <control shapeId="71978" r:id="rId206" name="CommandButton290"/>
      </mc:Fallback>
    </mc:AlternateContent>
    <mc:AlternateContent xmlns:mc="http://schemas.openxmlformats.org/markup-compatibility/2006">
      <mc:Choice Requires="x14">
        <control shapeId="71977" r:id="rId208" name="CommandButton289">
          <controlPr autoLine="0" r:id="rId209">
            <anchor moveWithCells="1">
              <from>
                <xdr:col>76</xdr:col>
                <xdr:colOff>295275</xdr:colOff>
                <xdr:row>434</xdr:row>
                <xdr:rowOff>0</xdr:rowOff>
              </from>
              <to>
                <xdr:col>77</xdr:col>
                <xdr:colOff>476250</xdr:colOff>
                <xdr:row>435</xdr:row>
                <xdr:rowOff>142875</xdr:rowOff>
              </to>
            </anchor>
          </controlPr>
        </control>
      </mc:Choice>
      <mc:Fallback>
        <control shapeId="71977" r:id="rId208" name="CommandButton289"/>
      </mc:Fallback>
    </mc:AlternateContent>
    <mc:AlternateContent xmlns:mc="http://schemas.openxmlformats.org/markup-compatibility/2006">
      <mc:Choice Requires="x14">
        <control shapeId="71976" r:id="rId210" name="CommandButton288">
          <controlPr autoLine="0" r:id="rId211">
            <anchor moveWithCells="1">
              <from>
                <xdr:col>76</xdr:col>
                <xdr:colOff>123825</xdr:colOff>
                <xdr:row>407</xdr:row>
                <xdr:rowOff>47625</xdr:rowOff>
              </from>
              <to>
                <xdr:col>77</xdr:col>
                <xdr:colOff>571500</xdr:colOff>
                <xdr:row>409</xdr:row>
                <xdr:rowOff>28575</xdr:rowOff>
              </to>
            </anchor>
          </controlPr>
        </control>
      </mc:Choice>
      <mc:Fallback>
        <control shapeId="71976" r:id="rId210" name="CommandButton288"/>
      </mc:Fallback>
    </mc:AlternateContent>
    <mc:AlternateContent xmlns:mc="http://schemas.openxmlformats.org/markup-compatibility/2006">
      <mc:Choice Requires="x14">
        <control shapeId="71975" r:id="rId212" name="CommandButton287">
          <controlPr autoLine="0" r:id="rId213">
            <anchor moveWithCells="1">
              <from>
                <xdr:col>76</xdr:col>
                <xdr:colOff>114300</xdr:colOff>
                <xdr:row>405</xdr:row>
                <xdr:rowOff>47625</xdr:rowOff>
              </from>
              <to>
                <xdr:col>77</xdr:col>
                <xdr:colOff>561975</xdr:colOff>
                <xdr:row>407</xdr:row>
                <xdr:rowOff>28575</xdr:rowOff>
              </to>
            </anchor>
          </controlPr>
        </control>
      </mc:Choice>
      <mc:Fallback>
        <control shapeId="71975" r:id="rId212" name="CommandButton287"/>
      </mc:Fallback>
    </mc:AlternateContent>
    <mc:AlternateContent xmlns:mc="http://schemas.openxmlformats.org/markup-compatibility/2006">
      <mc:Choice Requires="x14">
        <control shapeId="71974" r:id="rId214" name="CommandButton286">
          <controlPr autoLine="0" r:id="rId215">
            <anchor moveWithCells="1">
              <from>
                <xdr:col>76</xdr:col>
                <xdr:colOff>304800</xdr:colOff>
                <xdr:row>403</xdr:row>
                <xdr:rowOff>28575</xdr:rowOff>
              </from>
              <to>
                <xdr:col>77</xdr:col>
                <xdr:colOff>485775</xdr:colOff>
                <xdr:row>405</xdr:row>
                <xdr:rowOff>9525</xdr:rowOff>
              </to>
            </anchor>
          </controlPr>
        </control>
      </mc:Choice>
      <mc:Fallback>
        <control shapeId="71974" r:id="rId214" name="CommandButton286"/>
      </mc:Fallback>
    </mc:AlternateContent>
    <mc:AlternateContent xmlns:mc="http://schemas.openxmlformats.org/markup-compatibility/2006">
      <mc:Choice Requires="x14">
        <control shapeId="71973" r:id="rId216" name="CommandButton285">
          <controlPr autoLine="0" r:id="rId217">
            <anchor moveWithCells="1">
              <from>
                <xdr:col>76</xdr:col>
                <xdr:colOff>304800</xdr:colOff>
                <xdr:row>401</xdr:row>
                <xdr:rowOff>28575</xdr:rowOff>
              </from>
              <to>
                <xdr:col>77</xdr:col>
                <xdr:colOff>514350</xdr:colOff>
                <xdr:row>403</xdr:row>
                <xdr:rowOff>9525</xdr:rowOff>
              </to>
            </anchor>
          </controlPr>
        </control>
      </mc:Choice>
      <mc:Fallback>
        <control shapeId="71973" r:id="rId216" name="CommandButton285"/>
      </mc:Fallback>
    </mc:AlternateContent>
    <mc:AlternateContent xmlns:mc="http://schemas.openxmlformats.org/markup-compatibility/2006">
      <mc:Choice Requires="x14">
        <control shapeId="71972" r:id="rId218" name="CommandButton284">
          <controlPr autoLine="0" r:id="rId219">
            <anchor moveWithCells="1">
              <from>
                <xdr:col>76</xdr:col>
                <xdr:colOff>314325</xdr:colOff>
                <xdr:row>399</xdr:row>
                <xdr:rowOff>9525</xdr:rowOff>
              </from>
              <to>
                <xdr:col>77</xdr:col>
                <xdr:colOff>495300</xdr:colOff>
                <xdr:row>400</xdr:row>
                <xdr:rowOff>152400</xdr:rowOff>
              </to>
            </anchor>
          </controlPr>
        </control>
      </mc:Choice>
      <mc:Fallback>
        <control shapeId="71972" r:id="rId218" name="CommandButton284"/>
      </mc:Fallback>
    </mc:AlternateContent>
    <mc:AlternateContent xmlns:mc="http://schemas.openxmlformats.org/markup-compatibility/2006">
      <mc:Choice Requires="x14">
        <control shapeId="71971" r:id="rId220" name="CommandButton283">
          <controlPr autoLine="0" r:id="rId221">
            <anchor moveWithCells="1">
              <from>
                <xdr:col>76</xdr:col>
                <xdr:colOff>323850</xdr:colOff>
                <xdr:row>396</xdr:row>
                <xdr:rowOff>152400</xdr:rowOff>
              </from>
              <to>
                <xdr:col>77</xdr:col>
                <xdr:colOff>504825</xdr:colOff>
                <xdr:row>398</xdr:row>
                <xdr:rowOff>133350</xdr:rowOff>
              </to>
            </anchor>
          </controlPr>
        </control>
      </mc:Choice>
      <mc:Fallback>
        <control shapeId="71971" r:id="rId220" name="CommandButton283"/>
      </mc:Fallback>
    </mc:AlternateContent>
    <mc:AlternateContent xmlns:mc="http://schemas.openxmlformats.org/markup-compatibility/2006">
      <mc:Choice Requires="x14">
        <control shapeId="71970" r:id="rId222" name="CommandButton282">
          <controlPr autoLine="0" r:id="rId223">
            <anchor moveWithCells="1">
              <from>
                <xdr:col>76</xdr:col>
                <xdr:colOff>314325</xdr:colOff>
                <xdr:row>394</xdr:row>
                <xdr:rowOff>152400</xdr:rowOff>
              </from>
              <to>
                <xdr:col>77</xdr:col>
                <xdr:colOff>495300</xdr:colOff>
                <xdr:row>396</xdr:row>
                <xdr:rowOff>133350</xdr:rowOff>
              </to>
            </anchor>
          </controlPr>
        </control>
      </mc:Choice>
      <mc:Fallback>
        <control shapeId="71970" r:id="rId222" name="CommandButton282"/>
      </mc:Fallback>
    </mc:AlternateContent>
    <mc:AlternateContent xmlns:mc="http://schemas.openxmlformats.org/markup-compatibility/2006">
      <mc:Choice Requires="x14">
        <control shapeId="71969" r:id="rId224" name="CommandButton281">
          <controlPr autoLine="0" r:id="rId225">
            <anchor moveWithCells="1">
              <from>
                <xdr:col>76</xdr:col>
                <xdr:colOff>295275</xdr:colOff>
                <xdr:row>393</xdr:row>
                <xdr:rowOff>0</xdr:rowOff>
              </from>
              <to>
                <xdr:col>77</xdr:col>
                <xdr:colOff>476250</xdr:colOff>
                <xdr:row>394</xdr:row>
                <xdr:rowOff>142875</xdr:rowOff>
              </to>
            </anchor>
          </controlPr>
        </control>
      </mc:Choice>
      <mc:Fallback>
        <control shapeId="71969" r:id="rId224" name="CommandButton281"/>
      </mc:Fallback>
    </mc:AlternateContent>
    <mc:AlternateContent xmlns:mc="http://schemas.openxmlformats.org/markup-compatibility/2006">
      <mc:Choice Requires="x14">
        <control shapeId="71968" r:id="rId226" name="CommandButton280">
          <controlPr autoLine="0" r:id="rId227">
            <anchor moveWithCells="1">
              <from>
                <xdr:col>76</xdr:col>
                <xdr:colOff>123825</xdr:colOff>
                <xdr:row>365</xdr:row>
                <xdr:rowOff>47625</xdr:rowOff>
              </from>
              <to>
                <xdr:col>77</xdr:col>
                <xdr:colOff>571500</xdr:colOff>
                <xdr:row>367</xdr:row>
                <xdr:rowOff>28575</xdr:rowOff>
              </to>
            </anchor>
          </controlPr>
        </control>
      </mc:Choice>
      <mc:Fallback>
        <control shapeId="71968" r:id="rId226" name="CommandButton280"/>
      </mc:Fallback>
    </mc:AlternateContent>
    <mc:AlternateContent xmlns:mc="http://schemas.openxmlformats.org/markup-compatibility/2006">
      <mc:Choice Requires="x14">
        <control shapeId="71967" r:id="rId228" name="CommandButton279">
          <controlPr autoLine="0" r:id="rId229">
            <anchor moveWithCells="1">
              <from>
                <xdr:col>76</xdr:col>
                <xdr:colOff>114300</xdr:colOff>
                <xdr:row>363</xdr:row>
                <xdr:rowOff>47625</xdr:rowOff>
              </from>
              <to>
                <xdr:col>77</xdr:col>
                <xdr:colOff>561975</xdr:colOff>
                <xdr:row>365</xdr:row>
                <xdr:rowOff>28575</xdr:rowOff>
              </to>
            </anchor>
          </controlPr>
        </control>
      </mc:Choice>
      <mc:Fallback>
        <control shapeId="71967" r:id="rId228" name="CommandButton279"/>
      </mc:Fallback>
    </mc:AlternateContent>
    <mc:AlternateContent xmlns:mc="http://schemas.openxmlformats.org/markup-compatibility/2006">
      <mc:Choice Requires="x14">
        <control shapeId="71966" r:id="rId230" name="CommandButton278">
          <controlPr autoLine="0" r:id="rId231">
            <anchor moveWithCells="1">
              <from>
                <xdr:col>76</xdr:col>
                <xdr:colOff>304800</xdr:colOff>
                <xdr:row>361</xdr:row>
                <xdr:rowOff>28575</xdr:rowOff>
              </from>
              <to>
                <xdr:col>77</xdr:col>
                <xdr:colOff>485775</xdr:colOff>
                <xdr:row>363</xdr:row>
                <xdr:rowOff>9525</xdr:rowOff>
              </to>
            </anchor>
          </controlPr>
        </control>
      </mc:Choice>
      <mc:Fallback>
        <control shapeId="71966" r:id="rId230" name="CommandButton278"/>
      </mc:Fallback>
    </mc:AlternateContent>
    <mc:AlternateContent xmlns:mc="http://schemas.openxmlformats.org/markup-compatibility/2006">
      <mc:Choice Requires="x14">
        <control shapeId="71965" r:id="rId232" name="CommandButton277">
          <controlPr autoLine="0" r:id="rId233">
            <anchor moveWithCells="1">
              <from>
                <xdr:col>76</xdr:col>
                <xdr:colOff>304800</xdr:colOff>
                <xdr:row>359</xdr:row>
                <xdr:rowOff>28575</xdr:rowOff>
              </from>
              <to>
                <xdr:col>77</xdr:col>
                <xdr:colOff>514350</xdr:colOff>
                <xdr:row>361</xdr:row>
                <xdr:rowOff>9525</xdr:rowOff>
              </to>
            </anchor>
          </controlPr>
        </control>
      </mc:Choice>
      <mc:Fallback>
        <control shapeId="71965" r:id="rId232" name="CommandButton277"/>
      </mc:Fallback>
    </mc:AlternateContent>
    <mc:AlternateContent xmlns:mc="http://schemas.openxmlformats.org/markup-compatibility/2006">
      <mc:Choice Requires="x14">
        <control shapeId="71964" r:id="rId234" name="CommandButton276">
          <controlPr autoLine="0" r:id="rId235">
            <anchor moveWithCells="1">
              <from>
                <xdr:col>76</xdr:col>
                <xdr:colOff>314325</xdr:colOff>
                <xdr:row>357</xdr:row>
                <xdr:rowOff>9525</xdr:rowOff>
              </from>
              <to>
                <xdr:col>77</xdr:col>
                <xdr:colOff>495300</xdr:colOff>
                <xdr:row>358</xdr:row>
                <xdr:rowOff>152400</xdr:rowOff>
              </to>
            </anchor>
          </controlPr>
        </control>
      </mc:Choice>
      <mc:Fallback>
        <control shapeId="71964" r:id="rId234" name="CommandButton276"/>
      </mc:Fallback>
    </mc:AlternateContent>
    <mc:AlternateContent xmlns:mc="http://schemas.openxmlformats.org/markup-compatibility/2006">
      <mc:Choice Requires="x14">
        <control shapeId="71963" r:id="rId236" name="CommandButton275">
          <controlPr autoLine="0" r:id="rId237">
            <anchor moveWithCells="1">
              <from>
                <xdr:col>76</xdr:col>
                <xdr:colOff>323850</xdr:colOff>
                <xdr:row>354</xdr:row>
                <xdr:rowOff>152400</xdr:rowOff>
              </from>
              <to>
                <xdr:col>77</xdr:col>
                <xdr:colOff>504825</xdr:colOff>
                <xdr:row>356</xdr:row>
                <xdr:rowOff>133350</xdr:rowOff>
              </to>
            </anchor>
          </controlPr>
        </control>
      </mc:Choice>
      <mc:Fallback>
        <control shapeId="71963" r:id="rId236" name="CommandButton275"/>
      </mc:Fallback>
    </mc:AlternateContent>
    <mc:AlternateContent xmlns:mc="http://schemas.openxmlformats.org/markup-compatibility/2006">
      <mc:Choice Requires="x14">
        <control shapeId="71962" r:id="rId238" name="CommandButton274">
          <controlPr autoLine="0" r:id="rId239">
            <anchor moveWithCells="1">
              <from>
                <xdr:col>76</xdr:col>
                <xdr:colOff>314325</xdr:colOff>
                <xdr:row>352</xdr:row>
                <xdr:rowOff>152400</xdr:rowOff>
              </from>
              <to>
                <xdr:col>77</xdr:col>
                <xdr:colOff>495300</xdr:colOff>
                <xdr:row>354</xdr:row>
                <xdr:rowOff>133350</xdr:rowOff>
              </to>
            </anchor>
          </controlPr>
        </control>
      </mc:Choice>
      <mc:Fallback>
        <control shapeId="71962" r:id="rId238" name="CommandButton274"/>
      </mc:Fallback>
    </mc:AlternateContent>
    <mc:AlternateContent xmlns:mc="http://schemas.openxmlformats.org/markup-compatibility/2006">
      <mc:Choice Requires="x14">
        <control shapeId="71961" r:id="rId240" name="CommandButton273">
          <controlPr autoLine="0" r:id="rId241">
            <anchor moveWithCells="1">
              <from>
                <xdr:col>76</xdr:col>
                <xdr:colOff>295275</xdr:colOff>
                <xdr:row>351</xdr:row>
                <xdr:rowOff>0</xdr:rowOff>
              </from>
              <to>
                <xdr:col>77</xdr:col>
                <xdr:colOff>476250</xdr:colOff>
                <xdr:row>352</xdr:row>
                <xdr:rowOff>142875</xdr:rowOff>
              </to>
            </anchor>
          </controlPr>
        </control>
      </mc:Choice>
      <mc:Fallback>
        <control shapeId="71961" r:id="rId240" name="CommandButton273"/>
      </mc:Fallback>
    </mc:AlternateContent>
    <mc:AlternateContent xmlns:mc="http://schemas.openxmlformats.org/markup-compatibility/2006">
      <mc:Choice Requires="x14">
        <control shapeId="71960" r:id="rId242" name="CommandButton272">
          <controlPr autoLine="0" r:id="rId243">
            <anchor moveWithCells="1">
              <from>
                <xdr:col>76</xdr:col>
                <xdr:colOff>123825</xdr:colOff>
                <xdr:row>323</xdr:row>
                <xdr:rowOff>47625</xdr:rowOff>
              </from>
              <to>
                <xdr:col>77</xdr:col>
                <xdr:colOff>571500</xdr:colOff>
                <xdr:row>325</xdr:row>
                <xdr:rowOff>28575</xdr:rowOff>
              </to>
            </anchor>
          </controlPr>
        </control>
      </mc:Choice>
      <mc:Fallback>
        <control shapeId="71960" r:id="rId242" name="CommandButton272"/>
      </mc:Fallback>
    </mc:AlternateContent>
    <mc:AlternateContent xmlns:mc="http://schemas.openxmlformats.org/markup-compatibility/2006">
      <mc:Choice Requires="x14">
        <control shapeId="71959" r:id="rId244" name="CommandButton271">
          <controlPr autoLine="0" r:id="rId245">
            <anchor moveWithCells="1">
              <from>
                <xdr:col>76</xdr:col>
                <xdr:colOff>114300</xdr:colOff>
                <xdr:row>321</xdr:row>
                <xdr:rowOff>47625</xdr:rowOff>
              </from>
              <to>
                <xdr:col>77</xdr:col>
                <xdr:colOff>561975</xdr:colOff>
                <xdr:row>323</xdr:row>
                <xdr:rowOff>28575</xdr:rowOff>
              </to>
            </anchor>
          </controlPr>
        </control>
      </mc:Choice>
      <mc:Fallback>
        <control shapeId="71959" r:id="rId244" name="CommandButton271"/>
      </mc:Fallback>
    </mc:AlternateContent>
    <mc:AlternateContent xmlns:mc="http://schemas.openxmlformats.org/markup-compatibility/2006">
      <mc:Choice Requires="x14">
        <control shapeId="71958" r:id="rId246" name="CommandButton270">
          <controlPr autoLine="0" r:id="rId247">
            <anchor moveWithCells="1">
              <from>
                <xdr:col>76</xdr:col>
                <xdr:colOff>304800</xdr:colOff>
                <xdr:row>319</xdr:row>
                <xdr:rowOff>28575</xdr:rowOff>
              </from>
              <to>
                <xdr:col>77</xdr:col>
                <xdr:colOff>485775</xdr:colOff>
                <xdr:row>321</xdr:row>
                <xdr:rowOff>9525</xdr:rowOff>
              </to>
            </anchor>
          </controlPr>
        </control>
      </mc:Choice>
      <mc:Fallback>
        <control shapeId="71958" r:id="rId246" name="CommandButton270"/>
      </mc:Fallback>
    </mc:AlternateContent>
    <mc:AlternateContent xmlns:mc="http://schemas.openxmlformats.org/markup-compatibility/2006">
      <mc:Choice Requires="x14">
        <control shapeId="71957" r:id="rId248" name="CommandButton269">
          <controlPr autoLine="0" r:id="rId249">
            <anchor moveWithCells="1">
              <from>
                <xdr:col>76</xdr:col>
                <xdr:colOff>304800</xdr:colOff>
                <xdr:row>317</xdr:row>
                <xdr:rowOff>28575</xdr:rowOff>
              </from>
              <to>
                <xdr:col>77</xdr:col>
                <xdr:colOff>514350</xdr:colOff>
                <xdr:row>319</xdr:row>
                <xdr:rowOff>9525</xdr:rowOff>
              </to>
            </anchor>
          </controlPr>
        </control>
      </mc:Choice>
      <mc:Fallback>
        <control shapeId="71957" r:id="rId248" name="CommandButton269"/>
      </mc:Fallback>
    </mc:AlternateContent>
    <mc:AlternateContent xmlns:mc="http://schemas.openxmlformats.org/markup-compatibility/2006">
      <mc:Choice Requires="x14">
        <control shapeId="71956" r:id="rId250" name="CommandButton268">
          <controlPr autoLine="0" r:id="rId251">
            <anchor moveWithCells="1">
              <from>
                <xdr:col>76</xdr:col>
                <xdr:colOff>314325</xdr:colOff>
                <xdr:row>315</xdr:row>
                <xdr:rowOff>9525</xdr:rowOff>
              </from>
              <to>
                <xdr:col>77</xdr:col>
                <xdr:colOff>495300</xdr:colOff>
                <xdr:row>316</xdr:row>
                <xdr:rowOff>152400</xdr:rowOff>
              </to>
            </anchor>
          </controlPr>
        </control>
      </mc:Choice>
      <mc:Fallback>
        <control shapeId="71956" r:id="rId250" name="CommandButton268"/>
      </mc:Fallback>
    </mc:AlternateContent>
    <mc:AlternateContent xmlns:mc="http://schemas.openxmlformats.org/markup-compatibility/2006">
      <mc:Choice Requires="x14">
        <control shapeId="71955" r:id="rId252" name="CommandButton267">
          <controlPr autoLine="0" r:id="rId253">
            <anchor moveWithCells="1">
              <from>
                <xdr:col>76</xdr:col>
                <xdr:colOff>323850</xdr:colOff>
                <xdr:row>312</xdr:row>
                <xdr:rowOff>152400</xdr:rowOff>
              </from>
              <to>
                <xdr:col>77</xdr:col>
                <xdr:colOff>504825</xdr:colOff>
                <xdr:row>314</xdr:row>
                <xdr:rowOff>133350</xdr:rowOff>
              </to>
            </anchor>
          </controlPr>
        </control>
      </mc:Choice>
      <mc:Fallback>
        <control shapeId="71955" r:id="rId252" name="CommandButton267"/>
      </mc:Fallback>
    </mc:AlternateContent>
    <mc:AlternateContent xmlns:mc="http://schemas.openxmlformats.org/markup-compatibility/2006">
      <mc:Choice Requires="x14">
        <control shapeId="71954" r:id="rId254" name="CommandButton266">
          <controlPr autoLine="0" r:id="rId255">
            <anchor moveWithCells="1">
              <from>
                <xdr:col>76</xdr:col>
                <xdr:colOff>314325</xdr:colOff>
                <xdr:row>310</xdr:row>
                <xdr:rowOff>152400</xdr:rowOff>
              </from>
              <to>
                <xdr:col>77</xdr:col>
                <xdr:colOff>495300</xdr:colOff>
                <xdr:row>312</xdr:row>
                <xdr:rowOff>133350</xdr:rowOff>
              </to>
            </anchor>
          </controlPr>
        </control>
      </mc:Choice>
      <mc:Fallback>
        <control shapeId="71954" r:id="rId254" name="CommandButton266"/>
      </mc:Fallback>
    </mc:AlternateContent>
    <mc:AlternateContent xmlns:mc="http://schemas.openxmlformats.org/markup-compatibility/2006">
      <mc:Choice Requires="x14">
        <control shapeId="71953" r:id="rId256" name="CommandButton265">
          <controlPr autoLine="0" r:id="rId257">
            <anchor moveWithCells="1">
              <from>
                <xdr:col>76</xdr:col>
                <xdr:colOff>295275</xdr:colOff>
                <xdr:row>309</xdr:row>
                <xdr:rowOff>0</xdr:rowOff>
              </from>
              <to>
                <xdr:col>77</xdr:col>
                <xdr:colOff>476250</xdr:colOff>
                <xdr:row>310</xdr:row>
                <xdr:rowOff>142875</xdr:rowOff>
              </to>
            </anchor>
          </controlPr>
        </control>
      </mc:Choice>
      <mc:Fallback>
        <control shapeId="71953" r:id="rId256" name="CommandButton265"/>
      </mc:Fallback>
    </mc:AlternateContent>
    <mc:AlternateContent xmlns:mc="http://schemas.openxmlformats.org/markup-compatibility/2006">
      <mc:Choice Requires="x14">
        <control shapeId="71952" r:id="rId258" name="CommandButton264">
          <controlPr autoLine="0" r:id="rId259">
            <anchor moveWithCells="1">
              <from>
                <xdr:col>76</xdr:col>
                <xdr:colOff>123825</xdr:colOff>
                <xdr:row>281</xdr:row>
                <xdr:rowOff>47625</xdr:rowOff>
              </from>
              <to>
                <xdr:col>77</xdr:col>
                <xdr:colOff>571500</xdr:colOff>
                <xdr:row>283</xdr:row>
                <xdr:rowOff>28575</xdr:rowOff>
              </to>
            </anchor>
          </controlPr>
        </control>
      </mc:Choice>
      <mc:Fallback>
        <control shapeId="71952" r:id="rId258" name="CommandButton264"/>
      </mc:Fallback>
    </mc:AlternateContent>
    <mc:AlternateContent xmlns:mc="http://schemas.openxmlformats.org/markup-compatibility/2006">
      <mc:Choice Requires="x14">
        <control shapeId="71951" r:id="rId260" name="CommandButton263">
          <controlPr autoLine="0" r:id="rId261">
            <anchor moveWithCells="1">
              <from>
                <xdr:col>76</xdr:col>
                <xdr:colOff>114300</xdr:colOff>
                <xdr:row>279</xdr:row>
                <xdr:rowOff>47625</xdr:rowOff>
              </from>
              <to>
                <xdr:col>77</xdr:col>
                <xdr:colOff>561975</xdr:colOff>
                <xdr:row>281</xdr:row>
                <xdr:rowOff>28575</xdr:rowOff>
              </to>
            </anchor>
          </controlPr>
        </control>
      </mc:Choice>
      <mc:Fallback>
        <control shapeId="71951" r:id="rId260" name="CommandButton263"/>
      </mc:Fallback>
    </mc:AlternateContent>
    <mc:AlternateContent xmlns:mc="http://schemas.openxmlformats.org/markup-compatibility/2006">
      <mc:Choice Requires="x14">
        <control shapeId="71950" r:id="rId262" name="CommandButton262">
          <controlPr autoLine="0" r:id="rId263">
            <anchor moveWithCells="1">
              <from>
                <xdr:col>76</xdr:col>
                <xdr:colOff>304800</xdr:colOff>
                <xdr:row>277</xdr:row>
                <xdr:rowOff>28575</xdr:rowOff>
              </from>
              <to>
                <xdr:col>77</xdr:col>
                <xdr:colOff>485775</xdr:colOff>
                <xdr:row>279</xdr:row>
                <xdr:rowOff>9525</xdr:rowOff>
              </to>
            </anchor>
          </controlPr>
        </control>
      </mc:Choice>
      <mc:Fallback>
        <control shapeId="71950" r:id="rId262" name="CommandButton262"/>
      </mc:Fallback>
    </mc:AlternateContent>
    <mc:AlternateContent xmlns:mc="http://schemas.openxmlformats.org/markup-compatibility/2006">
      <mc:Choice Requires="x14">
        <control shapeId="71949" r:id="rId264" name="CommandButton261">
          <controlPr autoLine="0" r:id="rId265">
            <anchor moveWithCells="1">
              <from>
                <xdr:col>76</xdr:col>
                <xdr:colOff>304800</xdr:colOff>
                <xdr:row>275</xdr:row>
                <xdr:rowOff>28575</xdr:rowOff>
              </from>
              <to>
                <xdr:col>77</xdr:col>
                <xdr:colOff>514350</xdr:colOff>
                <xdr:row>277</xdr:row>
                <xdr:rowOff>9525</xdr:rowOff>
              </to>
            </anchor>
          </controlPr>
        </control>
      </mc:Choice>
      <mc:Fallback>
        <control shapeId="71949" r:id="rId264" name="CommandButton261"/>
      </mc:Fallback>
    </mc:AlternateContent>
    <mc:AlternateContent xmlns:mc="http://schemas.openxmlformats.org/markup-compatibility/2006">
      <mc:Choice Requires="x14">
        <control shapeId="71948" r:id="rId266" name="CommandButton260">
          <controlPr autoLine="0" r:id="rId267">
            <anchor moveWithCells="1">
              <from>
                <xdr:col>76</xdr:col>
                <xdr:colOff>314325</xdr:colOff>
                <xdr:row>273</xdr:row>
                <xdr:rowOff>9525</xdr:rowOff>
              </from>
              <to>
                <xdr:col>77</xdr:col>
                <xdr:colOff>495300</xdr:colOff>
                <xdr:row>274</xdr:row>
                <xdr:rowOff>152400</xdr:rowOff>
              </to>
            </anchor>
          </controlPr>
        </control>
      </mc:Choice>
      <mc:Fallback>
        <control shapeId="71948" r:id="rId266" name="CommandButton260"/>
      </mc:Fallback>
    </mc:AlternateContent>
    <mc:AlternateContent xmlns:mc="http://schemas.openxmlformats.org/markup-compatibility/2006">
      <mc:Choice Requires="x14">
        <control shapeId="71947" r:id="rId268" name="CommandButton259">
          <controlPr autoLine="0" r:id="rId269">
            <anchor moveWithCells="1">
              <from>
                <xdr:col>76</xdr:col>
                <xdr:colOff>323850</xdr:colOff>
                <xdr:row>270</xdr:row>
                <xdr:rowOff>152400</xdr:rowOff>
              </from>
              <to>
                <xdr:col>77</xdr:col>
                <xdr:colOff>504825</xdr:colOff>
                <xdr:row>272</xdr:row>
                <xdr:rowOff>133350</xdr:rowOff>
              </to>
            </anchor>
          </controlPr>
        </control>
      </mc:Choice>
      <mc:Fallback>
        <control shapeId="71947" r:id="rId268" name="CommandButton259"/>
      </mc:Fallback>
    </mc:AlternateContent>
    <mc:AlternateContent xmlns:mc="http://schemas.openxmlformats.org/markup-compatibility/2006">
      <mc:Choice Requires="x14">
        <control shapeId="71946" r:id="rId270" name="CommandButton258">
          <controlPr autoLine="0" r:id="rId271">
            <anchor moveWithCells="1">
              <from>
                <xdr:col>76</xdr:col>
                <xdr:colOff>314325</xdr:colOff>
                <xdr:row>268</xdr:row>
                <xdr:rowOff>152400</xdr:rowOff>
              </from>
              <to>
                <xdr:col>77</xdr:col>
                <xdr:colOff>495300</xdr:colOff>
                <xdr:row>270</xdr:row>
                <xdr:rowOff>133350</xdr:rowOff>
              </to>
            </anchor>
          </controlPr>
        </control>
      </mc:Choice>
      <mc:Fallback>
        <control shapeId="71946" r:id="rId270" name="CommandButton258"/>
      </mc:Fallback>
    </mc:AlternateContent>
    <mc:AlternateContent xmlns:mc="http://schemas.openxmlformats.org/markup-compatibility/2006">
      <mc:Choice Requires="x14">
        <control shapeId="71945" r:id="rId272" name="CommandButton257">
          <controlPr autoLine="0" r:id="rId273">
            <anchor moveWithCells="1">
              <from>
                <xdr:col>76</xdr:col>
                <xdr:colOff>295275</xdr:colOff>
                <xdr:row>267</xdr:row>
                <xdr:rowOff>0</xdr:rowOff>
              </from>
              <to>
                <xdr:col>77</xdr:col>
                <xdr:colOff>476250</xdr:colOff>
                <xdr:row>268</xdr:row>
                <xdr:rowOff>142875</xdr:rowOff>
              </to>
            </anchor>
          </controlPr>
        </control>
      </mc:Choice>
      <mc:Fallback>
        <control shapeId="71945" r:id="rId272" name="CommandButton257"/>
      </mc:Fallback>
    </mc:AlternateContent>
    <mc:AlternateContent xmlns:mc="http://schemas.openxmlformats.org/markup-compatibility/2006">
      <mc:Choice Requires="x14">
        <control shapeId="71944" r:id="rId274" name="CommandButton256">
          <controlPr autoLine="0" r:id="rId275">
            <anchor moveWithCells="1">
              <from>
                <xdr:col>76</xdr:col>
                <xdr:colOff>123825</xdr:colOff>
                <xdr:row>239</xdr:row>
                <xdr:rowOff>47625</xdr:rowOff>
              </from>
              <to>
                <xdr:col>77</xdr:col>
                <xdr:colOff>571500</xdr:colOff>
                <xdr:row>241</xdr:row>
                <xdr:rowOff>28575</xdr:rowOff>
              </to>
            </anchor>
          </controlPr>
        </control>
      </mc:Choice>
      <mc:Fallback>
        <control shapeId="71944" r:id="rId274" name="CommandButton256"/>
      </mc:Fallback>
    </mc:AlternateContent>
    <mc:AlternateContent xmlns:mc="http://schemas.openxmlformats.org/markup-compatibility/2006">
      <mc:Choice Requires="x14">
        <control shapeId="71943" r:id="rId276" name="CommandButton255">
          <controlPr autoLine="0" r:id="rId277">
            <anchor moveWithCells="1">
              <from>
                <xdr:col>76</xdr:col>
                <xdr:colOff>114300</xdr:colOff>
                <xdr:row>237</xdr:row>
                <xdr:rowOff>47625</xdr:rowOff>
              </from>
              <to>
                <xdr:col>77</xdr:col>
                <xdr:colOff>561975</xdr:colOff>
                <xdr:row>239</xdr:row>
                <xdr:rowOff>28575</xdr:rowOff>
              </to>
            </anchor>
          </controlPr>
        </control>
      </mc:Choice>
      <mc:Fallback>
        <control shapeId="71943" r:id="rId276" name="CommandButton255"/>
      </mc:Fallback>
    </mc:AlternateContent>
    <mc:AlternateContent xmlns:mc="http://schemas.openxmlformats.org/markup-compatibility/2006">
      <mc:Choice Requires="x14">
        <control shapeId="71942" r:id="rId278" name="CommandButton254">
          <controlPr autoLine="0" r:id="rId279">
            <anchor moveWithCells="1">
              <from>
                <xdr:col>76</xdr:col>
                <xdr:colOff>304800</xdr:colOff>
                <xdr:row>235</xdr:row>
                <xdr:rowOff>28575</xdr:rowOff>
              </from>
              <to>
                <xdr:col>77</xdr:col>
                <xdr:colOff>485775</xdr:colOff>
                <xdr:row>237</xdr:row>
                <xdr:rowOff>9525</xdr:rowOff>
              </to>
            </anchor>
          </controlPr>
        </control>
      </mc:Choice>
      <mc:Fallback>
        <control shapeId="71942" r:id="rId278" name="CommandButton254"/>
      </mc:Fallback>
    </mc:AlternateContent>
    <mc:AlternateContent xmlns:mc="http://schemas.openxmlformats.org/markup-compatibility/2006">
      <mc:Choice Requires="x14">
        <control shapeId="71941" r:id="rId280" name="CommandButton253">
          <controlPr autoLine="0" r:id="rId281">
            <anchor moveWithCells="1">
              <from>
                <xdr:col>76</xdr:col>
                <xdr:colOff>304800</xdr:colOff>
                <xdr:row>233</xdr:row>
                <xdr:rowOff>28575</xdr:rowOff>
              </from>
              <to>
                <xdr:col>77</xdr:col>
                <xdr:colOff>514350</xdr:colOff>
                <xdr:row>235</xdr:row>
                <xdr:rowOff>9525</xdr:rowOff>
              </to>
            </anchor>
          </controlPr>
        </control>
      </mc:Choice>
      <mc:Fallback>
        <control shapeId="71941" r:id="rId280" name="CommandButton253"/>
      </mc:Fallback>
    </mc:AlternateContent>
    <mc:AlternateContent xmlns:mc="http://schemas.openxmlformats.org/markup-compatibility/2006">
      <mc:Choice Requires="x14">
        <control shapeId="71940" r:id="rId282" name="CommandButton252">
          <controlPr autoLine="0" r:id="rId283">
            <anchor moveWithCells="1">
              <from>
                <xdr:col>76</xdr:col>
                <xdr:colOff>314325</xdr:colOff>
                <xdr:row>231</xdr:row>
                <xdr:rowOff>9525</xdr:rowOff>
              </from>
              <to>
                <xdr:col>77</xdr:col>
                <xdr:colOff>495300</xdr:colOff>
                <xdr:row>232</xdr:row>
                <xdr:rowOff>152400</xdr:rowOff>
              </to>
            </anchor>
          </controlPr>
        </control>
      </mc:Choice>
      <mc:Fallback>
        <control shapeId="71940" r:id="rId282" name="CommandButton252"/>
      </mc:Fallback>
    </mc:AlternateContent>
    <mc:AlternateContent xmlns:mc="http://schemas.openxmlformats.org/markup-compatibility/2006">
      <mc:Choice Requires="x14">
        <control shapeId="71939" r:id="rId284" name="CommandButton251">
          <controlPr autoLine="0" r:id="rId285">
            <anchor moveWithCells="1">
              <from>
                <xdr:col>76</xdr:col>
                <xdr:colOff>323850</xdr:colOff>
                <xdr:row>228</xdr:row>
                <xdr:rowOff>152400</xdr:rowOff>
              </from>
              <to>
                <xdr:col>77</xdr:col>
                <xdr:colOff>504825</xdr:colOff>
                <xdr:row>230</xdr:row>
                <xdr:rowOff>133350</xdr:rowOff>
              </to>
            </anchor>
          </controlPr>
        </control>
      </mc:Choice>
      <mc:Fallback>
        <control shapeId="71939" r:id="rId284" name="CommandButton251"/>
      </mc:Fallback>
    </mc:AlternateContent>
    <mc:AlternateContent xmlns:mc="http://schemas.openxmlformats.org/markup-compatibility/2006">
      <mc:Choice Requires="x14">
        <control shapeId="71938" r:id="rId286" name="CommandButton250">
          <controlPr autoLine="0" r:id="rId287">
            <anchor moveWithCells="1">
              <from>
                <xdr:col>76</xdr:col>
                <xdr:colOff>314325</xdr:colOff>
                <xdr:row>226</xdr:row>
                <xdr:rowOff>152400</xdr:rowOff>
              </from>
              <to>
                <xdr:col>77</xdr:col>
                <xdr:colOff>495300</xdr:colOff>
                <xdr:row>228</xdr:row>
                <xdr:rowOff>133350</xdr:rowOff>
              </to>
            </anchor>
          </controlPr>
        </control>
      </mc:Choice>
      <mc:Fallback>
        <control shapeId="71938" r:id="rId286" name="CommandButton250"/>
      </mc:Fallback>
    </mc:AlternateContent>
    <mc:AlternateContent xmlns:mc="http://schemas.openxmlformats.org/markup-compatibility/2006">
      <mc:Choice Requires="x14">
        <control shapeId="71937" r:id="rId288" name="CommandButton249">
          <controlPr autoLine="0" r:id="rId289">
            <anchor moveWithCells="1">
              <from>
                <xdr:col>76</xdr:col>
                <xdr:colOff>295275</xdr:colOff>
                <xdr:row>225</xdr:row>
                <xdr:rowOff>0</xdr:rowOff>
              </from>
              <to>
                <xdr:col>77</xdr:col>
                <xdr:colOff>476250</xdr:colOff>
                <xdr:row>226</xdr:row>
                <xdr:rowOff>142875</xdr:rowOff>
              </to>
            </anchor>
          </controlPr>
        </control>
      </mc:Choice>
      <mc:Fallback>
        <control shapeId="71937" r:id="rId288" name="CommandButton249"/>
      </mc:Fallback>
    </mc:AlternateContent>
    <mc:AlternateContent xmlns:mc="http://schemas.openxmlformats.org/markup-compatibility/2006">
      <mc:Choice Requires="x14">
        <control shapeId="71936" r:id="rId290" name="CommandButton248">
          <controlPr autoLine="0" r:id="rId291">
            <anchor moveWithCells="1">
              <from>
                <xdr:col>76</xdr:col>
                <xdr:colOff>123825</xdr:colOff>
                <xdr:row>197</xdr:row>
                <xdr:rowOff>47625</xdr:rowOff>
              </from>
              <to>
                <xdr:col>77</xdr:col>
                <xdr:colOff>571500</xdr:colOff>
                <xdr:row>199</xdr:row>
                <xdr:rowOff>28575</xdr:rowOff>
              </to>
            </anchor>
          </controlPr>
        </control>
      </mc:Choice>
      <mc:Fallback>
        <control shapeId="71936" r:id="rId290" name="CommandButton248"/>
      </mc:Fallback>
    </mc:AlternateContent>
    <mc:AlternateContent xmlns:mc="http://schemas.openxmlformats.org/markup-compatibility/2006">
      <mc:Choice Requires="x14">
        <control shapeId="71935" r:id="rId292" name="CommandButton247">
          <controlPr autoLine="0" r:id="rId293">
            <anchor moveWithCells="1">
              <from>
                <xdr:col>76</xdr:col>
                <xdr:colOff>114300</xdr:colOff>
                <xdr:row>195</xdr:row>
                <xdr:rowOff>47625</xdr:rowOff>
              </from>
              <to>
                <xdr:col>77</xdr:col>
                <xdr:colOff>561975</xdr:colOff>
                <xdr:row>197</xdr:row>
                <xdr:rowOff>28575</xdr:rowOff>
              </to>
            </anchor>
          </controlPr>
        </control>
      </mc:Choice>
      <mc:Fallback>
        <control shapeId="71935" r:id="rId292" name="CommandButton247"/>
      </mc:Fallback>
    </mc:AlternateContent>
    <mc:AlternateContent xmlns:mc="http://schemas.openxmlformats.org/markup-compatibility/2006">
      <mc:Choice Requires="x14">
        <control shapeId="71934" r:id="rId294" name="CommandButton246">
          <controlPr autoLine="0" r:id="rId295">
            <anchor moveWithCells="1">
              <from>
                <xdr:col>76</xdr:col>
                <xdr:colOff>304800</xdr:colOff>
                <xdr:row>193</xdr:row>
                <xdr:rowOff>28575</xdr:rowOff>
              </from>
              <to>
                <xdr:col>77</xdr:col>
                <xdr:colOff>485775</xdr:colOff>
                <xdr:row>195</xdr:row>
                <xdr:rowOff>9525</xdr:rowOff>
              </to>
            </anchor>
          </controlPr>
        </control>
      </mc:Choice>
      <mc:Fallback>
        <control shapeId="71934" r:id="rId294" name="CommandButton246"/>
      </mc:Fallback>
    </mc:AlternateContent>
    <mc:AlternateContent xmlns:mc="http://schemas.openxmlformats.org/markup-compatibility/2006">
      <mc:Choice Requires="x14">
        <control shapeId="71933" r:id="rId296" name="CommandButton245">
          <controlPr autoLine="0" r:id="rId297">
            <anchor moveWithCells="1">
              <from>
                <xdr:col>76</xdr:col>
                <xdr:colOff>304800</xdr:colOff>
                <xdr:row>191</xdr:row>
                <xdr:rowOff>28575</xdr:rowOff>
              </from>
              <to>
                <xdr:col>77</xdr:col>
                <xdr:colOff>514350</xdr:colOff>
                <xdr:row>193</xdr:row>
                <xdr:rowOff>9525</xdr:rowOff>
              </to>
            </anchor>
          </controlPr>
        </control>
      </mc:Choice>
      <mc:Fallback>
        <control shapeId="71933" r:id="rId296" name="CommandButton245"/>
      </mc:Fallback>
    </mc:AlternateContent>
    <mc:AlternateContent xmlns:mc="http://schemas.openxmlformats.org/markup-compatibility/2006">
      <mc:Choice Requires="x14">
        <control shapeId="71932" r:id="rId298" name="CommandButton244">
          <controlPr autoLine="0" r:id="rId299">
            <anchor moveWithCells="1">
              <from>
                <xdr:col>76</xdr:col>
                <xdr:colOff>314325</xdr:colOff>
                <xdr:row>189</xdr:row>
                <xdr:rowOff>9525</xdr:rowOff>
              </from>
              <to>
                <xdr:col>77</xdr:col>
                <xdr:colOff>495300</xdr:colOff>
                <xdr:row>190</xdr:row>
                <xdr:rowOff>152400</xdr:rowOff>
              </to>
            </anchor>
          </controlPr>
        </control>
      </mc:Choice>
      <mc:Fallback>
        <control shapeId="71932" r:id="rId298" name="CommandButton244"/>
      </mc:Fallback>
    </mc:AlternateContent>
    <mc:AlternateContent xmlns:mc="http://schemas.openxmlformats.org/markup-compatibility/2006">
      <mc:Choice Requires="x14">
        <control shapeId="71931" r:id="rId300" name="CommandButton243">
          <controlPr autoLine="0" r:id="rId301">
            <anchor moveWithCells="1">
              <from>
                <xdr:col>76</xdr:col>
                <xdr:colOff>323850</xdr:colOff>
                <xdr:row>186</xdr:row>
                <xdr:rowOff>152400</xdr:rowOff>
              </from>
              <to>
                <xdr:col>77</xdr:col>
                <xdr:colOff>504825</xdr:colOff>
                <xdr:row>188</xdr:row>
                <xdr:rowOff>133350</xdr:rowOff>
              </to>
            </anchor>
          </controlPr>
        </control>
      </mc:Choice>
      <mc:Fallback>
        <control shapeId="71931" r:id="rId300" name="CommandButton243"/>
      </mc:Fallback>
    </mc:AlternateContent>
    <mc:AlternateContent xmlns:mc="http://schemas.openxmlformats.org/markup-compatibility/2006">
      <mc:Choice Requires="x14">
        <control shapeId="71930" r:id="rId302" name="CommandButton242">
          <controlPr autoLine="0" r:id="rId303">
            <anchor moveWithCells="1">
              <from>
                <xdr:col>76</xdr:col>
                <xdr:colOff>314325</xdr:colOff>
                <xdr:row>184</xdr:row>
                <xdr:rowOff>152400</xdr:rowOff>
              </from>
              <to>
                <xdr:col>77</xdr:col>
                <xdr:colOff>495300</xdr:colOff>
                <xdr:row>186</xdr:row>
                <xdr:rowOff>133350</xdr:rowOff>
              </to>
            </anchor>
          </controlPr>
        </control>
      </mc:Choice>
      <mc:Fallback>
        <control shapeId="71930" r:id="rId302" name="CommandButton242"/>
      </mc:Fallback>
    </mc:AlternateContent>
    <mc:AlternateContent xmlns:mc="http://schemas.openxmlformats.org/markup-compatibility/2006">
      <mc:Choice Requires="x14">
        <control shapeId="71929" r:id="rId304" name="CommandButton241">
          <controlPr autoLine="0" r:id="rId305">
            <anchor moveWithCells="1">
              <from>
                <xdr:col>76</xdr:col>
                <xdr:colOff>295275</xdr:colOff>
                <xdr:row>183</xdr:row>
                <xdr:rowOff>0</xdr:rowOff>
              </from>
              <to>
                <xdr:col>77</xdr:col>
                <xdr:colOff>476250</xdr:colOff>
                <xdr:row>184</xdr:row>
                <xdr:rowOff>142875</xdr:rowOff>
              </to>
            </anchor>
          </controlPr>
        </control>
      </mc:Choice>
      <mc:Fallback>
        <control shapeId="71929" r:id="rId304" name="CommandButton241"/>
      </mc:Fallback>
    </mc:AlternateContent>
    <mc:AlternateContent xmlns:mc="http://schemas.openxmlformats.org/markup-compatibility/2006">
      <mc:Choice Requires="x14">
        <control shapeId="71928" r:id="rId306" name="CommandButton240">
          <controlPr autoLine="0" r:id="rId307">
            <anchor moveWithCells="1">
              <from>
                <xdr:col>76</xdr:col>
                <xdr:colOff>123825</xdr:colOff>
                <xdr:row>156</xdr:row>
                <xdr:rowOff>47625</xdr:rowOff>
              </from>
              <to>
                <xdr:col>77</xdr:col>
                <xdr:colOff>571500</xdr:colOff>
                <xdr:row>158</xdr:row>
                <xdr:rowOff>28575</xdr:rowOff>
              </to>
            </anchor>
          </controlPr>
        </control>
      </mc:Choice>
      <mc:Fallback>
        <control shapeId="71928" r:id="rId306" name="CommandButton240"/>
      </mc:Fallback>
    </mc:AlternateContent>
    <mc:AlternateContent xmlns:mc="http://schemas.openxmlformats.org/markup-compatibility/2006">
      <mc:Choice Requires="x14">
        <control shapeId="71927" r:id="rId308" name="CommandButton239">
          <controlPr autoLine="0" r:id="rId309">
            <anchor moveWithCells="1">
              <from>
                <xdr:col>76</xdr:col>
                <xdr:colOff>114300</xdr:colOff>
                <xdr:row>154</xdr:row>
                <xdr:rowOff>47625</xdr:rowOff>
              </from>
              <to>
                <xdr:col>77</xdr:col>
                <xdr:colOff>561975</xdr:colOff>
                <xdr:row>156</xdr:row>
                <xdr:rowOff>28575</xdr:rowOff>
              </to>
            </anchor>
          </controlPr>
        </control>
      </mc:Choice>
      <mc:Fallback>
        <control shapeId="71927" r:id="rId308" name="CommandButton239"/>
      </mc:Fallback>
    </mc:AlternateContent>
    <mc:AlternateContent xmlns:mc="http://schemas.openxmlformats.org/markup-compatibility/2006">
      <mc:Choice Requires="x14">
        <control shapeId="71926" r:id="rId310" name="CommandButton237">
          <controlPr autoLine="0" r:id="rId311">
            <anchor moveWithCells="1">
              <from>
                <xdr:col>76</xdr:col>
                <xdr:colOff>304800</xdr:colOff>
                <xdr:row>150</xdr:row>
                <xdr:rowOff>28575</xdr:rowOff>
              </from>
              <to>
                <xdr:col>77</xdr:col>
                <xdr:colOff>514350</xdr:colOff>
                <xdr:row>152</xdr:row>
                <xdr:rowOff>9525</xdr:rowOff>
              </to>
            </anchor>
          </controlPr>
        </control>
      </mc:Choice>
      <mc:Fallback>
        <control shapeId="71926" r:id="rId310" name="CommandButton237"/>
      </mc:Fallback>
    </mc:AlternateContent>
    <mc:AlternateContent xmlns:mc="http://schemas.openxmlformats.org/markup-compatibility/2006">
      <mc:Choice Requires="x14">
        <control shapeId="71925" r:id="rId312" name="CommandButton236">
          <controlPr autoLine="0" r:id="rId313">
            <anchor moveWithCells="1">
              <from>
                <xdr:col>76</xdr:col>
                <xdr:colOff>314325</xdr:colOff>
                <xdr:row>148</xdr:row>
                <xdr:rowOff>9525</xdr:rowOff>
              </from>
              <to>
                <xdr:col>77</xdr:col>
                <xdr:colOff>495300</xdr:colOff>
                <xdr:row>149</xdr:row>
                <xdr:rowOff>152400</xdr:rowOff>
              </to>
            </anchor>
          </controlPr>
        </control>
      </mc:Choice>
      <mc:Fallback>
        <control shapeId="71925" r:id="rId312" name="CommandButton236"/>
      </mc:Fallback>
    </mc:AlternateContent>
    <mc:AlternateContent xmlns:mc="http://schemas.openxmlformats.org/markup-compatibility/2006">
      <mc:Choice Requires="x14">
        <control shapeId="71924" r:id="rId314" name="CommandButton235">
          <controlPr autoLine="0" r:id="rId315">
            <anchor moveWithCells="1">
              <from>
                <xdr:col>76</xdr:col>
                <xdr:colOff>323850</xdr:colOff>
                <xdr:row>145</xdr:row>
                <xdr:rowOff>152400</xdr:rowOff>
              </from>
              <to>
                <xdr:col>77</xdr:col>
                <xdr:colOff>504825</xdr:colOff>
                <xdr:row>147</xdr:row>
                <xdr:rowOff>133350</xdr:rowOff>
              </to>
            </anchor>
          </controlPr>
        </control>
      </mc:Choice>
      <mc:Fallback>
        <control shapeId="71924" r:id="rId314" name="CommandButton235"/>
      </mc:Fallback>
    </mc:AlternateContent>
    <mc:AlternateContent xmlns:mc="http://schemas.openxmlformats.org/markup-compatibility/2006">
      <mc:Choice Requires="x14">
        <control shapeId="71923" r:id="rId316" name="CommandButton234">
          <controlPr autoLine="0" r:id="rId317">
            <anchor moveWithCells="1">
              <from>
                <xdr:col>76</xdr:col>
                <xdr:colOff>314325</xdr:colOff>
                <xdr:row>143</xdr:row>
                <xdr:rowOff>152400</xdr:rowOff>
              </from>
              <to>
                <xdr:col>77</xdr:col>
                <xdr:colOff>495300</xdr:colOff>
                <xdr:row>145</xdr:row>
                <xdr:rowOff>133350</xdr:rowOff>
              </to>
            </anchor>
          </controlPr>
        </control>
      </mc:Choice>
      <mc:Fallback>
        <control shapeId="71923" r:id="rId316" name="CommandButton234"/>
      </mc:Fallback>
    </mc:AlternateContent>
    <mc:AlternateContent xmlns:mc="http://schemas.openxmlformats.org/markup-compatibility/2006">
      <mc:Choice Requires="x14">
        <control shapeId="71922" r:id="rId318" name="CommandButton233">
          <controlPr autoLine="0" r:id="rId319">
            <anchor moveWithCells="1">
              <from>
                <xdr:col>76</xdr:col>
                <xdr:colOff>295275</xdr:colOff>
                <xdr:row>142</xdr:row>
                <xdr:rowOff>0</xdr:rowOff>
              </from>
              <to>
                <xdr:col>77</xdr:col>
                <xdr:colOff>476250</xdr:colOff>
                <xdr:row>143</xdr:row>
                <xdr:rowOff>142875</xdr:rowOff>
              </to>
            </anchor>
          </controlPr>
        </control>
      </mc:Choice>
      <mc:Fallback>
        <control shapeId="71922" r:id="rId318" name="CommandButton233"/>
      </mc:Fallback>
    </mc:AlternateContent>
    <mc:AlternateContent xmlns:mc="http://schemas.openxmlformats.org/markup-compatibility/2006">
      <mc:Choice Requires="x14">
        <control shapeId="71921" r:id="rId320" name="CommandButton232">
          <controlPr autoLine="0" r:id="rId321">
            <anchor moveWithCells="1">
              <from>
                <xdr:col>76</xdr:col>
                <xdr:colOff>123825</xdr:colOff>
                <xdr:row>113</xdr:row>
                <xdr:rowOff>47625</xdr:rowOff>
              </from>
              <to>
                <xdr:col>77</xdr:col>
                <xdr:colOff>571500</xdr:colOff>
                <xdr:row>115</xdr:row>
                <xdr:rowOff>28575</xdr:rowOff>
              </to>
            </anchor>
          </controlPr>
        </control>
      </mc:Choice>
      <mc:Fallback>
        <control shapeId="71921" r:id="rId320" name="CommandButton232"/>
      </mc:Fallback>
    </mc:AlternateContent>
    <mc:AlternateContent xmlns:mc="http://schemas.openxmlformats.org/markup-compatibility/2006">
      <mc:Choice Requires="x14">
        <control shapeId="71920" r:id="rId322" name="CommandButton231">
          <controlPr autoLine="0" r:id="rId323">
            <anchor moveWithCells="1">
              <from>
                <xdr:col>76</xdr:col>
                <xdr:colOff>114300</xdr:colOff>
                <xdr:row>111</xdr:row>
                <xdr:rowOff>47625</xdr:rowOff>
              </from>
              <to>
                <xdr:col>77</xdr:col>
                <xdr:colOff>561975</xdr:colOff>
                <xdr:row>113</xdr:row>
                <xdr:rowOff>28575</xdr:rowOff>
              </to>
            </anchor>
          </controlPr>
        </control>
      </mc:Choice>
      <mc:Fallback>
        <control shapeId="71920" r:id="rId322" name="CommandButton231"/>
      </mc:Fallback>
    </mc:AlternateContent>
    <mc:AlternateContent xmlns:mc="http://schemas.openxmlformats.org/markup-compatibility/2006">
      <mc:Choice Requires="x14">
        <control shapeId="71919" r:id="rId324" name="CommandButton230">
          <controlPr autoLine="0" r:id="rId325">
            <anchor moveWithCells="1">
              <from>
                <xdr:col>76</xdr:col>
                <xdr:colOff>304800</xdr:colOff>
                <xdr:row>109</xdr:row>
                <xdr:rowOff>28575</xdr:rowOff>
              </from>
              <to>
                <xdr:col>77</xdr:col>
                <xdr:colOff>485775</xdr:colOff>
                <xdr:row>111</xdr:row>
                <xdr:rowOff>9525</xdr:rowOff>
              </to>
            </anchor>
          </controlPr>
        </control>
      </mc:Choice>
      <mc:Fallback>
        <control shapeId="71919" r:id="rId324" name="CommandButton230"/>
      </mc:Fallback>
    </mc:AlternateContent>
    <mc:AlternateContent xmlns:mc="http://schemas.openxmlformats.org/markup-compatibility/2006">
      <mc:Choice Requires="x14">
        <control shapeId="71918" r:id="rId326" name="CommandButton229">
          <controlPr autoLine="0" r:id="rId327">
            <anchor moveWithCells="1">
              <from>
                <xdr:col>76</xdr:col>
                <xdr:colOff>304800</xdr:colOff>
                <xdr:row>107</xdr:row>
                <xdr:rowOff>28575</xdr:rowOff>
              </from>
              <to>
                <xdr:col>77</xdr:col>
                <xdr:colOff>514350</xdr:colOff>
                <xdr:row>109</xdr:row>
                <xdr:rowOff>9525</xdr:rowOff>
              </to>
            </anchor>
          </controlPr>
        </control>
      </mc:Choice>
      <mc:Fallback>
        <control shapeId="71918" r:id="rId326" name="CommandButton229"/>
      </mc:Fallback>
    </mc:AlternateContent>
    <mc:AlternateContent xmlns:mc="http://schemas.openxmlformats.org/markup-compatibility/2006">
      <mc:Choice Requires="x14">
        <control shapeId="71917" r:id="rId328" name="CommandButton228">
          <controlPr autoLine="0" r:id="rId329">
            <anchor moveWithCells="1">
              <from>
                <xdr:col>76</xdr:col>
                <xdr:colOff>314325</xdr:colOff>
                <xdr:row>105</xdr:row>
                <xdr:rowOff>9525</xdr:rowOff>
              </from>
              <to>
                <xdr:col>77</xdr:col>
                <xdr:colOff>495300</xdr:colOff>
                <xdr:row>106</xdr:row>
                <xdr:rowOff>152400</xdr:rowOff>
              </to>
            </anchor>
          </controlPr>
        </control>
      </mc:Choice>
      <mc:Fallback>
        <control shapeId="71917" r:id="rId328" name="CommandButton228"/>
      </mc:Fallback>
    </mc:AlternateContent>
    <mc:AlternateContent xmlns:mc="http://schemas.openxmlformats.org/markup-compatibility/2006">
      <mc:Choice Requires="x14">
        <control shapeId="71916" r:id="rId330" name="CommandButton227">
          <controlPr autoLine="0" r:id="rId331">
            <anchor moveWithCells="1">
              <from>
                <xdr:col>76</xdr:col>
                <xdr:colOff>323850</xdr:colOff>
                <xdr:row>102</xdr:row>
                <xdr:rowOff>152400</xdr:rowOff>
              </from>
              <to>
                <xdr:col>77</xdr:col>
                <xdr:colOff>504825</xdr:colOff>
                <xdr:row>104</xdr:row>
                <xdr:rowOff>133350</xdr:rowOff>
              </to>
            </anchor>
          </controlPr>
        </control>
      </mc:Choice>
      <mc:Fallback>
        <control shapeId="71916" r:id="rId330" name="CommandButton227"/>
      </mc:Fallback>
    </mc:AlternateContent>
    <mc:AlternateContent xmlns:mc="http://schemas.openxmlformats.org/markup-compatibility/2006">
      <mc:Choice Requires="x14">
        <control shapeId="71915" r:id="rId332" name="CommandButton226">
          <controlPr autoLine="0" r:id="rId333">
            <anchor moveWithCells="1">
              <from>
                <xdr:col>76</xdr:col>
                <xdr:colOff>314325</xdr:colOff>
                <xdr:row>100</xdr:row>
                <xdr:rowOff>152400</xdr:rowOff>
              </from>
              <to>
                <xdr:col>77</xdr:col>
                <xdr:colOff>495300</xdr:colOff>
                <xdr:row>102</xdr:row>
                <xdr:rowOff>133350</xdr:rowOff>
              </to>
            </anchor>
          </controlPr>
        </control>
      </mc:Choice>
      <mc:Fallback>
        <control shapeId="71915" r:id="rId332" name="CommandButton226"/>
      </mc:Fallback>
    </mc:AlternateContent>
    <mc:AlternateContent xmlns:mc="http://schemas.openxmlformats.org/markup-compatibility/2006">
      <mc:Choice Requires="x14">
        <control shapeId="71914" r:id="rId334" name="CommandButton225">
          <controlPr autoLine="0" r:id="rId335">
            <anchor moveWithCells="1">
              <from>
                <xdr:col>76</xdr:col>
                <xdr:colOff>295275</xdr:colOff>
                <xdr:row>99</xdr:row>
                <xdr:rowOff>0</xdr:rowOff>
              </from>
              <to>
                <xdr:col>77</xdr:col>
                <xdr:colOff>476250</xdr:colOff>
                <xdr:row>100</xdr:row>
                <xdr:rowOff>142875</xdr:rowOff>
              </to>
            </anchor>
          </controlPr>
        </control>
      </mc:Choice>
      <mc:Fallback>
        <control shapeId="71914" r:id="rId334" name="CommandButton225"/>
      </mc:Fallback>
    </mc:AlternateContent>
    <mc:AlternateContent xmlns:mc="http://schemas.openxmlformats.org/markup-compatibility/2006">
      <mc:Choice Requires="x14">
        <control shapeId="71913" r:id="rId336" name="CommandButton224">
          <controlPr autoLine="0" r:id="rId337">
            <anchor moveWithCells="1">
              <from>
                <xdr:col>76</xdr:col>
                <xdr:colOff>123825</xdr:colOff>
                <xdr:row>71</xdr:row>
                <xdr:rowOff>47625</xdr:rowOff>
              </from>
              <to>
                <xdr:col>77</xdr:col>
                <xdr:colOff>571500</xdr:colOff>
                <xdr:row>73</xdr:row>
                <xdr:rowOff>28575</xdr:rowOff>
              </to>
            </anchor>
          </controlPr>
        </control>
      </mc:Choice>
      <mc:Fallback>
        <control shapeId="71913" r:id="rId336" name="CommandButton224"/>
      </mc:Fallback>
    </mc:AlternateContent>
    <mc:AlternateContent xmlns:mc="http://schemas.openxmlformats.org/markup-compatibility/2006">
      <mc:Choice Requires="x14">
        <control shapeId="71912" r:id="rId338" name="CommandButton223">
          <controlPr autoLine="0" r:id="rId339">
            <anchor moveWithCells="1">
              <from>
                <xdr:col>76</xdr:col>
                <xdr:colOff>114300</xdr:colOff>
                <xdr:row>69</xdr:row>
                <xdr:rowOff>47625</xdr:rowOff>
              </from>
              <to>
                <xdr:col>77</xdr:col>
                <xdr:colOff>561975</xdr:colOff>
                <xdr:row>71</xdr:row>
                <xdr:rowOff>28575</xdr:rowOff>
              </to>
            </anchor>
          </controlPr>
        </control>
      </mc:Choice>
      <mc:Fallback>
        <control shapeId="71912" r:id="rId338" name="CommandButton223"/>
      </mc:Fallback>
    </mc:AlternateContent>
    <mc:AlternateContent xmlns:mc="http://schemas.openxmlformats.org/markup-compatibility/2006">
      <mc:Choice Requires="x14">
        <control shapeId="71911" r:id="rId340" name="CommandButton222">
          <controlPr autoLine="0" r:id="rId341">
            <anchor moveWithCells="1">
              <from>
                <xdr:col>76</xdr:col>
                <xdr:colOff>304800</xdr:colOff>
                <xdr:row>67</xdr:row>
                <xdr:rowOff>28575</xdr:rowOff>
              </from>
              <to>
                <xdr:col>77</xdr:col>
                <xdr:colOff>485775</xdr:colOff>
                <xdr:row>69</xdr:row>
                <xdr:rowOff>9525</xdr:rowOff>
              </to>
            </anchor>
          </controlPr>
        </control>
      </mc:Choice>
      <mc:Fallback>
        <control shapeId="71911" r:id="rId340" name="CommandButton222"/>
      </mc:Fallback>
    </mc:AlternateContent>
    <mc:AlternateContent xmlns:mc="http://schemas.openxmlformats.org/markup-compatibility/2006">
      <mc:Choice Requires="x14">
        <control shapeId="71910" r:id="rId342" name="CommandButton221">
          <controlPr autoLine="0" r:id="rId343">
            <anchor moveWithCells="1">
              <from>
                <xdr:col>76</xdr:col>
                <xdr:colOff>304800</xdr:colOff>
                <xdr:row>65</xdr:row>
                <xdr:rowOff>28575</xdr:rowOff>
              </from>
              <to>
                <xdr:col>77</xdr:col>
                <xdr:colOff>514350</xdr:colOff>
                <xdr:row>67</xdr:row>
                <xdr:rowOff>9525</xdr:rowOff>
              </to>
            </anchor>
          </controlPr>
        </control>
      </mc:Choice>
      <mc:Fallback>
        <control shapeId="71910" r:id="rId342" name="CommandButton221"/>
      </mc:Fallback>
    </mc:AlternateContent>
    <mc:AlternateContent xmlns:mc="http://schemas.openxmlformats.org/markup-compatibility/2006">
      <mc:Choice Requires="x14">
        <control shapeId="71909" r:id="rId344" name="CommandButton220">
          <controlPr autoLine="0" r:id="rId345">
            <anchor moveWithCells="1">
              <from>
                <xdr:col>76</xdr:col>
                <xdr:colOff>314325</xdr:colOff>
                <xdr:row>63</xdr:row>
                <xdr:rowOff>9525</xdr:rowOff>
              </from>
              <to>
                <xdr:col>77</xdr:col>
                <xdr:colOff>495300</xdr:colOff>
                <xdr:row>64</xdr:row>
                <xdr:rowOff>152400</xdr:rowOff>
              </to>
            </anchor>
          </controlPr>
        </control>
      </mc:Choice>
      <mc:Fallback>
        <control shapeId="71909" r:id="rId344" name="CommandButton220"/>
      </mc:Fallback>
    </mc:AlternateContent>
    <mc:AlternateContent xmlns:mc="http://schemas.openxmlformats.org/markup-compatibility/2006">
      <mc:Choice Requires="x14">
        <control shapeId="71908" r:id="rId346" name="CommandButton219">
          <controlPr autoLine="0" r:id="rId347">
            <anchor moveWithCells="1">
              <from>
                <xdr:col>76</xdr:col>
                <xdr:colOff>323850</xdr:colOff>
                <xdr:row>60</xdr:row>
                <xdr:rowOff>152400</xdr:rowOff>
              </from>
              <to>
                <xdr:col>77</xdr:col>
                <xdr:colOff>504825</xdr:colOff>
                <xdr:row>62</xdr:row>
                <xdr:rowOff>133350</xdr:rowOff>
              </to>
            </anchor>
          </controlPr>
        </control>
      </mc:Choice>
      <mc:Fallback>
        <control shapeId="71908" r:id="rId346" name="CommandButton219"/>
      </mc:Fallback>
    </mc:AlternateContent>
    <mc:AlternateContent xmlns:mc="http://schemas.openxmlformats.org/markup-compatibility/2006">
      <mc:Choice Requires="x14">
        <control shapeId="71907" r:id="rId348" name="CommandButton218">
          <controlPr autoLine="0" r:id="rId349">
            <anchor moveWithCells="1">
              <from>
                <xdr:col>76</xdr:col>
                <xdr:colOff>314325</xdr:colOff>
                <xdr:row>58</xdr:row>
                <xdr:rowOff>152400</xdr:rowOff>
              </from>
              <to>
                <xdr:col>77</xdr:col>
                <xdr:colOff>495300</xdr:colOff>
                <xdr:row>60</xdr:row>
                <xdr:rowOff>133350</xdr:rowOff>
              </to>
            </anchor>
          </controlPr>
        </control>
      </mc:Choice>
      <mc:Fallback>
        <control shapeId="71907" r:id="rId348" name="CommandButton218"/>
      </mc:Fallback>
    </mc:AlternateContent>
    <mc:AlternateContent xmlns:mc="http://schemas.openxmlformats.org/markup-compatibility/2006">
      <mc:Choice Requires="x14">
        <control shapeId="71906" r:id="rId350" name="CommandButton217">
          <controlPr autoLine="0" r:id="rId351">
            <anchor moveWithCells="1">
              <from>
                <xdr:col>76</xdr:col>
                <xdr:colOff>295275</xdr:colOff>
                <xdr:row>57</xdr:row>
                <xdr:rowOff>0</xdr:rowOff>
              </from>
              <to>
                <xdr:col>77</xdr:col>
                <xdr:colOff>476250</xdr:colOff>
                <xdr:row>58</xdr:row>
                <xdr:rowOff>142875</xdr:rowOff>
              </to>
            </anchor>
          </controlPr>
        </control>
      </mc:Choice>
      <mc:Fallback>
        <control shapeId="71906" r:id="rId350" name="CommandButton217"/>
      </mc:Fallback>
    </mc:AlternateContent>
    <mc:AlternateContent xmlns:mc="http://schemas.openxmlformats.org/markup-compatibility/2006">
      <mc:Choice Requires="x14">
        <control shapeId="71905" r:id="rId352" name="CommandButton216">
          <controlPr autoLine="0" r:id="rId353">
            <anchor moveWithCells="1">
              <from>
                <xdr:col>0</xdr:col>
                <xdr:colOff>276225</xdr:colOff>
                <xdr:row>792</xdr:row>
                <xdr:rowOff>19050</xdr:rowOff>
              </from>
              <to>
                <xdr:col>0</xdr:col>
                <xdr:colOff>1457325</xdr:colOff>
                <xdr:row>794</xdr:row>
                <xdr:rowOff>0</xdr:rowOff>
              </to>
            </anchor>
          </controlPr>
        </control>
      </mc:Choice>
      <mc:Fallback>
        <control shapeId="71905" r:id="rId352" name="CommandButton216"/>
      </mc:Fallback>
    </mc:AlternateContent>
    <mc:AlternateContent xmlns:mc="http://schemas.openxmlformats.org/markup-compatibility/2006">
      <mc:Choice Requires="x14">
        <control shapeId="71904" r:id="rId354" name="CommandButton215">
          <controlPr autoLine="0" r:id="rId355">
            <anchor moveWithCells="1">
              <from>
                <xdr:col>0</xdr:col>
                <xdr:colOff>285750</xdr:colOff>
                <xdr:row>790</xdr:row>
                <xdr:rowOff>19050</xdr:rowOff>
              </from>
              <to>
                <xdr:col>0</xdr:col>
                <xdr:colOff>1438275</xdr:colOff>
                <xdr:row>792</xdr:row>
                <xdr:rowOff>0</xdr:rowOff>
              </to>
            </anchor>
          </controlPr>
        </control>
      </mc:Choice>
      <mc:Fallback>
        <control shapeId="71904" r:id="rId354" name="CommandButton215"/>
      </mc:Fallback>
    </mc:AlternateContent>
    <mc:AlternateContent xmlns:mc="http://schemas.openxmlformats.org/markup-compatibility/2006">
      <mc:Choice Requires="x14">
        <control shapeId="71903" r:id="rId356" name="CommandButton214">
          <controlPr autoLine="0" r:id="rId357">
            <anchor moveWithCells="1">
              <from>
                <xdr:col>0</xdr:col>
                <xdr:colOff>276225</xdr:colOff>
                <xdr:row>788</xdr:row>
                <xdr:rowOff>28575</xdr:rowOff>
              </from>
              <to>
                <xdr:col>0</xdr:col>
                <xdr:colOff>1190625</xdr:colOff>
                <xdr:row>790</xdr:row>
                <xdr:rowOff>9525</xdr:rowOff>
              </to>
            </anchor>
          </controlPr>
        </control>
      </mc:Choice>
      <mc:Fallback>
        <control shapeId="71903" r:id="rId356" name="CommandButton214"/>
      </mc:Fallback>
    </mc:AlternateContent>
    <mc:AlternateContent xmlns:mc="http://schemas.openxmlformats.org/markup-compatibility/2006">
      <mc:Choice Requires="x14">
        <control shapeId="71902" r:id="rId358" name="CommandButton213">
          <controlPr autoLine="0" r:id="rId359">
            <anchor moveWithCells="1">
              <from>
                <xdr:col>0</xdr:col>
                <xdr:colOff>266700</xdr:colOff>
                <xdr:row>786</xdr:row>
                <xdr:rowOff>28575</xdr:rowOff>
              </from>
              <to>
                <xdr:col>0</xdr:col>
                <xdr:colOff>1200150</xdr:colOff>
                <xdr:row>788</xdr:row>
                <xdr:rowOff>9525</xdr:rowOff>
              </to>
            </anchor>
          </controlPr>
        </control>
      </mc:Choice>
      <mc:Fallback>
        <control shapeId="71902" r:id="rId358" name="CommandButton213"/>
      </mc:Fallback>
    </mc:AlternateContent>
    <mc:AlternateContent xmlns:mc="http://schemas.openxmlformats.org/markup-compatibility/2006">
      <mc:Choice Requires="x14">
        <control shapeId="71901" r:id="rId360" name="CommandButton212">
          <controlPr autoLine="0" r:id="rId361">
            <anchor moveWithCells="1">
              <from>
                <xdr:col>0</xdr:col>
                <xdr:colOff>266700</xdr:colOff>
                <xdr:row>784</xdr:row>
                <xdr:rowOff>9525</xdr:rowOff>
              </from>
              <to>
                <xdr:col>0</xdr:col>
                <xdr:colOff>1181100</xdr:colOff>
                <xdr:row>785</xdr:row>
                <xdr:rowOff>152400</xdr:rowOff>
              </to>
            </anchor>
          </controlPr>
        </control>
      </mc:Choice>
      <mc:Fallback>
        <control shapeId="71901" r:id="rId360" name="CommandButton212"/>
      </mc:Fallback>
    </mc:AlternateContent>
    <mc:AlternateContent xmlns:mc="http://schemas.openxmlformats.org/markup-compatibility/2006">
      <mc:Choice Requires="x14">
        <control shapeId="71900" r:id="rId362" name="CommandButton211">
          <controlPr autoLine="0" r:id="rId363">
            <anchor moveWithCells="1">
              <from>
                <xdr:col>0</xdr:col>
                <xdr:colOff>276225</xdr:colOff>
                <xdr:row>781</xdr:row>
                <xdr:rowOff>152400</xdr:rowOff>
              </from>
              <to>
                <xdr:col>0</xdr:col>
                <xdr:colOff>1190625</xdr:colOff>
                <xdr:row>783</xdr:row>
                <xdr:rowOff>133350</xdr:rowOff>
              </to>
            </anchor>
          </controlPr>
        </control>
      </mc:Choice>
      <mc:Fallback>
        <control shapeId="71900" r:id="rId362" name="CommandButton211"/>
      </mc:Fallback>
    </mc:AlternateContent>
    <mc:AlternateContent xmlns:mc="http://schemas.openxmlformats.org/markup-compatibility/2006">
      <mc:Choice Requires="x14">
        <control shapeId="71899" r:id="rId364" name="CommandButton210">
          <controlPr autoLine="0" r:id="rId365">
            <anchor moveWithCells="1">
              <from>
                <xdr:col>0</xdr:col>
                <xdr:colOff>285750</xdr:colOff>
                <xdr:row>779</xdr:row>
                <xdr:rowOff>152400</xdr:rowOff>
              </from>
              <to>
                <xdr:col>0</xdr:col>
                <xdr:colOff>1200150</xdr:colOff>
                <xdr:row>781</xdr:row>
                <xdr:rowOff>133350</xdr:rowOff>
              </to>
            </anchor>
          </controlPr>
        </control>
      </mc:Choice>
      <mc:Fallback>
        <control shapeId="71899" r:id="rId364" name="CommandButton210"/>
      </mc:Fallback>
    </mc:AlternateContent>
    <mc:AlternateContent xmlns:mc="http://schemas.openxmlformats.org/markup-compatibility/2006">
      <mc:Choice Requires="x14">
        <control shapeId="71898" r:id="rId366" name="CommandButton209">
          <controlPr autoLine="0" r:id="rId367">
            <anchor moveWithCells="1">
              <from>
                <xdr:col>0</xdr:col>
                <xdr:colOff>285750</xdr:colOff>
                <xdr:row>778</xdr:row>
                <xdr:rowOff>9525</xdr:rowOff>
              </from>
              <to>
                <xdr:col>0</xdr:col>
                <xdr:colOff>1200150</xdr:colOff>
                <xdr:row>779</xdr:row>
                <xdr:rowOff>152400</xdr:rowOff>
              </to>
            </anchor>
          </controlPr>
        </control>
      </mc:Choice>
      <mc:Fallback>
        <control shapeId="71898" r:id="rId366" name="CommandButton209"/>
      </mc:Fallback>
    </mc:AlternateContent>
    <mc:AlternateContent xmlns:mc="http://schemas.openxmlformats.org/markup-compatibility/2006">
      <mc:Choice Requires="x14">
        <control shapeId="71897" r:id="rId368" name="CommandButton208">
          <controlPr autoLine="0" r:id="rId369">
            <anchor moveWithCells="1">
              <from>
                <xdr:col>0</xdr:col>
                <xdr:colOff>295275</xdr:colOff>
                <xdr:row>776</xdr:row>
                <xdr:rowOff>28575</xdr:rowOff>
              </from>
              <to>
                <xdr:col>0</xdr:col>
                <xdr:colOff>1209675</xdr:colOff>
                <xdr:row>778</xdr:row>
                <xdr:rowOff>9525</xdr:rowOff>
              </to>
            </anchor>
          </controlPr>
        </control>
      </mc:Choice>
      <mc:Fallback>
        <control shapeId="71897" r:id="rId368" name="CommandButton208"/>
      </mc:Fallback>
    </mc:AlternateContent>
    <mc:AlternateContent xmlns:mc="http://schemas.openxmlformats.org/markup-compatibility/2006">
      <mc:Choice Requires="x14">
        <control shapeId="71896" r:id="rId370" name="CommandButton207">
          <controlPr autoLine="0" r:id="rId371">
            <anchor moveWithCells="1">
              <from>
                <xdr:col>0</xdr:col>
                <xdr:colOff>276225</xdr:colOff>
                <xdr:row>774</xdr:row>
                <xdr:rowOff>38100</xdr:rowOff>
              </from>
              <to>
                <xdr:col>0</xdr:col>
                <xdr:colOff>1190625</xdr:colOff>
                <xdr:row>776</xdr:row>
                <xdr:rowOff>19050</xdr:rowOff>
              </to>
            </anchor>
          </controlPr>
        </control>
      </mc:Choice>
      <mc:Fallback>
        <control shapeId="71896" r:id="rId370" name="CommandButton207"/>
      </mc:Fallback>
    </mc:AlternateContent>
    <mc:AlternateContent xmlns:mc="http://schemas.openxmlformats.org/markup-compatibility/2006">
      <mc:Choice Requires="x14">
        <control shapeId="71895" r:id="rId372" name="CommandButton206">
          <controlPr autoLine="0" r:id="rId373">
            <anchor moveWithCells="1">
              <from>
                <xdr:col>0</xdr:col>
                <xdr:colOff>276225</xdr:colOff>
                <xdr:row>772</xdr:row>
                <xdr:rowOff>47625</xdr:rowOff>
              </from>
              <to>
                <xdr:col>0</xdr:col>
                <xdr:colOff>1190625</xdr:colOff>
                <xdr:row>774</xdr:row>
                <xdr:rowOff>28575</xdr:rowOff>
              </to>
            </anchor>
          </controlPr>
        </control>
      </mc:Choice>
      <mc:Fallback>
        <control shapeId="71895" r:id="rId372" name="CommandButton206"/>
      </mc:Fallback>
    </mc:AlternateContent>
    <mc:AlternateContent xmlns:mc="http://schemas.openxmlformats.org/markup-compatibility/2006">
      <mc:Choice Requires="x14">
        <control shapeId="71894" r:id="rId374" name="CommandButton205">
          <controlPr autoLine="0" r:id="rId375">
            <anchor moveWithCells="1">
              <from>
                <xdr:col>0</xdr:col>
                <xdr:colOff>276225</xdr:colOff>
                <xdr:row>751</xdr:row>
                <xdr:rowOff>19050</xdr:rowOff>
              </from>
              <to>
                <xdr:col>0</xdr:col>
                <xdr:colOff>1457325</xdr:colOff>
                <xdr:row>753</xdr:row>
                <xdr:rowOff>0</xdr:rowOff>
              </to>
            </anchor>
          </controlPr>
        </control>
      </mc:Choice>
      <mc:Fallback>
        <control shapeId="71894" r:id="rId374" name="CommandButton205"/>
      </mc:Fallback>
    </mc:AlternateContent>
    <mc:AlternateContent xmlns:mc="http://schemas.openxmlformats.org/markup-compatibility/2006">
      <mc:Choice Requires="x14">
        <control shapeId="71893" r:id="rId376" name="CommandButton204">
          <controlPr autoLine="0" r:id="rId377">
            <anchor moveWithCells="1">
              <from>
                <xdr:col>0</xdr:col>
                <xdr:colOff>285750</xdr:colOff>
                <xdr:row>749</xdr:row>
                <xdr:rowOff>19050</xdr:rowOff>
              </from>
              <to>
                <xdr:col>0</xdr:col>
                <xdr:colOff>1438275</xdr:colOff>
                <xdr:row>751</xdr:row>
                <xdr:rowOff>0</xdr:rowOff>
              </to>
            </anchor>
          </controlPr>
        </control>
      </mc:Choice>
      <mc:Fallback>
        <control shapeId="71893" r:id="rId376" name="CommandButton204"/>
      </mc:Fallback>
    </mc:AlternateContent>
    <mc:AlternateContent xmlns:mc="http://schemas.openxmlformats.org/markup-compatibility/2006">
      <mc:Choice Requires="x14">
        <control shapeId="71892" r:id="rId378" name="CommandButton203">
          <controlPr autoLine="0" r:id="rId379">
            <anchor moveWithCells="1">
              <from>
                <xdr:col>0</xdr:col>
                <xdr:colOff>276225</xdr:colOff>
                <xdr:row>747</xdr:row>
                <xdr:rowOff>28575</xdr:rowOff>
              </from>
              <to>
                <xdr:col>0</xdr:col>
                <xdr:colOff>1190625</xdr:colOff>
                <xdr:row>749</xdr:row>
                <xdr:rowOff>9525</xdr:rowOff>
              </to>
            </anchor>
          </controlPr>
        </control>
      </mc:Choice>
      <mc:Fallback>
        <control shapeId="71892" r:id="rId378" name="CommandButton203"/>
      </mc:Fallback>
    </mc:AlternateContent>
    <mc:AlternateContent xmlns:mc="http://schemas.openxmlformats.org/markup-compatibility/2006">
      <mc:Choice Requires="x14">
        <control shapeId="71891" r:id="rId380" name="CommandButton202">
          <controlPr autoLine="0" r:id="rId381">
            <anchor moveWithCells="1">
              <from>
                <xdr:col>0</xdr:col>
                <xdr:colOff>266700</xdr:colOff>
                <xdr:row>745</xdr:row>
                <xdr:rowOff>28575</xdr:rowOff>
              </from>
              <to>
                <xdr:col>0</xdr:col>
                <xdr:colOff>1200150</xdr:colOff>
                <xdr:row>747</xdr:row>
                <xdr:rowOff>9525</xdr:rowOff>
              </to>
            </anchor>
          </controlPr>
        </control>
      </mc:Choice>
      <mc:Fallback>
        <control shapeId="71891" r:id="rId380" name="CommandButton202"/>
      </mc:Fallback>
    </mc:AlternateContent>
    <mc:AlternateContent xmlns:mc="http://schemas.openxmlformats.org/markup-compatibility/2006">
      <mc:Choice Requires="x14">
        <control shapeId="71890" r:id="rId382" name="CommandButton201">
          <controlPr autoLine="0" r:id="rId383">
            <anchor moveWithCells="1">
              <from>
                <xdr:col>0</xdr:col>
                <xdr:colOff>266700</xdr:colOff>
                <xdr:row>743</xdr:row>
                <xdr:rowOff>9525</xdr:rowOff>
              </from>
              <to>
                <xdr:col>0</xdr:col>
                <xdr:colOff>1181100</xdr:colOff>
                <xdr:row>744</xdr:row>
                <xdr:rowOff>152400</xdr:rowOff>
              </to>
            </anchor>
          </controlPr>
        </control>
      </mc:Choice>
      <mc:Fallback>
        <control shapeId="71890" r:id="rId382" name="CommandButton201"/>
      </mc:Fallback>
    </mc:AlternateContent>
    <mc:AlternateContent xmlns:mc="http://schemas.openxmlformats.org/markup-compatibility/2006">
      <mc:Choice Requires="x14">
        <control shapeId="71889" r:id="rId384" name="CommandButton200">
          <controlPr autoLine="0" r:id="rId385">
            <anchor moveWithCells="1">
              <from>
                <xdr:col>0</xdr:col>
                <xdr:colOff>276225</xdr:colOff>
                <xdr:row>740</xdr:row>
                <xdr:rowOff>152400</xdr:rowOff>
              </from>
              <to>
                <xdr:col>0</xdr:col>
                <xdr:colOff>1190625</xdr:colOff>
                <xdr:row>742</xdr:row>
                <xdr:rowOff>133350</xdr:rowOff>
              </to>
            </anchor>
          </controlPr>
        </control>
      </mc:Choice>
      <mc:Fallback>
        <control shapeId="71889" r:id="rId384" name="CommandButton200"/>
      </mc:Fallback>
    </mc:AlternateContent>
    <mc:AlternateContent xmlns:mc="http://schemas.openxmlformats.org/markup-compatibility/2006">
      <mc:Choice Requires="x14">
        <control shapeId="71888" r:id="rId386" name="CommandButton199">
          <controlPr autoLine="0" r:id="rId387">
            <anchor moveWithCells="1">
              <from>
                <xdr:col>0</xdr:col>
                <xdr:colOff>285750</xdr:colOff>
                <xdr:row>738</xdr:row>
                <xdr:rowOff>152400</xdr:rowOff>
              </from>
              <to>
                <xdr:col>0</xdr:col>
                <xdr:colOff>1200150</xdr:colOff>
                <xdr:row>740</xdr:row>
                <xdr:rowOff>133350</xdr:rowOff>
              </to>
            </anchor>
          </controlPr>
        </control>
      </mc:Choice>
      <mc:Fallback>
        <control shapeId="71888" r:id="rId386" name="CommandButton199"/>
      </mc:Fallback>
    </mc:AlternateContent>
    <mc:AlternateContent xmlns:mc="http://schemas.openxmlformats.org/markup-compatibility/2006">
      <mc:Choice Requires="x14">
        <control shapeId="71887" r:id="rId388" name="CommandButton198">
          <controlPr autoLine="0" r:id="rId389">
            <anchor moveWithCells="1">
              <from>
                <xdr:col>0</xdr:col>
                <xdr:colOff>285750</xdr:colOff>
                <xdr:row>737</xdr:row>
                <xdr:rowOff>9525</xdr:rowOff>
              </from>
              <to>
                <xdr:col>0</xdr:col>
                <xdr:colOff>1200150</xdr:colOff>
                <xdr:row>738</xdr:row>
                <xdr:rowOff>152400</xdr:rowOff>
              </to>
            </anchor>
          </controlPr>
        </control>
      </mc:Choice>
      <mc:Fallback>
        <control shapeId="71887" r:id="rId388" name="CommandButton198"/>
      </mc:Fallback>
    </mc:AlternateContent>
    <mc:AlternateContent xmlns:mc="http://schemas.openxmlformats.org/markup-compatibility/2006">
      <mc:Choice Requires="x14">
        <control shapeId="71886" r:id="rId390" name="CommandButton197">
          <controlPr autoLine="0" r:id="rId391">
            <anchor moveWithCells="1">
              <from>
                <xdr:col>0</xdr:col>
                <xdr:colOff>295275</xdr:colOff>
                <xdr:row>735</xdr:row>
                <xdr:rowOff>28575</xdr:rowOff>
              </from>
              <to>
                <xdr:col>0</xdr:col>
                <xdr:colOff>1209675</xdr:colOff>
                <xdr:row>737</xdr:row>
                <xdr:rowOff>9525</xdr:rowOff>
              </to>
            </anchor>
          </controlPr>
        </control>
      </mc:Choice>
      <mc:Fallback>
        <control shapeId="71886" r:id="rId390" name="CommandButton197"/>
      </mc:Fallback>
    </mc:AlternateContent>
    <mc:AlternateContent xmlns:mc="http://schemas.openxmlformats.org/markup-compatibility/2006">
      <mc:Choice Requires="x14">
        <control shapeId="71885" r:id="rId392" name="CommandButton196">
          <controlPr autoLine="0" r:id="rId393">
            <anchor moveWithCells="1">
              <from>
                <xdr:col>0</xdr:col>
                <xdr:colOff>276225</xdr:colOff>
                <xdr:row>733</xdr:row>
                <xdr:rowOff>38100</xdr:rowOff>
              </from>
              <to>
                <xdr:col>0</xdr:col>
                <xdr:colOff>1190625</xdr:colOff>
                <xdr:row>735</xdr:row>
                <xdr:rowOff>19050</xdr:rowOff>
              </to>
            </anchor>
          </controlPr>
        </control>
      </mc:Choice>
      <mc:Fallback>
        <control shapeId="71885" r:id="rId392" name="CommandButton196"/>
      </mc:Fallback>
    </mc:AlternateContent>
    <mc:AlternateContent xmlns:mc="http://schemas.openxmlformats.org/markup-compatibility/2006">
      <mc:Choice Requires="x14">
        <control shapeId="71884" r:id="rId394" name="CommandButton195">
          <controlPr autoLine="0" r:id="rId395">
            <anchor moveWithCells="1">
              <from>
                <xdr:col>0</xdr:col>
                <xdr:colOff>276225</xdr:colOff>
                <xdr:row>731</xdr:row>
                <xdr:rowOff>47625</xdr:rowOff>
              </from>
              <to>
                <xdr:col>0</xdr:col>
                <xdr:colOff>1190625</xdr:colOff>
                <xdr:row>733</xdr:row>
                <xdr:rowOff>28575</xdr:rowOff>
              </to>
            </anchor>
          </controlPr>
        </control>
      </mc:Choice>
      <mc:Fallback>
        <control shapeId="71884" r:id="rId394" name="CommandButton195"/>
      </mc:Fallback>
    </mc:AlternateContent>
    <mc:AlternateContent xmlns:mc="http://schemas.openxmlformats.org/markup-compatibility/2006">
      <mc:Choice Requires="x14">
        <control shapeId="71883" r:id="rId396" name="CommandButton194">
          <controlPr autoLine="0" r:id="rId397">
            <anchor moveWithCells="1">
              <from>
                <xdr:col>0</xdr:col>
                <xdr:colOff>276225</xdr:colOff>
                <xdr:row>709</xdr:row>
                <xdr:rowOff>19050</xdr:rowOff>
              </from>
              <to>
                <xdr:col>0</xdr:col>
                <xdr:colOff>1457325</xdr:colOff>
                <xdr:row>711</xdr:row>
                <xdr:rowOff>0</xdr:rowOff>
              </to>
            </anchor>
          </controlPr>
        </control>
      </mc:Choice>
      <mc:Fallback>
        <control shapeId="71883" r:id="rId396" name="CommandButton194"/>
      </mc:Fallback>
    </mc:AlternateContent>
    <mc:AlternateContent xmlns:mc="http://schemas.openxmlformats.org/markup-compatibility/2006">
      <mc:Choice Requires="x14">
        <control shapeId="71882" r:id="rId398" name="CommandButton193">
          <controlPr autoLine="0" r:id="rId399">
            <anchor moveWithCells="1">
              <from>
                <xdr:col>0</xdr:col>
                <xdr:colOff>285750</xdr:colOff>
                <xdr:row>707</xdr:row>
                <xdr:rowOff>19050</xdr:rowOff>
              </from>
              <to>
                <xdr:col>0</xdr:col>
                <xdr:colOff>1438275</xdr:colOff>
                <xdr:row>709</xdr:row>
                <xdr:rowOff>0</xdr:rowOff>
              </to>
            </anchor>
          </controlPr>
        </control>
      </mc:Choice>
      <mc:Fallback>
        <control shapeId="71882" r:id="rId398" name="CommandButton193"/>
      </mc:Fallback>
    </mc:AlternateContent>
    <mc:AlternateContent xmlns:mc="http://schemas.openxmlformats.org/markup-compatibility/2006">
      <mc:Choice Requires="x14">
        <control shapeId="71881" r:id="rId400" name="CommandButton192">
          <controlPr autoLine="0" r:id="rId401">
            <anchor moveWithCells="1">
              <from>
                <xdr:col>0</xdr:col>
                <xdr:colOff>276225</xdr:colOff>
                <xdr:row>705</xdr:row>
                <xdr:rowOff>28575</xdr:rowOff>
              </from>
              <to>
                <xdr:col>0</xdr:col>
                <xdr:colOff>1190625</xdr:colOff>
                <xdr:row>707</xdr:row>
                <xdr:rowOff>9525</xdr:rowOff>
              </to>
            </anchor>
          </controlPr>
        </control>
      </mc:Choice>
      <mc:Fallback>
        <control shapeId="71881" r:id="rId400" name="CommandButton192"/>
      </mc:Fallback>
    </mc:AlternateContent>
    <mc:AlternateContent xmlns:mc="http://schemas.openxmlformats.org/markup-compatibility/2006">
      <mc:Choice Requires="x14">
        <control shapeId="71880" r:id="rId402" name="CommandButton191">
          <controlPr autoLine="0" r:id="rId403">
            <anchor moveWithCells="1">
              <from>
                <xdr:col>0</xdr:col>
                <xdr:colOff>266700</xdr:colOff>
                <xdr:row>703</xdr:row>
                <xdr:rowOff>28575</xdr:rowOff>
              </from>
              <to>
                <xdr:col>0</xdr:col>
                <xdr:colOff>1200150</xdr:colOff>
                <xdr:row>705</xdr:row>
                <xdr:rowOff>9525</xdr:rowOff>
              </to>
            </anchor>
          </controlPr>
        </control>
      </mc:Choice>
      <mc:Fallback>
        <control shapeId="71880" r:id="rId402" name="CommandButton191"/>
      </mc:Fallback>
    </mc:AlternateContent>
    <mc:AlternateContent xmlns:mc="http://schemas.openxmlformats.org/markup-compatibility/2006">
      <mc:Choice Requires="x14">
        <control shapeId="71879" r:id="rId404" name="CommandButton190">
          <controlPr autoLine="0" r:id="rId405">
            <anchor moveWithCells="1">
              <from>
                <xdr:col>0</xdr:col>
                <xdr:colOff>266700</xdr:colOff>
                <xdr:row>701</xdr:row>
                <xdr:rowOff>9525</xdr:rowOff>
              </from>
              <to>
                <xdr:col>0</xdr:col>
                <xdr:colOff>1181100</xdr:colOff>
                <xdr:row>702</xdr:row>
                <xdr:rowOff>152400</xdr:rowOff>
              </to>
            </anchor>
          </controlPr>
        </control>
      </mc:Choice>
      <mc:Fallback>
        <control shapeId="71879" r:id="rId404" name="CommandButton190"/>
      </mc:Fallback>
    </mc:AlternateContent>
    <mc:AlternateContent xmlns:mc="http://schemas.openxmlformats.org/markup-compatibility/2006">
      <mc:Choice Requires="x14">
        <control shapeId="71878" r:id="rId406" name="CommandButton189">
          <controlPr autoLine="0" r:id="rId407">
            <anchor moveWithCells="1">
              <from>
                <xdr:col>0</xdr:col>
                <xdr:colOff>276225</xdr:colOff>
                <xdr:row>698</xdr:row>
                <xdr:rowOff>152400</xdr:rowOff>
              </from>
              <to>
                <xdr:col>0</xdr:col>
                <xdr:colOff>1190625</xdr:colOff>
                <xdr:row>700</xdr:row>
                <xdr:rowOff>133350</xdr:rowOff>
              </to>
            </anchor>
          </controlPr>
        </control>
      </mc:Choice>
      <mc:Fallback>
        <control shapeId="71878" r:id="rId406" name="CommandButton189"/>
      </mc:Fallback>
    </mc:AlternateContent>
    <mc:AlternateContent xmlns:mc="http://schemas.openxmlformats.org/markup-compatibility/2006">
      <mc:Choice Requires="x14">
        <control shapeId="71877" r:id="rId408" name="CommandButton188">
          <controlPr autoLine="0" r:id="rId409">
            <anchor moveWithCells="1">
              <from>
                <xdr:col>0</xdr:col>
                <xdr:colOff>285750</xdr:colOff>
                <xdr:row>696</xdr:row>
                <xdr:rowOff>152400</xdr:rowOff>
              </from>
              <to>
                <xdr:col>0</xdr:col>
                <xdr:colOff>1200150</xdr:colOff>
                <xdr:row>698</xdr:row>
                <xdr:rowOff>133350</xdr:rowOff>
              </to>
            </anchor>
          </controlPr>
        </control>
      </mc:Choice>
      <mc:Fallback>
        <control shapeId="71877" r:id="rId408" name="CommandButton188"/>
      </mc:Fallback>
    </mc:AlternateContent>
    <mc:AlternateContent xmlns:mc="http://schemas.openxmlformats.org/markup-compatibility/2006">
      <mc:Choice Requires="x14">
        <control shapeId="71876" r:id="rId410" name="CommandButton187">
          <controlPr autoLine="0" r:id="rId411">
            <anchor moveWithCells="1">
              <from>
                <xdr:col>0</xdr:col>
                <xdr:colOff>285750</xdr:colOff>
                <xdr:row>695</xdr:row>
                <xdr:rowOff>9525</xdr:rowOff>
              </from>
              <to>
                <xdr:col>0</xdr:col>
                <xdr:colOff>1200150</xdr:colOff>
                <xdr:row>696</xdr:row>
                <xdr:rowOff>152400</xdr:rowOff>
              </to>
            </anchor>
          </controlPr>
        </control>
      </mc:Choice>
      <mc:Fallback>
        <control shapeId="71876" r:id="rId410" name="CommandButton187"/>
      </mc:Fallback>
    </mc:AlternateContent>
    <mc:AlternateContent xmlns:mc="http://schemas.openxmlformats.org/markup-compatibility/2006">
      <mc:Choice Requires="x14">
        <control shapeId="71875" r:id="rId412" name="CommandButton186">
          <controlPr autoLine="0" r:id="rId413">
            <anchor moveWithCells="1">
              <from>
                <xdr:col>0</xdr:col>
                <xdr:colOff>295275</xdr:colOff>
                <xdr:row>693</xdr:row>
                <xdr:rowOff>28575</xdr:rowOff>
              </from>
              <to>
                <xdr:col>0</xdr:col>
                <xdr:colOff>1209675</xdr:colOff>
                <xdr:row>695</xdr:row>
                <xdr:rowOff>9525</xdr:rowOff>
              </to>
            </anchor>
          </controlPr>
        </control>
      </mc:Choice>
      <mc:Fallback>
        <control shapeId="71875" r:id="rId412" name="CommandButton186"/>
      </mc:Fallback>
    </mc:AlternateContent>
    <mc:AlternateContent xmlns:mc="http://schemas.openxmlformats.org/markup-compatibility/2006">
      <mc:Choice Requires="x14">
        <control shapeId="71874" r:id="rId414" name="CommandButton185">
          <controlPr autoLine="0" r:id="rId415">
            <anchor moveWithCells="1">
              <from>
                <xdr:col>0</xdr:col>
                <xdr:colOff>276225</xdr:colOff>
                <xdr:row>691</xdr:row>
                <xdr:rowOff>38100</xdr:rowOff>
              </from>
              <to>
                <xdr:col>0</xdr:col>
                <xdr:colOff>1190625</xdr:colOff>
                <xdr:row>693</xdr:row>
                <xdr:rowOff>19050</xdr:rowOff>
              </to>
            </anchor>
          </controlPr>
        </control>
      </mc:Choice>
      <mc:Fallback>
        <control shapeId="71874" r:id="rId414" name="CommandButton185"/>
      </mc:Fallback>
    </mc:AlternateContent>
    <mc:AlternateContent xmlns:mc="http://schemas.openxmlformats.org/markup-compatibility/2006">
      <mc:Choice Requires="x14">
        <control shapeId="71873" r:id="rId416" name="CommandButton184">
          <controlPr autoLine="0" r:id="rId417">
            <anchor moveWithCells="1">
              <from>
                <xdr:col>0</xdr:col>
                <xdr:colOff>276225</xdr:colOff>
                <xdr:row>689</xdr:row>
                <xdr:rowOff>47625</xdr:rowOff>
              </from>
              <to>
                <xdr:col>0</xdr:col>
                <xdr:colOff>1190625</xdr:colOff>
                <xdr:row>691</xdr:row>
                <xdr:rowOff>28575</xdr:rowOff>
              </to>
            </anchor>
          </controlPr>
        </control>
      </mc:Choice>
      <mc:Fallback>
        <control shapeId="71873" r:id="rId416" name="CommandButton184"/>
      </mc:Fallback>
    </mc:AlternateContent>
    <mc:AlternateContent xmlns:mc="http://schemas.openxmlformats.org/markup-compatibility/2006">
      <mc:Choice Requires="x14">
        <control shapeId="71872" r:id="rId418" name="CommandButton183">
          <controlPr autoLine="0" r:id="rId419">
            <anchor moveWithCells="1">
              <from>
                <xdr:col>0</xdr:col>
                <xdr:colOff>276225</xdr:colOff>
                <xdr:row>667</xdr:row>
                <xdr:rowOff>19050</xdr:rowOff>
              </from>
              <to>
                <xdr:col>0</xdr:col>
                <xdr:colOff>1457325</xdr:colOff>
                <xdr:row>669</xdr:row>
                <xdr:rowOff>0</xdr:rowOff>
              </to>
            </anchor>
          </controlPr>
        </control>
      </mc:Choice>
      <mc:Fallback>
        <control shapeId="71872" r:id="rId418" name="CommandButton183"/>
      </mc:Fallback>
    </mc:AlternateContent>
    <mc:AlternateContent xmlns:mc="http://schemas.openxmlformats.org/markup-compatibility/2006">
      <mc:Choice Requires="x14">
        <control shapeId="71871" r:id="rId420" name="CommandButton182">
          <controlPr autoLine="0" r:id="rId421">
            <anchor moveWithCells="1">
              <from>
                <xdr:col>0</xdr:col>
                <xdr:colOff>285750</xdr:colOff>
                <xdr:row>665</xdr:row>
                <xdr:rowOff>19050</xdr:rowOff>
              </from>
              <to>
                <xdr:col>0</xdr:col>
                <xdr:colOff>1438275</xdr:colOff>
                <xdr:row>667</xdr:row>
                <xdr:rowOff>0</xdr:rowOff>
              </to>
            </anchor>
          </controlPr>
        </control>
      </mc:Choice>
      <mc:Fallback>
        <control shapeId="71871" r:id="rId420" name="CommandButton182"/>
      </mc:Fallback>
    </mc:AlternateContent>
    <mc:AlternateContent xmlns:mc="http://schemas.openxmlformats.org/markup-compatibility/2006">
      <mc:Choice Requires="x14">
        <control shapeId="71870" r:id="rId422" name="CommandButton181">
          <controlPr autoLine="0" r:id="rId423">
            <anchor moveWithCells="1">
              <from>
                <xdr:col>0</xdr:col>
                <xdr:colOff>276225</xdr:colOff>
                <xdr:row>663</xdr:row>
                <xdr:rowOff>28575</xdr:rowOff>
              </from>
              <to>
                <xdr:col>0</xdr:col>
                <xdr:colOff>1190625</xdr:colOff>
                <xdr:row>665</xdr:row>
                <xdr:rowOff>9525</xdr:rowOff>
              </to>
            </anchor>
          </controlPr>
        </control>
      </mc:Choice>
      <mc:Fallback>
        <control shapeId="71870" r:id="rId422" name="CommandButton181"/>
      </mc:Fallback>
    </mc:AlternateContent>
    <mc:AlternateContent xmlns:mc="http://schemas.openxmlformats.org/markup-compatibility/2006">
      <mc:Choice Requires="x14">
        <control shapeId="71869" r:id="rId424" name="CommandButton180">
          <controlPr autoLine="0" r:id="rId425">
            <anchor moveWithCells="1">
              <from>
                <xdr:col>0</xdr:col>
                <xdr:colOff>266700</xdr:colOff>
                <xdr:row>661</xdr:row>
                <xdr:rowOff>28575</xdr:rowOff>
              </from>
              <to>
                <xdr:col>0</xdr:col>
                <xdr:colOff>1200150</xdr:colOff>
                <xdr:row>663</xdr:row>
                <xdr:rowOff>9525</xdr:rowOff>
              </to>
            </anchor>
          </controlPr>
        </control>
      </mc:Choice>
      <mc:Fallback>
        <control shapeId="71869" r:id="rId424" name="CommandButton180"/>
      </mc:Fallback>
    </mc:AlternateContent>
    <mc:AlternateContent xmlns:mc="http://schemas.openxmlformats.org/markup-compatibility/2006">
      <mc:Choice Requires="x14">
        <control shapeId="71868" r:id="rId426" name="CommandButton179">
          <controlPr autoLine="0" r:id="rId427">
            <anchor moveWithCells="1">
              <from>
                <xdr:col>0</xdr:col>
                <xdr:colOff>266700</xdr:colOff>
                <xdr:row>659</xdr:row>
                <xdr:rowOff>9525</xdr:rowOff>
              </from>
              <to>
                <xdr:col>0</xdr:col>
                <xdr:colOff>1181100</xdr:colOff>
                <xdr:row>660</xdr:row>
                <xdr:rowOff>152400</xdr:rowOff>
              </to>
            </anchor>
          </controlPr>
        </control>
      </mc:Choice>
      <mc:Fallback>
        <control shapeId="71868" r:id="rId426" name="CommandButton179"/>
      </mc:Fallback>
    </mc:AlternateContent>
    <mc:AlternateContent xmlns:mc="http://schemas.openxmlformats.org/markup-compatibility/2006">
      <mc:Choice Requires="x14">
        <control shapeId="71867" r:id="rId428" name="CommandButton178">
          <controlPr autoLine="0" r:id="rId429">
            <anchor moveWithCells="1">
              <from>
                <xdr:col>0</xdr:col>
                <xdr:colOff>276225</xdr:colOff>
                <xdr:row>656</xdr:row>
                <xdr:rowOff>152400</xdr:rowOff>
              </from>
              <to>
                <xdr:col>0</xdr:col>
                <xdr:colOff>1190625</xdr:colOff>
                <xdr:row>658</xdr:row>
                <xdr:rowOff>133350</xdr:rowOff>
              </to>
            </anchor>
          </controlPr>
        </control>
      </mc:Choice>
      <mc:Fallback>
        <control shapeId="71867" r:id="rId428" name="CommandButton178"/>
      </mc:Fallback>
    </mc:AlternateContent>
    <mc:AlternateContent xmlns:mc="http://schemas.openxmlformats.org/markup-compatibility/2006">
      <mc:Choice Requires="x14">
        <control shapeId="71866" r:id="rId430" name="CommandButton177">
          <controlPr autoLine="0" r:id="rId431">
            <anchor moveWithCells="1">
              <from>
                <xdr:col>0</xdr:col>
                <xdr:colOff>285750</xdr:colOff>
                <xdr:row>654</xdr:row>
                <xdr:rowOff>152400</xdr:rowOff>
              </from>
              <to>
                <xdr:col>0</xdr:col>
                <xdr:colOff>1200150</xdr:colOff>
                <xdr:row>656</xdr:row>
                <xdr:rowOff>133350</xdr:rowOff>
              </to>
            </anchor>
          </controlPr>
        </control>
      </mc:Choice>
      <mc:Fallback>
        <control shapeId="71866" r:id="rId430" name="CommandButton177"/>
      </mc:Fallback>
    </mc:AlternateContent>
    <mc:AlternateContent xmlns:mc="http://schemas.openxmlformats.org/markup-compatibility/2006">
      <mc:Choice Requires="x14">
        <control shapeId="71865" r:id="rId432" name="CommandButton176">
          <controlPr autoLine="0" r:id="rId433">
            <anchor moveWithCells="1">
              <from>
                <xdr:col>0</xdr:col>
                <xdr:colOff>285750</xdr:colOff>
                <xdr:row>653</xdr:row>
                <xdr:rowOff>9525</xdr:rowOff>
              </from>
              <to>
                <xdr:col>0</xdr:col>
                <xdr:colOff>1200150</xdr:colOff>
                <xdr:row>654</xdr:row>
                <xdr:rowOff>152400</xdr:rowOff>
              </to>
            </anchor>
          </controlPr>
        </control>
      </mc:Choice>
      <mc:Fallback>
        <control shapeId="71865" r:id="rId432" name="CommandButton176"/>
      </mc:Fallback>
    </mc:AlternateContent>
    <mc:AlternateContent xmlns:mc="http://schemas.openxmlformats.org/markup-compatibility/2006">
      <mc:Choice Requires="x14">
        <control shapeId="71864" r:id="rId434" name="CommandButton175">
          <controlPr autoLine="0" r:id="rId435">
            <anchor moveWithCells="1">
              <from>
                <xdr:col>0</xdr:col>
                <xdr:colOff>295275</xdr:colOff>
                <xdr:row>651</xdr:row>
                <xdr:rowOff>28575</xdr:rowOff>
              </from>
              <to>
                <xdr:col>0</xdr:col>
                <xdr:colOff>1209675</xdr:colOff>
                <xdr:row>653</xdr:row>
                <xdr:rowOff>9525</xdr:rowOff>
              </to>
            </anchor>
          </controlPr>
        </control>
      </mc:Choice>
      <mc:Fallback>
        <control shapeId="71864" r:id="rId434" name="CommandButton175"/>
      </mc:Fallback>
    </mc:AlternateContent>
    <mc:AlternateContent xmlns:mc="http://schemas.openxmlformats.org/markup-compatibility/2006">
      <mc:Choice Requires="x14">
        <control shapeId="71863" r:id="rId436" name="CommandButton174">
          <controlPr autoLine="0" r:id="rId437">
            <anchor moveWithCells="1">
              <from>
                <xdr:col>0</xdr:col>
                <xdr:colOff>276225</xdr:colOff>
                <xdr:row>649</xdr:row>
                <xdr:rowOff>38100</xdr:rowOff>
              </from>
              <to>
                <xdr:col>0</xdr:col>
                <xdr:colOff>1190625</xdr:colOff>
                <xdr:row>651</xdr:row>
                <xdr:rowOff>19050</xdr:rowOff>
              </to>
            </anchor>
          </controlPr>
        </control>
      </mc:Choice>
      <mc:Fallback>
        <control shapeId="71863" r:id="rId436" name="CommandButton174"/>
      </mc:Fallback>
    </mc:AlternateContent>
    <mc:AlternateContent xmlns:mc="http://schemas.openxmlformats.org/markup-compatibility/2006">
      <mc:Choice Requires="x14">
        <control shapeId="71862" r:id="rId438" name="CommandButton173">
          <controlPr autoLine="0" r:id="rId439">
            <anchor moveWithCells="1">
              <from>
                <xdr:col>0</xdr:col>
                <xdr:colOff>276225</xdr:colOff>
                <xdr:row>647</xdr:row>
                <xdr:rowOff>47625</xdr:rowOff>
              </from>
              <to>
                <xdr:col>0</xdr:col>
                <xdr:colOff>1190625</xdr:colOff>
                <xdr:row>649</xdr:row>
                <xdr:rowOff>28575</xdr:rowOff>
              </to>
            </anchor>
          </controlPr>
        </control>
      </mc:Choice>
      <mc:Fallback>
        <control shapeId="71862" r:id="rId438" name="CommandButton173"/>
      </mc:Fallback>
    </mc:AlternateContent>
    <mc:AlternateContent xmlns:mc="http://schemas.openxmlformats.org/markup-compatibility/2006">
      <mc:Choice Requires="x14">
        <control shapeId="71861" r:id="rId440" name="CommandButton172">
          <controlPr autoLine="0" r:id="rId441">
            <anchor moveWithCells="1">
              <from>
                <xdr:col>0</xdr:col>
                <xdr:colOff>276225</xdr:colOff>
                <xdr:row>624</xdr:row>
                <xdr:rowOff>19050</xdr:rowOff>
              </from>
              <to>
                <xdr:col>0</xdr:col>
                <xdr:colOff>1457325</xdr:colOff>
                <xdr:row>626</xdr:row>
                <xdr:rowOff>0</xdr:rowOff>
              </to>
            </anchor>
          </controlPr>
        </control>
      </mc:Choice>
      <mc:Fallback>
        <control shapeId="71861" r:id="rId440" name="CommandButton172"/>
      </mc:Fallback>
    </mc:AlternateContent>
    <mc:AlternateContent xmlns:mc="http://schemas.openxmlformats.org/markup-compatibility/2006">
      <mc:Choice Requires="x14">
        <control shapeId="71860" r:id="rId442" name="CommandButton171">
          <controlPr autoLine="0" r:id="rId443">
            <anchor moveWithCells="1">
              <from>
                <xdr:col>0</xdr:col>
                <xdr:colOff>285750</xdr:colOff>
                <xdr:row>622</xdr:row>
                <xdr:rowOff>19050</xdr:rowOff>
              </from>
              <to>
                <xdr:col>0</xdr:col>
                <xdr:colOff>1438275</xdr:colOff>
                <xdr:row>624</xdr:row>
                <xdr:rowOff>0</xdr:rowOff>
              </to>
            </anchor>
          </controlPr>
        </control>
      </mc:Choice>
      <mc:Fallback>
        <control shapeId="71860" r:id="rId442" name="CommandButton171"/>
      </mc:Fallback>
    </mc:AlternateContent>
    <mc:AlternateContent xmlns:mc="http://schemas.openxmlformats.org/markup-compatibility/2006">
      <mc:Choice Requires="x14">
        <control shapeId="71859" r:id="rId444" name="CommandButton170">
          <controlPr autoLine="0" r:id="rId445">
            <anchor moveWithCells="1">
              <from>
                <xdr:col>0</xdr:col>
                <xdr:colOff>276225</xdr:colOff>
                <xdr:row>620</xdr:row>
                <xdr:rowOff>28575</xdr:rowOff>
              </from>
              <to>
                <xdr:col>0</xdr:col>
                <xdr:colOff>1190625</xdr:colOff>
                <xdr:row>622</xdr:row>
                <xdr:rowOff>9525</xdr:rowOff>
              </to>
            </anchor>
          </controlPr>
        </control>
      </mc:Choice>
      <mc:Fallback>
        <control shapeId="71859" r:id="rId444" name="CommandButton170"/>
      </mc:Fallback>
    </mc:AlternateContent>
    <mc:AlternateContent xmlns:mc="http://schemas.openxmlformats.org/markup-compatibility/2006">
      <mc:Choice Requires="x14">
        <control shapeId="71858" r:id="rId446" name="CommandButton169">
          <controlPr autoLine="0" r:id="rId447">
            <anchor moveWithCells="1">
              <from>
                <xdr:col>0</xdr:col>
                <xdr:colOff>266700</xdr:colOff>
                <xdr:row>618</xdr:row>
                <xdr:rowOff>28575</xdr:rowOff>
              </from>
              <to>
                <xdr:col>0</xdr:col>
                <xdr:colOff>1200150</xdr:colOff>
                <xdr:row>620</xdr:row>
                <xdr:rowOff>9525</xdr:rowOff>
              </to>
            </anchor>
          </controlPr>
        </control>
      </mc:Choice>
      <mc:Fallback>
        <control shapeId="71858" r:id="rId446" name="CommandButton169"/>
      </mc:Fallback>
    </mc:AlternateContent>
    <mc:AlternateContent xmlns:mc="http://schemas.openxmlformats.org/markup-compatibility/2006">
      <mc:Choice Requires="x14">
        <control shapeId="71857" r:id="rId448" name="CommandButton168">
          <controlPr autoLine="0" r:id="rId449">
            <anchor moveWithCells="1">
              <from>
                <xdr:col>0</xdr:col>
                <xdr:colOff>266700</xdr:colOff>
                <xdr:row>616</xdr:row>
                <xdr:rowOff>9525</xdr:rowOff>
              </from>
              <to>
                <xdr:col>0</xdr:col>
                <xdr:colOff>1181100</xdr:colOff>
                <xdr:row>617</xdr:row>
                <xdr:rowOff>152400</xdr:rowOff>
              </to>
            </anchor>
          </controlPr>
        </control>
      </mc:Choice>
      <mc:Fallback>
        <control shapeId="71857" r:id="rId448" name="CommandButton168"/>
      </mc:Fallback>
    </mc:AlternateContent>
    <mc:AlternateContent xmlns:mc="http://schemas.openxmlformats.org/markup-compatibility/2006">
      <mc:Choice Requires="x14">
        <control shapeId="71856" r:id="rId450" name="CommandButton167">
          <controlPr autoLine="0" r:id="rId451">
            <anchor moveWithCells="1">
              <from>
                <xdr:col>0</xdr:col>
                <xdr:colOff>276225</xdr:colOff>
                <xdr:row>613</xdr:row>
                <xdr:rowOff>152400</xdr:rowOff>
              </from>
              <to>
                <xdr:col>0</xdr:col>
                <xdr:colOff>1190625</xdr:colOff>
                <xdr:row>615</xdr:row>
                <xdr:rowOff>133350</xdr:rowOff>
              </to>
            </anchor>
          </controlPr>
        </control>
      </mc:Choice>
      <mc:Fallback>
        <control shapeId="71856" r:id="rId450" name="CommandButton167"/>
      </mc:Fallback>
    </mc:AlternateContent>
    <mc:AlternateContent xmlns:mc="http://schemas.openxmlformats.org/markup-compatibility/2006">
      <mc:Choice Requires="x14">
        <control shapeId="71855" r:id="rId452" name="CommandButton166">
          <controlPr autoLine="0" r:id="rId453">
            <anchor moveWithCells="1">
              <from>
                <xdr:col>0</xdr:col>
                <xdr:colOff>285750</xdr:colOff>
                <xdr:row>611</xdr:row>
                <xdr:rowOff>152400</xdr:rowOff>
              </from>
              <to>
                <xdr:col>0</xdr:col>
                <xdr:colOff>1200150</xdr:colOff>
                <xdr:row>613</xdr:row>
                <xdr:rowOff>133350</xdr:rowOff>
              </to>
            </anchor>
          </controlPr>
        </control>
      </mc:Choice>
      <mc:Fallback>
        <control shapeId="71855" r:id="rId452" name="CommandButton166"/>
      </mc:Fallback>
    </mc:AlternateContent>
    <mc:AlternateContent xmlns:mc="http://schemas.openxmlformats.org/markup-compatibility/2006">
      <mc:Choice Requires="x14">
        <control shapeId="71854" r:id="rId454" name="CommandButton165">
          <controlPr autoLine="0" r:id="rId455">
            <anchor moveWithCells="1">
              <from>
                <xdr:col>0</xdr:col>
                <xdr:colOff>285750</xdr:colOff>
                <xdr:row>610</xdr:row>
                <xdr:rowOff>9525</xdr:rowOff>
              </from>
              <to>
                <xdr:col>0</xdr:col>
                <xdr:colOff>1200150</xdr:colOff>
                <xdr:row>611</xdr:row>
                <xdr:rowOff>152400</xdr:rowOff>
              </to>
            </anchor>
          </controlPr>
        </control>
      </mc:Choice>
      <mc:Fallback>
        <control shapeId="71854" r:id="rId454" name="CommandButton165"/>
      </mc:Fallback>
    </mc:AlternateContent>
    <mc:AlternateContent xmlns:mc="http://schemas.openxmlformats.org/markup-compatibility/2006">
      <mc:Choice Requires="x14">
        <control shapeId="71853" r:id="rId456" name="CommandButton164">
          <controlPr autoLine="0" r:id="rId457">
            <anchor moveWithCells="1">
              <from>
                <xdr:col>0</xdr:col>
                <xdr:colOff>295275</xdr:colOff>
                <xdr:row>608</xdr:row>
                <xdr:rowOff>28575</xdr:rowOff>
              </from>
              <to>
                <xdr:col>0</xdr:col>
                <xdr:colOff>1209675</xdr:colOff>
                <xdr:row>610</xdr:row>
                <xdr:rowOff>9525</xdr:rowOff>
              </to>
            </anchor>
          </controlPr>
        </control>
      </mc:Choice>
      <mc:Fallback>
        <control shapeId="71853" r:id="rId456" name="CommandButton164"/>
      </mc:Fallback>
    </mc:AlternateContent>
    <mc:AlternateContent xmlns:mc="http://schemas.openxmlformats.org/markup-compatibility/2006">
      <mc:Choice Requires="x14">
        <control shapeId="71852" r:id="rId458" name="CommandButton163">
          <controlPr autoLine="0" r:id="rId459">
            <anchor moveWithCells="1">
              <from>
                <xdr:col>0</xdr:col>
                <xdr:colOff>276225</xdr:colOff>
                <xdr:row>606</xdr:row>
                <xdr:rowOff>38100</xdr:rowOff>
              </from>
              <to>
                <xdr:col>0</xdr:col>
                <xdr:colOff>1190625</xdr:colOff>
                <xdr:row>608</xdr:row>
                <xdr:rowOff>19050</xdr:rowOff>
              </to>
            </anchor>
          </controlPr>
        </control>
      </mc:Choice>
      <mc:Fallback>
        <control shapeId="71852" r:id="rId458" name="CommandButton163"/>
      </mc:Fallback>
    </mc:AlternateContent>
    <mc:AlternateContent xmlns:mc="http://schemas.openxmlformats.org/markup-compatibility/2006">
      <mc:Choice Requires="x14">
        <control shapeId="71851" r:id="rId460" name="CommandButton162">
          <controlPr autoLine="0" r:id="rId461">
            <anchor moveWithCells="1">
              <from>
                <xdr:col>0</xdr:col>
                <xdr:colOff>276225</xdr:colOff>
                <xdr:row>604</xdr:row>
                <xdr:rowOff>47625</xdr:rowOff>
              </from>
              <to>
                <xdr:col>0</xdr:col>
                <xdr:colOff>1190625</xdr:colOff>
                <xdr:row>606</xdr:row>
                <xdr:rowOff>28575</xdr:rowOff>
              </to>
            </anchor>
          </controlPr>
        </control>
      </mc:Choice>
      <mc:Fallback>
        <control shapeId="71851" r:id="rId460" name="CommandButton162"/>
      </mc:Fallback>
    </mc:AlternateContent>
    <mc:AlternateContent xmlns:mc="http://schemas.openxmlformats.org/markup-compatibility/2006">
      <mc:Choice Requires="x14">
        <control shapeId="71850" r:id="rId462" name="CommandButton161">
          <controlPr autoLine="0" r:id="rId463">
            <anchor moveWithCells="1">
              <from>
                <xdr:col>0</xdr:col>
                <xdr:colOff>276225</xdr:colOff>
                <xdr:row>582</xdr:row>
                <xdr:rowOff>19050</xdr:rowOff>
              </from>
              <to>
                <xdr:col>0</xdr:col>
                <xdr:colOff>1457325</xdr:colOff>
                <xdr:row>584</xdr:row>
                <xdr:rowOff>0</xdr:rowOff>
              </to>
            </anchor>
          </controlPr>
        </control>
      </mc:Choice>
      <mc:Fallback>
        <control shapeId="71850" r:id="rId462" name="CommandButton161"/>
      </mc:Fallback>
    </mc:AlternateContent>
    <mc:AlternateContent xmlns:mc="http://schemas.openxmlformats.org/markup-compatibility/2006">
      <mc:Choice Requires="x14">
        <control shapeId="71849" r:id="rId464" name="CommandButton160">
          <controlPr autoLine="0" r:id="rId465">
            <anchor moveWithCells="1">
              <from>
                <xdr:col>0</xdr:col>
                <xdr:colOff>285750</xdr:colOff>
                <xdr:row>580</xdr:row>
                <xdr:rowOff>19050</xdr:rowOff>
              </from>
              <to>
                <xdr:col>0</xdr:col>
                <xdr:colOff>1438275</xdr:colOff>
                <xdr:row>582</xdr:row>
                <xdr:rowOff>0</xdr:rowOff>
              </to>
            </anchor>
          </controlPr>
        </control>
      </mc:Choice>
      <mc:Fallback>
        <control shapeId="71849" r:id="rId464" name="CommandButton160"/>
      </mc:Fallback>
    </mc:AlternateContent>
    <mc:AlternateContent xmlns:mc="http://schemas.openxmlformats.org/markup-compatibility/2006">
      <mc:Choice Requires="x14">
        <control shapeId="71848" r:id="rId466" name="CommandButton159">
          <controlPr autoLine="0" r:id="rId467">
            <anchor moveWithCells="1">
              <from>
                <xdr:col>0</xdr:col>
                <xdr:colOff>276225</xdr:colOff>
                <xdr:row>578</xdr:row>
                <xdr:rowOff>28575</xdr:rowOff>
              </from>
              <to>
                <xdr:col>0</xdr:col>
                <xdr:colOff>1190625</xdr:colOff>
                <xdr:row>580</xdr:row>
                <xdr:rowOff>9525</xdr:rowOff>
              </to>
            </anchor>
          </controlPr>
        </control>
      </mc:Choice>
      <mc:Fallback>
        <control shapeId="71848" r:id="rId466" name="CommandButton159"/>
      </mc:Fallback>
    </mc:AlternateContent>
    <mc:AlternateContent xmlns:mc="http://schemas.openxmlformats.org/markup-compatibility/2006">
      <mc:Choice Requires="x14">
        <control shapeId="71847" r:id="rId468" name="CommandButton158">
          <controlPr autoLine="0" r:id="rId469">
            <anchor moveWithCells="1">
              <from>
                <xdr:col>0</xdr:col>
                <xdr:colOff>266700</xdr:colOff>
                <xdr:row>576</xdr:row>
                <xdr:rowOff>28575</xdr:rowOff>
              </from>
              <to>
                <xdr:col>0</xdr:col>
                <xdr:colOff>1200150</xdr:colOff>
                <xdr:row>578</xdr:row>
                <xdr:rowOff>9525</xdr:rowOff>
              </to>
            </anchor>
          </controlPr>
        </control>
      </mc:Choice>
      <mc:Fallback>
        <control shapeId="71847" r:id="rId468" name="CommandButton158"/>
      </mc:Fallback>
    </mc:AlternateContent>
    <mc:AlternateContent xmlns:mc="http://schemas.openxmlformats.org/markup-compatibility/2006">
      <mc:Choice Requires="x14">
        <control shapeId="71846" r:id="rId470" name="CommandButton157">
          <controlPr autoLine="0" r:id="rId471">
            <anchor moveWithCells="1">
              <from>
                <xdr:col>0</xdr:col>
                <xdr:colOff>266700</xdr:colOff>
                <xdr:row>574</xdr:row>
                <xdr:rowOff>9525</xdr:rowOff>
              </from>
              <to>
                <xdr:col>0</xdr:col>
                <xdr:colOff>1181100</xdr:colOff>
                <xdr:row>575</xdr:row>
                <xdr:rowOff>152400</xdr:rowOff>
              </to>
            </anchor>
          </controlPr>
        </control>
      </mc:Choice>
      <mc:Fallback>
        <control shapeId="71846" r:id="rId470" name="CommandButton157"/>
      </mc:Fallback>
    </mc:AlternateContent>
    <mc:AlternateContent xmlns:mc="http://schemas.openxmlformats.org/markup-compatibility/2006">
      <mc:Choice Requires="x14">
        <control shapeId="71845" r:id="rId472" name="CommandButton156">
          <controlPr autoLine="0" r:id="rId473">
            <anchor moveWithCells="1">
              <from>
                <xdr:col>0</xdr:col>
                <xdr:colOff>276225</xdr:colOff>
                <xdr:row>571</xdr:row>
                <xdr:rowOff>152400</xdr:rowOff>
              </from>
              <to>
                <xdr:col>0</xdr:col>
                <xdr:colOff>1190625</xdr:colOff>
                <xdr:row>573</xdr:row>
                <xdr:rowOff>133350</xdr:rowOff>
              </to>
            </anchor>
          </controlPr>
        </control>
      </mc:Choice>
      <mc:Fallback>
        <control shapeId="71845" r:id="rId472" name="CommandButton156"/>
      </mc:Fallback>
    </mc:AlternateContent>
    <mc:AlternateContent xmlns:mc="http://schemas.openxmlformats.org/markup-compatibility/2006">
      <mc:Choice Requires="x14">
        <control shapeId="71844" r:id="rId474" name="CommandButton155">
          <controlPr autoLine="0" r:id="rId475">
            <anchor moveWithCells="1">
              <from>
                <xdr:col>0</xdr:col>
                <xdr:colOff>285750</xdr:colOff>
                <xdr:row>569</xdr:row>
                <xdr:rowOff>152400</xdr:rowOff>
              </from>
              <to>
                <xdr:col>0</xdr:col>
                <xdr:colOff>1200150</xdr:colOff>
                <xdr:row>571</xdr:row>
                <xdr:rowOff>133350</xdr:rowOff>
              </to>
            </anchor>
          </controlPr>
        </control>
      </mc:Choice>
      <mc:Fallback>
        <control shapeId="71844" r:id="rId474" name="CommandButton155"/>
      </mc:Fallback>
    </mc:AlternateContent>
    <mc:AlternateContent xmlns:mc="http://schemas.openxmlformats.org/markup-compatibility/2006">
      <mc:Choice Requires="x14">
        <control shapeId="71843" r:id="rId476" name="CommandButton154">
          <controlPr autoLine="0" r:id="rId477">
            <anchor moveWithCells="1">
              <from>
                <xdr:col>0</xdr:col>
                <xdr:colOff>285750</xdr:colOff>
                <xdr:row>568</xdr:row>
                <xdr:rowOff>9525</xdr:rowOff>
              </from>
              <to>
                <xdr:col>0</xdr:col>
                <xdr:colOff>1200150</xdr:colOff>
                <xdr:row>569</xdr:row>
                <xdr:rowOff>152400</xdr:rowOff>
              </to>
            </anchor>
          </controlPr>
        </control>
      </mc:Choice>
      <mc:Fallback>
        <control shapeId="71843" r:id="rId476" name="CommandButton154"/>
      </mc:Fallback>
    </mc:AlternateContent>
    <mc:AlternateContent xmlns:mc="http://schemas.openxmlformats.org/markup-compatibility/2006">
      <mc:Choice Requires="x14">
        <control shapeId="71842" r:id="rId478" name="CommandButton153">
          <controlPr autoLine="0" r:id="rId479">
            <anchor moveWithCells="1">
              <from>
                <xdr:col>0</xdr:col>
                <xdr:colOff>295275</xdr:colOff>
                <xdr:row>566</xdr:row>
                <xdr:rowOff>28575</xdr:rowOff>
              </from>
              <to>
                <xdr:col>0</xdr:col>
                <xdr:colOff>1209675</xdr:colOff>
                <xdr:row>568</xdr:row>
                <xdr:rowOff>9525</xdr:rowOff>
              </to>
            </anchor>
          </controlPr>
        </control>
      </mc:Choice>
      <mc:Fallback>
        <control shapeId="71842" r:id="rId478" name="CommandButton153"/>
      </mc:Fallback>
    </mc:AlternateContent>
    <mc:AlternateContent xmlns:mc="http://schemas.openxmlformats.org/markup-compatibility/2006">
      <mc:Choice Requires="x14">
        <control shapeId="71841" r:id="rId480" name="CommandButton152">
          <controlPr autoLine="0" r:id="rId481">
            <anchor moveWithCells="1">
              <from>
                <xdr:col>0</xdr:col>
                <xdr:colOff>276225</xdr:colOff>
                <xdr:row>564</xdr:row>
                <xdr:rowOff>38100</xdr:rowOff>
              </from>
              <to>
                <xdr:col>0</xdr:col>
                <xdr:colOff>1190625</xdr:colOff>
                <xdr:row>566</xdr:row>
                <xdr:rowOff>19050</xdr:rowOff>
              </to>
            </anchor>
          </controlPr>
        </control>
      </mc:Choice>
      <mc:Fallback>
        <control shapeId="71841" r:id="rId480" name="CommandButton152"/>
      </mc:Fallback>
    </mc:AlternateContent>
    <mc:AlternateContent xmlns:mc="http://schemas.openxmlformats.org/markup-compatibility/2006">
      <mc:Choice Requires="x14">
        <control shapeId="71840" r:id="rId482" name="CommandButton151">
          <controlPr autoLine="0" r:id="rId483">
            <anchor moveWithCells="1">
              <from>
                <xdr:col>0</xdr:col>
                <xdr:colOff>276225</xdr:colOff>
                <xdr:row>562</xdr:row>
                <xdr:rowOff>47625</xdr:rowOff>
              </from>
              <to>
                <xdr:col>0</xdr:col>
                <xdr:colOff>1190625</xdr:colOff>
                <xdr:row>564</xdr:row>
                <xdr:rowOff>28575</xdr:rowOff>
              </to>
            </anchor>
          </controlPr>
        </control>
      </mc:Choice>
      <mc:Fallback>
        <control shapeId="71840" r:id="rId482" name="CommandButton151"/>
      </mc:Fallback>
    </mc:AlternateContent>
    <mc:AlternateContent xmlns:mc="http://schemas.openxmlformats.org/markup-compatibility/2006">
      <mc:Choice Requires="x14">
        <control shapeId="71839" r:id="rId484" name="CommandButton150">
          <controlPr autoLine="0" r:id="rId485">
            <anchor moveWithCells="1">
              <from>
                <xdr:col>0</xdr:col>
                <xdr:colOff>276225</xdr:colOff>
                <xdr:row>537</xdr:row>
                <xdr:rowOff>19050</xdr:rowOff>
              </from>
              <to>
                <xdr:col>0</xdr:col>
                <xdr:colOff>1457325</xdr:colOff>
                <xdr:row>539</xdr:row>
                <xdr:rowOff>0</xdr:rowOff>
              </to>
            </anchor>
          </controlPr>
        </control>
      </mc:Choice>
      <mc:Fallback>
        <control shapeId="71839" r:id="rId484" name="CommandButton150"/>
      </mc:Fallback>
    </mc:AlternateContent>
    <mc:AlternateContent xmlns:mc="http://schemas.openxmlformats.org/markup-compatibility/2006">
      <mc:Choice Requires="x14">
        <control shapeId="71838" r:id="rId486" name="CommandButton149">
          <controlPr autoLine="0" r:id="rId487">
            <anchor moveWithCells="1">
              <from>
                <xdr:col>0</xdr:col>
                <xdr:colOff>285750</xdr:colOff>
                <xdr:row>535</xdr:row>
                <xdr:rowOff>19050</xdr:rowOff>
              </from>
              <to>
                <xdr:col>0</xdr:col>
                <xdr:colOff>1438275</xdr:colOff>
                <xdr:row>537</xdr:row>
                <xdr:rowOff>0</xdr:rowOff>
              </to>
            </anchor>
          </controlPr>
        </control>
      </mc:Choice>
      <mc:Fallback>
        <control shapeId="71838" r:id="rId486" name="CommandButton149"/>
      </mc:Fallback>
    </mc:AlternateContent>
    <mc:AlternateContent xmlns:mc="http://schemas.openxmlformats.org/markup-compatibility/2006">
      <mc:Choice Requires="x14">
        <control shapeId="71837" r:id="rId488" name="CommandButton148">
          <controlPr autoLine="0" r:id="rId489">
            <anchor moveWithCells="1">
              <from>
                <xdr:col>0</xdr:col>
                <xdr:colOff>276225</xdr:colOff>
                <xdr:row>533</xdr:row>
                <xdr:rowOff>28575</xdr:rowOff>
              </from>
              <to>
                <xdr:col>0</xdr:col>
                <xdr:colOff>1190625</xdr:colOff>
                <xdr:row>535</xdr:row>
                <xdr:rowOff>9525</xdr:rowOff>
              </to>
            </anchor>
          </controlPr>
        </control>
      </mc:Choice>
      <mc:Fallback>
        <control shapeId="71837" r:id="rId488" name="CommandButton148"/>
      </mc:Fallback>
    </mc:AlternateContent>
    <mc:AlternateContent xmlns:mc="http://schemas.openxmlformats.org/markup-compatibility/2006">
      <mc:Choice Requires="x14">
        <control shapeId="71836" r:id="rId490" name="CommandButton147">
          <controlPr autoLine="0" r:id="rId491">
            <anchor moveWithCells="1">
              <from>
                <xdr:col>0</xdr:col>
                <xdr:colOff>266700</xdr:colOff>
                <xdr:row>531</xdr:row>
                <xdr:rowOff>28575</xdr:rowOff>
              </from>
              <to>
                <xdr:col>0</xdr:col>
                <xdr:colOff>1200150</xdr:colOff>
                <xdr:row>533</xdr:row>
                <xdr:rowOff>9525</xdr:rowOff>
              </to>
            </anchor>
          </controlPr>
        </control>
      </mc:Choice>
      <mc:Fallback>
        <control shapeId="71836" r:id="rId490" name="CommandButton147"/>
      </mc:Fallback>
    </mc:AlternateContent>
    <mc:AlternateContent xmlns:mc="http://schemas.openxmlformats.org/markup-compatibility/2006">
      <mc:Choice Requires="x14">
        <control shapeId="71835" r:id="rId492" name="CommandButton146">
          <controlPr autoLine="0" r:id="rId493">
            <anchor moveWithCells="1">
              <from>
                <xdr:col>0</xdr:col>
                <xdr:colOff>266700</xdr:colOff>
                <xdr:row>529</xdr:row>
                <xdr:rowOff>9525</xdr:rowOff>
              </from>
              <to>
                <xdr:col>0</xdr:col>
                <xdr:colOff>1181100</xdr:colOff>
                <xdr:row>530</xdr:row>
                <xdr:rowOff>152400</xdr:rowOff>
              </to>
            </anchor>
          </controlPr>
        </control>
      </mc:Choice>
      <mc:Fallback>
        <control shapeId="71835" r:id="rId492" name="CommandButton146"/>
      </mc:Fallback>
    </mc:AlternateContent>
    <mc:AlternateContent xmlns:mc="http://schemas.openxmlformats.org/markup-compatibility/2006">
      <mc:Choice Requires="x14">
        <control shapeId="71834" r:id="rId494" name="CommandButton145">
          <controlPr autoLine="0" r:id="rId495">
            <anchor moveWithCells="1">
              <from>
                <xdr:col>0</xdr:col>
                <xdr:colOff>276225</xdr:colOff>
                <xdr:row>526</xdr:row>
                <xdr:rowOff>152400</xdr:rowOff>
              </from>
              <to>
                <xdr:col>0</xdr:col>
                <xdr:colOff>1190625</xdr:colOff>
                <xdr:row>528</xdr:row>
                <xdr:rowOff>133350</xdr:rowOff>
              </to>
            </anchor>
          </controlPr>
        </control>
      </mc:Choice>
      <mc:Fallback>
        <control shapeId="71834" r:id="rId494" name="CommandButton145"/>
      </mc:Fallback>
    </mc:AlternateContent>
    <mc:AlternateContent xmlns:mc="http://schemas.openxmlformats.org/markup-compatibility/2006">
      <mc:Choice Requires="x14">
        <control shapeId="71833" r:id="rId496" name="CommandButton144">
          <controlPr autoLine="0" r:id="rId497">
            <anchor moveWithCells="1">
              <from>
                <xdr:col>0</xdr:col>
                <xdr:colOff>285750</xdr:colOff>
                <xdr:row>524</xdr:row>
                <xdr:rowOff>152400</xdr:rowOff>
              </from>
              <to>
                <xdr:col>0</xdr:col>
                <xdr:colOff>1200150</xdr:colOff>
                <xdr:row>526</xdr:row>
                <xdr:rowOff>133350</xdr:rowOff>
              </to>
            </anchor>
          </controlPr>
        </control>
      </mc:Choice>
      <mc:Fallback>
        <control shapeId="71833" r:id="rId496" name="CommandButton144"/>
      </mc:Fallback>
    </mc:AlternateContent>
    <mc:AlternateContent xmlns:mc="http://schemas.openxmlformats.org/markup-compatibility/2006">
      <mc:Choice Requires="x14">
        <control shapeId="71832" r:id="rId498" name="CommandButton143">
          <controlPr autoLine="0" r:id="rId499">
            <anchor moveWithCells="1">
              <from>
                <xdr:col>0</xdr:col>
                <xdr:colOff>285750</xdr:colOff>
                <xdr:row>523</xdr:row>
                <xdr:rowOff>9525</xdr:rowOff>
              </from>
              <to>
                <xdr:col>0</xdr:col>
                <xdr:colOff>1200150</xdr:colOff>
                <xdr:row>524</xdr:row>
                <xdr:rowOff>152400</xdr:rowOff>
              </to>
            </anchor>
          </controlPr>
        </control>
      </mc:Choice>
      <mc:Fallback>
        <control shapeId="71832" r:id="rId498" name="CommandButton143"/>
      </mc:Fallback>
    </mc:AlternateContent>
    <mc:AlternateContent xmlns:mc="http://schemas.openxmlformats.org/markup-compatibility/2006">
      <mc:Choice Requires="x14">
        <control shapeId="71831" r:id="rId500" name="CommandButton142">
          <controlPr autoLine="0" r:id="rId501">
            <anchor moveWithCells="1">
              <from>
                <xdr:col>0</xdr:col>
                <xdr:colOff>295275</xdr:colOff>
                <xdr:row>521</xdr:row>
                <xdr:rowOff>28575</xdr:rowOff>
              </from>
              <to>
                <xdr:col>0</xdr:col>
                <xdr:colOff>1209675</xdr:colOff>
                <xdr:row>523</xdr:row>
                <xdr:rowOff>9525</xdr:rowOff>
              </to>
            </anchor>
          </controlPr>
        </control>
      </mc:Choice>
      <mc:Fallback>
        <control shapeId="71831" r:id="rId500" name="CommandButton142"/>
      </mc:Fallback>
    </mc:AlternateContent>
    <mc:AlternateContent xmlns:mc="http://schemas.openxmlformats.org/markup-compatibility/2006">
      <mc:Choice Requires="x14">
        <control shapeId="71830" r:id="rId502" name="CommandButton141">
          <controlPr autoLine="0" r:id="rId503">
            <anchor moveWithCells="1">
              <from>
                <xdr:col>0</xdr:col>
                <xdr:colOff>276225</xdr:colOff>
                <xdr:row>519</xdr:row>
                <xdr:rowOff>38100</xdr:rowOff>
              </from>
              <to>
                <xdr:col>0</xdr:col>
                <xdr:colOff>1190625</xdr:colOff>
                <xdr:row>521</xdr:row>
                <xdr:rowOff>19050</xdr:rowOff>
              </to>
            </anchor>
          </controlPr>
        </control>
      </mc:Choice>
      <mc:Fallback>
        <control shapeId="71830" r:id="rId502" name="CommandButton141"/>
      </mc:Fallback>
    </mc:AlternateContent>
    <mc:AlternateContent xmlns:mc="http://schemas.openxmlformats.org/markup-compatibility/2006">
      <mc:Choice Requires="x14">
        <control shapeId="71829" r:id="rId504" name="CommandButton140">
          <controlPr autoLine="0" r:id="rId505">
            <anchor moveWithCells="1">
              <from>
                <xdr:col>0</xdr:col>
                <xdr:colOff>276225</xdr:colOff>
                <xdr:row>517</xdr:row>
                <xdr:rowOff>47625</xdr:rowOff>
              </from>
              <to>
                <xdr:col>0</xdr:col>
                <xdr:colOff>1190625</xdr:colOff>
                <xdr:row>519</xdr:row>
                <xdr:rowOff>28575</xdr:rowOff>
              </to>
            </anchor>
          </controlPr>
        </control>
      </mc:Choice>
      <mc:Fallback>
        <control shapeId="71829" r:id="rId504" name="CommandButton140"/>
      </mc:Fallback>
    </mc:AlternateContent>
    <mc:AlternateContent xmlns:mc="http://schemas.openxmlformats.org/markup-compatibility/2006">
      <mc:Choice Requires="x14">
        <control shapeId="71828" r:id="rId506" name="CommandButton139">
          <controlPr autoLine="0" r:id="rId507">
            <anchor moveWithCells="1">
              <from>
                <xdr:col>0</xdr:col>
                <xdr:colOff>276225</xdr:colOff>
                <xdr:row>495</xdr:row>
                <xdr:rowOff>19050</xdr:rowOff>
              </from>
              <to>
                <xdr:col>0</xdr:col>
                <xdr:colOff>1457325</xdr:colOff>
                <xdr:row>497</xdr:row>
                <xdr:rowOff>0</xdr:rowOff>
              </to>
            </anchor>
          </controlPr>
        </control>
      </mc:Choice>
      <mc:Fallback>
        <control shapeId="71828" r:id="rId506" name="CommandButton139"/>
      </mc:Fallback>
    </mc:AlternateContent>
    <mc:AlternateContent xmlns:mc="http://schemas.openxmlformats.org/markup-compatibility/2006">
      <mc:Choice Requires="x14">
        <control shapeId="71827" r:id="rId508" name="CommandButton138">
          <controlPr autoLine="0" r:id="rId509">
            <anchor moveWithCells="1">
              <from>
                <xdr:col>0</xdr:col>
                <xdr:colOff>285750</xdr:colOff>
                <xdr:row>493</xdr:row>
                <xdr:rowOff>19050</xdr:rowOff>
              </from>
              <to>
                <xdr:col>0</xdr:col>
                <xdr:colOff>1438275</xdr:colOff>
                <xdr:row>495</xdr:row>
                <xdr:rowOff>0</xdr:rowOff>
              </to>
            </anchor>
          </controlPr>
        </control>
      </mc:Choice>
      <mc:Fallback>
        <control shapeId="71827" r:id="rId508" name="CommandButton138"/>
      </mc:Fallback>
    </mc:AlternateContent>
    <mc:AlternateContent xmlns:mc="http://schemas.openxmlformats.org/markup-compatibility/2006">
      <mc:Choice Requires="x14">
        <control shapeId="71826" r:id="rId510" name="CommandButton137">
          <controlPr autoLine="0" r:id="rId511">
            <anchor moveWithCells="1">
              <from>
                <xdr:col>0</xdr:col>
                <xdr:colOff>276225</xdr:colOff>
                <xdr:row>491</xdr:row>
                <xdr:rowOff>28575</xdr:rowOff>
              </from>
              <to>
                <xdr:col>0</xdr:col>
                <xdr:colOff>1190625</xdr:colOff>
                <xdr:row>493</xdr:row>
                <xdr:rowOff>9525</xdr:rowOff>
              </to>
            </anchor>
          </controlPr>
        </control>
      </mc:Choice>
      <mc:Fallback>
        <control shapeId="71826" r:id="rId510" name="CommandButton137"/>
      </mc:Fallback>
    </mc:AlternateContent>
    <mc:AlternateContent xmlns:mc="http://schemas.openxmlformats.org/markup-compatibility/2006">
      <mc:Choice Requires="x14">
        <control shapeId="71825" r:id="rId512" name="CommandButton136">
          <controlPr autoLine="0" r:id="rId513">
            <anchor moveWithCells="1">
              <from>
                <xdr:col>0</xdr:col>
                <xdr:colOff>266700</xdr:colOff>
                <xdr:row>489</xdr:row>
                <xdr:rowOff>28575</xdr:rowOff>
              </from>
              <to>
                <xdr:col>0</xdr:col>
                <xdr:colOff>1200150</xdr:colOff>
                <xdr:row>491</xdr:row>
                <xdr:rowOff>9525</xdr:rowOff>
              </to>
            </anchor>
          </controlPr>
        </control>
      </mc:Choice>
      <mc:Fallback>
        <control shapeId="71825" r:id="rId512" name="CommandButton136"/>
      </mc:Fallback>
    </mc:AlternateContent>
    <mc:AlternateContent xmlns:mc="http://schemas.openxmlformats.org/markup-compatibility/2006">
      <mc:Choice Requires="x14">
        <control shapeId="71824" r:id="rId514" name="CommandButton135">
          <controlPr autoLine="0" r:id="rId515">
            <anchor moveWithCells="1">
              <from>
                <xdr:col>0</xdr:col>
                <xdr:colOff>266700</xdr:colOff>
                <xdr:row>487</xdr:row>
                <xdr:rowOff>9525</xdr:rowOff>
              </from>
              <to>
                <xdr:col>0</xdr:col>
                <xdr:colOff>1181100</xdr:colOff>
                <xdr:row>488</xdr:row>
                <xdr:rowOff>152400</xdr:rowOff>
              </to>
            </anchor>
          </controlPr>
        </control>
      </mc:Choice>
      <mc:Fallback>
        <control shapeId="71824" r:id="rId514" name="CommandButton135"/>
      </mc:Fallback>
    </mc:AlternateContent>
    <mc:AlternateContent xmlns:mc="http://schemas.openxmlformats.org/markup-compatibility/2006">
      <mc:Choice Requires="x14">
        <control shapeId="71823" r:id="rId516" name="CommandButton134">
          <controlPr autoLine="0" r:id="rId517">
            <anchor moveWithCells="1">
              <from>
                <xdr:col>0</xdr:col>
                <xdr:colOff>276225</xdr:colOff>
                <xdr:row>484</xdr:row>
                <xdr:rowOff>152400</xdr:rowOff>
              </from>
              <to>
                <xdr:col>0</xdr:col>
                <xdr:colOff>1190625</xdr:colOff>
                <xdr:row>486</xdr:row>
                <xdr:rowOff>133350</xdr:rowOff>
              </to>
            </anchor>
          </controlPr>
        </control>
      </mc:Choice>
      <mc:Fallback>
        <control shapeId="71823" r:id="rId516" name="CommandButton134"/>
      </mc:Fallback>
    </mc:AlternateContent>
    <mc:AlternateContent xmlns:mc="http://schemas.openxmlformats.org/markup-compatibility/2006">
      <mc:Choice Requires="x14">
        <control shapeId="71822" r:id="rId518" name="CommandButton133">
          <controlPr autoLine="0" r:id="rId519">
            <anchor moveWithCells="1">
              <from>
                <xdr:col>0</xdr:col>
                <xdr:colOff>285750</xdr:colOff>
                <xdr:row>482</xdr:row>
                <xdr:rowOff>152400</xdr:rowOff>
              </from>
              <to>
                <xdr:col>0</xdr:col>
                <xdr:colOff>1200150</xdr:colOff>
                <xdr:row>484</xdr:row>
                <xdr:rowOff>133350</xdr:rowOff>
              </to>
            </anchor>
          </controlPr>
        </control>
      </mc:Choice>
      <mc:Fallback>
        <control shapeId="71822" r:id="rId518" name="CommandButton133"/>
      </mc:Fallback>
    </mc:AlternateContent>
    <mc:AlternateContent xmlns:mc="http://schemas.openxmlformats.org/markup-compatibility/2006">
      <mc:Choice Requires="x14">
        <control shapeId="71821" r:id="rId520" name="CommandButton132">
          <controlPr autoLine="0" r:id="rId521">
            <anchor moveWithCells="1">
              <from>
                <xdr:col>0</xdr:col>
                <xdr:colOff>285750</xdr:colOff>
                <xdr:row>481</xdr:row>
                <xdr:rowOff>9525</xdr:rowOff>
              </from>
              <to>
                <xdr:col>0</xdr:col>
                <xdr:colOff>1200150</xdr:colOff>
                <xdr:row>482</xdr:row>
                <xdr:rowOff>152400</xdr:rowOff>
              </to>
            </anchor>
          </controlPr>
        </control>
      </mc:Choice>
      <mc:Fallback>
        <control shapeId="71821" r:id="rId520" name="CommandButton132"/>
      </mc:Fallback>
    </mc:AlternateContent>
    <mc:AlternateContent xmlns:mc="http://schemas.openxmlformats.org/markup-compatibility/2006">
      <mc:Choice Requires="x14">
        <control shapeId="71820" r:id="rId522" name="CommandButton131">
          <controlPr autoLine="0" r:id="rId523">
            <anchor moveWithCells="1">
              <from>
                <xdr:col>0</xdr:col>
                <xdr:colOff>295275</xdr:colOff>
                <xdr:row>479</xdr:row>
                <xdr:rowOff>28575</xdr:rowOff>
              </from>
              <to>
                <xdr:col>0</xdr:col>
                <xdr:colOff>1209675</xdr:colOff>
                <xdr:row>481</xdr:row>
                <xdr:rowOff>9525</xdr:rowOff>
              </to>
            </anchor>
          </controlPr>
        </control>
      </mc:Choice>
      <mc:Fallback>
        <control shapeId="71820" r:id="rId522" name="CommandButton131"/>
      </mc:Fallback>
    </mc:AlternateContent>
    <mc:AlternateContent xmlns:mc="http://schemas.openxmlformats.org/markup-compatibility/2006">
      <mc:Choice Requires="x14">
        <control shapeId="71819" r:id="rId524" name="CommandButton130">
          <controlPr autoLine="0" r:id="rId525">
            <anchor moveWithCells="1">
              <from>
                <xdr:col>0</xdr:col>
                <xdr:colOff>276225</xdr:colOff>
                <xdr:row>477</xdr:row>
                <xdr:rowOff>38100</xdr:rowOff>
              </from>
              <to>
                <xdr:col>0</xdr:col>
                <xdr:colOff>1190625</xdr:colOff>
                <xdr:row>479</xdr:row>
                <xdr:rowOff>19050</xdr:rowOff>
              </to>
            </anchor>
          </controlPr>
        </control>
      </mc:Choice>
      <mc:Fallback>
        <control shapeId="71819" r:id="rId524" name="CommandButton130"/>
      </mc:Fallback>
    </mc:AlternateContent>
    <mc:AlternateContent xmlns:mc="http://schemas.openxmlformats.org/markup-compatibility/2006">
      <mc:Choice Requires="x14">
        <control shapeId="71818" r:id="rId526" name="CommandButton129">
          <controlPr autoLine="0" r:id="rId527">
            <anchor moveWithCells="1">
              <from>
                <xdr:col>0</xdr:col>
                <xdr:colOff>276225</xdr:colOff>
                <xdr:row>475</xdr:row>
                <xdr:rowOff>47625</xdr:rowOff>
              </from>
              <to>
                <xdr:col>0</xdr:col>
                <xdr:colOff>1190625</xdr:colOff>
                <xdr:row>477</xdr:row>
                <xdr:rowOff>28575</xdr:rowOff>
              </to>
            </anchor>
          </controlPr>
        </control>
      </mc:Choice>
      <mc:Fallback>
        <control shapeId="71818" r:id="rId526" name="CommandButton129"/>
      </mc:Fallback>
    </mc:AlternateContent>
    <mc:AlternateContent xmlns:mc="http://schemas.openxmlformats.org/markup-compatibility/2006">
      <mc:Choice Requires="x14">
        <control shapeId="71817" r:id="rId528" name="CommandButton128">
          <controlPr autoLine="0" r:id="rId529">
            <anchor moveWithCells="1">
              <from>
                <xdr:col>0</xdr:col>
                <xdr:colOff>276225</xdr:colOff>
                <xdr:row>454</xdr:row>
                <xdr:rowOff>19050</xdr:rowOff>
              </from>
              <to>
                <xdr:col>0</xdr:col>
                <xdr:colOff>1457325</xdr:colOff>
                <xdr:row>456</xdr:row>
                <xdr:rowOff>0</xdr:rowOff>
              </to>
            </anchor>
          </controlPr>
        </control>
      </mc:Choice>
      <mc:Fallback>
        <control shapeId="71817" r:id="rId528" name="CommandButton128"/>
      </mc:Fallback>
    </mc:AlternateContent>
    <mc:AlternateContent xmlns:mc="http://schemas.openxmlformats.org/markup-compatibility/2006">
      <mc:Choice Requires="x14">
        <control shapeId="71816" r:id="rId530" name="CommandButton127">
          <controlPr autoLine="0" r:id="rId531">
            <anchor moveWithCells="1">
              <from>
                <xdr:col>0</xdr:col>
                <xdr:colOff>285750</xdr:colOff>
                <xdr:row>452</xdr:row>
                <xdr:rowOff>19050</xdr:rowOff>
              </from>
              <to>
                <xdr:col>0</xdr:col>
                <xdr:colOff>1438275</xdr:colOff>
                <xdr:row>454</xdr:row>
                <xdr:rowOff>0</xdr:rowOff>
              </to>
            </anchor>
          </controlPr>
        </control>
      </mc:Choice>
      <mc:Fallback>
        <control shapeId="71816" r:id="rId530" name="CommandButton127"/>
      </mc:Fallback>
    </mc:AlternateContent>
    <mc:AlternateContent xmlns:mc="http://schemas.openxmlformats.org/markup-compatibility/2006">
      <mc:Choice Requires="x14">
        <control shapeId="71815" r:id="rId532" name="CommandButton126">
          <controlPr autoLine="0" r:id="rId533">
            <anchor moveWithCells="1">
              <from>
                <xdr:col>0</xdr:col>
                <xdr:colOff>276225</xdr:colOff>
                <xdr:row>450</xdr:row>
                <xdr:rowOff>28575</xdr:rowOff>
              </from>
              <to>
                <xdr:col>0</xdr:col>
                <xdr:colOff>1190625</xdr:colOff>
                <xdr:row>452</xdr:row>
                <xdr:rowOff>9525</xdr:rowOff>
              </to>
            </anchor>
          </controlPr>
        </control>
      </mc:Choice>
      <mc:Fallback>
        <control shapeId="71815" r:id="rId532" name="CommandButton126"/>
      </mc:Fallback>
    </mc:AlternateContent>
    <mc:AlternateContent xmlns:mc="http://schemas.openxmlformats.org/markup-compatibility/2006">
      <mc:Choice Requires="x14">
        <control shapeId="71814" r:id="rId534" name="CommandButton125">
          <controlPr autoLine="0" r:id="rId535">
            <anchor moveWithCells="1">
              <from>
                <xdr:col>0</xdr:col>
                <xdr:colOff>266700</xdr:colOff>
                <xdr:row>448</xdr:row>
                <xdr:rowOff>28575</xdr:rowOff>
              </from>
              <to>
                <xdr:col>0</xdr:col>
                <xdr:colOff>1200150</xdr:colOff>
                <xdr:row>450</xdr:row>
                <xdr:rowOff>9525</xdr:rowOff>
              </to>
            </anchor>
          </controlPr>
        </control>
      </mc:Choice>
      <mc:Fallback>
        <control shapeId="71814" r:id="rId534" name="CommandButton125"/>
      </mc:Fallback>
    </mc:AlternateContent>
    <mc:AlternateContent xmlns:mc="http://schemas.openxmlformats.org/markup-compatibility/2006">
      <mc:Choice Requires="x14">
        <control shapeId="71813" r:id="rId536" name="CommandButton124">
          <controlPr autoLine="0" r:id="rId537">
            <anchor moveWithCells="1">
              <from>
                <xdr:col>0</xdr:col>
                <xdr:colOff>266700</xdr:colOff>
                <xdr:row>446</xdr:row>
                <xdr:rowOff>9525</xdr:rowOff>
              </from>
              <to>
                <xdr:col>0</xdr:col>
                <xdr:colOff>1181100</xdr:colOff>
                <xdr:row>447</xdr:row>
                <xdr:rowOff>152400</xdr:rowOff>
              </to>
            </anchor>
          </controlPr>
        </control>
      </mc:Choice>
      <mc:Fallback>
        <control shapeId="71813" r:id="rId536" name="CommandButton124"/>
      </mc:Fallback>
    </mc:AlternateContent>
    <mc:AlternateContent xmlns:mc="http://schemas.openxmlformats.org/markup-compatibility/2006">
      <mc:Choice Requires="x14">
        <control shapeId="71812" r:id="rId538" name="CommandButton123">
          <controlPr autoLine="0" r:id="rId539">
            <anchor moveWithCells="1">
              <from>
                <xdr:col>0</xdr:col>
                <xdr:colOff>276225</xdr:colOff>
                <xdr:row>443</xdr:row>
                <xdr:rowOff>152400</xdr:rowOff>
              </from>
              <to>
                <xdr:col>0</xdr:col>
                <xdr:colOff>1190625</xdr:colOff>
                <xdr:row>445</xdr:row>
                <xdr:rowOff>133350</xdr:rowOff>
              </to>
            </anchor>
          </controlPr>
        </control>
      </mc:Choice>
      <mc:Fallback>
        <control shapeId="71812" r:id="rId538" name="CommandButton123"/>
      </mc:Fallback>
    </mc:AlternateContent>
    <mc:AlternateContent xmlns:mc="http://schemas.openxmlformats.org/markup-compatibility/2006">
      <mc:Choice Requires="x14">
        <control shapeId="71811" r:id="rId540" name="CommandButton122">
          <controlPr autoLine="0" r:id="rId541">
            <anchor moveWithCells="1">
              <from>
                <xdr:col>0</xdr:col>
                <xdr:colOff>285750</xdr:colOff>
                <xdr:row>441</xdr:row>
                <xdr:rowOff>152400</xdr:rowOff>
              </from>
              <to>
                <xdr:col>0</xdr:col>
                <xdr:colOff>1200150</xdr:colOff>
                <xdr:row>443</xdr:row>
                <xdr:rowOff>133350</xdr:rowOff>
              </to>
            </anchor>
          </controlPr>
        </control>
      </mc:Choice>
      <mc:Fallback>
        <control shapeId="71811" r:id="rId540" name="CommandButton122"/>
      </mc:Fallback>
    </mc:AlternateContent>
    <mc:AlternateContent xmlns:mc="http://schemas.openxmlformats.org/markup-compatibility/2006">
      <mc:Choice Requires="x14">
        <control shapeId="71810" r:id="rId542" name="CommandButton121">
          <controlPr autoLine="0" r:id="rId543">
            <anchor moveWithCells="1">
              <from>
                <xdr:col>0</xdr:col>
                <xdr:colOff>285750</xdr:colOff>
                <xdr:row>440</xdr:row>
                <xdr:rowOff>9525</xdr:rowOff>
              </from>
              <to>
                <xdr:col>0</xdr:col>
                <xdr:colOff>1200150</xdr:colOff>
                <xdr:row>441</xdr:row>
                <xdr:rowOff>152400</xdr:rowOff>
              </to>
            </anchor>
          </controlPr>
        </control>
      </mc:Choice>
      <mc:Fallback>
        <control shapeId="71810" r:id="rId542" name="CommandButton121"/>
      </mc:Fallback>
    </mc:AlternateContent>
    <mc:AlternateContent xmlns:mc="http://schemas.openxmlformats.org/markup-compatibility/2006">
      <mc:Choice Requires="x14">
        <control shapeId="71809" r:id="rId544" name="CommandButton120">
          <controlPr autoLine="0" r:id="rId545">
            <anchor moveWithCells="1">
              <from>
                <xdr:col>0</xdr:col>
                <xdr:colOff>295275</xdr:colOff>
                <xdr:row>438</xdr:row>
                <xdr:rowOff>28575</xdr:rowOff>
              </from>
              <to>
                <xdr:col>0</xdr:col>
                <xdr:colOff>1209675</xdr:colOff>
                <xdr:row>440</xdr:row>
                <xdr:rowOff>9525</xdr:rowOff>
              </to>
            </anchor>
          </controlPr>
        </control>
      </mc:Choice>
      <mc:Fallback>
        <control shapeId="71809" r:id="rId544" name="CommandButton120"/>
      </mc:Fallback>
    </mc:AlternateContent>
    <mc:AlternateContent xmlns:mc="http://schemas.openxmlformats.org/markup-compatibility/2006">
      <mc:Choice Requires="x14">
        <control shapeId="71808" r:id="rId546" name="CommandButton119">
          <controlPr autoLine="0" r:id="rId547">
            <anchor moveWithCells="1">
              <from>
                <xdr:col>0</xdr:col>
                <xdr:colOff>276225</xdr:colOff>
                <xdr:row>436</xdr:row>
                <xdr:rowOff>38100</xdr:rowOff>
              </from>
              <to>
                <xdr:col>0</xdr:col>
                <xdr:colOff>1190625</xdr:colOff>
                <xdr:row>438</xdr:row>
                <xdr:rowOff>19050</xdr:rowOff>
              </to>
            </anchor>
          </controlPr>
        </control>
      </mc:Choice>
      <mc:Fallback>
        <control shapeId="71808" r:id="rId546" name="CommandButton119"/>
      </mc:Fallback>
    </mc:AlternateContent>
    <mc:AlternateContent xmlns:mc="http://schemas.openxmlformats.org/markup-compatibility/2006">
      <mc:Choice Requires="x14">
        <control shapeId="71807" r:id="rId548" name="CommandButton118">
          <controlPr autoLine="0" r:id="rId549">
            <anchor moveWithCells="1">
              <from>
                <xdr:col>0</xdr:col>
                <xdr:colOff>276225</xdr:colOff>
                <xdr:row>434</xdr:row>
                <xdr:rowOff>47625</xdr:rowOff>
              </from>
              <to>
                <xdr:col>0</xdr:col>
                <xdr:colOff>1190625</xdr:colOff>
                <xdr:row>436</xdr:row>
                <xdr:rowOff>28575</xdr:rowOff>
              </to>
            </anchor>
          </controlPr>
        </control>
      </mc:Choice>
      <mc:Fallback>
        <control shapeId="71807" r:id="rId548" name="CommandButton118"/>
      </mc:Fallback>
    </mc:AlternateContent>
    <mc:AlternateContent xmlns:mc="http://schemas.openxmlformats.org/markup-compatibility/2006">
      <mc:Choice Requires="x14">
        <control shapeId="71806" r:id="rId550" name="CommandButton117">
          <controlPr autoLine="0" r:id="rId551">
            <anchor moveWithCells="1">
              <from>
                <xdr:col>0</xdr:col>
                <xdr:colOff>276225</xdr:colOff>
                <xdr:row>413</xdr:row>
                <xdr:rowOff>19050</xdr:rowOff>
              </from>
              <to>
                <xdr:col>0</xdr:col>
                <xdr:colOff>1457325</xdr:colOff>
                <xdr:row>415</xdr:row>
                <xdr:rowOff>0</xdr:rowOff>
              </to>
            </anchor>
          </controlPr>
        </control>
      </mc:Choice>
      <mc:Fallback>
        <control shapeId="71806" r:id="rId550" name="CommandButton117"/>
      </mc:Fallback>
    </mc:AlternateContent>
    <mc:AlternateContent xmlns:mc="http://schemas.openxmlformats.org/markup-compatibility/2006">
      <mc:Choice Requires="x14">
        <control shapeId="71805" r:id="rId552" name="CommandButton116">
          <controlPr autoLine="0" r:id="rId553">
            <anchor moveWithCells="1">
              <from>
                <xdr:col>0</xdr:col>
                <xdr:colOff>285750</xdr:colOff>
                <xdr:row>411</xdr:row>
                <xdr:rowOff>19050</xdr:rowOff>
              </from>
              <to>
                <xdr:col>0</xdr:col>
                <xdr:colOff>1438275</xdr:colOff>
                <xdr:row>413</xdr:row>
                <xdr:rowOff>0</xdr:rowOff>
              </to>
            </anchor>
          </controlPr>
        </control>
      </mc:Choice>
      <mc:Fallback>
        <control shapeId="71805" r:id="rId552" name="CommandButton116"/>
      </mc:Fallback>
    </mc:AlternateContent>
    <mc:AlternateContent xmlns:mc="http://schemas.openxmlformats.org/markup-compatibility/2006">
      <mc:Choice Requires="x14">
        <control shapeId="71804" r:id="rId554" name="CommandButton115">
          <controlPr autoLine="0" r:id="rId555">
            <anchor moveWithCells="1">
              <from>
                <xdr:col>0</xdr:col>
                <xdr:colOff>276225</xdr:colOff>
                <xdr:row>409</xdr:row>
                <xdr:rowOff>28575</xdr:rowOff>
              </from>
              <to>
                <xdr:col>0</xdr:col>
                <xdr:colOff>1190625</xdr:colOff>
                <xdr:row>411</xdr:row>
                <xdr:rowOff>9525</xdr:rowOff>
              </to>
            </anchor>
          </controlPr>
        </control>
      </mc:Choice>
      <mc:Fallback>
        <control shapeId="71804" r:id="rId554" name="CommandButton115"/>
      </mc:Fallback>
    </mc:AlternateContent>
    <mc:AlternateContent xmlns:mc="http://schemas.openxmlformats.org/markup-compatibility/2006">
      <mc:Choice Requires="x14">
        <control shapeId="71803" r:id="rId556" name="CommandButton114">
          <controlPr autoLine="0" r:id="rId557">
            <anchor moveWithCells="1">
              <from>
                <xdr:col>0</xdr:col>
                <xdr:colOff>266700</xdr:colOff>
                <xdr:row>407</xdr:row>
                <xdr:rowOff>28575</xdr:rowOff>
              </from>
              <to>
                <xdr:col>0</xdr:col>
                <xdr:colOff>1200150</xdr:colOff>
                <xdr:row>409</xdr:row>
                <xdr:rowOff>9525</xdr:rowOff>
              </to>
            </anchor>
          </controlPr>
        </control>
      </mc:Choice>
      <mc:Fallback>
        <control shapeId="71803" r:id="rId556" name="CommandButton114"/>
      </mc:Fallback>
    </mc:AlternateContent>
    <mc:AlternateContent xmlns:mc="http://schemas.openxmlformats.org/markup-compatibility/2006">
      <mc:Choice Requires="x14">
        <control shapeId="71802" r:id="rId558" name="CommandButton113">
          <controlPr autoLine="0" r:id="rId559">
            <anchor moveWithCells="1">
              <from>
                <xdr:col>0</xdr:col>
                <xdr:colOff>266700</xdr:colOff>
                <xdr:row>405</xdr:row>
                <xdr:rowOff>9525</xdr:rowOff>
              </from>
              <to>
                <xdr:col>0</xdr:col>
                <xdr:colOff>1181100</xdr:colOff>
                <xdr:row>406</xdr:row>
                <xdr:rowOff>152400</xdr:rowOff>
              </to>
            </anchor>
          </controlPr>
        </control>
      </mc:Choice>
      <mc:Fallback>
        <control shapeId="71802" r:id="rId558" name="CommandButton113"/>
      </mc:Fallback>
    </mc:AlternateContent>
    <mc:AlternateContent xmlns:mc="http://schemas.openxmlformats.org/markup-compatibility/2006">
      <mc:Choice Requires="x14">
        <control shapeId="71801" r:id="rId560" name="CommandButton112">
          <controlPr autoLine="0" r:id="rId561">
            <anchor moveWithCells="1">
              <from>
                <xdr:col>0</xdr:col>
                <xdr:colOff>276225</xdr:colOff>
                <xdr:row>402</xdr:row>
                <xdr:rowOff>152400</xdr:rowOff>
              </from>
              <to>
                <xdr:col>0</xdr:col>
                <xdr:colOff>1190625</xdr:colOff>
                <xdr:row>404</xdr:row>
                <xdr:rowOff>133350</xdr:rowOff>
              </to>
            </anchor>
          </controlPr>
        </control>
      </mc:Choice>
      <mc:Fallback>
        <control shapeId="71801" r:id="rId560" name="CommandButton112"/>
      </mc:Fallback>
    </mc:AlternateContent>
    <mc:AlternateContent xmlns:mc="http://schemas.openxmlformats.org/markup-compatibility/2006">
      <mc:Choice Requires="x14">
        <control shapeId="71800" r:id="rId562" name="CommandButton111">
          <controlPr autoLine="0" r:id="rId563">
            <anchor moveWithCells="1">
              <from>
                <xdr:col>0</xdr:col>
                <xdr:colOff>285750</xdr:colOff>
                <xdr:row>400</xdr:row>
                <xdr:rowOff>152400</xdr:rowOff>
              </from>
              <to>
                <xdr:col>0</xdr:col>
                <xdr:colOff>1200150</xdr:colOff>
                <xdr:row>402</xdr:row>
                <xdr:rowOff>133350</xdr:rowOff>
              </to>
            </anchor>
          </controlPr>
        </control>
      </mc:Choice>
      <mc:Fallback>
        <control shapeId="71800" r:id="rId562" name="CommandButton111"/>
      </mc:Fallback>
    </mc:AlternateContent>
    <mc:AlternateContent xmlns:mc="http://schemas.openxmlformats.org/markup-compatibility/2006">
      <mc:Choice Requires="x14">
        <control shapeId="71799" r:id="rId564" name="CommandButton110">
          <controlPr autoLine="0" r:id="rId565">
            <anchor moveWithCells="1">
              <from>
                <xdr:col>0</xdr:col>
                <xdr:colOff>285750</xdr:colOff>
                <xdr:row>399</xdr:row>
                <xdr:rowOff>9525</xdr:rowOff>
              </from>
              <to>
                <xdr:col>0</xdr:col>
                <xdr:colOff>1200150</xdr:colOff>
                <xdr:row>400</xdr:row>
                <xdr:rowOff>152400</xdr:rowOff>
              </to>
            </anchor>
          </controlPr>
        </control>
      </mc:Choice>
      <mc:Fallback>
        <control shapeId="71799" r:id="rId564" name="CommandButton110"/>
      </mc:Fallback>
    </mc:AlternateContent>
    <mc:AlternateContent xmlns:mc="http://schemas.openxmlformats.org/markup-compatibility/2006">
      <mc:Choice Requires="x14">
        <control shapeId="71798" r:id="rId566" name="CommandButton109">
          <controlPr autoLine="0" r:id="rId567">
            <anchor moveWithCells="1">
              <from>
                <xdr:col>0</xdr:col>
                <xdr:colOff>295275</xdr:colOff>
                <xdr:row>397</xdr:row>
                <xdr:rowOff>28575</xdr:rowOff>
              </from>
              <to>
                <xdr:col>0</xdr:col>
                <xdr:colOff>1209675</xdr:colOff>
                <xdr:row>399</xdr:row>
                <xdr:rowOff>9525</xdr:rowOff>
              </to>
            </anchor>
          </controlPr>
        </control>
      </mc:Choice>
      <mc:Fallback>
        <control shapeId="71798" r:id="rId566" name="CommandButton109"/>
      </mc:Fallback>
    </mc:AlternateContent>
    <mc:AlternateContent xmlns:mc="http://schemas.openxmlformats.org/markup-compatibility/2006">
      <mc:Choice Requires="x14">
        <control shapeId="71797" r:id="rId568" name="CommandButton108">
          <controlPr autoLine="0" r:id="rId569">
            <anchor moveWithCells="1">
              <from>
                <xdr:col>0</xdr:col>
                <xdr:colOff>276225</xdr:colOff>
                <xdr:row>395</xdr:row>
                <xdr:rowOff>38100</xdr:rowOff>
              </from>
              <to>
                <xdr:col>0</xdr:col>
                <xdr:colOff>1190625</xdr:colOff>
                <xdr:row>397</xdr:row>
                <xdr:rowOff>19050</xdr:rowOff>
              </to>
            </anchor>
          </controlPr>
        </control>
      </mc:Choice>
      <mc:Fallback>
        <control shapeId="71797" r:id="rId568" name="CommandButton108"/>
      </mc:Fallback>
    </mc:AlternateContent>
    <mc:AlternateContent xmlns:mc="http://schemas.openxmlformats.org/markup-compatibility/2006">
      <mc:Choice Requires="x14">
        <control shapeId="71796" r:id="rId570" name="CommandButton107">
          <controlPr autoLine="0" r:id="rId571">
            <anchor moveWithCells="1">
              <from>
                <xdr:col>0</xdr:col>
                <xdr:colOff>276225</xdr:colOff>
                <xdr:row>393</xdr:row>
                <xdr:rowOff>47625</xdr:rowOff>
              </from>
              <to>
                <xdr:col>0</xdr:col>
                <xdr:colOff>1190625</xdr:colOff>
                <xdr:row>395</xdr:row>
                <xdr:rowOff>28575</xdr:rowOff>
              </to>
            </anchor>
          </controlPr>
        </control>
      </mc:Choice>
      <mc:Fallback>
        <control shapeId="71796" r:id="rId570" name="CommandButton107"/>
      </mc:Fallback>
    </mc:AlternateContent>
    <mc:AlternateContent xmlns:mc="http://schemas.openxmlformats.org/markup-compatibility/2006">
      <mc:Choice Requires="x14">
        <control shapeId="71795" r:id="rId572" name="CommandButton106">
          <controlPr autoLine="0" r:id="rId573">
            <anchor moveWithCells="1">
              <from>
                <xdr:col>0</xdr:col>
                <xdr:colOff>276225</xdr:colOff>
                <xdr:row>371</xdr:row>
                <xdr:rowOff>19050</xdr:rowOff>
              </from>
              <to>
                <xdr:col>0</xdr:col>
                <xdr:colOff>1457325</xdr:colOff>
                <xdr:row>373</xdr:row>
                <xdr:rowOff>0</xdr:rowOff>
              </to>
            </anchor>
          </controlPr>
        </control>
      </mc:Choice>
      <mc:Fallback>
        <control shapeId="71795" r:id="rId572" name="CommandButton106"/>
      </mc:Fallback>
    </mc:AlternateContent>
    <mc:AlternateContent xmlns:mc="http://schemas.openxmlformats.org/markup-compatibility/2006">
      <mc:Choice Requires="x14">
        <control shapeId="71794" r:id="rId574" name="CommandButton105">
          <controlPr autoLine="0" r:id="rId575">
            <anchor moveWithCells="1">
              <from>
                <xdr:col>0</xdr:col>
                <xdr:colOff>285750</xdr:colOff>
                <xdr:row>369</xdr:row>
                <xdr:rowOff>19050</xdr:rowOff>
              </from>
              <to>
                <xdr:col>0</xdr:col>
                <xdr:colOff>1438275</xdr:colOff>
                <xdr:row>371</xdr:row>
                <xdr:rowOff>0</xdr:rowOff>
              </to>
            </anchor>
          </controlPr>
        </control>
      </mc:Choice>
      <mc:Fallback>
        <control shapeId="71794" r:id="rId574" name="CommandButton105"/>
      </mc:Fallback>
    </mc:AlternateContent>
    <mc:AlternateContent xmlns:mc="http://schemas.openxmlformats.org/markup-compatibility/2006">
      <mc:Choice Requires="x14">
        <control shapeId="71793" r:id="rId576" name="CommandButton104">
          <controlPr autoLine="0" r:id="rId577">
            <anchor moveWithCells="1">
              <from>
                <xdr:col>0</xdr:col>
                <xdr:colOff>276225</xdr:colOff>
                <xdr:row>367</xdr:row>
                <xdr:rowOff>28575</xdr:rowOff>
              </from>
              <to>
                <xdr:col>0</xdr:col>
                <xdr:colOff>1190625</xdr:colOff>
                <xdr:row>369</xdr:row>
                <xdr:rowOff>9525</xdr:rowOff>
              </to>
            </anchor>
          </controlPr>
        </control>
      </mc:Choice>
      <mc:Fallback>
        <control shapeId="71793" r:id="rId576" name="CommandButton104"/>
      </mc:Fallback>
    </mc:AlternateContent>
    <mc:AlternateContent xmlns:mc="http://schemas.openxmlformats.org/markup-compatibility/2006">
      <mc:Choice Requires="x14">
        <control shapeId="71792" r:id="rId578" name="CommandButton103">
          <controlPr autoLine="0" r:id="rId579">
            <anchor moveWithCells="1">
              <from>
                <xdr:col>0</xdr:col>
                <xdr:colOff>266700</xdr:colOff>
                <xdr:row>365</xdr:row>
                <xdr:rowOff>28575</xdr:rowOff>
              </from>
              <to>
                <xdr:col>0</xdr:col>
                <xdr:colOff>1200150</xdr:colOff>
                <xdr:row>367</xdr:row>
                <xdr:rowOff>9525</xdr:rowOff>
              </to>
            </anchor>
          </controlPr>
        </control>
      </mc:Choice>
      <mc:Fallback>
        <control shapeId="71792" r:id="rId578" name="CommandButton103"/>
      </mc:Fallback>
    </mc:AlternateContent>
    <mc:AlternateContent xmlns:mc="http://schemas.openxmlformats.org/markup-compatibility/2006">
      <mc:Choice Requires="x14">
        <control shapeId="71791" r:id="rId580" name="CommandButton102">
          <controlPr autoLine="0" r:id="rId581">
            <anchor moveWithCells="1">
              <from>
                <xdr:col>0</xdr:col>
                <xdr:colOff>266700</xdr:colOff>
                <xdr:row>363</xdr:row>
                <xdr:rowOff>9525</xdr:rowOff>
              </from>
              <to>
                <xdr:col>0</xdr:col>
                <xdr:colOff>1181100</xdr:colOff>
                <xdr:row>364</xdr:row>
                <xdr:rowOff>152400</xdr:rowOff>
              </to>
            </anchor>
          </controlPr>
        </control>
      </mc:Choice>
      <mc:Fallback>
        <control shapeId="71791" r:id="rId580" name="CommandButton102"/>
      </mc:Fallback>
    </mc:AlternateContent>
    <mc:AlternateContent xmlns:mc="http://schemas.openxmlformats.org/markup-compatibility/2006">
      <mc:Choice Requires="x14">
        <control shapeId="71790" r:id="rId582" name="CommandButton101">
          <controlPr autoLine="0" r:id="rId583">
            <anchor moveWithCells="1">
              <from>
                <xdr:col>0</xdr:col>
                <xdr:colOff>276225</xdr:colOff>
                <xdr:row>360</xdr:row>
                <xdr:rowOff>152400</xdr:rowOff>
              </from>
              <to>
                <xdr:col>0</xdr:col>
                <xdr:colOff>1190625</xdr:colOff>
                <xdr:row>362</xdr:row>
                <xdr:rowOff>133350</xdr:rowOff>
              </to>
            </anchor>
          </controlPr>
        </control>
      </mc:Choice>
      <mc:Fallback>
        <control shapeId="71790" r:id="rId582" name="CommandButton101"/>
      </mc:Fallback>
    </mc:AlternateContent>
    <mc:AlternateContent xmlns:mc="http://schemas.openxmlformats.org/markup-compatibility/2006">
      <mc:Choice Requires="x14">
        <control shapeId="71789" r:id="rId584" name="CommandButton100">
          <controlPr autoLine="0" r:id="rId585">
            <anchor moveWithCells="1">
              <from>
                <xdr:col>0</xdr:col>
                <xdr:colOff>285750</xdr:colOff>
                <xdr:row>358</xdr:row>
                <xdr:rowOff>152400</xdr:rowOff>
              </from>
              <to>
                <xdr:col>0</xdr:col>
                <xdr:colOff>1200150</xdr:colOff>
                <xdr:row>360</xdr:row>
                <xdr:rowOff>133350</xdr:rowOff>
              </to>
            </anchor>
          </controlPr>
        </control>
      </mc:Choice>
      <mc:Fallback>
        <control shapeId="71789" r:id="rId584" name="CommandButton100"/>
      </mc:Fallback>
    </mc:AlternateContent>
    <mc:AlternateContent xmlns:mc="http://schemas.openxmlformats.org/markup-compatibility/2006">
      <mc:Choice Requires="x14">
        <control shapeId="71788" r:id="rId586" name="CommandButton99">
          <controlPr autoLine="0" r:id="rId587">
            <anchor moveWithCells="1">
              <from>
                <xdr:col>0</xdr:col>
                <xdr:colOff>285750</xdr:colOff>
                <xdr:row>357</xdr:row>
                <xdr:rowOff>9525</xdr:rowOff>
              </from>
              <to>
                <xdr:col>0</xdr:col>
                <xdr:colOff>1200150</xdr:colOff>
                <xdr:row>358</xdr:row>
                <xdr:rowOff>152400</xdr:rowOff>
              </to>
            </anchor>
          </controlPr>
        </control>
      </mc:Choice>
      <mc:Fallback>
        <control shapeId="71788" r:id="rId586" name="CommandButton99"/>
      </mc:Fallback>
    </mc:AlternateContent>
    <mc:AlternateContent xmlns:mc="http://schemas.openxmlformats.org/markup-compatibility/2006">
      <mc:Choice Requires="x14">
        <control shapeId="71787" r:id="rId588" name="CommandButton98">
          <controlPr autoLine="0" r:id="rId589">
            <anchor moveWithCells="1">
              <from>
                <xdr:col>0</xdr:col>
                <xdr:colOff>295275</xdr:colOff>
                <xdr:row>355</xdr:row>
                <xdr:rowOff>28575</xdr:rowOff>
              </from>
              <to>
                <xdr:col>0</xdr:col>
                <xdr:colOff>1209675</xdr:colOff>
                <xdr:row>357</xdr:row>
                <xdr:rowOff>9525</xdr:rowOff>
              </to>
            </anchor>
          </controlPr>
        </control>
      </mc:Choice>
      <mc:Fallback>
        <control shapeId="71787" r:id="rId588" name="CommandButton98"/>
      </mc:Fallback>
    </mc:AlternateContent>
    <mc:AlternateContent xmlns:mc="http://schemas.openxmlformats.org/markup-compatibility/2006">
      <mc:Choice Requires="x14">
        <control shapeId="71786" r:id="rId590" name="CommandButton97">
          <controlPr autoLine="0" r:id="rId591">
            <anchor moveWithCells="1">
              <from>
                <xdr:col>0</xdr:col>
                <xdr:colOff>276225</xdr:colOff>
                <xdr:row>353</xdr:row>
                <xdr:rowOff>38100</xdr:rowOff>
              </from>
              <to>
                <xdr:col>0</xdr:col>
                <xdr:colOff>1190625</xdr:colOff>
                <xdr:row>355</xdr:row>
                <xdr:rowOff>19050</xdr:rowOff>
              </to>
            </anchor>
          </controlPr>
        </control>
      </mc:Choice>
      <mc:Fallback>
        <control shapeId="71786" r:id="rId590" name="CommandButton97"/>
      </mc:Fallback>
    </mc:AlternateContent>
    <mc:AlternateContent xmlns:mc="http://schemas.openxmlformats.org/markup-compatibility/2006">
      <mc:Choice Requires="x14">
        <control shapeId="71785" r:id="rId592" name="CommandButton96">
          <controlPr autoLine="0" r:id="rId593">
            <anchor moveWithCells="1">
              <from>
                <xdr:col>0</xdr:col>
                <xdr:colOff>276225</xdr:colOff>
                <xdr:row>351</xdr:row>
                <xdr:rowOff>47625</xdr:rowOff>
              </from>
              <to>
                <xdr:col>0</xdr:col>
                <xdr:colOff>1190625</xdr:colOff>
                <xdr:row>353</xdr:row>
                <xdr:rowOff>28575</xdr:rowOff>
              </to>
            </anchor>
          </controlPr>
        </control>
      </mc:Choice>
      <mc:Fallback>
        <control shapeId="71785" r:id="rId592" name="CommandButton96"/>
      </mc:Fallback>
    </mc:AlternateContent>
    <mc:AlternateContent xmlns:mc="http://schemas.openxmlformats.org/markup-compatibility/2006">
      <mc:Choice Requires="x14">
        <control shapeId="71784" r:id="rId594" name="CommandButton95">
          <controlPr autoLine="0" r:id="rId595">
            <anchor moveWithCells="1">
              <from>
                <xdr:col>0</xdr:col>
                <xdr:colOff>276225</xdr:colOff>
                <xdr:row>329</xdr:row>
                <xdr:rowOff>19050</xdr:rowOff>
              </from>
              <to>
                <xdr:col>0</xdr:col>
                <xdr:colOff>1457325</xdr:colOff>
                <xdr:row>331</xdr:row>
                <xdr:rowOff>0</xdr:rowOff>
              </to>
            </anchor>
          </controlPr>
        </control>
      </mc:Choice>
      <mc:Fallback>
        <control shapeId="71784" r:id="rId594" name="CommandButton95"/>
      </mc:Fallback>
    </mc:AlternateContent>
    <mc:AlternateContent xmlns:mc="http://schemas.openxmlformats.org/markup-compatibility/2006">
      <mc:Choice Requires="x14">
        <control shapeId="71783" r:id="rId596" name="CommandButton94">
          <controlPr autoLine="0" r:id="rId597">
            <anchor moveWithCells="1">
              <from>
                <xdr:col>0</xdr:col>
                <xdr:colOff>285750</xdr:colOff>
                <xdr:row>327</xdr:row>
                <xdr:rowOff>19050</xdr:rowOff>
              </from>
              <to>
                <xdr:col>0</xdr:col>
                <xdr:colOff>1438275</xdr:colOff>
                <xdr:row>329</xdr:row>
                <xdr:rowOff>0</xdr:rowOff>
              </to>
            </anchor>
          </controlPr>
        </control>
      </mc:Choice>
      <mc:Fallback>
        <control shapeId="71783" r:id="rId596" name="CommandButton94"/>
      </mc:Fallback>
    </mc:AlternateContent>
    <mc:AlternateContent xmlns:mc="http://schemas.openxmlformats.org/markup-compatibility/2006">
      <mc:Choice Requires="x14">
        <control shapeId="71782" r:id="rId598" name="CommandButton93">
          <controlPr autoLine="0" r:id="rId599">
            <anchor moveWithCells="1">
              <from>
                <xdr:col>0</xdr:col>
                <xdr:colOff>276225</xdr:colOff>
                <xdr:row>325</xdr:row>
                <xdr:rowOff>28575</xdr:rowOff>
              </from>
              <to>
                <xdr:col>0</xdr:col>
                <xdr:colOff>1190625</xdr:colOff>
                <xdr:row>327</xdr:row>
                <xdr:rowOff>9525</xdr:rowOff>
              </to>
            </anchor>
          </controlPr>
        </control>
      </mc:Choice>
      <mc:Fallback>
        <control shapeId="71782" r:id="rId598" name="CommandButton93"/>
      </mc:Fallback>
    </mc:AlternateContent>
    <mc:AlternateContent xmlns:mc="http://schemas.openxmlformats.org/markup-compatibility/2006">
      <mc:Choice Requires="x14">
        <control shapeId="71781" r:id="rId600" name="CommandButton92">
          <controlPr autoLine="0" r:id="rId601">
            <anchor moveWithCells="1">
              <from>
                <xdr:col>0</xdr:col>
                <xdr:colOff>266700</xdr:colOff>
                <xdr:row>323</xdr:row>
                <xdr:rowOff>28575</xdr:rowOff>
              </from>
              <to>
                <xdr:col>0</xdr:col>
                <xdr:colOff>1200150</xdr:colOff>
                <xdr:row>325</xdr:row>
                <xdr:rowOff>9525</xdr:rowOff>
              </to>
            </anchor>
          </controlPr>
        </control>
      </mc:Choice>
      <mc:Fallback>
        <control shapeId="71781" r:id="rId600" name="CommandButton92"/>
      </mc:Fallback>
    </mc:AlternateContent>
    <mc:AlternateContent xmlns:mc="http://schemas.openxmlformats.org/markup-compatibility/2006">
      <mc:Choice Requires="x14">
        <control shapeId="71780" r:id="rId602" name="CommandButton91">
          <controlPr autoLine="0" r:id="rId603">
            <anchor moveWithCells="1">
              <from>
                <xdr:col>0</xdr:col>
                <xdr:colOff>266700</xdr:colOff>
                <xdr:row>321</xdr:row>
                <xdr:rowOff>9525</xdr:rowOff>
              </from>
              <to>
                <xdr:col>0</xdr:col>
                <xdr:colOff>1181100</xdr:colOff>
                <xdr:row>322</xdr:row>
                <xdr:rowOff>152400</xdr:rowOff>
              </to>
            </anchor>
          </controlPr>
        </control>
      </mc:Choice>
      <mc:Fallback>
        <control shapeId="71780" r:id="rId602" name="CommandButton91"/>
      </mc:Fallback>
    </mc:AlternateContent>
    <mc:AlternateContent xmlns:mc="http://schemas.openxmlformats.org/markup-compatibility/2006">
      <mc:Choice Requires="x14">
        <control shapeId="71779" r:id="rId604" name="CommandButton90">
          <controlPr autoLine="0" r:id="rId605">
            <anchor moveWithCells="1">
              <from>
                <xdr:col>0</xdr:col>
                <xdr:colOff>276225</xdr:colOff>
                <xdr:row>318</xdr:row>
                <xdr:rowOff>152400</xdr:rowOff>
              </from>
              <to>
                <xdr:col>0</xdr:col>
                <xdr:colOff>1190625</xdr:colOff>
                <xdr:row>320</xdr:row>
                <xdr:rowOff>133350</xdr:rowOff>
              </to>
            </anchor>
          </controlPr>
        </control>
      </mc:Choice>
      <mc:Fallback>
        <control shapeId="71779" r:id="rId604" name="CommandButton90"/>
      </mc:Fallback>
    </mc:AlternateContent>
    <mc:AlternateContent xmlns:mc="http://schemas.openxmlformats.org/markup-compatibility/2006">
      <mc:Choice Requires="x14">
        <control shapeId="71778" r:id="rId606" name="CommandButton89">
          <controlPr autoLine="0" r:id="rId607">
            <anchor moveWithCells="1">
              <from>
                <xdr:col>0</xdr:col>
                <xdr:colOff>285750</xdr:colOff>
                <xdr:row>316</xdr:row>
                <xdr:rowOff>152400</xdr:rowOff>
              </from>
              <to>
                <xdr:col>0</xdr:col>
                <xdr:colOff>1200150</xdr:colOff>
                <xdr:row>318</xdr:row>
                <xdr:rowOff>133350</xdr:rowOff>
              </to>
            </anchor>
          </controlPr>
        </control>
      </mc:Choice>
      <mc:Fallback>
        <control shapeId="71778" r:id="rId606" name="CommandButton89"/>
      </mc:Fallback>
    </mc:AlternateContent>
    <mc:AlternateContent xmlns:mc="http://schemas.openxmlformats.org/markup-compatibility/2006">
      <mc:Choice Requires="x14">
        <control shapeId="71777" r:id="rId608" name="CommandButton88">
          <controlPr autoLine="0" r:id="rId609">
            <anchor moveWithCells="1">
              <from>
                <xdr:col>0</xdr:col>
                <xdr:colOff>285750</xdr:colOff>
                <xdr:row>315</xdr:row>
                <xdr:rowOff>9525</xdr:rowOff>
              </from>
              <to>
                <xdr:col>0</xdr:col>
                <xdr:colOff>1200150</xdr:colOff>
                <xdr:row>316</xdr:row>
                <xdr:rowOff>152400</xdr:rowOff>
              </to>
            </anchor>
          </controlPr>
        </control>
      </mc:Choice>
      <mc:Fallback>
        <control shapeId="71777" r:id="rId608" name="CommandButton88"/>
      </mc:Fallback>
    </mc:AlternateContent>
    <mc:AlternateContent xmlns:mc="http://schemas.openxmlformats.org/markup-compatibility/2006">
      <mc:Choice Requires="x14">
        <control shapeId="71776" r:id="rId610" name="CommandButton87">
          <controlPr autoLine="0" r:id="rId611">
            <anchor moveWithCells="1">
              <from>
                <xdr:col>0</xdr:col>
                <xdr:colOff>295275</xdr:colOff>
                <xdr:row>313</xdr:row>
                <xdr:rowOff>28575</xdr:rowOff>
              </from>
              <to>
                <xdr:col>0</xdr:col>
                <xdr:colOff>1209675</xdr:colOff>
                <xdr:row>315</xdr:row>
                <xdr:rowOff>9525</xdr:rowOff>
              </to>
            </anchor>
          </controlPr>
        </control>
      </mc:Choice>
      <mc:Fallback>
        <control shapeId="71776" r:id="rId610" name="CommandButton87"/>
      </mc:Fallback>
    </mc:AlternateContent>
    <mc:AlternateContent xmlns:mc="http://schemas.openxmlformats.org/markup-compatibility/2006">
      <mc:Choice Requires="x14">
        <control shapeId="71775" r:id="rId612" name="CommandButton86">
          <controlPr autoLine="0" r:id="rId613">
            <anchor moveWithCells="1">
              <from>
                <xdr:col>0</xdr:col>
                <xdr:colOff>276225</xdr:colOff>
                <xdr:row>311</xdr:row>
                <xdr:rowOff>38100</xdr:rowOff>
              </from>
              <to>
                <xdr:col>0</xdr:col>
                <xdr:colOff>1190625</xdr:colOff>
                <xdr:row>313</xdr:row>
                <xdr:rowOff>19050</xdr:rowOff>
              </to>
            </anchor>
          </controlPr>
        </control>
      </mc:Choice>
      <mc:Fallback>
        <control shapeId="71775" r:id="rId612" name="CommandButton86"/>
      </mc:Fallback>
    </mc:AlternateContent>
    <mc:AlternateContent xmlns:mc="http://schemas.openxmlformats.org/markup-compatibility/2006">
      <mc:Choice Requires="x14">
        <control shapeId="71774" r:id="rId614" name="CommandButton85">
          <controlPr autoLine="0" r:id="rId615">
            <anchor moveWithCells="1">
              <from>
                <xdr:col>0</xdr:col>
                <xdr:colOff>276225</xdr:colOff>
                <xdr:row>309</xdr:row>
                <xdr:rowOff>47625</xdr:rowOff>
              </from>
              <to>
                <xdr:col>0</xdr:col>
                <xdr:colOff>1190625</xdr:colOff>
                <xdr:row>311</xdr:row>
                <xdr:rowOff>28575</xdr:rowOff>
              </to>
            </anchor>
          </controlPr>
        </control>
      </mc:Choice>
      <mc:Fallback>
        <control shapeId="71774" r:id="rId614" name="CommandButton85"/>
      </mc:Fallback>
    </mc:AlternateContent>
    <mc:AlternateContent xmlns:mc="http://schemas.openxmlformats.org/markup-compatibility/2006">
      <mc:Choice Requires="x14">
        <control shapeId="71773" r:id="rId616" name="CommandButton84">
          <controlPr autoLine="0" r:id="rId617">
            <anchor moveWithCells="1">
              <from>
                <xdr:col>0</xdr:col>
                <xdr:colOff>276225</xdr:colOff>
                <xdr:row>287</xdr:row>
                <xdr:rowOff>19050</xdr:rowOff>
              </from>
              <to>
                <xdr:col>0</xdr:col>
                <xdr:colOff>1457325</xdr:colOff>
                <xdr:row>289</xdr:row>
                <xdr:rowOff>0</xdr:rowOff>
              </to>
            </anchor>
          </controlPr>
        </control>
      </mc:Choice>
      <mc:Fallback>
        <control shapeId="71773" r:id="rId616" name="CommandButton84"/>
      </mc:Fallback>
    </mc:AlternateContent>
    <mc:AlternateContent xmlns:mc="http://schemas.openxmlformats.org/markup-compatibility/2006">
      <mc:Choice Requires="x14">
        <control shapeId="71772" r:id="rId618" name="CommandButton83">
          <controlPr autoLine="0" r:id="rId619">
            <anchor moveWithCells="1">
              <from>
                <xdr:col>0</xdr:col>
                <xdr:colOff>285750</xdr:colOff>
                <xdr:row>285</xdr:row>
                <xdr:rowOff>19050</xdr:rowOff>
              </from>
              <to>
                <xdr:col>0</xdr:col>
                <xdr:colOff>1438275</xdr:colOff>
                <xdr:row>287</xdr:row>
                <xdr:rowOff>0</xdr:rowOff>
              </to>
            </anchor>
          </controlPr>
        </control>
      </mc:Choice>
      <mc:Fallback>
        <control shapeId="71772" r:id="rId618" name="CommandButton83"/>
      </mc:Fallback>
    </mc:AlternateContent>
    <mc:AlternateContent xmlns:mc="http://schemas.openxmlformats.org/markup-compatibility/2006">
      <mc:Choice Requires="x14">
        <control shapeId="71771" r:id="rId620" name="CommandButton82">
          <controlPr autoLine="0" r:id="rId621">
            <anchor moveWithCells="1">
              <from>
                <xdr:col>0</xdr:col>
                <xdr:colOff>276225</xdr:colOff>
                <xdr:row>283</xdr:row>
                <xdr:rowOff>28575</xdr:rowOff>
              </from>
              <to>
                <xdr:col>0</xdr:col>
                <xdr:colOff>1190625</xdr:colOff>
                <xdr:row>285</xdr:row>
                <xdr:rowOff>9525</xdr:rowOff>
              </to>
            </anchor>
          </controlPr>
        </control>
      </mc:Choice>
      <mc:Fallback>
        <control shapeId="71771" r:id="rId620" name="CommandButton82"/>
      </mc:Fallback>
    </mc:AlternateContent>
    <mc:AlternateContent xmlns:mc="http://schemas.openxmlformats.org/markup-compatibility/2006">
      <mc:Choice Requires="x14">
        <control shapeId="71770" r:id="rId622" name="CommandButton81">
          <controlPr autoLine="0" r:id="rId623">
            <anchor moveWithCells="1">
              <from>
                <xdr:col>0</xdr:col>
                <xdr:colOff>266700</xdr:colOff>
                <xdr:row>281</xdr:row>
                <xdr:rowOff>28575</xdr:rowOff>
              </from>
              <to>
                <xdr:col>0</xdr:col>
                <xdr:colOff>1200150</xdr:colOff>
                <xdr:row>283</xdr:row>
                <xdr:rowOff>9525</xdr:rowOff>
              </to>
            </anchor>
          </controlPr>
        </control>
      </mc:Choice>
      <mc:Fallback>
        <control shapeId="71770" r:id="rId622" name="CommandButton81"/>
      </mc:Fallback>
    </mc:AlternateContent>
    <mc:AlternateContent xmlns:mc="http://schemas.openxmlformats.org/markup-compatibility/2006">
      <mc:Choice Requires="x14">
        <control shapeId="71769" r:id="rId624" name="CommandButton80">
          <controlPr autoLine="0" r:id="rId625">
            <anchor moveWithCells="1">
              <from>
                <xdr:col>0</xdr:col>
                <xdr:colOff>266700</xdr:colOff>
                <xdr:row>279</xdr:row>
                <xdr:rowOff>9525</xdr:rowOff>
              </from>
              <to>
                <xdr:col>0</xdr:col>
                <xdr:colOff>1181100</xdr:colOff>
                <xdr:row>280</xdr:row>
                <xdr:rowOff>152400</xdr:rowOff>
              </to>
            </anchor>
          </controlPr>
        </control>
      </mc:Choice>
      <mc:Fallback>
        <control shapeId="71769" r:id="rId624" name="CommandButton80"/>
      </mc:Fallback>
    </mc:AlternateContent>
    <mc:AlternateContent xmlns:mc="http://schemas.openxmlformats.org/markup-compatibility/2006">
      <mc:Choice Requires="x14">
        <control shapeId="71768" r:id="rId626" name="CommandButton79">
          <controlPr autoLine="0" r:id="rId627">
            <anchor moveWithCells="1">
              <from>
                <xdr:col>0</xdr:col>
                <xdr:colOff>276225</xdr:colOff>
                <xdr:row>276</xdr:row>
                <xdr:rowOff>152400</xdr:rowOff>
              </from>
              <to>
                <xdr:col>0</xdr:col>
                <xdr:colOff>1190625</xdr:colOff>
                <xdr:row>278</xdr:row>
                <xdr:rowOff>133350</xdr:rowOff>
              </to>
            </anchor>
          </controlPr>
        </control>
      </mc:Choice>
      <mc:Fallback>
        <control shapeId="71768" r:id="rId626" name="CommandButton79"/>
      </mc:Fallback>
    </mc:AlternateContent>
    <mc:AlternateContent xmlns:mc="http://schemas.openxmlformats.org/markup-compatibility/2006">
      <mc:Choice Requires="x14">
        <control shapeId="71767" r:id="rId628" name="CommandButton78">
          <controlPr autoLine="0" r:id="rId629">
            <anchor moveWithCells="1">
              <from>
                <xdr:col>0</xdr:col>
                <xdr:colOff>285750</xdr:colOff>
                <xdr:row>274</xdr:row>
                <xdr:rowOff>152400</xdr:rowOff>
              </from>
              <to>
                <xdr:col>0</xdr:col>
                <xdr:colOff>1200150</xdr:colOff>
                <xdr:row>276</xdr:row>
                <xdr:rowOff>133350</xdr:rowOff>
              </to>
            </anchor>
          </controlPr>
        </control>
      </mc:Choice>
      <mc:Fallback>
        <control shapeId="71767" r:id="rId628" name="CommandButton78"/>
      </mc:Fallback>
    </mc:AlternateContent>
    <mc:AlternateContent xmlns:mc="http://schemas.openxmlformats.org/markup-compatibility/2006">
      <mc:Choice Requires="x14">
        <control shapeId="71766" r:id="rId630" name="CommandButton77">
          <controlPr autoLine="0" r:id="rId631">
            <anchor moveWithCells="1">
              <from>
                <xdr:col>0</xdr:col>
                <xdr:colOff>285750</xdr:colOff>
                <xdr:row>273</xdr:row>
                <xdr:rowOff>9525</xdr:rowOff>
              </from>
              <to>
                <xdr:col>0</xdr:col>
                <xdr:colOff>1200150</xdr:colOff>
                <xdr:row>274</xdr:row>
                <xdr:rowOff>152400</xdr:rowOff>
              </to>
            </anchor>
          </controlPr>
        </control>
      </mc:Choice>
      <mc:Fallback>
        <control shapeId="71766" r:id="rId630" name="CommandButton77"/>
      </mc:Fallback>
    </mc:AlternateContent>
    <mc:AlternateContent xmlns:mc="http://schemas.openxmlformats.org/markup-compatibility/2006">
      <mc:Choice Requires="x14">
        <control shapeId="71765" r:id="rId632" name="CommandButton76">
          <controlPr autoLine="0" r:id="rId633">
            <anchor moveWithCells="1">
              <from>
                <xdr:col>0</xdr:col>
                <xdr:colOff>295275</xdr:colOff>
                <xdr:row>271</xdr:row>
                <xdr:rowOff>28575</xdr:rowOff>
              </from>
              <to>
                <xdr:col>0</xdr:col>
                <xdr:colOff>1209675</xdr:colOff>
                <xdr:row>273</xdr:row>
                <xdr:rowOff>9525</xdr:rowOff>
              </to>
            </anchor>
          </controlPr>
        </control>
      </mc:Choice>
      <mc:Fallback>
        <control shapeId="71765" r:id="rId632" name="CommandButton76"/>
      </mc:Fallback>
    </mc:AlternateContent>
    <mc:AlternateContent xmlns:mc="http://schemas.openxmlformats.org/markup-compatibility/2006">
      <mc:Choice Requires="x14">
        <control shapeId="71764" r:id="rId634" name="CommandButton75">
          <controlPr autoLine="0" r:id="rId635">
            <anchor moveWithCells="1">
              <from>
                <xdr:col>0</xdr:col>
                <xdr:colOff>276225</xdr:colOff>
                <xdr:row>269</xdr:row>
                <xdr:rowOff>38100</xdr:rowOff>
              </from>
              <to>
                <xdr:col>0</xdr:col>
                <xdr:colOff>1190625</xdr:colOff>
                <xdr:row>271</xdr:row>
                <xdr:rowOff>19050</xdr:rowOff>
              </to>
            </anchor>
          </controlPr>
        </control>
      </mc:Choice>
      <mc:Fallback>
        <control shapeId="71764" r:id="rId634" name="CommandButton75"/>
      </mc:Fallback>
    </mc:AlternateContent>
    <mc:AlternateContent xmlns:mc="http://schemas.openxmlformats.org/markup-compatibility/2006">
      <mc:Choice Requires="x14">
        <control shapeId="71763" r:id="rId636" name="CommandButton74">
          <controlPr autoLine="0" r:id="rId637">
            <anchor moveWithCells="1">
              <from>
                <xdr:col>0</xdr:col>
                <xdr:colOff>276225</xdr:colOff>
                <xdr:row>267</xdr:row>
                <xdr:rowOff>47625</xdr:rowOff>
              </from>
              <to>
                <xdr:col>0</xdr:col>
                <xdr:colOff>1190625</xdr:colOff>
                <xdr:row>269</xdr:row>
                <xdr:rowOff>28575</xdr:rowOff>
              </to>
            </anchor>
          </controlPr>
        </control>
      </mc:Choice>
      <mc:Fallback>
        <control shapeId="71763" r:id="rId636" name="CommandButton74"/>
      </mc:Fallback>
    </mc:AlternateContent>
    <mc:AlternateContent xmlns:mc="http://schemas.openxmlformats.org/markup-compatibility/2006">
      <mc:Choice Requires="x14">
        <control shapeId="71762" r:id="rId638" name="CommandButton73">
          <controlPr autoLine="0" r:id="rId639">
            <anchor moveWithCells="1">
              <from>
                <xdr:col>0</xdr:col>
                <xdr:colOff>276225</xdr:colOff>
                <xdr:row>245</xdr:row>
                <xdr:rowOff>19050</xdr:rowOff>
              </from>
              <to>
                <xdr:col>0</xdr:col>
                <xdr:colOff>1457325</xdr:colOff>
                <xdr:row>247</xdr:row>
                <xdr:rowOff>0</xdr:rowOff>
              </to>
            </anchor>
          </controlPr>
        </control>
      </mc:Choice>
      <mc:Fallback>
        <control shapeId="71762" r:id="rId638" name="CommandButton73"/>
      </mc:Fallback>
    </mc:AlternateContent>
    <mc:AlternateContent xmlns:mc="http://schemas.openxmlformats.org/markup-compatibility/2006">
      <mc:Choice Requires="x14">
        <control shapeId="71761" r:id="rId640" name="CommandButton72">
          <controlPr autoLine="0" r:id="rId641">
            <anchor moveWithCells="1">
              <from>
                <xdr:col>0</xdr:col>
                <xdr:colOff>285750</xdr:colOff>
                <xdr:row>243</xdr:row>
                <xdr:rowOff>19050</xdr:rowOff>
              </from>
              <to>
                <xdr:col>0</xdr:col>
                <xdr:colOff>1438275</xdr:colOff>
                <xdr:row>245</xdr:row>
                <xdr:rowOff>0</xdr:rowOff>
              </to>
            </anchor>
          </controlPr>
        </control>
      </mc:Choice>
      <mc:Fallback>
        <control shapeId="71761" r:id="rId640" name="CommandButton72"/>
      </mc:Fallback>
    </mc:AlternateContent>
    <mc:AlternateContent xmlns:mc="http://schemas.openxmlformats.org/markup-compatibility/2006">
      <mc:Choice Requires="x14">
        <control shapeId="71760" r:id="rId642" name="CommandButton71">
          <controlPr autoLine="0" r:id="rId643">
            <anchor moveWithCells="1">
              <from>
                <xdr:col>0</xdr:col>
                <xdr:colOff>276225</xdr:colOff>
                <xdr:row>241</xdr:row>
                <xdr:rowOff>28575</xdr:rowOff>
              </from>
              <to>
                <xdr:col>0</xdr:col>
                <xdr:colOff>1190625</xdr:colOff>
                <xdr:row>243</xdr:row>
                <xdr:rowOff>9525</xdr:rowOff>
              </to>
            </anchor>
          </controlPr>
        </control>
      </mc:Choice>
      <mc:Fallback>
        <control shapeId="71760" r:id="rId642" name="CommandButton71"/>
      </mc:Fallback>
    </mc:AlternateContent>
    <mc:AlternateContent xmlns:mc="http://schemas.openxmlformats.org/markup-compatibility/2006">
      <mc:Choice Requires="x14">
        <control shapeId="71759" r:id="rId644" name="CommandButton70">
          <controlPr autoLine="0" r:id="rId645">
            <anchor moveWithCells="1">
              <from>
                <xdr:col>0</xdr:col>
                <xdr:colOff>266700</xdr:colOff>
                <xdr:row>239</xdr:row>
                <xdr:rowOff>28575</xdr:rowOff>
              </from>
              <to>
                <xdr:col>0</xdr:col>
                <xdr:colOff>1200150</xdr:colOff>
                <xdr:row>241</xdr:row>
                <xdr:rowOff>9525</xdr:rowOff>
              </to>
            </anchor>
          </controlPr>
        </control>
      </mc:Choice>
      <mc:Fallback>
        <control shapeId="71759" r:id="rId644" name="CommandButton70"/>
      </mc:Fallback>
    </mc:AlternateContent>
    <mc:AlternateContent xmlns:mc="http://schemas.openxmlformats.org/markup-compatibility/2006">
      <mc:Choice Requires="x14">
        <control shapeId="71758" r:id="rId646" name="CommandButton69">
          <controlPr autoLine="0" r:id="rId647">
            <anchor moveWithCells="1">
              <from>
                <xdr:col>0</xdr:col>
                <xdr:colOff>266700</xdr:colOff>
                <xdr:row>237</xdr:row>
                <xdr:rowOff>9525</xdr:rowOff>
              </from>
              <to>
                <xdr:col>0</xdr:col>
                <xdr:colOff>1181100</xdr:colOff>
                <xdr:row>238</xdr:row>
                <xdr:rowOff>152400</xdr:rowOff>
              </to>
            </anchor>
          </controlPr>
        </control>
      </mc:Choice>
      <mc:Fallback>
        <control shapeId="71758" r:id="rId646" name="CommandButton69"/>
      </mc:Fallback>
    </mc:AlternateContent>
    <mc:AlternateContent xmlns:mc="http://schemas.openxmlformats.org/markup-compatibility/2006">
      <mc:Choice Requires="x14">
        <control shapeId="71757" r:id="rId648" name="CommandButton68">
          <controlPr autoLine="0" r:id="rId649">
            <anchor moveWithCells="1">
              <from>
                <xdr:col>0</xdr:col>
                <xdr:colOff>276225</xdr:colOff>
                <xdr:row>234</xdr:row>
                <xdr:rowOff>152400</xdr:rowOff>
              </from>
              <to>
                <xdr:col>0</xdr:col>
                <xdr:colOff>1190625</xdr:colOff>
                <xdr:row>236</xdr:row>
                <xdr:rowOff>133350</xdr:rowOff>
              </to>
            </anchor>
          </controlPr>
        </control>
      </mc:Choice>
      <mc:Fallback>
        <control shapeId="71757" r:id="rId648" name="CommandButton68"/>
      </mc:Fallback>
    </mc:AlternateContent>
    <mc:AlternateContent xmlns:mc="http://schemas.openxmlformats.org/markup-compatibility/2006">
      <mc:Choice Requires="x14">
        <control shapeId="71756" r:id="rId650" name="CommandButton67">
          <controlPr autoLine="0" r:id="rId651">
            <anchor moveWithCells="1">
              <from>
                <xdr:col>0</xdr:col>
                <xdr:colOff>285750</xdr:colOff>
                <xdr:row>232</xdr:row>
                <xdr:rowOff>152400</xdr:rowOff>
              </from>
              <to>
                <xdr:col>0</xdr:col>
                <xdr:colOff>1200150</xdr:colOff>
                <xdr:row>234</xdr:row>
                <xdr:rowOff>133350</xdr:rowOff>
              </to>
            </anchor>
          </controlPr>
        </control>
      </mc:Choice>
      <mc:Fallback>
        <control shapeId="71756" r:id="rId650" name="CommandButton67"/>
      </mc:Fallback>
    </mc:AlternateContent>
    <mc:AlternateContent xmlns:mc="http://schemas.openxmlformats.org/markup-compatibility/2006">
      <mc:Choice Requires="x14">
        <control shapeId="71755" r:id="rId652" name="CommandButton66">
          <controlPr autoLine="0" r:id="rId653">
            <anchor moveWithCells="1">
              <from>
                <xdr:col>0</xdr:col>
                <xdr:colOff>285750</xdr:colOff>
                <xdr:row>231</xdr:row>
                <xdr:rowOff>9525</xdr:rowOff>
              </from>
              <to>
                <xdr:col>0</xdr:col>
                <xdr:colOff>1200150</xdr:colOff>
                <xdr:row>232</xdr:row>
                <xdr:rowOff>152400</xdr:rowOff>
              </to>
            </anchor>
          </controlPr>
        </control>
      </mc:Choice>
      <mc:Fallback>
        <control shapeId="71755" r:id="rId652" name="CommandButton66"/>
      </mc:Fallback>
    </mc:AlternateContent>
    <mc:AlternateContent xmlns:mc="http://schemas.openxmlformats.org/markup-compatibility/2006">
      <mc:Choice Requires="x14">
        <control shapeId="71754" r:id="rId654" name="CommandButton65">
          <controlPr autoLine="0" r:id="rId655">
            <anchor moveWithCells="1">
              <from>
                <xdr:col>0</xdr:col>
                <xdr:colOff>295275</xdr:colOff>
                <xdr:row>229</xdr:row>
                <xdr:rowOff>28575</xdr:rowOff>
              </from>
              <to>
                <xdr:col>0</xdr:col>
                <xdr:colOff>1209675</xdr:colOff>
                <xdr:row>231</xdr:row>
                <xdr:rowOff>9525</xdr:rowOff>
              </to>
            </anchor>
          </controlPr>
        </control>
      </mc:Choice>
      <mc:Fallback>
        <control shapeId="71754" r:id="rId654" name="CommandButton65"/>
      </mc:Fallback>
    </mc:AlternateContent>
    <mc:AlternateContent xmlns:mc="http://schemas.openxmlformats.org/markup-compatibility/2006">
      <mc:Choice Requires="x14">
        <control shapeId="71753" r:id="rId656" name="CommandButton64">
          <controlPr autoLine="0" r:id="rId657">
            <anchor moveWithCells="1">
              <from>
                <xdr:col>0</xdr:col>
                <xdr:colOff>276225</xdr:colOff>
                <xdr:row>227</xdr:row>
                <xdr:rowOff>38100</xdr:rowOff>
              </from>
              <to>
                <xdr:col>0</xdr:col>
                <xdr:colOff>1190625</xdr:colOff>
                <xdr:row>229</xdr:row>
                <xdr:rowOff>19050</xdr:rowOff>
              </to>
            </anchor>
          </controlPr>
        </control>
      </mc:Choice>
      <mc:Fallback>
        <control shapeId="71753" r:id="rId656" name="CommandButton64"/>
      </mc:Fallback>
    </mc:AlternateContent>
    <mc:AlternateContent xmlns:mc="http://schemas.openxmlformats.org/markup-compatibility/2006">
      <mc:Choice Requires="x14">
        <control shapeId="71752" r:id="rId658" name="CommandButton63">
          <controlPr autoLine="0" r:id="rId659">
            <anchor moveWithCells="1">
              <from>
                <xdr:col>0</xdr:col>
                <xdr:colOff>276225</xdr:colOff>
                <xdr:row>225</xdr:row>
                <xdr:rowOff>47625</xdr:rowOff>
              </from>
              <to>
                <xdr:col>0</xdr:col>
                <xdr:colOff>1190625</xdr:colOff>
                <xdr:row>227</xdr:row>
                <xdr:rowOff>28575</xdr:rowOff>
              </to>
            </anchor>
          </controlPr>
        </control>
      </mc:Choice>
      <mc:Fallback>
        <control shapeId="71752" r:id="rId658" name="CommandButton63"/>
      </mc:Fallback>
    </mc:AlternateContent>
    <mc:AlternateContent xmlns:mc="http://schemas.openxmlformats.org/markup-compatibility/2006">
      <mc:Choice Requires="x14">
        <control shapeId="71751" r:id="rId660" name="CommandButton62">
          <controlPr autoLine="0" r:id="rId661">
            <anchor moveWithCells="1">
              <from>
                <xdr:col>0</xdr:col>
                <xdr:colOff>276225</xdr:colOff>
                <xdr:row>203</xdr:row>
                <xdr:rowOff>19050</xdr:rowOff>
              </from>
              <to>
                <xdr:col>0</xdr:col>
                <xdr:colOff>1457325</xdr:colOff>
                <xdr:row>205</xdr:row>
                <xdr:rowOff>0</xdr:rowOff>
              </to>
            </anchor>
          </controlPr>
        </control>
      </mc:Choice>
      <mc:Fallback>
        <control shapeId="71751" r:id="rId660" name="CommandButton62"/>
      </mc:Fallback>
    </mc:AlternateContent>
    <mc:AlternateContent xmlns:mc="http://schemas.openxmlformats.org/markup-compatibility/2006">
      <mc:Choice Requires="x14">
        <control shapeId="71750" r:id="rId662" name="CommandButton61">
          <controlPr autoLine="0" r:id="rId663">
            <anchor moveWithCells="1">
              <from>
                <xdr:col>0</xdr:col>
                <xdr:colOff>285750</xdr:colOff>
                <xdr:row>201</xdr:row>
                <xdr:rowOff>19050</xdr:rowOff>
              </from>
              <to>
                <xdr:col>0</xdr:col>
                <xdr:colOff>1438275</xdr:colOff>
                <xdr:row>203</xdr:row>
                <xdr:rowOff>0</xdr:rowOff>
              </to>
            </anchor>
          </controlPr>
        </control>
      </mc:Choice>
      <mc:Fallback>
        <control shapeId="71750" r:id="rId662" name="CommandButton61"/>
      </mc:Fallback>
    </mc:AlternateContent>
    <mc:AlternateContent xmlns:mc="http://schemas.openxmlformats.org/markup-compatibility/2006">
      <mc:Choice Requires="x14">
        <control shapeId="71749" r:id="rId664" name="CommandButton60">
          <controlPr autoLine="0" r:id="rId665">
            <anchor moveWithCells="1">
              <from>
                <xdr:col>0</xdr:col>
                <xdr:colOff>276225</xdr:colOff>
                <xdr:row>199</xdr:row>
                <xdr:rowOff>28575</xdr:rowOff>
              </from>
              <to>
                <xdr:col>0</xdr:col>
                <xdr:colOff>1190625</xdr:colOff>
                <xdr:row>201</xdr:row>
                <xdr:rowOff>9525</xdr:rowOff>
              </to>
            </anchor>
          </controlPr>
        </control>
      </mc:Choice>
      <mc:Fallback>
        <control shapeId="71749" r:id="rId664" name="CommandButton60"/>
      </mc:Fallback>
    </mc:AlternateContent>
    <mc:AlternateContent xmlns:mc="http://schemas.openxmlformats.org/markup-compatibility/2006">
      <mc:Choice Requires="x14">
        <control shapeId="71748" r:id="rId666" name="CommandButton59">
          <controlPr autoLine="0" r:id="rId667">
            <anchor moveWithCells="1">
              <from>
                <xdr:col>0</xdr:col>
                <xdr:colOff>266700</xdr:colOff>
                <xdr:row>197</xdr:row>
                <xdr:rowOff>28575</xdr:rowOff>
              </from>
              <to>
                <xdr:col>0</xdr:col>
                <xdr:colOff>1200150</xdr:colOff>
                <xdr:row>199</xdr:row>
                <xdr:rowOff>9525</xdr:rowOff>
              </to>
            </anchor>
          </controlPr>
        </control>
      </mc:Choice>
      <mc:Fallback>
        <control shapeId="71748" r:id="rId666" name="CommandButton59"/>
      </mc:Fallback>
    </mc:AlternateContent>
    <mc:AlternateContent xmlns:mc="http://schemas.openxmlformats.org/markup-compatibility/2006">
      <mc:Choice Requires="x14">
        <control shapeId="71747" r:id="rId668" name="CommandButton58">
          <controlPr autoLine="0" r:id="rId669">
            <anchor moveWithCells="1">
              <from>
                <xdr:col>0</xdr:col>
                <xdr:colOff>266700</xdr:colOff>
                <xdr:row>195</xdr:row>
                <xdr:rowOff>9525</xdr:rowOff>
              </from>
              <to>
                <xdr:col>0</xdr:col>
                <xdr:colOff>1181100</xdr:colOff>
                <xdr:row>196</xdr:row>
                <xdr:rowOff>152400</xdr:rowOff>
              </to>
            </anchor>
          </controlPr>
        </control>
      </mc:Choice>
      <mc:Fallback>
        <control shapeId="71747" r:id="rId668" name="CommandButton58"/>
      </mc:Fallback>
    </mc:AlternateContent>
    <mc:AlternateContent xmlns:mc="http://schemas.openxmlformats.org/markup-compatibility/2006">
      <mc:Choice Requires="x14">
        <control shapeId="71746" r:id="rId670" name="CommandButton57">
          <controlPr autoLine="0" r:id="rId671">
            <anchor moveWithCells="1">
              <from>
                <xdr:col>0</xdr:col>
                <xdr:colOff>276225</xdr:colOff>
                <xdr:row>192</xdr:row>
                <xdr:rowOff>152400</xdr:rowOff>
              </from>
              <to>
                <xdr:col>0</xdr:col>
                <xdr:colOff>1190625</xdr:colOff>
                <xdr:row>194</xdr:row>
                <xdr:rowOff>133350</xdr:rowOff>
              </to>
            </anchor>
          </controlPr>
        </control>
      </mc:Choice>
      <mc:Fallback>
        <control shapeId="71746" r:id="rId670" name="CommandButton57"/>
      </mc:Fallback>
    </mc:AlternateContent>
    <mc:AlternateContent xmlns:mc="http://schemas.openxmlformats.org/markup-compatibility/2006">
      <mc:Choice Requires="x14">
        <control shapeId="71745" r:id="rId672" name="CommandButton56">
          <controlPr autoLine="0" r:id="rId673">
            <anchor moveWithCells="1">
              <from>
                <xdr:col>0</xdr:col>
                <xdr:colOff>285750</xdr:colOff>
                <xdr:row>190</xdr:row>
                <xdr:rowOff>152400</xdr:rowOff>
              </from>
              <to>
                <xdr:col>0</xdr:col>
                <xdr:colOff>1200150</xdr:colOff>
                <xdr:row>192</xdr:row>
                <xdr:rowOff>133350</xdr:rowOff>
              </to>
            </anchor>
          </controlPr>
        </control>
      </mc:Choice>
      <mc:Fallback>
        <control shapeId="71745" r:id="rId672" name="CommandButton56"/>
      </mc:Fallback>
    </mc:AlternateContent>
    <mc:AlternateContent xmlns:mc="http://schemas.openxmlformats.org/markup-compatibility/2006">
      <mc:Choice Requires="x14">
        <control shapeId="71744" r:id="rId674" name="CommandButton55">
          <controlPr autoLine="0" r:id="rId675">
            <anchor moveWithCells="1">
              <from>
                <xdr:col>0</xdr:col>
                <xdr:colOff>285750</xdr:colOff>
                <xdr:row>189</xdr:row>
                <xdr:rowOff>9525</xdr:rowOff>
              </from>
              <to>
                <xdr:col>0</xdr:col>
                <xdr:colOff>1200150</xdr:colOff>
                <xdr:row>190</xdr:row>
                <xdr:rowOff>152400</xdr:rowOff>
              </to>
            </anchor>
          </controlPr>
        </control>
      </mc:Choice>
      <mc:Fallback>
        <control shapeId="71744" r:id="rId674" name="CommandButton55"/>
      </mc:Fallback>
    </mc:AlternateContent>
    <mc:AlternateContent xmlns:mc="http://schemas.openxmlformats.org/markup-compatibility/2006">
      <mc:Choice Requires="x14">
        <control shapeId="71743" r:id="rId676" name="CommandButton54">
          <controlPr autoLine="0" r:id="rId677">
            <anchor moveWithCells="1">
              <from>
                <xdr:col>0</xdr:col>
                <xdr:colOff>295275</xdr:colOff>
                <xdr:row>187</xdr:row>
                <xdr:rowOff>28575</xdr:rowOff>
              </from>
              <to>
                <xdr:col>0</xdr:col>
                <xdr:colOff>1209675</xdr:colOff>
                <xdr:row>189</xdr:row>
                <xdr:rowOff>9525</xdr:rowOff>
              </to>
            </anchor>
          </controlPr>
        </control>
      </mc:Choice>
      <mc:Fallback>
        <control shapeId="71743" r:id="rId676" name="CommandButton54"/>
      </mc:Fallback>
    </mc:AlternateContent>
    <mc:AlternateContent xmlns:mc="http://schemas.openxmlformats.org/markup-compatibility/2006">
      <mc:Choice Requires="x14">
        <control shapeId="71742" r:id="rId678" name="CommandButton53">
          <controlPr autoLine="0" r:id="rId679">
            <anchor moveWithCells="1">
              <from>
                <xdr:col>0</xdr:col>
                <xdr:colOff>276225</xdr:colOff>
                <xdr:row>185</xdr:row>
                <xdr:rowOff>38100</xdr:rowOff>
              </from>
              <to>
                <xdr:col>0</xdr:col>
                <xdr:colOff>1190625</xdr:colOff>
                <xdr:row>187</xdr:row>
                <xdr:rowOff>19050</xdr:rowOff>
              </to>
            </anchor>
          </controlPr>
        </control>
      </mc:Choice>
      <mc:Fallback>
        <control shapeId="71742" r:id="rId678" name="CommandButton53"/>
      </mc:Fallback>
    </mc:AlternateContent>
    <mc:AlternateContent xmlns:mc="http://schemas.openxmlformats.org/markup-compatibility/2006">
      <mc:Choice Requires="x14">
        <control shapeId="71741" r:id="rId680" name="CommandButton52">
          <controlPr autoLine="0" r:id="rId681">
            <anchor moveWithCells="1">
              <from>
                <xdr:col>0</xdr:col>
                <xdr:colOff>276225</xdr:colOff>
                <xdr:row>183</xdr:row>
                <xdr:rowOff>47625</xdr:rowOff>
              </from>
              <to>
                <xdr:col>0</xdr:col>
                <xdr:colOff>1190625</xdr:colOff>
                <xdr:row>185</xdr:row>
                <xdr:rowOff>28575</xdr:rowOff>
              </to>
            </anchor>
          </controlPr>
        </control>
      </mc:Choice>
      <mc:Fallback>
        <control shapeId="71741" r:id="rId680" name="CommandButton52"/>
      </mc:Fallback>
    </mc:AlternateContent>
    <mc:AlternateContent xmlns:mc="http://schemas.openxmlformats.org/markup-compatibility/2006">
      <mc:Choice Requires="x14">
        <control shapeId="71740" r:id="rId682" name="CommandButton51">
          <controlPr autoLine="0" r:id="rId683">
            <anchor moveWithCells="1">
              <from>
                <xdr:col>0</xdr:col>
                <xdr:colOff>276225</xdr:colOff>
                <xdr:row>161</xdr:row>
                <xdr:rowOff>19050</xdr:rowOff>
              </from>
              <to>
                <xdr:col>0</xdr:col>
                <xdr:colOff>1457325</xdr:colOff>
                <xdr:row>163</xdr:row>
                <xdr:rowOff>0</xdr:rowOff>
              </to>
            </anchor>
          </controlPr>
        </control>
      </mc:Choice>
      <mc:Fallback>
        <control shapeId="71740" r:id="rId682" name="CommandButton51"/>
      </mc:Fallback>
    </mc:AlternateContent>
    <mc:AlternateContent xmlns:mc="http://schemas.openxmlformats.org/markup-compatibility/2006">
      <mc:Choice Requires="x14">
        <control shapeId="71739" r:id="rId684" name="CommandButton50">
          <controlPr autoLine="0" r:id="rId685">
            <anchor moveWithCells="1">
              <from>
                <xdr:col>0</xdr:col>
                <xdr:colOff>285750</xdr:colOff>
                <xdr:row>159</xdr:row>
                <xdr:rowOff>19050</xdr:rowOff>
              </from>
              <to>
                <xdr:col>0</xdr:col>
                <xdr:colOff>1438275</xdr:colOff>
                <xdr:row>161</xdr:row>
                <xdr:rowOff>0</xdr:rowOff>
              </to>
            </anchor>
          </controlPr>
        </control>
      </mc:Choice>
      <mc:Fallback>
        <control shapeId="71739" r:id="rId684" name="CommandButton50"/>
      </mc:Fallback>
    </mc:AlternateContent>
    <mc:AlternateContent xmlns:mc="http://schemas.openxmlformats.org/markup-compatibility/2006">
      <mc:Choice Requires="x14">
        <control shapeId="71738" r:id="rId686" name="CommandButton49">
          <controlPr autoLine="0" r:id="rId687">
            <anchor moveWithCells="1">
              <from>
                <xdr:col>0</xdr:col>
                <xdr:colOff>276225</xdr:colOff>
                <xdr:row>157</xdr:row>
                <xdr:rowOff>28575</xdr:rowOff>
              </from>
              <to>
                <xdr:col>0</xdr:col>
                <xdr:colOff>1190625</xdr:colOff>
                <xdr:row>159</xdr:row>
                <xdr:rowOff>9525</xdr:rowOff>
              </to>
            </anchor>
          </controlPr>
        </control>
      </mc:Choice>
      <mc:Fallback>
        <control shapeId="71738" r:id="rId686" name="CommandButton49"/>
      </mc:Fallback>
    </mc:AlternateContent>
    <mc:AlternateContent xmlns:mc="http://schemas.openxmlformats.org/markup-compatibility/2006">
      <mc:Choice Requires="x14">
        <control shapeId="71737" r:id="rId688" name="CommandButton48">
          <controlPr autoLine="0" r:id="rId689">
            <anchor moveWithCells="1">
              <from>
                <xdr:col>0</xdr:col>
                <xdr:colOff>266700</xdr:colOff>
                <xdr:row>155</xdr:row>
                <xdr:rowOff>28575</xdr:rowOff>
              </from>
              <to>
                <xdr:col>0</xdr:col>
                <xdr:colOff>1200150</xdr:colOff>
                <xdr:row>157</xdr:row>
                <xdr:rowOff>9525</xdr:rowOff>
              </to>
            </anchor>
          </controlPr>
        </control>
      </mc:Choice>
      <mc:Fallback>
        <control shapeId="71737" r:id="rId688" name="CommandButton48"/>
      </mc:Fallback>
    </mc:AlternateContent>
    <mc:AlternateContent xmlns:mc="http://schemas.openxmlformats.org/markup-compatibility/2006">
      <mc:Choice Requires="x14">
        <control shapeId="71736" r:id="rId690" name="CommandButton47">
          <controlPr autoLine="0" r:id="rId691">
            <anchor moveWithCells="1">
              <from>
                <xdr:col>0</xdr:col>
                <xdr:colOff>266700</xdr:colOff>
                <xdr:row>153</xdr:row>
                <xdr:rowOff>9525</xdr:rowOff>
              </from>
              <to>
                <xdr:col>0</xdr:col>
                <xdr:colOff>1181100</xdr:colOff>
                <xdr:row>154</xdr:row>
                <xdr:rowOff>152400</xdr:rowOff>
              </to>
            </anchor>
          </controlPr>
        </control>
      </mc:Choice>
      <mc:Fallback>
        <control shapeId="71736" r:id="rId690" name="CommandButton47"/>
      </mc:Fallback>
    </mc:AlternateContent>
    <mc:AlternateContent xmlns:mc="http://schemas.openxmlformats.org/markup-compatibility/2006">
      <mc:Choice Requires="x14">
        <control shapeId="71735" r:id="rId692" name="CommandButton46">
          <controlPr autoLine="0" r:id="rId693">
            <anchor moveWithCells="1">
              <from>
                <xdr:col>0</xdr:col>
                <xdr:colOff>276225</xdr:colOff>
                <xdr:row>150</xdr:row>
                <xdr:rowOff>152400</xdr:rowOff>
              </from>
              <to>
                <xdr:col>0</xdr:col>
                <xdr:colOff>1190625</xdr:colOff>
                <xdr:row>152</xdr:row>
                <xdr:rowOff>133350</xdr:rowOff>
              </to>
            </anchor>
          </controlPr>
        </control>
      </mc:Choice>
      <mc:Fallback>
        <control shapeId="71735" r:id="rId692" name="CommandButton46"/>
      </mc:Fallback>
    </mc:AlternateContent>
    <mc:AlternateContent xmlns:mc="http://schemas.openxmlformats.org/markup-compatibility/2006">
      <mc:Choice Requires="x14">
        <control shapeId="71734" r:id="rId694" name="CommandButton45">
          <controlPr autoLine="0" r:id="rId695">
            <anchor moveWithCells="1">
              <from>
                <xdr:col>0</xdr:col>
                <xdr:colOff>285750</xdr:colOff>
                <xdr:row>148</xdr:row>
                <xdr:rowOff>152400</xdr:rowOff>
              </from>
              <to>
                <xdr:col>0</xdr:col>
                <xdr:colOff>1200150</xdr:colOff>
                <xdr:row>150</xdr:row>
                <xdr:rowOff>133350</xdr:rowOff>
              </to>
            </anchor>
          </controlPr>
        </control>
      </mc:Choice>
      <mc:Fallback>
        <control shapeId="71734" r:id="rId694" name="CommandButton45"/>
      </mc:Fallback>
    </mc:AlternateContent>
    <mc:AlternateContent xmlns:mc="http://schemas.openxmlformats.org/markup-compatibility/2006">
      <mc:Choice Requires="x14">
        <control shapeId="71733" r:id="rId696" name="CommandButton44">
          <controlPr autoLine="0" r:id="rId697">
            <anchor moveWithCells="1">
              <from>
                <xdr:col>0</xdr:col>
                <xdr:colOff>285750</xdr:colOff>
                <xdr:row>147</xdr:row>
                <xdr:rowOff>9525</xdr:rowOff>
              </from>
              <to>
                <xdr:col>0</xdr:col>
                <xdr:colOff>1200150</xdr:colOff>
                <xdr:row>148</xdr:row>
                <xdr:rowOff>152400</xdr:rowOff>
              </to>
            </anchor>
          </controlPr>
        </control>
      </mc:Choice>
      <mc:Fallback>
        <control shapeId="71733" r:id="rId696" name="CommandButton44"/>
      </mc:Fallback>
    </mc:AlternateContent>
    <mc:AlternateContent xmlns:mc="http://schemas.openxmlformats.org/markup-compatibility/2006">
      <mc:Choice Requires="x14">
        <control shapeId="71732" r:id="rId698" name="CommandButton43">
          <controlPr autoLine="0" r:id="rId699">
            <anchor moveWithCells="1">
              <from>
                <xdr:col>0</xdr:col>
                <xdr:colOff>295275</xdr:colOff>
                <xdr:row>145</xdr:row>
                <xdr:rowOff>28575</xdr:rowOff>
              </from>
              <to>
                <xdr:col>0</xdr:col>
                <xdr:colOff>1209675</xdr:colOff>
                <xdr:row>147</xdr:row>
                <xdr:rowOff>9525</xdr:rowOff>
              </to>
            </anchor>
          </controlPr>
        </control>
      </mc:Choice>
      <mc:Fallback>
        <control shapeId="71732" r:id="rId698" name="CommandButton43"/>
      </mc:Fallback>
    </mc:AlternateContent>
    <mc:AlternateContent xmlns:mc="http://schemas.openxmlformats.org/markup-compatibility/2006">
      <mc:Choice Requires="x14">
        <control shapeId="71731" r:id="rId700" name="CommandButton42">
          <controlPr autoLine="0" r:id="rId701">
            <anchor moveWithCells="1">
              <from>
                <xdr:col>0</xdr:col>
                <xdr:colOff>276225</xdr:colOff>
                <xdr:row>143</xdr:row>
                <xdr:rowOff>38100</xdr:rowOff>
              </from>
              <to>
                <xdr:col>0</xdr:col>
                <xdr:colOff>1190625</xdr:colOff>
                <xdr:row>145</xdr:row>
                <xdr:rowOff>19050</xdr:rowOff>
              </to>
            </anchor>
          </controlPr>
        </control>
      </mc:Choice>
      <mc:Fallback>
        <control shapeId="71731" r:id="rId700" name="CommandButton42"/>
      </mc:Fallback>
    </mc:AlternateContent>
    <mc:AlternateContent xmlns:mc="http://schemas.openxmlformats.org/markup-compatibility/2006">
      <mc:Choice Requires="x14">
        <control shapeId="71730" r:id="rId702" name="CommandButton41">
          <controlPr autoLine="0" r:id="rId703">
            <anchor moveWithCells="1">
              <from>
                <xdr:col>0</xdr:col>
                <xdr:colOff>276225</xdr:colOff>
                <xdr:row>141</xdr:row>
                <xdr:rowOff>47625</xdr:rowOff>
              </from>
              <to>
                <xdr:col>0</xdr:col>
                <xdr:colOff>1190625</xdr:colOff>
                <xdr:row>143</xdr:row>
                <xdr:rowOff>28575</xdr:rowOff>
              </to>
            </anchor>
          </controlPr>
        </control>
      </mc:Choice>
      <mc:Fallback>
        <control shapeId="71730" r:id="rId702" name="CommandButton41"/>
      </mc:Fallback>
    </mc:AlternateContent>
    <mc:AlternateContent xmlns:mc="http://schemas.openxmlformats.org/markup-compatibility/2006">
      <mc:Choice Requires="x14">
        <control shapeId="71729" r:id="rId704" name="CommandButton40">
          <controlPr autoLine="0" r:id="rId705">
            <anchor moveWithCells="1">
              <from>
                <xdr:col>0</xdr:col>
                <xdr:colOff>276225</xdr:colOff>
                <xdr:row>119</xdr:row>
                <xdr:rowOff>19050</xdr:rowOff>
              </from>
              <to>
                <xdr:col>0</xdr:col>
                <xdr:colOff>1457325</xdr:colOff>
                <xdr:row>121</xdr:row>
                <xdr:rowOff>0</xdr:rowOff>
              </to>
            </anchor>
          </controlPr>
        </control>
      </mc:Choice>
      <mc:Fallback>
        <control shapeId="71729" r:id="rId704" name="CommandButton40"/>
      </mc:Fallback>
    </mc:AlternateContent>
    <mc:AlternateContent xmlns:mc="http://schemas.openxmlformats.org/markup-compatibility/2006">
      <mc:Choice Requires="x14">
        <control shapeId="71728" r:id="rId706" name="CommandButton39">
          <controlPr autoLine="0" r:id="rId707">
            <anchor moveWithCells="1">
              <from>
                <xdr:col>0</xdr:col>
                <xdr:colOff>285750</xdr:colOff>
                <xdr:row>117</xdr:row>
                <xdr:rowOff>19050</xdr:rowOff>
              </from>
              <to>
                <xdr:col>0</xdr:col>
                <xdr:colOff>1438275</xdr:colOff>
                <xdr:row>119</xdr:row>
                <xdr:rowOff>0</xdr:rowOff>
              </to>
            </anchor>
          </controlPr>
        </control>
      </mc:Choice>
      <mc:Fallback>
        <control shapeId="71728" r:id="rId706" name="CommandButton39"/>
      </mc:Fallback>
    </mc:AlternateContent>
    <mc:AlternateContent xmlns:mc="http://schemas.openxmlformats.org/markup-compatibility/2006">
      <mc:Choice Requires="x14">
        <control shapeId="71727" r:id="rId708" name="CommandButton38">
          <controlPr autoLine="0" r:id="rId709">
            <anchor moveWithCells="1">
              <from>
                <xdr:col>0</xdr:col>
                <xdr:colOff>276225</xdr:colOff>
                <xdr:row>115</xdr:row>
                <xdr:rowOff>28575</xdr:rowOff>
              </from>
              <to>
                <xdr:col>0</xdr:col>
                <xdr:colOff>1190625</xdr:colOff>
                <xdr:row>117</xdr:row>
                <xdr:rowOff>9525</xdr:rowOff>
              </to>
            </anchor>
          </controlPr>
        </control>
      </mc:Choice>
      <mc:Fallback>
        <control shapeId="71727" r:id="rId708" name="CommandButton38"/>
      </mc:Fallback>
    </mc:AlternateContent>
    <mc:AlternateContent xmlns:mc="http://schemas.openxmlformats.org/markup-compatibility/2006">
      <mc:Choice Requires="x14">
        <control shapeId="71726" r:id="rId710" name="CommandButton37">
          <controlPr autoLine="0" r:id="rId711">
            <anchor moveWithCells="1">
              <from>
                <xdr:col>0</xdr:col>
                <xdr:colOff>266700</xdr:colOff>
                <xdr:row>113</xdr:row>
                <xdr:rowOff>28575</xdr:rowOff>
              </from>
              <to>
                <xdr:col>0</xdr:col>
                <xdr:colOff>1200150</xdr:colOff>
                <xdr:row>115</xdr:row>
                <xdr:rowOff>9525</xdr:rowOff>
              </to>
            </anchor>
          </controlPr>
        </control>
      </mc:Choice>
      <mc:Fallback>
        <control shapeId="71726" r:id="rId710" name="CommandButton37"/>
      </mc:Fallback>
    </mc:AlternateContent>
    <mc:AlternateContent xmlns:mc="http://schemas.openxmlformats.org/markup-compatibility/2006">
      <mc:Choice Requires="x14">
        <control shapeId="71725" r:id="rId712" name="CommandButton36">
          <controlPr autoLine="0" r:id="rId713">
            <anchor moveWithCells="1">
              <from>
                <xdr:col>0</xdr:col>
                <xdr:colOff>266700</xdr:colOff>
                <xdr:row>111</xdr:row>
                <xdr:rowOff>9525</xdr:rowOff>
              </from>
              <to>
                <xdr:col>0</xdr:col>
                <xdr:colOff>1181100</xdr:colOff>
                <xdr:row>112</xdr:row>
                <xdr:rowOff>152400</xdr:rowOff>
              </to>
            </anchor>
          </controlPr>
        </control>
      </mc:Choice>
      <mc:Fallback>
        <control shapeId="71725" r:id="rId712" name="CommandButton36"/>
      </mc:Fallback>
    </mc:AlternateContent>
    <mc:AlternateContent xmlns:mc="http://schemas.openxmlformats.org/markup-compatibility/2006">
      <mc:Choice Requires="x14">
        <control shapeId="71724" r:id="rId714" name="CommandButton35">
          <controlPr autoLine="0" r:id="rId715">
            <anchor moveWithCells="1">
              <from>
                <xdr:col>0</xdr:col>
                <xdr:colOff>276225</xdr:colOff>
                <xdr:row>108</xdr:row>
                <xdr:rowOff>152400</xdr:rowOff>
              </from>
              <to>
                <xdr:col>0</xdr:col>
                <xdr:colOff>1190625</xdr:colOff>
                <xdr:row>110</xdr:row>
                <xdr:rowOff>133350</xdr:rowOff>
              </to>
            </anchor>
          </controlPr>
        </control>
      </mc:Choice>
      <mc:Fallback>
        <control shapeId="71724" r:id="rId714" name="CommandButton35"/>
      </mc:Fallback>
    </mc:AlternateContent>
    <mc:AlternateContent xmlns:mc="http://schemas.openxmlformats.org/markup-compatibility/2006">
      <mc:Choice Requires="x14">
        <control shapeId="71723" r:id="rId716" name="CommandButton34">
          <controlPr autoLine="0" r:id="rId717">
            <anchor moveWithCells="1">
              <from>
                <xdr:col>0</xdr:col>
                <xdr:colOff>285750</xdr:colOff>
                <xdr:row>106</xdr:row>
                <xdr:rowOff>152400</xdr:rowOff>
              </from>
              <to>
                <xdr:col>0</xdr:col>
                <xdr:colOff>1200150</xdr:colOff>
                <xdr:row>108</xdr:row>
                <xdr:rowOff>133350</xdr:rowOff>
              </to>
            </anchor>
          </controlPr>
        </control>
      </mc:Choice>
      <mc:Fallback>
        <control shapeId="71723" r:id="rId716" name="CommandButton34"/>
      </mc:Fallback>
    </mc:AlternateContent>
    <mc:AlternateContent xmlns:mc="http://schemas.openxmlformats.org/markup-compatibility/2006">
      <mc:Choice Requires="x14">
        <control shapeId="71722" r:id="rId718" name="CommandButton33">
          <controlPr autoLine="0" r:id="rId719">
            <anchor moveWithCells="1">
              <from>
                <xdr:col>0</xdr:col>
                <xdr:colOff>285750</xdr:colOff>
                <xdr:row>105</xdr:row>
                <xdr:rowOff>9525</xdr:rowOff>
              </from>
              <to>
                <xdr:col>0</xdr:col>
                <xdr:colOff>1200150</xdr:colOff>
                <xdr:row>106</xdr:row>
                <xdr:rowOff>152400</xdr:rowOff>
              </to>
            </anchor>
          </controlPr>
        </control>
      </mc:Choice>
      <mc:Fallback>
        <control shapeId="71722" r:id="rId718" name="CommandButton33"/>
      </mc:Fallback>
    </mc:AlternateContent>
    <mc:AlternateContent xmlns:mc="http://schemas.openxmlformats.org/markup-compatibility/2006">
      <mc:Choice Requires="x14">
        <control shapeId="71721" r:id="rId720" name="CommandButton32">
          <controlPr autoLine="0" r:id="rId721">
            <anchor moveWithCells="1">
              <from>
                <xdr:col>0</xdr:col>
                <xdr:colOff>295275</xdr:colOff>
                <xdr:row>103</xdr:row>
                <xdr:rowOff>28575</xdr:rowOff>
              </from>
              <to>
                <xdr:col>0</xdr:col>
                <xdr:colOff>1209675</xdr:colOff>
                <xdr:row>105</xdr:row>
                <xdr:rowOff>9525</xdr:rowOff>
              </to>
            </anchor>
          </controlPr>
        </control>
      </mc:Choice>
      <mc:Fallback>
        <control shapeId="71721" r:id="rId720" name="CommandButton32"/>
      </mc:Fallback>
    </mc:AlternateContent>
    <mc:AlternateContent xmlns:mc="http://schemas.openxmlformats.org/markup-compatibility/2006">
      <mc:Choice Requires="x14">
        <control shapeId="71720" r:id="rId722" name="CommandButton31">
          <controlPr autoLine="0" r:id="rId723">
            <anchor moveWithCells="1">
              <from>
                <xdr:col>0</xdr:col>
                <xdr:colOff>276225</xdr:colOff>
                <xdr:row>101</xdr:row>
                <xdr:rowOff>38100</xdr:rowOff>
              </from>
              <to>
                <xdr:col>0</xdr:col>
                <xdr:colOff>1190625</xdr:colOff>
                <xdr:row>103</xdr:row>
                <xdr:rowOff>19050</xdr:rowOff>
              </to>
            </anchor>
          </controlPr>
        </control>
      </mc:Choice>
      <mc:Fallback>
        <control shapeId="71720" r:id="rId722" name="CommandButton31"/>
      </mc:Fallback>
    </mc:AlternateContent>
    <mc:AlternateContent xmlns:mc="http://schemas.openxmlformats.org/markup-compatibility/2006">
      <mc:Choice Requires="x14">
        <control shapeId="71719" r:id="rId724" name="CommandButton30">
          <controlPr autoLine="0" r:id="rId725">
            <anchor moveWithCells="1">
              <from>
                <xdr:col>0</xdr:col>
                <xdr:colOff>276225</xdr:colOff>
                <xdr:row>99</xdr:row>
                <xdr:rowOff>47625</xdr:rowOff>
              </from>
              <to>
                <xdr:col>0</xdr:col>
                <xdr:colOff>1190625</xdr:colOff>
                <xdr:row>101</xdr:row>
                <xdr:rowOff>28575</xdr:rowOff>
              </to>
            </anchor>
          </controlPr>
        </control>
      </mc:Choice>
      <mc:Fallback>
        <control shapeId="71719" r:id="rId724" name="CommandButton30"/>
      </mc:Fallback>
    </mc:AlternateContent>
    <mc:AlternateContent xmlns:mc="http://schemas.openxmlformats.org/markup-compatibility/2006">
      <mc:Choice Requires="x14">
        <control shapeId="71718" r:id="rId726" name="p1bycountry">
          <controlPr autoLine="0" autoPict="0" r:id="rId727">
            <anchor moveWithCells="1">
              <from>
                <xdr:col>0</xdr:col>
                <xdr:colOff>276225</xdr:colOff>
                <xdr:row>32</xdr:row>
                <xdr:rowOff>19050</xdr:rowOff>
              </from>
              <to>
                <xdr:col>0</xdr:col>
                <xdr:colOff>1457325</xdr:colOff>
                <xdr:row>34</xdr:row>
                <xdr:rowOff>0</xdr:rowOff>
              </to>
            </anchor>
          </controlPr>
        </control>
      </mc:Choice>
      <mc:Fallback>
        <control shapeId="71718" r:id="rId726" name="p1bycountry"/>
      </mc:Fallback>
    </mc:AlternateContent>
    <mc:AlternateContent xmlns:mc="http://schemas.openxmlformats.org/markup-compatibility/2006">
      <mc:Choice Requires="x14">
        <control shapeId="71717" r:id="rId728" name="p2bycountry">
          <controlPr autoLine="0" autoPict="0" r:id="rId729">
            <anchor moveWithCells="1">
              <from>
                <xdr:col>76</xdr:col>
                <xdr:colOff>123825</xdr:colOff>
                <xdr:row>27</xdr:row>
                <xdr:rowOff>47625</xdr:rowOff>
              </from>
              <to>
                <xdr:col>77</xdr:col>
                <xdr:colOff>571500</xdr:colOff>
                <xdr:row>29</xdr:row>
                <xdr:rowOff>28575</xdr:rowOff>
              </to>
            </anchor>
          </controlPr>
        </control>
      </mc:Choice>
      <mc:Fallback>
        <control shapeId="71717" r:id="rId728" name="p2bycountry"/>
      </mc:Fallback>
    </mc:AlternateContent>
    <mc:AlternateContent xmlns:mc="http://schemas.openxmlformats.org/markup-compatibility/2006">
      <mc:Choice Requires="x14">
        <control shapeId="71716" r:id="rId730" name="p2bycompany">
          <controlPr autoLine="0" autoPict="0" r:id="rId731">
            <anchor moveWithCells="1">
              <from>
                <xdr:col>76</xdr:col>
                <xdr:colOff>114300</xdr:colOff>
                <xdr:row>25</xdr:row>
                <xdr:rowOff>47625</xdr:rowOff>
              </from>
              <to>
                <xdr:col>77</xdr:col>
                <xdr:colOff>561975</xdr:colOff>
                <xdr:row>27</xdr:row>
                <xdr:rowOff>28575</xdr:rowOff>
              </to>
            </anchor>
          </controlPr>
        </control>
      </mc:Choice>
      <mc:Fallback>
        <control shapeId="71716" r:id="rId730" name="p2bycompany"/>
      </mc:Fallback>
    </mc:AlternateContent>
    <mc:AlternateContent xmlns:mc="http://schemas.openxmlformats.org/markup-compatibility/2006">
      <mc:Choice Requires="x14">
        <control shapeId="71715" r:id="rId732" name="p2us">
          <controlPr autoLine="0" r:id="rId733">
            <anchor moveWithCells="1">
              <from>
                <xdr:col>76</xdr:col>
                <xdr:colOff>304800</xdr:colOff>
                <xdr:row>23</xdr:row>
                <xdr:rowOff>28575</xdr:rowOff>
              </from>
              <to>
                <xdr:col>77</xdr:col>
                <xdr:colOff>485775</xdr:colOff>
                <xdr:row>25</xdr:row>
                <xdr:rowOff>9525</xdr:rowOff>
              </to>
            </anchor>
          </controlPr>
        </control>
      </mc:Choice>
      <mc:Fallback>
        <control shapeId="71715" r:id="rId732" name="p2us"/>
      </mc:Fallback>
    </mc:AlternateContent>
    <mc:AlternateContent xmlns:mc="http://schemas.openxmlformats.org/markup-compatibility/2006">
      <mc:Choice Requires="x14">
        <control shapeId="71714" r:id="rId734" name="p2germany">
          <controlPr autoLine="0" r:id="rId735">
            <anchor moveWithCells="1">
              <from>
                <xdr:col>76</xdr:col>
                <xdr:colOff>304800</xdr:colOff>
                <xdr:row>21</xdr:row>
                <xdr:rowOff>28575</xdr:rowOff>
              </from>
              <to>
                <xdr:col>77</xdr:col>
                <xdr:colOff>514350</xdr:colOff>
                <xdr:row>23</xdr:row>
                <xdr:rowOff>9525</xdr:rowOff>
              </to>
            </anchor>
          </controlPr>
        </control>
      </mc:Choice>
      <mc:Fallback>
        <control shapeId="71714" r:id="rId734" name="p2germany"/>
      </mc:Fallback>
    </mc:AlternateContent>
    <mc:AlternateContent xmlns:mc="http://schemas.openxmlformats.org/markup-compatibility/2006">
      <mc:Choice Requires="x14">
        <control shapeId="71713" r:id="rId736" name="p2uk">
          <controlPr autoLine="0" r:id="rId737">
            <anchor moveWithCells="1">
              <from>
                <xdr:col>76</xdr:col>
                <xdr:colOff>314325</xdr:colOff>
                <xdr:row>19</xdr:row>
                <xdr:rowOff>9525</xdr:rowOff>
              </from>
              <to>
                <xdr:col>77</xdr:col>
                <xdr:colOff>495300</xdr:colOff>
                <xdr:row>20</xdr:row>
                <xdr:rowOff>152400</xdr:rowOff>
              </to>
            </anchor>
          </controlPr>
        </control>
      </mc:Choice>
      <mc:Fallback>
        <control shapeId="71713" r:id="rId736" name="p2uk"/>
      </mc:Fallback>
    </mc:AlternateContent>
    <mc:AlternateContent xmlns:mc="http://schemas.openxmlformats.org/markup-compatibility/2006">
      <mc:Choice Requires="x14">
        <control shapeId="71712" r:id="rId738" name="p2china">
          <controlPr autoLine="0" r:id="rId739">
            <anchor moveWithCells="1">
              <from>
                <xdr:col>76</xdr:col>
                <xdr:colOff>323850</xdr:colOff>
                <xdr:row>16</xdr:row>
                <xdr:rowOff>152400</xdr:rowOff>
              </from>
              <to>
                <xdr:col>77</xdr:col>
                <xdr:colOff>504825</xdr:colOff>
                <xdr:row>18</xdr:row>
                <xdr:rowOff>133350</xdr:rowOff>
              </to>
            </anchor>
          </controlPr>
        </control>
      </mc:Choice>
      <mc:Fallback>
        <control shapeId="71712" r:id="rId738" name="p2china"/>
      </mc:Fallback>
    </mc:AlternateContent>
    <mc:AlternateContent xmlns:mc="http://schemas.openxmlformats.org/markup-compatibility/2006">
      <mc:Choice Requires="x14">
        <control shapeId="71711" r:id="rId740" name="p2mexico">
          <controlPr autoLine="0" r:id="rId741">
            <anchor moveWithCells="1">
              <from>
                <xdr:col>76</xdr:col>
                <xdr:colOff>314325</xdr:colOff>
                <xdr:row>14</xdr:row>
                <xdr:rowOff>152400</xdr:rowOff>
              </from>
              <to>
                <xdr:col>77</xdr:col>
                <xdr:colOff>495300</xdr:colOff>
                <xdr:row>16</xdr:row>
                <xdr:rowOff>133350</xdr:rowOff>
              </to>
            </anchor>
          </controlPr>
        </control>
      </mc:Choice>
      <mc:Fallback>
        <control shapeId="71711" r:id="rId740" name="p2mexico"/>
      </mc:Fallback>
    </mc:AlternateContent>
    <mc:AlternateContent xmlns:mc="http://schemas.openxmlformats.org/markup-compatibility/2006">
      <mc:Choice Requires="x14">
        <control shapeId="71710" r:id="rId742" name="p2japan">
          <controlPr autoLine="0" r:id="rId743">
            <anchor moveWithCells="1">
              <from>
                <xdr:col>76</xdr:col>
                <xdr:colOff>295275</xdr:colOff>
                <xdr:row>13</xdr:row>
                <xdr:rowOff>0</xdr:rowOff>
              </from>
              <to>
                <xdr:col>77</xdr:col>
                <xdr:colOff>476250</xdr:colOff>
                <xdr:row>14</xdr:row>
                <xdr:rowOff>142875</xdr:rowOff>
              </to>
            </anchor>
          </controlPr>
        </control>
      </mc:Choice>
      <mc:Fallback>
        <control shapeId="71710" r:id="rId742" name="p2japan"/>
      </mc:Fallback>
    </mc:AlternateContent>
    <mc:AlternateContent xmlns:mc="http://schemas.openxmlformats.org/markup-compatibility/2006">
      <mc:Choice Requires="x14">
        <control shapeId="71709" r:id="rId744" name="p1bycompany">
          <controlPr autoLine="0" autoPict="0" r:id="rId745">
            <anchor moveWithCells="1">
              <from>
                <xdr:col>0</xdr:col>
                <xdr:colOff>285750</xdr:colOff>
                <xdr:row>30</xdr:row>
                <xdr:rowOff>19050</xdr:rowOff>
              </from>
              <to>
                <xdr:col>0</xdr:col>
                <xdr:colOff>1438275</xdr:colOff>
                <xdr:row>32</xdr:row>
                <xdr:rowOff>0</xdr:rowOff>
              </to>
            </anchor>
          </controlPr>
        </control>
      </mc:Choice>
      <mc:Fallback>
        <control shapeId="71709" r:id="rId744" name="p1bycompany"/>
      </mc:Fallback>
    </mc:AlternateContent>
    <mc:AlternateContent xmlns:mc="http://schemas.openxmlformats.org/markup-compatibility/2006">
      <mc:Choice Requires="x14">
        <control shapeId="71708" r:id="rId746" name="p1us">
          <controlPr autoLine="0" r:id="rId747">
            <anchor moveWithCells="1">
              <from>
                <xdr:col>0</xdr:col>
                <xdr:colOff>276225</xdr:colOff>
                <xdr:row>28</xdr:row>
                <xdr:rowOff>28575</xdr:rowOff>
              </from>
              <to>
                <xdr:col>0</xdr:col>
                <xdr:colOff>1190625</xdr:colOff>
                <xdr:row>30</xdr:row>
                <xdr:rowOff>9525</xdr:rowOff>
              </to>
            </anchor>
          </controlPr>
        </control>
      </mc:Choice>
      <mc:Fallback>
        <control shapeId="71708" r:id="rId746" name="p1us"/>
      </mc:Fallback>
    </mc:AlternateContent>
    <mc:AlternateContent xmlns:mc="http://schemas.openxmlformats.org/markup-compatibility/2006">
      <mc:Choice Requires="x14">
        <control shapeId="71707" r:id="rId748" name="p1germany">
          <controlPr autoLine="0" r:id="rId749">
            <anchor moveWithCells="1">
              <from>
                <xdr:col>0</xdr:col>
                <xdr:colOff>266700</xdr:colOff>
                <xdr:row>26</xdr:row>
                <xdr:rowOff>28575</xdr:rowOff>
              </from>
              <to>
                <xdr:col>0</xdr:col>
                <xdr:colOff>1200150</xdr:colOff>
                <xdr:row>28</xdr:row>
                <xdr:rowOff>9525</xdr:rowOff>
              </to>
            </anchor>
          </controlPr>
        </control>
      </mc:Choice>
      <mc:Fallback>
        <control shapeId="71707" r:id="rId748" name="p1germany"/>
      </mc:Fallback>
    </mc:AlternateContent>
    <mc:AlternateContent xmlns:mc="http://schemas.openxmlformats.org/markup-compatibility/2006">
      <mc:Choice Requires="x14">
        <control shapeId="71706" r:id="rId750" name="p1uk">
          <controlPr autoLine="0" r:id="rId751">
            <anchor moveWithCells="1">
              <from>
                <xdr:col>0</xdr:col>
                <xdr:colOff>266700</xdr:colOff>
                <xdr:row>24</xdr:row>
                <xdr:rowOff>9525</xdr:rowOff>
              </from>
              <to>
                <xdr:col>0</xdr:col>
                <xdr:colOff>1181100</xdr:colOff>
                <xdr:row>25</xdr:row>
                <xdr:rowOff>152400</xdr:rowOff>
              </to>
            </anchor>
          </controlPr>
        </control>
      </mc:Choice>
      <mc:Fallback>
        <control shapeId="71706" r:id="rId750" name="p1uk"/>
      </mc:Fallback>
    </mc:AlternateContent>
    <mc:AlternateContent xmlns:mc="http://schemas.openxmlformats.org/markup-compatibility/2006">
      <mc:Choice Requires="x14">
        <control shapeId="71705" r:id="rId752" name="p1china">
          <controlPr autoLine="0" r:id="rId753">
            <anchor moveWithCells="1">
              <from>
                <xdr:col>0</xdr:col>
                <xdr:colOff>276225</xdr:colOff>
                <xdr:row>21</xdr:row>
                <xdr:rowOff>152400</xdr:rowOff>
              </from>
              <to>
                <xdr:col>0</xdr:col>
                <xdr:colOff>1190625</xdr:colOff>
                <xdr:row>23</xdr:row>
                <xdr:rowOff>133350</xdr:rowOff>
              </to>
            </anchor>
          </controlPr>
        </control>
      </mc:Choice>
      <mc:Fallback>
        <control shapeId="71705" r:id="rId752" name="p1china"/>
      </mc:Fallback>
    </mc:AlternateContent>
    <mc:AlternateContent xmlns:mc="http://schemas.openxmlformats.org/markup-compatibility/2006">
      <mc:Choice Requires="x14">
        <control shapeId="71704" r:id="rId754" name="p1mexico">
          <controlPr autoLine="0" r:id="rId755">
            <anchor moveWithCells="1">
              <from>
                <xdr:col>0</xdr:col>
                <xdr:colOff>285750</xdr:colOff>
                <xdr:row>19</xdr:row>
                <xdr:rowOff>152400</xdr:rowOff>
              </from>
              <to>
                <xdr:col>0</xdr:col>
                <xdr:colOff>1200150</xdr:colOff>
                <xdr:row>21</xdr:row>
                <xdr:rowOff>133350</xdr:rowOff>
              </to>
            </anchor>
          </controlPr>
        </control>
      </mc:Choice>
      <mc:Fallback>
        <control shapeId="71704" r:id="rId754" name="p1mexico"/>
      </mc:Fallback>
    </mc:AlternateContent>
    <mc:AlternateContent xmlns:mc="http://schemas.openxmlformats.org/markup-compatibility/2006">
      <mc:Choice Requires="x14">
        <control shapeId="71703" r:id="rId756" name="p1japan">
          <controlPr autoLine="0" r:id="rId757">
            <anchor moveWithCells="1">
              <from>
                <xdr:col>0</xdr:col>
                <xdr:colOff>285750</xdr:colOff>
                <xdr:row>18</xdr:row>
                <xdr:rowOff>9525</xdr:rowOff>
              </from>
              <to>
                <xdr:col>0</xdr:col>
                <xdr:colOff>1200150</xdr:colOff>
                <xdr:row>19</xdr:row>
                <xdr:rowOff>152400</xdr:rowOff>
              </to>
            </anchor>
          </controlPr>
        </control>
      </mc:Choice>
      <mc:Fallback>
        <control shapeId="71703" r:id="rId756" name="p1japan"/>
      </mc:Fallback>
    </mc:AlternateContent>
    <mc:AlternateContent xmlns:mc="http://schemas.openxmlformats.org/markup-compatibility/2006">
      <mc:Choice Requires="x14">
        <control shapeId="71702" r:id="rId758" name="equity">
          <controlPr autoLine="0" r:id="rId759">
            <anchor moveWithCells="1">
              <from>
                <xdr:col>0</xdr:col>
                <xdr:colOff>295275</xdr:colOff>
                <xdr:row>16</xdr:row>
                <xdr:rowOff>28575</xdr:rowOff>
              </from>
              <to>
                <xdr:col>0</xdr:col>
                <xdr:colOff>1209675</xdr:colOff>
                <xdr:row>18</xdr:row>
                <xdr:rowOff>9525</xdr:rowOff>
              </to>
            </anchor>
          </controlPr>
        </control>
      </mc:Choice>
      <mc:Fallback>
        <control shapeId="71702" r:id="rId758" name="equity"/>
      </mc:Fallback>
    </mc:AlternateContent>
    <mc:AlternateContent xmlns:mc="http://schemas.openxmlformats.org/markup-compatibility/2006">
      <mc:Choice Requires="x14">
        <control shapeId="71701" r:id="rId760" name="profits">
          <controlPr autoLine="0" r:id="rId761">
            <anchor moveWithCells="1">
              <from>
                <xdr:col>0</xdr:col>
                <xdr:colOff>276225</xdr:colOff>
                <xdr:row>14</xdr:row>
                <xdr:rowOff>38100</xdr:rowOff>
              </from>
              <to>
                <xdr:col>0</xdr:col>
                <xdr:colOff>1190625</xdr:colOff>
                <xdr:row>16</xdr:row>
                <xdr:rowOff>19050</xdr:rowOff>
              </to>
            </anchor>
          </controlPr>
        </control>
      </mc:Choice>
      <mc:Fallback>
        <control shapeId="71701" r:id="rId760" name="profits"/>
      </mc:Fallback>
    </mc:AlternateContent>
    <mc:AlternateContent xmlns:mc="http://schemas.openxmlformats.org/markup-compatibility/2006">
      <mc:Choice Requires="x14">
        <control shapeId="71700" r:id="rId762" name="sales">
          <controlPr autoLine="0" r:id="rId763">
            <anchor moveWithCells="1">
              <from>
                <xdr:col>0</xdr:col>
                <xdr:colOff>276225</xdr:colOff>
                <xdr:row>12</xdr:row>
                <xdr:rowOff>47625</xdr:rowOff>
              </from>
              <to>
                <xdr:col>0</xdr:col>
                <xdr:colOff>1190625</xdr:colOff>
                <xdr:row>14</xdr:row>
                <xdr:rowOff>28575</xdr:rowOff>
              </to>
            </anchor>
          </controlPr>
        </control>
      </mc:Choice>
      <mc:Fallback>
        <control shapeId="71700" r:id="rId762" name="sale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Y304"/>
  <sheetViews>
    <sheetView zoomScale="75" workbookViewId="0">
      <selection activeCell="A2" sqref="A2"/>
    </sheetView>
  </sheetViews>
  <sheetFormatPr defaultRowHeight="12.75" x14ac:dyDescent="0.2"/>
  <cols>
    <col min="1" max="1" width="50.85546875" bestFit="1" customWidth="1"/>
    <col min="2" max="2" width="13.5703125" bestFit="1" customWidth="1"/>
    <col min="3" max="3" width="11.5703125" bestFit="1" customWidth="1"/>
    <col min="4" max="11" width="9.85546875" bestFit="1" customWidth="1"/>
    <col min="12" max="12" width="10.5703125" bestFit="1" customWidth="1"/>
    <col min="13" max="13" width="10.28515625" bestFit="1" customWidth="1"/>
    <col min="14" max="21" width="10.5703125" bestFit="1" customWidth="1"/>
    <col min="22" max="22" width="11" style="18" bestFit="1" customWidth="1"/>
    <col min="23" max="23" width="10.5703125" bestFit="1" customWidth="1"/>
    <col min="24" max="32" width="11" bestFit="1" customWidth="1"/>
    <col min="33" max="33" width="10.5703125" bestFit="1" customWidth="1"/>
    <col min="34" max="34" width="11" bestFit="1" customWidth="1"/>
    <col min="35" max="78" width="9.85546875" customWidth="1"/>
  </cols>
  <sheetData>
    <row r="1" spans="1:77" s="34" customFormat="1" ht="24" customHeight="1" x14ac:dyDescent="0.2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2">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3800</v>
      </c>
      <c r="BM2" s="18">
        <f>'[3]TEAM 1'!BM2</f>
        <v>3800</v>
      </c>
      <c r="BN2" s="18">
        <f>'[3]TEAM 1'!BN2</f>
        <v>3750</v>
      </c>
      <c r="BO2" s="18">
        <f>'[3]TEAM 1'!BO2</f>
        <v>3800</v>
      </c>
      <c r="BP2" s="18">
        <f>'[3]TEAM 1'!BP2</f>
        <v>3800</v>
      </c>
      <c r="BQ2" s="18">
        <f>'[3]TEAM 1'!BQ2</f>
        <v>3800</v>
      </c>
      <c r="BR2" s="18">
        <f>'[3]TEAM 1'!BR2</f>
        <v>3800</v>
      </c>
      <c r="BS2" s="18">
        <f>'[3]TEAM 1'!BS2</f>
        <v>0</v>
      </c>
      <c r="BT2" s="18">
        <f>'[3]TEAM 1'!BT2</f>
        <v>0</v>
      </c>
      <c r="BU2" s="18">
        <f>'[3]TEAM 1'!BU2</f>
        <v>0</v>
      </c>
      <c r="BV2" s="18">
        <f>'[3]TEAM 1'!BV2</f>
        <v>0</v>
      </c>
      <c r="BW2" s="18">
        <f>'[3]TEAM 1'!BW2</f>
        <v>0</v>
      </c>
      <c r="BX2" s="18">
        <f>'[3]TEAM 1'!BX2</f>
        <v>0</v>
      </c>
      <c r="BY2" s="18">
        <f>'[3]TEAM 1'!BY2</f>
        <v>0</v>
      </c>
    </row>
    <row r="3" spans="1:77" x14ac:dyDescent="0.2">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345</v>
      </c>
      <c r="BM3" s="18">
        <f>'[3]TEAM 1'!BM3</f>
        <v>345</v>
      </c>
      <c r="BN3" s="18">
        <f>'[3]TEAM 1'!BN3</f>
        <v>361</v>
      </c>
      <c r="BO3" s="18">
        <f>'[3]TEAM 1'!BO3</f>
        <v>365</v>
      </c>
      <c r="BP3" s="18">
        <f>'[3]TEAM 1'!BP3</f>
        <v>375</v>
      </c>
      <c r="BQ3" s="18">
        <f>'[3]TEAM 1'!BQ3</f>
        <v>375</v>
      </c>
      <c r="BR3" s="18">
        <f>'[3]TEAM 1'!BR3</f>
        <v>375</v>
      </c>
      <c r="BS3" s="18">
        <f>'[3]TEAM 1'!BS3</f>
        <v>0</v>
      </c>
      <c r="BT3" s="18">
        <f>'[3]TEAM 1'!BT3</f>
        <v>0</v>
      </c>
      <c r="BU3" s="18">
        <f>'[3]TEAM 1'!BU3</f>
        <v>0</v>
      </c>
      <c r="BV3" s="18">
        <f>'[3]TEAM 1'!BV3</f>
        <v>0</v>
      </c>
      <c r="BW3" s="18">
        <f>'[3]TEAM 1'!BW3</f>
        <v>0</v>
      </c>
      <c r="BX3" s="18">
        <f>'[3]TEAM 1'!BX3</f>
        <v>0</v>
      </c>
      <c r="BY3" s="18">
        <f>'[3]TEAM 1'!BY3</f>
        <v>0</v>
      </c>
    </row>
    <row r="4" spans="1:77" x14ac:dyDescent="0.2">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320</v>
      </c>
      <c r="BM4" s="18">
        <f>'[3]TEAM 1'!BM4</f>
        <v>320</v>
      </c>
      <c r="BN4" s="18">
        <f>'[3]TEAM 1'!BN4</f>
        <v>315</v>
      </c>
      <c r="BO4" s="18">
        <f>'[3]TEAM 1'!BO4</f>
        <v>315</v>
      </c>
      <c r="BP4" s="18">
        <f>'[3]TEAM 1'!BP4</f>
        <v>315</v>
      </c>
      <c r="BQ4" s="18">
        <f>'[3]TEAM 1'!BQ4</f>
        <v>315</v>
      </c>
      <c r="BR4" s="18">
        <f>'[3]TEAM 1'!BR4</f>
        <v>315</v>
      </c>
      <c r="BS4" s="18">
        <f>'[3]TEAM 1'!BS4</f>
        <v>0</v>
      </c>
      <c r="BT4" s="18">
        <f>'[3]TEAM 1'!BT4</f>
        <v>0</v>
      </c>
      <c r="BU4" s="18">
        <f>'[3]TEAM 1'!BU4</f>
        <v>0</v>
      </c>
      <c r="BV4" s="18">
        <f>'[3]TEAM 1'!BV4</f>
        <v>0</v>
      </c>
      <c r="BW4" s="18">
        <f>'[3]TEAM 1'!BW4</f>
        <v>0</v>
      </c>
      <c r="BX4" s="18">
        <f>'[3]TEAM 1'!BX4</f>
        <v>0</v>
      </c>
      <c r="BY4" s="18">
        <f>'[3]TEAM 1'!BY4</f>
        <v>0</v>
      </c>
    </row>
    <row r="5" spans="1:77" x14ac:dyDescent="0.2">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29</v>
      </c>
      <c r="BM5" s="18">
        <f>'[3]TEAM 1'!BM5</f>
        <v>29</v>
      </c>
      <c r="BN5" s="18">
        <f>'[3]TEAM 1'!BN5</f>
        <v>31</v>
      </c>
      <c r="BO5" s="18">
        <f>'[3]TEAM 1'!BO5</f>
        <v>32</v>
      </c>
      <c r="BP5" s="18">
        <f>'[3]TEAM 1'!BP5</f>
        <v>32</v>
      </c>
      <c r="BQ5" s="18">
        <f>'[3]TEAM 1'!BQ5</f>
        <v>32</v>
      </c>
      <c r="BR5" s="18">
        <f>'[3]TEAM 1'!BR5</f>
        <v>32</v>
      </c>
      <c r="BS5" s="18">
        <f>'[3]TEAM 1'!BS5</f>
        <v>0</v>
      </c>
      <c r="BT5" s="18">
        <f>'[3]TEAM 1'!BT5</f>
        <v>0</v>
      </c>
      <c r="BU5" s="18">
        <f>'[3]TEAM 1'!BU5</f>
        <v>0</v>
      </c>
      <c r="BV5" s="18">
        <f>'[3]TEAM 1'!BV5</f>
        <v>0</v>
      </c>
      <c r="BW5" s="18">
        <f>'[3]TEAM 1'!BW5</f>
        <v>0</v>
      </c>
      <c r="BX5" s="18">
        <f>'[3]TEAM 1'!BX5</f>
        <v>0</v>
      </c>
      <c r="BY5" s="18">
        <f>'[3]TEAM 1'!BY5</f>
        <v>0</v>
      </c>
    </row>
    <row r="6" spans="1:77" x14ac:dyDescent="0.2">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45</v>
      </c>
      <c r="BM6" s="18">
        <f>'[3]TEAM 1'!BM6</f>
        <v>45</v>
      </c>
      <c r="BN6" s="18">
        <f>'[3]TEAM 1'!BN6</f>
        <v>47</v>
      </c>
      <c r="BO6" s="18">
        <f>'[3]TEAM 1'!BO6</f>
        <v>48</v>
      </c>
      <c r="BP6" s="18">
        <f>'[3]TEAM 1'!BP6</f>
        <v>48</v>
      </c>
      <c r="BQ6" s="18">
        <f>'[3]TEAM 1'!BQ6</f>
        <v>48</v>
      </c>
      <c r="BR6" s="18">
        <f>'[3]TEAM 1'!BR6</f>
        <v>48</v>
      </c>
      <c r="BS6" s="18">
        <f>'[3]TEAM 1'!BS6</f>
        <v>0</v>
      </c>
      <c r="BT6" s="18">
        <f>'[3]TEAM 1'!BT6</f>
        <v>0</v>
      </c>
      <c r="BU6" s="18">
        <f>'[3]TEAM 1'!BU6</f>
        <v>0</v>
      </c>
      <c r="BV6" s="18">
        <f>'[3]TEAM 1'!BV6</f>
        <v>0</v>
      </c>
      <c r="BW6" s="18">
        <f>'[3]TEAM 1'!BW6</f>
        <v>0</v>
      </c>
      <c r="BX6" s="18">
        <f>'[3]TEAM 1'!BX6</f>
        <v>0</v>
      </c>
      <c r="BY6" s="18">
        <f>'[3]TEAM 1'!BY6</f>
        <v>0</v>
      </c>
    </row>
    <row r="7" spans="1:77" x14ac:dyDescent="0.2">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38</v>
      </c>
      <c r="BM7" s="18">
        <f>'[3]TEAM 1'!BM7</f>
        <v>38</v>
      </c>
      <c r="BN7" s="18">
        <f>'[3]TEAM 1'!BN7</f>
        <v>35</v>
      </c>
      <c r="BO7" s="18">
        <f>'[3]TEAM 1'!BO7</f>
        <v>37</v>
      </c>
      <c r="BP7" s="18">
        <f>'[3]TEAM 1'!BP7</f>
        <v>37</v>
      </c>
      <c r="BQ7" s="18">
        <f>'[3]TEAM 1'!BQ7</f>
        <v>37.5</v>
      </c>
      <c r="BR7" s="18">
        <f>'[3]TEAM 1'!BR7</f>
        <v>37.5</v>
      </c>
      <c r="BS7" s="18">
        <f>'[3]TEAM 1'!BS7</f>
        <v>0</v>
      </c>
      <c r="BT7" s="18">
        <f>'[3]TEAM 1'!BT7</f>
        <v>0</v>
      </c>
      <c r="BU7" s="18">
        <f>'[3]TEAM 1'!BU7</f>
        <v>0</v>
      </c>
      <c r="BV7" s="18">
        <f>'[3]TEAM 1'!BV7</f>
        <v>0</v>
      </c>
      <c r="BW7" s="18">
        <f>'[3]TEAM 1'!BW7</f>
        <v>0</v>
      </c>
      <c r="BX7" s="18">
        <f>'[3]TEAM 1'!BX7</f>
        <v>0</v>
      </c>
      <c r="BY7" s="18">
        <f>'[3]TEAM 1'!BY7</f>
        <v>0</v>
      </c>
    </row>
    <row r="8" spans="1:77" x14ac:dyDescent="0.2">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5800</v>
      </c>
      <c r="BM8" s="18">
        <f>'[3]TEAM 1'!BM8</f>
        <v>5800</v>
      </c>
      <c r="BN8" s="18">
        <f>'[3]TEAM 1'!BN8</f>
        <v>6000</v>
      </c>
      <c r="BO8" s="18">
        <f>'[3]TEAM 1'!BO8</f>
        <v>6100</v>
      </c>
      <c r="BP8" s="18">
        <f>'[3]TEAM 1'!BP8</f>
        <v>6200</v>
      </c>
      <c r="BQ8" s="18">
        <f>'[3]TEAM 1'!BQ8</f>
        <v>6400</v>
      </c>
      <c r="BR8" s="18">
        <f>'[3]TEAM 1'!BR8</f>
        <v>6500</v>
      </c>
      <c r="BS8" s="18">
        <f>'[3]TEAM 1'!BS8</f>
        <v>0</v>
      </c>
      <c r="BT8" s="18">
        <f>'[3]TEAM 1'!BT8</f>
        <v>0</v>
      </c>
      <c r="BU8" s="18">
        <f>'[3]TEAM 1'!BU8</f>
        <v>0</v>
      </c>
      <c r="BV8" s="18">
        <f>'[3]TEAM 1'!BV8</f>
        <v>0</v>
      </c>
      <c r="BW8" s="18">
        <f>'[3]TEAM 1'!BW8</f>
        <v>0</v>
      </c>
      <c r="BX8" s="18">
        <f>'[3]TEAM 1'!BX8</f>
        <v>0</v>
      </c>
      <c r="BY8" s="18">
        <f>'[3]TEAM 1'!BY8</f>
        <v>0</v>
      </c>
    </row>
    <row r="9" spans="1:77" x14ac:dyDescent="0.2">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435</v>
      </c>
      <c r="BM9" s="18">
        <f>'[3]TEAM 1'!BM9</f>
        <v>435</v>
      </c>
      <c r="BN9" s="18">
        <f>'[3]TEAM 1'!BN9</f>
        <v>461</v>
      </c>
      <c r="BO9" s="18">
        <f>'[3]TEAM 1'!BO9</f>
        <v>465</v>
      </c>
      <c r="BP9" s="18">
        <f>'[3]TEAM 1'!BP9</f>
        <v>485</v>
      </c>
      <c r="BQ9" s="18">
        <f>'[3]TEAM 1'!BQ9</f>
        <v>550</v>
      </c>
      <c r="BR9" s="18">
        <f>'[3]TEAM 1'!BR9</f>
        <v>570</v>
      </c>
      <c r="BS9" s="18">
        <f>'[3]TEAM 1'!BS9</f>
        <v>0</v>
      </c>
      <c r="BT9" s="18">
        <f>'[3]TEAM 1'!BT9</f>
        <v>0</v>
      </c>
      <c r="BU9" s="18">
        <f>'[3]TEAM 1'!BU9</f>
        <v>0</v>
      </c>
      <c r="BV9" s="18">
        <f>'[3]TEAM 1'!BV9</f>
        <v>0</v>
      </c>
      <c r="BW9" s="18">
        <f>'[3]TEAM 1'!BW9</f>
        <v>0</v>
      </c>
      <c r="BX9" s="18">
        <f>'[3]TEAM 1'!BX9</f>
        <v>0</v>
      </c>
      <c r="BY9" s="18">
        <f>'[3]TEAM 1'!BY9</f>
        <v>0</v>
      </c>
    </row>
    <row r="10" spans="1:77" x14ac:dyDescent="0.2">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435</v>
      </c>
      <c r="BM10" s="18">
        <f>'[3]TEAM 1'!BM10</f>
        <v>435</v>
      </c>
      <c r="BN10" s="18">
        <f>'[3]TEAM 1'!BN10</f>
        <v>461</v>
      </c>
      <c r="BO10" s="18">
        <f>'[3]TEAM 1'!BO10</f>
        <v>465</v>
      </c>
      <c r="BP10" s="18">
        <f>'[3]TEAM 1'!BP10</f>
        <v>485</v>
      </c>
      <c r="BQ10" s="18">
        <f>'[3]TEAM 1'!BQ10</f>
        <v>550</v>
      </c>
      <c r="BR10" s="18">
        <f>'[3]TEAM 1'!BR10</f>
        <v>570</v>
      </c>
      <c r="BS10" s="18">
        <f>'[3]TEAM 1'!BS10</f>
        <v>0</v>
      </c>
      <c r="BT10" s="18">
        <f>'[3]TEAM 1'!BT10</f>
        <v>0</v>
      </c>
      <c r="BU10" s="18">
        <f>'[3]TEAM 1'!BU10</f>
        <v>0</v>
      </c>
      <c r="BV10" s="18">
        <f>'[3]TEAM 1'!BV10</f>
        <v>0</v>
      </c>
      <c r="BW10" s="18">
        <f>'[3]TEAM 1'!BW10</f>
        <v>0</v>
      </c>
      <c r="BX10" s="18">
        <f>'[3]TEAM 1'!BX10</f>
        <v>0</v>
      </c>
      <c r="BY10" s="18">
        <f>'[3]TEAM 1'!BY10</f>
        <v>0</v>
      </c>
    </row>
    <row r="11" spans="1:77" x14ac:dyDescent="0.2">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38</v>
      </c>
      <c r="BM11" s="18">
        <f>'[3]TEAM 1'!BM11</f>
        <v>38</v>
      </c>
      <c r="BN11" s="18">
        <f>'[3]TEAM 1'!BN11</f>
        <v>39</v>
      </c>
      <c r="BO11" s="18">
        <f>'[3]TEAM 1'!BO11</f>
        <v>41</v>
      </c>
      <c r="BP11" s="18">
        <f>'[3]TEAM 1'!BP11</f>
        <v>42</v>
      </c>
      <c r="BQ11" s="18">
        <f>'[3]TEAM 1'!BQ11</f>
        <v>45</v>
      </c>
      <c r="BR11" s="18">
        <f>'[3]TEAM 1'!BR11</f>
        <v>45</v>
      </c>
      <c r="BS11" s="18">
        <f>'[3]TEAM 1'!BS11</f>
        <v>0</v>
      </c>
      <c r="BT11" s="18">
        <f>'[3]TEAM 1'!BT11</f>
        <v>0</v>
      </c>
      <c r="BU11" s="18">
        <f>'[3]TEAM 1'!BU11</f>
        <v>0</v>
      </c>
      <c r="BV11" s="18">
        <f>'[3]TEAM 1'!BV11</f>
        <v>0</v>
      </c>
      <c r="BW11" s="18">
        <f>'[3]TEAM 1'!BW11</f>
        <v>0</v>
      </c>
      <c r="BX11" s="18">
        <f>'[3]TEAM 1'!BX11</f>
        <v>0</v>
      </c>
      <c r="BY11" s="18">
        <f>'[3]TEAM 1'!BY11</f>
        <v>0</v>
      </c>
    </row>
    <row r="12" spans="1:77" x14ac:dyDescent="0.2">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52</v>
      </c>
      <c r="BM12" s="18">
        <f>'[3]TEAM 1'!BM12</f>
        <v>52</v>
      </c>
      <c r="BN12" s="18">
        <f>'[3]TEAM 1'!BN12</f>
        <v>55</v>
      </c>
      <c r="BO12" s="18">
        <f>'[3]TEAM 1'!BO12</f>
        <v>57</v>
      </c>
      <c r="BP12" s="18">
        <f>'[3]TEAM 1'!BP12</f>
        <v>58</v>
      </c>
      <c r="BQ12" s="18">
        <f>'[3]TEAM 1'!BQ12</f>
        <v>59</v>
      </c>
      <c r="BR12" s="18">
        <f>'[3]TEAM 1'!BR12</f>
        <v>60</v>
      </c>
      <c r="BS12" s="18">
        <f>'[3]TEAM 1'!BS12</f>
        <v>0</v>
      </c>
      <c r="BT12" s="18">
        <f>'[3]TEAM 1'!BT12</f>
        <v>0</v>
      </c>
      <c r="BU12" s="18">
        <f>'[3]TEAM 1'!BU12</f>
        <v>0</v>
      </c>
      <c r="BV12" s="18">
        <f>'[3]TEAM 1'!BV12</f>
        <v>0</v>
      </c>
      <c r="BW12" s="18">
        <f>'[3]TEAM 1'!BW12</f>
        <v>0</v>
      </c>
      <c r="BX12" s="18">
        <f>'[3]TEAM 1'!BX12</f>
        <v>0</v>
      </c>
      <c r="BY12" s="18">
        <f>'[3]TEAM 1'!BY12</f>
        <v>0</v>
      </c>
    </row>
    <row r="13" spans="1:77" x14ac:dyDescent="0.2">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50</v>
      </c>
      <c r="BM13" s="18">
        <f>'[3]TEAM 1'!BM13</f>
        <v>50</v>
      </c>
      <c r="BN13" s="18">
        <f>'[3]TEAM 1'!BN13</f>
        <v>45</v>
      </c>
      <c r="BO13" s="18">
        <f>'[3]TEAM 1'!BO13</f>
        <v>52</v>
      </c>
      <c r="BP13" s="18">
        <f>'[3]TEAM 1'!BP13</f>
        <v>54</v>
      </c>
      <c r="BQ13" s="18">
        <f>'[3]TEAM 1'!BQ13</f>
        <v>54.5</v>
      </c>
      <c r="BR13" s="18">
        <f>'[3]TEAM 1'!BR13</f>
        <v>56</v>
      </c>
      <c r="BS13" s="18">
        <f>'[3]TEAM 1'!BS13</f>
        <v>0</v>
      </c>
      <c r="BT13" s="18">
        <f>'[3]TEAM 1'!BT13</f>
        <v>0</v>
      </c>
      <c r="BU13" s="18">
        <f>'[3]TEAM 1'!BU13</f>
        <v>0</v>
      </c>
      <c r="BV13" s="18">
        <f>'[3]TEAM 1'!BV13</f>
        <v>0</v>
      </c>
      <c r="BW13" s="18">
        <f>'[3]TEAM 1'!BW13</f>
        <v>0</v>
      </c>
      <c r="BX13" s="18">
        <f>'[3]TEAM 1'!BX13</f>
        <v>0</v>
      </c>
      <c r="BY13" s="18">
        <f>'[3]TEAM 1'!BY13</f>
        <v>0</v>
      </c>
    </row>
    <row r="14" spans="1:77" x14ac:dyDescent="0.2">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20</v>
      </c>
      <c r="BM14" s="18">
        <f>'[3]TEAM 1'!BM14</f>
        <v>20</v>
      </c>
      <c r="BN14" s="18">
        <f>'[3]TEAM 1'!BN14</f>
        <v>21</v>
      </c>
      <c r="BO14" s="18">
        <f>'[3]TEAM 1'!BO14</f>
        <v>23</v>
      </c>
      <c r="BP14" s="18">
        <f>'[3]TEAM 1'!BP14</f>
        <v>19.8</v>
      </c>
      <c r="BQ14" s="18">
        <f>'[3]TEAM 1'!BQ14</f>
        <v>20</v>
      </c>
      <c r="BR14" s="18">
        <f>'[3]TEAM 1'!BR14</f>
        <v>18.39</v>
      </c>
      <c r="BS14" s="18">
        <f>'[3]TEAM 1'!BS14</f>
        <v>0</v>
      </c>
      <c r="BT14" s="18">
        <f>'[3]TEAM 1'!BT14</f>
        <v>0</v>
      </c>
      <c r="BU14" s="18">
        <f>'[3]TEAM 1'!BU14</f>
        <v>0</v>
      </c>
      <c r="BV14" s="18">
        <f>'[3]TEAM 1'!BV14</f>
        <v>0</v>
      </c>
      <c r="BW14" s="18">
        <f>'[3]TEAM 1'!BW14</f>
        <v>0</v>
      </c>
      <c r="BX14" s="18">
        <f>'[3]TEAM 1'!BX14</f>
        <v>0</v>
      </c>
      <c r="BY14" s="18">
        <f>'[3]TEAM 1'!BY14</f>
        <v>0</v>
      </c>
    </row>
    <row r="15" spans="1:77" x14ac:dyDescent="0.2">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1</v>
      </c>
      <c r="BM15" s="321">
        <f>'[3]TEAM 1'!BM15</f>
        <v>6</v>
      </c>
      <c r="BN15" s="321">
        <f>'[3]TEAM 1'!BN15</f>
        <v>6</v>
      </c>
      <c r="BO15" s="321">
        <f>'[3]TEAM 1'!BO15</f>
        <v>6</v>
      </c>
      <c r="BP15" s="321">
        <f>'[3]TEAM 1'!BP15</f>
        <v>6</v>
      </c>
      <c r="BQ15" s="321">
        <f>'[3]TEAM 1'!BQ15</f>
        <v>6</v>
      </c>
      <c r="BR15" s="321">
        <f>'[3]TEAM 1'!BR15</f>
        <v>6</v>
      </c>
      <c r="BS15" s="321">
        <f>'[3]TEAM 1'!BS15</f>
        <v>0</v>
      </c>
      <c r="BT15" s="321">
        <f>'[3]TEAM 1'!BT15</f>
        <v>0</v>
      </c>
      <c r="BU15" s="321">
        <f>'[3]TEAM 1'!BU15</f>
        <v>0</v>
      </c>
      <c r="BV15" s="321">
        <f>'[3]TEAM 1'!BV15</f>
        <v>0</v>
      </c>
      <c r="BW15" s="321">
        <f>'[3]TEAM 1'!BW15</f>
        <v>0</v>
      </c>
      <c r="BX15" s="321">
        <f>'[3]TEAM 1'!BX15</f>
        <v>0</v>
      </c>
      <c r="BY15" s="321">
        <f>'[3]TEAM 1'!BY15</f>
        <v>0</v>
      </c>
    </row>
    <row r="16" spans="1:77" x14ac:dyDescent="0.2">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2</v>
      </c>
      <c r="BM16" s="321">
        <f>'[3]TEAM 1'!BM16</f>
        <v>5</v>
      </c>
      <c r="BN16" s="321">
        <f>'[3]TEAM 1'!BN16</f>
        <v>3</v>
      </c>
      <c r="BO16" s="321">
        <f>'[3]TEAM 1'!BO16</f>
        <v>3</v>
      </c>
      <c r="BP16" s="321">
        <f>'[3]TEAM 1'!BP16</f>
        <v>3</v>
      </c>
      <c r="BQ16" s="321">
        <f>'[3]TEAM 1'!BQ16</f>
        <v>3</v>
      </c>
      <c r="BR16" s="321">
        <f>'[3]TEAM 1'!BR16</f>
        <v>1</v>
      </c>
      <c r="BS16" s="321">
        <f>'[3]TEAM 1'!BS16</f>
        <v>0</v>
      </c>
      <c r="BT16" s="321">
        <f>'[3]TEAM 1'!BT16</f>
        <v>0</v>
      </c>
      <c r="BU16" s="321">
        <f>'[3]TEAM 1'!BU16</f>
        <v>0</v>
      </c>
      <c r="BV16" s="321">
        <f>'[3]TEAM 1'!BV16</f>
        <v>0</v>
      </c>
      <c r="BW16" s="321">
        <f>'[3]TEAM 1'!BW16</f>
        <v>0</v>
      </c>
      <c r="BX16" s="321">
        <f>'[3]TEAM 1'!BX16</f>
        <v>0</v>
      </c>
      <c r="BY16" s="321">
        <f>'[3]TEAM 1'!BY16</f>
        <v>0</v>
      </c>
    </row>
    <row r="17" spans="1:77" x14ac:dyDescent="0.2">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3</v>
      </c>
      <c r="BM17" s="321">
        <f>'[3]TEAM 1'!BM17</f>
        <v>1</v>
      </c>
      <c r="BN17" s="321">
        <f>'[3]TEAM 1'!BN17</f>
        <v>1</v>
      </c>
      <c r="BO17" s="321">
        <f>'[3]TEAM 1'!BO17</f>
        <v>1</v>
      </c>
      <c r="BP17" s="321">
        <f>'[3]TEAM 1'!BP17</f>
        <v>1</v>
      </c>
      <c r="BQ17" s="321">
        <f>'[3]TEAM 1'!BQ17</f>
        <v>1</v>
      </c>
      <c r="BR17" s="321">
        <f>'[3]TEAM 1'!BR17</f>
        <v>3</v>
      </c>
      <c r="BS17" s="321">
        <f>'[3]TEAM 1'!BS17</f>
        <v>0</v>
      </c>
      <c r="BT17" s="321">
        <f>'[3]TEAM 1'!BT17</f>
        <v>0</v>
      </c>
      <c r="BU17" s="321">
        <f>'[3]TEAM 1'!BU17</f>
        <v>0</v>
      </c>
      <c r="BV17" s="321">
        <f>'[3]TEAM 1'!BV17</f>
        <v>0</v>
      </c>
      <c r="BW17" s="321">
        <f>'[3]TEAM 1'!BW17</f>
        <v>0</v>
      </c>
      <c r="BX17" s="321">
        <f>'[3]TEAM 1'!BX17</f>
        <v>0</v>
      </c>
      <c r="BY17" s="321">
        <f>'[3]TEAM 1'!BY17</f>
        <v>0</v>
      </c>
    </row>
    <row r="18" spans="1:77" x14ac:dyDescent="0.2">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4</v>
      </c>
      <c r="BM18" s="321">
        <f>'[3]TEAM 1'!BM18</f>
        <v>4</v>
      </c>
      <c r="BN18" s="321">
        <f>'[3]TEAM 1'!BN18</f>
        <v>4</v>
      </c>
      <c r="BO18" s="321">
        <f>'[3]TEAM 1'!BO18</f>
        <v>4</v>
      </c>
      <c r="BP18" s="321">
        <f>'[3]TEAM 1'!BP18</f>
        <v>4</v>
      </c>
      <c r="BQ18" s="321">
        <f>'[3]TEAM 1'!BQ18</f>
        <v>4</v>
      </c>
      <c r="BR18" s="321">
        <f>'[3]TEAM 1'!BR18</f>
        <v>4</v>
      </c>
      <c r="BS18" s="321">
        <f>'[3]TEAM 1'!BS18</f>
        <v>0</v>
      </c>
      <c r="BT18" s="321">
        <f>'[3]TEAM 1'!BT18</f>
        <v>0</v>
      </c>
      <c r="BU18" s="321">
        <f>'[3]TEAM 1'!BU18</f>
        <v>0</v>
      </c>
      <c r="BV18" s="321">
        <f>'[3]TEAM 1'!BV18</f>
        <v>0</v>
      </c>
      <c r="BW18" s="321">
        <f>'[3]TEAM 1'!BW18</f>
        <v>0</v>
      </c>
      <c r="BX18" s="321">
        <f>'[3]TEAM 1'!BX18</f>
        <v>0</v>
      </c>
      <c r="BY18" s="321">
        <f>'[3]TEAM 1'!BY18</f>
        <v>0</v>
      </c>
    </row>
    <row r="19" spans="1:77" x14ac:dyDescent="0.2">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5</v>
      </c>
      <c r="BM19" s="321">
        <f>'[3]TEAM 1'!BM19</f>
        <v>3</v>
      </c>
      <c r="BN19" s="321">
        <f>'[3]TEAM 1'!BN19</f>
        <v>5</v>
      </c>
      <c r="BO19" s="321">
        <f>'[3]TEAM 1'!BO19</f>
        <v>5</v>
      </c>
      <c r="BP19" s="321">
        <f>'[3]TEAM 1'!BP19</f>
        <v>5</v>
      </c>
      <c r="BQ19" s="321">
        <f>'[3]TEAM 1'!BQ19</f>
        <v>5</v>
      </c>
      <c r="BR19" s="321">
        <f>'[3]TEAM 1'!BR19</f>
        <v>5</v>
      </c>
      <c r="BS19" s="321">
        <f>'[3]TEAM 1'!BS19</f>
        <v>0</v>
      </c>
      <c r="BT19" s="321">
        <f>'[3]TEAM 1'!BT19</f>
        <v>0</v>
      </c>
      <c r="BU19" s="321">
        <f>'[3]TEAM 1'!BU19</f>
        <v>0</v>
      </c>
      <c r="BV19" s="321">
        <f>'[3]TEAM 1'!BV19</f>
        <v>0</v>
      </c>
      <c r="BW19" s="321">
        <f>'[3]TEAM 1'!BW19</f>
        <v>0</v>
      </c>
      <c r="BX19" s="321">
        <f>'[3]TEAM 1'!BX19</f>
        <v>0</v>
      </c>
      <c r="BY19" s="321">
        <f>'[3]TEAM 1'!BY19</f>
        <v>0</v>
      </c>
    </row>
    <row r="20" spans="1:77" x14ac:dyDescent="0.2">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1</v>
      </c>
      <c r="BM20" s="321">
        <f>'[3]TEAM 1'!BM20</f>
        <v>6</v>
      </c>
      <c r="BN20" s="321">
        <f>'[3]TEAM 1'!BN20</f>
        <v>6</v>
      </c>
      <c r="BO20" s="321">
        <f>'[3]TEAM 1'!BO20</f>
        <v>6</v>
      </c>
      <c r="BP20" s="321">
        <f>'[3]TEAM 1'!BP20</f>
        <v>6</v>
      </c>
      <c r="BQ20" s="321">
        <f>'[3]TEAM 1'!BQ20</f>
        <v>6</v>
      </c>
      <c r="BR20" s="321">
        <f>'[3]TEAM 1'!BR20</f>
        <v>6</v>
      </c>
      <c r="BS20" s="321">
        <f>'[3]TEAM 1'!BS20</f>
        <v>0</v>
      </c>
      <c r="BT20" s="321">
        <f>'[3]TEAM 1'!BT20</f>
        <v>0</v>
      </c>
      <c r="BU20" s="321">
        <f>'[3]TEAM 1'!BU20</f>
        <v>0</v>
      </c>
      <c r="BV20" s="321">
        <f>'[3]TEAM 1'!BV20</f>
        <v>0</v>
      </c>
      <c r="BW20" s="321">
        <f>'[3]TEAM 1'!BW20</f>
        <v>0</v>
      </c>
      <c r="BX20" s="321">
        <f>'[3]TEAM 1'!BX20</f>
        <v>0</v>
      </c>
      <c r="BY20" s="321">
        <f>'[3]TEAM 1'!BY20</f>
        <v>0</v>
      </c>
    </row>
    <row r="21" spans="1:77" x14ac:dyDescent="0.2">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2</v>
      </c>
      <c r="BM21" s="321">
        <f>'[3]TEAM 1'!BM21</f>
        <v>1</v>
      </c>
      <c r="BN21" s="321">
        <f>'[3]TEAM 1'!BN21</f>
        <v>1</v>
      </c>
      <c r="BO21" s="321">
        <f>'[3]TEAM 1'!BO21</f>
        <v>1</v>
      </c>
      <c r="BP21" s="321">
        <f>'[3]TEAM 1'!BP21</f>
        <v>1</v>
      </c>
      <c r="BQ21" s="321">
        <f>'[3]TEAM 1'!BQ21</f>
        <v>1</v>
      </c>
      <c r="BR21" s="321">
        <f>'[3]TEAM 1'!BR21</f>
        <v>1</v>
      </c>
      <c r="BS21" s="321">
        <f>'[3]TEAM 1'!BS21</f>
        <v>0</v>
      </c>
      <c r="BT21" s="321">
        <f>'[3]TEAM 1'!BT21</f>
        <v>0</v>
      </c>
      <c r="BU21" s="321">
        <f>'[3]TEAM 1'!BU21</f>
        <v>0</v>
      </c>
      <c r="BV21" s="321">
        <f>'[3]TEAM 1'!BV21</f>
        <v>0</v>
      </c>
      <c r="BW21" s="321">
        <f>'[3]TEAM 1'!BW21</f>
        <v>0</v>
      </c>
      <c r="BX21" s="321">
        <f>'[3]TEAM 1'!BX21</f>
        <v>0</v>
      </c>
      <c r="BY21" s="321">
        <f>'[3]TEAM 1'!BY21</f>
        <v>0</v>
      </c>
    </row>
    <row r="22" spans="1:77" x14ac:dyDescent="0.2">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3</v>
      </c>
      <c r="BM22" s="321">
        <f>'[3]TEAM 1'!BM22</f>
        <v>5</v>
      </c>
      <c r="BN22" s="321">
        <f>'[3]TEAM 1'!BN22</f>
        <v>5</v>
      </c>
      <c r="BO22" s="321">
        <f>'[3]TEAM 1'!BO22</f>
        <v>5</v>
      </c>
      <c r="BP22" s="321">
        <f>'[3]TEAM 1'!BP22</f>
        <v>5</v>
      </c>
      <c r="BQ22" s="321">
        <f>'[3]TEAM 1'!BQ22</f>
        <v>5</v>
      </c>
      <c r="BR22" s="321">
        <f>'[3]TEAM 1'!BR22</f>
        <v>3</v>
      </c>
      <c r="BS22" s="321">
        <f>'[3]TEAM 1'!BS22</f>
        <v>0</v>
      </c>
      <c r="BT22" s="321">
        <f>'[3]TEAM 1'!BT22</f>
        <v>0</v>
      </c>
      <c r="BU22" s="321">
        <f>'[3]TEAM 1'!BU22</f>
        <v>0</v>
      </c>
      <c r="BV22" s="321">
        <f>'[3]TEAM 1'!BV22</f>
        <v>0</v>
      </c>
      <c r="BW22" s="321">
        <f>'[3]TEAM 1'!BW22</f>
        <v>0</v>
      </c>
      <c r="BX22" s="321">
        <f>'[3]TEAM 1'!BX22</f>
        <v>0</v>
      </c>
      <c r="BY22" s="321">
        <f>'[3]TEAM 1'!BY22</f>
        <v>0</v>
      </c>
    </row>
    <row r="23" spans="1:77" x14ac:dyDescent="0.2">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4</v>
      </c>
      <c r="BM23" s="321">
        <f>'[3]TEAM 1'!BM23</f>
        <v>4</v>
      </c>
      <c r="BN23" s="321">
        <f>'[3]TEAM 1'!BN23</f>
        <v>4</v>
      </c>
      <c r="BO23" s="321">
        <f>'[3]TEAM 1'!BO23</f>
        <v>4</v>
      </c>
      <c r="BP23" s="321">
        <f>'[3]TEAM 1'!BP23</f>
        <v>4</v>
      </c>
      <c r="BQ23" s="321">
        <f>'[3]TEAM 1'!BQ23</f>
        <v>4</v>
      </c>
      <c r="BR23" s="321">
        <f>'[3]TEAM 1'!BR23</f>
        <v>4</v>
      </c>
      <c r="BS23" s="321">
        <f>'[3]TEAM 1'!BS23</f>
        <v>0</v>
      </c>
      <c r="BT23" s="321">
        <f>'[3]TEAM 1'!BT23</f>
        <v>0</v>
      </c>
      <c r="BU23" s="321">
        <f>'[3]TEAM 1'!BU23</f>
        <v>0</v>
      </c>
      <c r="BV23" s="321">
        <f>'[3]TEAM 1'!BV23</f>
        <v>0</v>
      </c>
      <c r="BW23" s="321">
        <f>'[3]TEAM 1'!BW23</f>
        <v>0</v>
      </c>
      <c r="BX23" s="321">
        <f>'[3]TEAM 1'!BX23</f>
        <v>0</v>
      </c>
      <c r="BY23" s="321">
        <f>'[3]TEAM 1'!BY23</f>
        <v>0</v>
      </c>
    </row>
    <row r="24" spans="1:77" x14ac:dyDescent="0.2">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5</v>
      </c>
      <c r="BM24" s="321">
        <f>'[3]TEAM 1'!BM24</f>
        <v>3</v>
      </c>
      <c r="BN24" s="321">
        <f>'[3]TEAM 1'!BN24</f>
        <v>3</v>
      </c>
      <c r="BO24" s="321">
        <f>'[3]TEAM 1'!BO24</f>
        <v>3</v>
      </c>
      <c r="BP24" s="321">
        <f>'[3]TEAM 1'!BP24</f>
        <v>3</v>
      </c>
      <c r="BQ24" s="321">
        <f>'[3]TEAM 1'!BQ24</f>
        <v>3</v>
      </c>
      <c r="BR24" s="321">
        <f>'[3]TEAM 1'!BR24</f>
        <v>5</v>
      </c>
      <c r="BS24" s="321">
        <f>'[3]TEAM 1'!BS24</f>
        <v>0</v>
      </c>
      <c r="BT24" s="321">
        <f>'[3]TEAM 1'!BT24</f>
        <v>0</v>
      </c>
      <c r="BU24" s="321">
        <f>'[3]TEAM 1'!BU24</f>
        <v>0</v>
      </c>
      <c r="BV24" s="321">
        <f>'[3]TEAM 1'!BV24</f>
        <v>0</v>
      </c>
      <c r="BW24" s="321">
        <f>'[3]TEAM 1'!BW24</f>
        <v>0</v>
      </c>
      <c r="BX24" s="321">
        <f>'[3]TEAM 1'!BX24</f>
        <v>0</v>
      </c>
      <c r="BY24" s="321">
        <f>'[3]TEAM 1'!BY24</f>
        <v>0</v>
      </c>
    </row>
    <row r="25" spans="1:77" x14ac:dyDescent="0.2">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3</v>
      </c>
      <c r="BM25" s="323">
        <f>'[3]TEAM 1'!BM25</f>
        <v>30</v>
      </c>
      <c r="BN25" s="323">
        <f>'[3]TEAM 1'!BN25</f>
        <v>0</v>
      </c>
      <c r="BO25" s="323">
        <f>'[3]TEAM 1'!BO25</f>
        <v>30</v>
      </c>
      <c r="BP25" s="323">
        <f>'[3]TEAM 1'!BP25</f>
        <v>0</v>
      </c>
      <c r="BQ25" s="323">
        <f>'[3]TEAM 1'!BQ25</f>
        <v>0</v>
      </c>
      <c r="BR25" s="323">
        <f>'[3]TEAM 1'!BR25</f>
        <v>10</v>
      </c>
      <c r="BS25" s="323">
        <f>'[3]TEAM 1'!BS25</f>
        <v>0</v>
      </c>
      <c r="BT25" s="323">
        <f>'[3]TEAM 1'!BT25</f>
        <v>0</v>
      </c>
      <c r="BU25" s="323">
        <f>'[3]TEAM 1'!BU25</f>
        <v>0</v>
      </c>
      <c r="BV25" s="323">
        <f>'[3]TEAM 1'!BV25</f>
        <v>0</v>
      </c>
      <c r="BW25" s="323">
        <f>'[3]TEAM 1'!BW25</f>
        <v>0</v>
      </c>
      <c r="BX25" s="323">
        <f>'[3]TEAM 1'!BX25</f>
        <v>0</v>
      </c>
      <c r="BY25" s="323">
        <f>'[3]TEAM 1'!BY25</f>
        <v>0</v>
      </c>
    </row>
    <row r="26" spans="1:77" x14ac:dyDescent="0.2">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2">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14000</v>
      </c>
      <c r="BM27" s="323">
        <f>'[3]TEAM 1'!BM27</f>
        <v>14000</v>
      </c>
      <c r="BN27" s="323">
        <f>'[3]TEAM 1'!BN27</f>
        <v>14000</v>
      </c>
      <c r="BO27" s="323">
        <f>'[3]TEAM 1'!BO27</f>
        <v>14000</v>
      </c>
      <c r="BP27" s="323">
        <f>'[3]TEAM 1'!BP27</f>
        <v>12000</v>
      </c>
      <c r="BQ27" s="323">
        <f>'[3]TEAM 1'!BQ27</f>
        <v>12000</v>
      </c>
      <c r="BR27" s="323">
        <f>'[3]TEAM 1'!BR27</f>
        <v>12000</v>
      </c>
      <c r="BS27" s="323">
        <f>'[3]TEAM 1'!BS27</f>
        <v>0</v>
      </c>
      <c r="BT27" s="323">
        <f>'[3]TEAM 1'!BT27</f>
        <v>0</v>
      </c>
      <c r="BU27" s="323">
        <f>'[3]TEAM 1'!BU27</f>
        <v>0</v>
      </c>
      <c r="BV27" s="323">
        <f>'[3]TEAM 1'!BV27</f>
        <v>0</v>
      </c>
      <c r="BW27" s="323">
        <f>'[3]TEAM 1'!BW27</f>
        <v>0</v>
      </c>
      <c r="BX27" s="323">
        <f>'[3]TEAM 1'!BX27</f>
        <v>0</v>
      </c>
      <c r="BY27" s="323">
        <f>'[3]TEAM 1'!BY27</f>
        <v>0</v>
      </c>
    </row>
    <row r="28" spans="1:77" x14ac:dyDescent="0.2">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600</v>
      </c>
      <c r="BM28" s="323">
        <f>'[3]TEAM 1'!BM28</f>
        <v>600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2">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600</v>
      </c>
      <c r="BM29" s="323">
        <f>'[3]TEAM 1'!BM29</f>
        <v>600</v>
      </c>
      <c r="BN29" s="323">
        <f>'[3]TEAM 1'!BN29</f>
        <v>600</v>
      </c>
      <c r="BO29" s="323">
        <f>'[3]TEAM 1'!BO29</f>
        <v>600</v>
      </c>
      <c r="BP29" s="323">
        <f>'[3]TEAM 1'!BP29</f>
        <v>400</v>
      </c>
      <c r="BQ29" s="323">
        <f>'[3]TEAM 1'!BQ29</f>
        <v>400</v>
      </c>
      <c r="BR29" s="323">
        <f>'[3]TEAM 1'!BR29</f>
        <v>400</v>
      </c>
      <c r="BS29" s="323">
        <f>'[3]TEAM 1'!BS29</f>
        <v>0</v>
      </c>
      <c r="BT29" s="323">
        <f>'[3]TEAM 1'!BT29</f>
        <v>0</v>
      </c>
      <c r="BU29" s="323">
        <f>'[3]TEAM 1'!BU29</f>
        <v>0</v>
      </c>
      <c r="BV29" s="323">
        <f>'[3]TEAM 1'!BV29</f>
        <v>0</v>
      </c>
      <c r="BW29" s="323">
        <f>'[3]TEAM 1'!BW29</f>
        <v>0</v>
      </c>
      <c r="BX29" s="323">
        <f>'[3]TEAM 1'!BX29</f>
        <v>0</v>
      </c>
      <c r="BY29" s="323">
        <f>'[3]TEAM 1'!BY29</f>
        <v>0</v>
      </c>
    </row>
    <row r="30" spans="1:77" x14ac:dyDescent="0.2">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150</v>
      </c>
      <c r="BM30" s="323">
        <f>'[3]TEAM 1'!BM30</f>
        <v>150</v>
      </c>
      <c r="BN30" s="323">
        <f>'[3]TEAM 1'!BN30</f>
        <v>150</v>
      </c>
      <c r="BO30" s="323">
        <f>'[3]TEAM 1'!BO30</f>
        <v>150</v>
      </c>
      <c r="BP30" s="323">
        <f>'[3]TEAM 1'!BP30</f>
        <v>100</v>
      </c>
      <c r="BQ30" s="323">
        <f>'[3]TEAM 1'!BQ30</f>
        <v>100</v>
      </c>
      <c r="BR30" s="323">
        <f>'[3]TEAM 1'!BR30</f>
        <v>100</v>
      </c>
      <c r="BS30" s="323">
        <f>'[3]TEAM 1'!BS30</f>
        <v>0</v>
      </c>
      <c r="BT30" s="323">
        <f>'[3]TEAM 1'!BT30</f>
        <v>0</v>
      </c>
      <c r="BU30" s="323">
        <f>'[3]TEAM 1'!BU30</f>
        <v>0</v>
      </c>
      <c r="BV30" s="323">
        <f>'[3]TEAM 1'!BV30</f>
        <v>0</v>
      </c>
      <c r="BW30" s="323">
        <f>'[3]TEAM 1'!BW30</f>
        <v>0</v>
      </c>
      <c r="BX30" s="323">
        <f>'[3]TEAM 1'!BX30</f>
        <v>0</v>
      </c>
      <c r="BY30" s="323">
        <f>'[3]TEAM 1'!BY30</f>
        <v>0</v>
      </c>
    </row>
    <row r="31" spans="1:77" x14ac:dyDescent="0.2">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250</v>
      </c>
      <c r="BM31" s="323">
        <f>'[3]TEAM 1'!BM31</f>
        <v>250</v>
      </c>
      <c r="BN31" s="323">
        <f>'[3]TEAM 1'!BN31</f>
        <v>250</v>
      </c>
      <c r="BO31" s="323">
        <f>'[3]TEAM 1'!BO31</f>
        <v>250</v>
      </c>
      <c r="BP31" s="323">
        <f>'[3]TEAM 1'!BP31</f>
        <v>200</v>
      </c>
      <c r="BQ31" s="323">
        <f>'[3]TEAM 1'!BQ31</f>
        <v>200</v>
      </c>
      <c r="BR31" s="323">
        <f>'[3]TEAM 1'!BR31</f>
        <v>200</v>
      </c>
      <c r="BS31" s="323">
        <f>'[3]TEAM 1'!BS31</f>
        <v>0</v>
      </c>
      <c r="BT31" s="323">
        <f>'[3]TEAM 1'!BT31</f>
        <v>0</v>
      </c>
      <c r="BU31" s="323">
        <f>'[3]TEAM 1'!BU31</f>
        <v>0</v>
      </c>
      <c r="BV31" s="323">
        <f>'[3]TEAM 1'!BV31</f>
        <v>0</v>
      </c>
      <c r="BW31" s="323">
        <f>'[3]TEAM 1'!BW31</f>
        <v>0</v>
      </c>
      <c r="BX31" s="323">
        <f>'[3]TEAM 1'!BX31</f>
        <v>0</v>
      </c>
      <c r="BY31" s="323">
        <f>'[3]TEAM 1'!BY31</f>
        <v>0</v>
      </c>
    </row>
    <row r="32" spans="1:77" x14ac:dyDescent="0.2">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1000</v>
      </c>
      <c r="BM32" s="323">
        <f>'[3]TEAM 1'!BM32</f>
        <v>1000</v>
      </c>
      <c r="BN32" s="323">
        <f>'[3]TEAM 1'!BN32</f>
        <v>1200</v>
      </c>
      <c r="BO32" s="323">
        <f>'[3]TEAM 1'!BO32</f>
        <v>1200</v>
      </c>
      <c r="BP32" s="323">
        <f>'[3]TEAM 1'!BP32</f>
        <v>1200</v>
      </c>
      <c r="BQ32" s="323">
        <f>'[3]TEAM 1'!BQ32</f>
        <v>1200</v>
      </c>
      <c r="BR32" s="323">
        <f>'[3]TEAM 1'!BR32</f>
        <v>1200</v>
      </c>
      <c r="BS32" s="323">
        <f>'[3]TEAM 1'!BS32</f>
        <v>0</v>
      </c>
      <c r="BT32" s="323">
        <f>'[3]TEAM 1'!BT32</f>
        <v>0</v>
      </c>
      <c r="BU32" s="323">
        <f>'[3]TEAM 1'!BU32</f>
        <v>0</v>
      </c>
      <c r="BV32" s="323">
        <f>'[3]TEAM 1'!BV32</f>
        <v>0</v>
      </c>
      <c r="BW32" s="323">
        <f>'[3]TEAM 1'!BW32</f>
        <v>0</v>
      </c>
      <c r="BX32" s="323">
        <f>'[3]TEAM 1'!BX32</f>
        <v>0</v>
      </c>
      <c r="BY32" s="323">
        <f>'[3]TEAM 1'!BY32</f>
        <v>0</v>
      </c>
    </row>
    <row r="33" spans="1:77" x14ac:dyDescent="0.2">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17000</v>
      </c>
      <c r="BM33" s="323">
        <f>'[3]TEAM 1'!BM33</f>
        <v>17000</v>
      </c>
      <c r="BN33" s="323">
        <f>'[3]TEAM 1'!BN33</f>
        <v>17000</v>
      </c>
      <c r="BO33" s="323">
        <f>'[3]TEAM 1'!BO33</f>
        <v>17000</v>
      </c>
      <c r="BP33" s="323">
        <f>'[3]TEAM 1'!BP33</f>
        <v>15000</v>
      </c>
      <c r="BQ33" s="323">
        <f>'[3]TEAM 1'!BQ33</f>
        <v>15000</v>
      </c>
      <c r="BR33" s="323">
        <f>'[3]TEAM 1'!BR33</f>
        <v>15000</v>
      </c>
      <c r="BS33" s="323">
        <f>'[3]TEAM 1'!BS33</f>
        <v>0</v>
      </c>
      <c r="BT33" s="323">
        <f>'[3]TEAM 1'!BT33</f>
        <v>0</v>
      </c>
      <c r="BU33" s="323">
        <f>'[3]TEAM 1'!BU33</f>
        <v>0</v>
      </c>
      <c r="BV33" s="323">
        <f>'[3]TEAM 1'!BV33</f>
        <v>0</v>
      </c>
      <c r="BW33" s="323">
        <f>'[3]TEAM 1'!BW33</f>
        <v>0</v>
      </c>
      <c r="BX33" s="323">
        <f>'[3]TEAM 1'!BX33</f>
        <v>0</v>
      </c>
      <c r="BY33" s="323">
        <f>'[3]TEAM 1'!BY33</f>
        <v>0</v>
      </c>
    </row>
    <row r="34" spans="1:77" x14ac:dyDescent="0.2">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800</v>
      </c>
      <c r="BM34" s="323">
        <f>'[3]TEAM 1'!BM34</f>
        <v>800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2">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800</v>
      </c>
      <c r="BM35" s="323">
        <f>'[3]TEAM 1'!BM35</f>
        <v>800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2">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200</v>
      </c>
      <c r="BM36" s="323">
        <f>'[3]TEAM 1'!BM36</f>
        <v>200</v>
      </c>
      <c r="BN36" s="323">
        <f>'[3]TEAM 1'!BN36</f>
        <v>200</v>
      </c>
      <c r="BO36" s="323">
        <f>'[3]TEAM 1'!BO36</f>
        <v>200</v>
      </c>
      <c r="BP36" s="323">
        <f>'[3]TEAM 1'!BP36</f>
        <v>180</v>
      </c>
      <c r="BQ36" s="323">
        <f>'[3]TEAM 1'!BQ36</f>
        <v>180</v>
      </c>
      <c r="BR36" s="323">
        <f>'[3]TEAM 1'!BR36</f>
        <v>180</v>
      </c>
      <c r="BS36" s="323">
        <f>'[3]TEAM 1'!BS36</f>
        <v>0</v>
      </c>
      <c r="BT36" s="323">
        <f>'[3]TEAM 1'!BT36</f>
        <v>0</v>
      </c>
      <c r="BU36" s="323">
        <f>'[3]TEAM 1'!BU36</f>
        <v>0</v>
      </c>
      <c r="BV36" s="323">
        <f>'[3]TEAM 1'!BV36</f>
        <v>0</v>
      </c>
      <c r="BW36" s="323">
        <f>'[3]TEAM 1'!BW36</f>
        <v>0</v>
      </c>
      <c r="BX36" s="323">
        <f>'[3]TEAM 1'!BX36</f>
        <v>0</v>
      </c>
      <c r="BY36" s="323">
        <f>'[3]TEAM 1'!BY36</f>
        <v>0</v>
      </c>
    </row>
    <row r="37" spans="1:77" x14ac:dyDescent="0.2">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350</v>
      </c>
      <c r="BM37" s="323">
        <f>'[3]TEAM 1'!BM37</f>
        <v>350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2">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1200</v>
      </c>
      <c r="BM38" s="323">
        <f>'[3]TEAM 1'!BM38</f>
        <v>1200</v>
      </c>
      <c r="BN38" s="323">
        <f>'[3]TEAM 1'!BN38</f>
        <v>1600</v>
      </c>
      <c r="BO38" s="323">
        <f>'[3]TEAM 1'!BO38</f>
        <v>1600</v>
      </c>
      <c r="BP38" s="323">
        <f>'[3]TEAM 1'!BP38</f>
        <v>1500</v>
      </c>
      <c r="BQ38" s="323">
        <f>'[3]TEAM 1'!BQ38</f>
        <v>1500</v>
      </c>
      <c r="BR38" s="323">
        <f>'[3]TEAM 1'!BR38</f>
        <v>1500</v>
      </c>
      <c r="BS38" s="323">
        <f>'[3]TEAM 1'!BS38</f>
        <v>0</v>
      </c>
      <c r="BT38" s="323">
        <f>'[3]TEAM 1'!BT38</f>
        <v>0</v>
      </c>
      <c r="BU38" s="323">
        <f>'[3]TEAM 1'!BU38</f>
        <v>0</v>
      </c>
      <c r="BV38" s="323">
        <f>'[3]TEAM 1'!BV38</f>
        <v>0</v>
      </c>
      <c r="BW38" s="323">
        <f>'[3]TEAM 1'!BW38</f>
        <v>0</v>
      </c>
      <c r="BX38" s="323">
        <f>'[3]TEAM 1'!BX38</f>
        <v>0</v>
      </c>
      <c r="BY38" s="323">
        <f>'[3]TEAM 1'!BY38</f>
        <v>0</v>
      </c>
    </row>
    <row r="39" spans="1:77" x14ac:dyDescent="0.2">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800</v>
      </c>
      <c r="BM39" s="323">
        <f>'[3]TEAM 1'!BM39</f>
        <v>800</v>
      </c>
      <c r="BN39" s="323">
        <f>'[3]TEAM 1'!BN39</f>
        <v>1000</v>
      </c>
      <c r="BO39" s="323">
        <f>'[3]TEAM 1'!BO39</f>
        <v>1000</v>
      </c>
      <c r="BP39" s="323">
        <f>'[3]TEAM 1'!BP39</f>
        <v>1000</v>
      </c>
      <c r="BQ39" s="323">
        <f>'[3]TEAM 1'!BQ39</f>
        <v>1000</v>
      </c>
      <c r="BR39" s="323">
        <f>'[3]TEAM 1'!BR39</f>
        <v>1000</v>
      </c>
      <c r="BS39" s="323">
        <f>'[3]TEAM 1'!BS39</f>
        <v>0</v>
      </c>
      <c r="BT39" s="323">
        <f>'[3]TEAM 1'!BT39</f>
        <v>0</v>
      </c>
      <c r="BU39" s="323">
        <f>'[3]TEAM 1'!BU39</f>
        <v>0</v>
      </c>
      <c r="BV39" s="323">
        <f>'[3]TEAM 1'!BV39</f>
        <v>0</v>
      </c>
      <c r="BW39" s="323">
        <f>'[3]TEAM 1'!BW39</f>
        <v>0</v>
      </c>
      <c r="BX39" s="323">
        <f>'[3]TEAM 1'!BX39</f>
        <v>0</v>
      </c>
      <c r="BY39" s="323">
        <f>'[3]TEAM 1'!BY39</f>
        <v>0</v>
      </c>
    </row>
    <row r="40" spans="1:77" x14ac:dyDescent="0.2">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1500</v>
      </c>
      <c r="BM40" s="321">
        <f>'[3]TEAM 1'!BM40</f>
        <v>2000</v>
      </c>
      <c r="BN40" s="321">
        <f>'[3]TEAM 1'!BN40</f>
        <v>2000</v>
      </c>
      <c r="BO40" s="321">
        <f>'[3]TEAM 1'!BO40</f>
        <v>2000</v>
      </c>
      <c r="BP40" s="321">
        <f>'[3]TEAM 1'!BP40</f>
        <v>1200</v>
      </c>
      <c r="BQ40" s="321">
        <f>'[3]TEAM 1'!BQ40</f>
        <v>1200</v>
      </c>
      <c r="BR40" s="321">
        <f>'[3]TEAM 1'!BR40</f>
        <v>1400</v>
      </c>
      <c r="BS40" s="321">
        <f>'[3]TEAM 1'!BS40</f>
        <v>0</v>
      </c>
      <c r="BT40" s="321">
        <f>'[3]TEAM 1'!BT40</f>
        <v>0</v>
      </c>
      <c r="BU40" s="321">
        <f>'[3]TEAM 1'!BU40</f>
        <v>0</v>
      </c>
      <c r="BV40" s="321">
        <f>'[3]TEAM 1'!BV40</f>
        <v>0</v>
      </c>
      <c r="BW40" s="321">
        <f>'[3]TEAM 1'!BW40</f>
        <v>0</v>
      </c>
      <c r="BX40" s="321">
        <f>'[3]TEAM 1'!BX40</f>
        <v>0</v>
      </c>
      <c r="BY40" s="321">
        <f>'[3]TEAM 1'!BY40</f>
        <v>0</v>
      </c>
    </row>
    <row r="41" spans="1:77" x14ac:dyDescent="0.2">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410</v>
      </c>
      <c r="BM41" s="321">
        <f>'[3]TEAM 1'!BM41</f>
        <v>410</v>
      </c>
      <c r="BN41" s="321">
        <f>'[3]TEAM 1'!BN41</f>
        <v>450</v>
      </c>
      <c r="BO41" s="321">
        <f>'[3]TEAM 1'!BO41</f>
        <v>450</v>
      </c>
      <c r="BP41" s="321">
        <f>'[3]TEAM 1'!BP41</f>
        <v>500</v>
      </c>
      <c r="BQ41" s="321">
        <f>'[3]TEAM 1'!BQ41</f>
        <v>500</v>
      </c>
      <c r="BR41" s="321">
        <f>'[3]TEAM 1'!BR41</f>
        <v>500</v>
      </c>
      <c r="BS41" s="321">
        <f>'[3]TEAM 1'!BS41</f>
        <v>0</v>
      </c>
      <c r="BT41" s="321">
        <f>'[3]TEAM 1'!BT41</f>
        <v>0</v>
      </c>
      <c r="BU41" s="321">
        <f>'[3]TEAM 1'!BU41</f>
        <v>0</v>
      </c>
      <c r="BV41" s="321">
        <f>'[3]TEAM 1'!BV41</f>
        <v>0</v>
      </c>
      <c r="BW41" s="321">
        <f>'[3]TEAM 1'!BW41</f>
        <v>0</v>
      </c>
      <c r="BX41" s="321">
        <f>'[3]TEAM 1'!BX41</f>
        <v>0</v>
      </c>
      <c r="BY41" s="321">
        <f>'[3]TEAM 1'!BY41</f>
        <v>0</v>
      </c>
    </row>
    <row r="42" spans="1:77" x14ac:dyDescent="0.2">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10</v>
      </c>
      <c r="BM42" s="321">
        <f>'[3]TEAM 1'!BM42</f>
        <v>10</v>
      </c>
      <c r="BN42" s="321">
        <f>'[3]TEAM 1'!BN42</f>
        <v>35</v>
      </c>
      <c r="BO42" s="321">
        <f>'[3]TEAM 1'!BO42</f>
        <v>35</v>
      </c>
      <c r="BP42" s="321">
        <f>'[3]TEAM 1'!BP42</f>
        <v>35</v>
      </c>
      <c r="BQ42" s="321">
        <f>'[3]TEAM 1'!BQ42</f>
        <v>35</v>
      </c>
      <c r="BR42" s="321">
        <f>'[3]TEAM 1'!BR42</f>
        <v>35</v>
      </c>
      <c r="BS42" s="321">
        <f>'[3]TEAM 1'!BS42</f>
        <v>0</v>
      </c>
      <c r="BT42" s="321">
        <f>'[3]TEAM 1'!BT42</f>
        <v>0</v>
      </c>
      <c r="BU42" s="321">
        <f>'[3]TEAM 1'!BU42</f>
        <v>0</v>
      </c>
      <c r="BV42" s="321">
        <f>'[3]TEAM 1'!BV42</f>
        <v>0</v>
      </c>
      <c r="BW42" s="321">
        <f>'[3]TEAM 1'!BW42</f>
        <v>0</v>
      </c>
      <c r="BX42" s="321">
        <f>'[3]TEAM 1'!BX42</f>
        <v>0</v>
      </c>
      <c r="BY42" s="321">
        <f>'[3]TEAM 1'!BY42</f>
        <v>0</v>
      </c>
    </row>
    <row r="43" spans="1:77" x14ac:dyDescent="0.2">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10</v>
      </c>
      <c r="BM43" s="321">
        <f>'[3]TEAM 1'!BM43</f>
        <v>10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2">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10</v>
      </c>
      <c r="BM44" s="321">
        <f>'[3]TEAM 1'!BM44</f>
        <v>10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2">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10</v>
      </c>
      <c r="BM45" s="321">
        <f>'[3]TEAM 1'!BM45</f>
        <v>10</v>
      </c>
      <c r="BN45" s="321">
        <f>'[3]TEAM 1'!BN45</f>
        <v>15</v>
      </c>
      <c r="BO45" s="321">
        <f>'[3]TEAM 1'!BO45</f>
        <v>15</v>
      </c>
      <c r="BP45" s="321">
        <f>'[3]TEAM 1'!BP45</f>
        <v>15</v>
      </c>
      <c r="BQ45" s="321">
        <f>'[3]TEAM 1'!BQ45</f>
        <v>15</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2">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10</v>
      </c>
      <c r="BM46" s="323">
        <f>'[3]TEAM 1'!BM46</f>
        <v>10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2">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50</v>
      </c>
      <c r="BM47" s="323">
        <f>'[3]TEAM 1'!BM47</f>
        <v>50</v>
      </c>
      <c r="BN47" s="323">
        <f>'[3]TEAM 1'!BN47</f>
        <v>50</v>
      </c>
      <c r="BO47" s="323">
        <f>'[3]TEAM 1'!BO47</f>
        <v>50</v>
      </c>
      <c r="BP47" s="323">
        <f>'[3]TEAM 1'!BP47</f>
        <v>50</v>
      </c>
      <c r="BQ47" s="323">
        <f>'[3]TEAM 1'!BQ47</f>
        <v>50</v>
      </c>
      <c r="BR47" s="323">
        <f>'[3]TEAM 1'!BR47</f>
        <v>65</v>
      </c>
      <c r="BS47" s="323">
        <f>'[3]TEAM 1'!BS47</f>
        <v>0</v>
      </c>
      <c r="BT47" s="323">
        <f>'[3]TEAM 1'!BT47</f>
        <v>0</v>
      </c>
      <c r="BU47" s="323">
        <f>'[3]TEAM 1'!BU47</f>
        <v>0</v>
      </c>
      <c r="BV47" s="323">
        <f>'[3]TEAM 1'!BV47</f>
        <v>0</v>
      </c>
      <c r="BW47" s="323">
        <f>'[3]TEAM 1'!BW47</f>
        <v>0</v>
      </c>
      <c r="BX47" s="323">
        <f>'[3]TEAM 1'!BX47</f>
        <v>0</v>
      </c>
      <c r="BY47" s="323">
        <f>'[3]TEAM 1'!BY47</f>
        <v>0</v>
      </c>
    </row>
    <row r="48" spans="1:77" x14ac:dyDescent="0.2">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1200</v>
      </c>
      <c r="BM48" s="323">
        <f>'[3]TEAM 1'!BM48</f>
        <v>1200</v>
      </c>
      <c r="BN48" s="323">
        <f>'[3]TEAM 1'!BN48</f>
        <v>1300</v>
      </c>
      <c r="BO48" s="323">
        <f>'[3]TEAM 1'!BO48</f>
        <v>1300</v>
      </c>
      <c r="BP48" s="323">
        <f>'[3]TEAM 1'!BP48</f>
        <v>1300</v>
      </c>
      <c r="BQ48" s="323">
        <f>'[3]TEAM 1'!BQ48</f>
        <v>1300</v>
      </c>
      <c r="BR48" s="323">
        <f>'[3]TEAM 1'!BR48</f>
        <v>1300</v>
      </c>
      <c r="BS48" s="323">
        <f>'[3]TEAM 1'!BS48</f>
        <v>0</v>
      </c>
      <c r="BT48" s="323">
        <f>'[3]TEAM 1'!BT48</f>
        <v>0</v>
      </c>
      <c r="BU48" s="323">
        <f>'[3]TEAM 1'!BU48</f>
        <v>0</v>
      </c>
      <c r="BV48" s="323">
        <f>'[3]TEAM 1'!BV48</f>
        <v>0</v>
      </c>
      <c r="BW48" s="323">
        <f>'[3]TEAM 1'!BW48</f>
        <v>0</v>
      </c>
      <c r="BX48" s="323">
        <f>'[3]TEAM 1'!BX48</f>
        <v>0</v>
      </c>
      <c r="BY48" s="323">
        <f>'[3]TEAM 1'!BY48</f>
        <v>0</v>
      </c>
    </row>
    <row r="49" spans="1:77" x14ac:dyDescent="0.2">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6800</v>
      </c>
      <c r="BM49" s="321">
        <f>'[3]TEAM 1'!BM49</f>
        <v>6800</v>
      </c>
      <c r="BN49" s="321">
        <f>'[3]TEAM 1'!BN49</f>
        <v>6800</v>
      </c>
      <c r="BO49" s="321">
        <f>'[3]TEAM 1'!BO49</f>
        <v>6800</v>
      </c>
      <c r="BP49" s="321">
        <f>'[3]TEAM 1'!BP49</f>
        <v>6000</v>
      </c>
      <c r="BQ49" s="321">
        <f>'[3]TEAM 1'!BQ49</f>
        <v>6000</v>
      </c>
      <c r="BR49" s="321">
        <f>'[3]TEAM 1'!BR49</f>
        <v>5500</v>
      </c>
      <c r="BS49" s="321">
        <f>'[3]TEAM 1'!BS49</f>
        <v>0</v>
      </c>
      <c r="BT49" s="321">
        <f>'[3]TEAM 1'!BT49</f>
        <v>0</v>
      </c>
      <c r="BU49" s="321">
        <f>'[3]TEAM 1'!BU49</f>
        <v>0</v>
      </c>
      <c r="BV49" s="321">
        <f>'[3]TEAM 1'!BV49</f>
        <v>0</v>
      </c>
      <c r="BW49" s="321">
        <f>'[3]TEAM 1'!BW49</f>
        <v>0</v>
      </c>
      <c r="BX49" s="321">
        <f>'[3]TEAM 1'!BX49</f>
        <v>0</v>
      </c>
      <c r="BY49" s="321">
        <f>'[3]TEAM 1'!BY49</f>
        <v>0</v>
      </c>
    </row>
    <row r="50" spans="1:77" x14ac:dyDescent="0.2">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500</v>
      </c>
      <c r="BM50" s="321">
        <f>'[3]TEAM 1'!BM50</f>
        <v>700</v>
      </c>
      <c r="BN50" s="321">
        <f>'[3]TEAM 1'!BN50</f>
        <v>800</v>
      </c>
      <c r="BO50" s="321">
        <f>'[3]TEAM 1'!BO50</f>
        <v>800</v>
      </c>
      <c r="BP50" s="321">
        <f>'[3]TEAM 1'!BP50</f>
        <v>1000</v>
      </c>
      <c r="BQ50" s="321">
        <f>'[3]TEAM 1'!BQ50</f>
        <v>1000</v>
      </c>
      <c r="BR50" s="321">
        <f>'[3]TEAM 1'!BR50</f>
        <v>1000</v>
      </c>
      <c r="BS50" s="321">
        <f>'[3]TEAM 1'!BS50</f>
        <v>0</v>
      </c>
      <c r="BT50" s="321">
        <f>'[3]TEAM 1'!BT50</f>
        <v>0</v>
      </c>
      <c r="BU50" s="321">
        <f>'[3]TEAM 1'!BU50</f>
        <v>0</v>
      </c>
      <c r="BV50" s="321">
        <f>'[3]TEAM 1'!BV50</f>
        <v>0</v>
      </c>
      <c r="BW50" s="321">
        <f>'[3]TEAM 1'!BW50</f>
        <v>0</v>
      </c>
      <c r="BX50" s="321">
        <f>'[3]TEAM 1'!BX50</f>
        <v>0</v>
      </c>
      <c r="BY50" s="321">
        <f>'[3]TEAM 1'!BY50</f>
        <v>0</v>
      </c>
    </row>
    <row r="51" spans="1:77" x14ac:dyDescent="0.2">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70</v>
      </c>
      <c r="BM51" s="323">
        <f>'[3]TEAM 1'!BM51</f>
        <v>70</v>
      </c>
      <c r="BN51" s="323">
        <f>'[3]TEAM 1'!BN51</f>
        <v>70</v>
      </c>
      <c r="BO51" s="323">
        <f>'[3]TEAM 1'!BO51</f>
        <v>70</v>
      </c>
      <c r="BP51" s="323">
        <f>'[3]TEAM 1'!BP51</f>
        <v>65</v>
      </c>
      <c r="BQ51" s="323">
        <f>'[3]TEAM 1'!BQ51</f>
        <v>65</v>
      </c>
      <c r="BR51" s="323">
        <f>'[3]TEAM 1'!BR51</f>
        <v>65</v>
      </c>
      <c r="BS51" s="323">
        <f>'[3]TEAM 1'!BS51</f>
        <v>0</v>
      </c>
      <c r="BT51" s="323">
        <f>'[3]TEAM 1'!BT51</f>
        <v>0</v>
      </c>
      <c r="BU51" s="323">
        <f>'[3]TEAM 1'!BU51</f>
        <v>0</v>
      </c>
      <c r="BV51" s="323">
        <f>'[3]TEAM 1'!BV51</f>
        <v>0</v>
      </c>
      <c r="BW51" s="323">
        <f>'[3]TEAM 1'!BW51</f>
        <v>0</v>
      </c>
      <c r="BX51" s="323">
        <f>'[3]TEAM 1'!BX51</f>
        <v>0</v>
      </c>
      <c r="BY51" s="323">
        <f>'[3]TEAM 1'!BY51</f>
        <v>0</v>
      </c>
    </row>
    <row r="52" spans="1:77" x14ac:dyDescent="0.2">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30</v>
      </c>
      <c r="BM52" s="323">
        <f>'[3]TEAM 1'!BM52</f>
        <v>30</v>
      </c>
      <c r="BN52" s="323">
        <f>'[3]TEAM 1'!BN52</f>
        <v>30</v>
      </c>
      <c r="BO52" s="323">
        <f>'[3]TEAM 1'!BO52</f>
        <v>30</v>
      </c>
      <c r="BP52" s="323">
        <f>'[3]TEAM 1'!BP52</f>
        <v>35</v>
      </c>
      <c r="BQ52" s="323">
        <f>'[3]TEAM 1'!BQ52</f>
        <v>35</v>
      </c>
      <c r="BR52" s="323">
        <f>'[3]TEAM 1'!BR52</f>
        <v>35</v>
      </c>
      <c r="BS52" s="323">
        <f>'[3]TEAM 1'!BS52</f>
        <v>0</v>
      </c>
      <c r="BT52" s="323">
        <f>'[3]TEAM 1'!BT52</f>
        <v>0</v>
      </c>
      <c r="BU52" s="323">
        <f>'[3]TEAM 1'!BU52</f>
        <v>0</v>
      </c>
      <c r="BV52" s="323">
        <f>'[3]TEAM 1'!BV52</f>
        <v>0</v>
      </c>
      <c r="BW52" s="323">
        <f>'[3]TEAM 1'!BW52</f>
        <v>0</v>
      </c>
      <c r="BX52" s="323">
        <f>'[3]TEAM 1'!BX52</f>
        <v>0</v>
      </c>
      <c r="BY52" s="323">
        <f>'[3]TEAM 1'!BY52</f>
        <v>0</v>
      </c>
    </row>
    <row r="53" spans="1:77" x14ac:dyDescent="0.2">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8200</v>
      </c>
      <c r="BM53" s="323">
        <f>'[3]TEAM 1'!BM53</f>
        <v>8200</v>
      </c>
      <c r="BN53" s="323">
        <f>'[3]TEAM 1'!BN53</f>
        <v>6800</v>
      </c>
      <c r="BO53" s="323">
        <f>'[3]TEAM 1'!BO53</f>
        <v>8000</v>
      </c>
      <c r="BP53" s="323">
        <f>'[3]TEAM 1'!BP53</f>
        <v>6500</v>
      </c>
      <c r="BQ53" s="323">
        <f>'[3]TEAM 1'!BQ53</f>
        <v>6500</v>
      </c>
      <c r="BR53" s="323">
        <f>'[3]TEAM 1'!BR53</f>
        <v>7300</v>
      </c>
      <c r="BS53" s="323">
        <f>'[3]TEAM 1'!BS53</f>
        <v>0</v>
      </c>
      <c r="BT53" s="323">
        <f>'[3]TEAM 1'!BT53</f>
        <v>0</v>
      </c>
      <c r="BU53" s="323">
        <f>'[3]TEAM 1'!BU53</f>
        <v>0</v>
      </c>
      <c r="BV53" s="323">
        <f>'[3]TEAM 1'!BV53</f>
        <v>0</v>
      </c>
      <c r="BW53" s="323">
        <f>'[3]TEAM 1'!BW53</f>
        <v>0</v>
      </c>
      <c r="BX53" s="323">
        <f>'[3]TEAM 1'!BX53</f>
        <v>0</v>
      </c>
      <c r="BY53" s="323">
        <f>'[3]TEAM 1'!BY53</f>
        <v>0</v>
      </c>
    </row>
    <row r="54" spans="1:77" x14ac:dyDescent="0.2">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10200</v>
      </c>
      <c r="BM54" s="323">
        <f>'[3]TEAM 1'!BM54</f>
        <v>10200</v>
      </c>
      <c r="BN54" s="323">
        <f>'[3]TEAM 1'!BN54</f>
        <v>10500</v>
      </c>
      <c r="BO54" s="323">
        <f>'[3]TEAM 1'!BO54</f>
        <v>11600</v>
      </c>
      <c r="BP54" s="323">
        <f>'[3]TEAM 1'!BP54</f>
        <v>9400</v>
      </c>
      <c r="BQ54" s="323">
        <f>'[3]TEAM 1'!BQ54</f>
        <v>10500</v>
      </c>
      <c r="BR54" s="323">
        <f>'[3]TEAM 1'!BR54</f>
        <v>8500</v>
      </c>
      <c r="BS54" s="323">
        <f>'[3]TEAM 1'!BS54</f>
        <v>0</v>
      </c>
      <c r="BT54" s="323">
        <f>'[3]TEAM 1'!BT54</f>
        <v>0</v>
      </c>
      <c r="BU54" s="323">
        <f>'[3]TEAM 1'!BU54</f>
        <v>0</v>
      </c>
      <c r="BV54" s="323">
        <f>'[3]TEAM 1'!BV54</f>
        <v>0</v>
      </c>
      <c r="BW54" s="323">
        <f>'[3]TEAM 1'!BW54</f>
        <v>0</v>
      </c>
      <c r="BX54" s="323">
        <f>'[3]TEAM 1'!BX54</f>
        <v>0</v>
      </c>
      <c r="BY54" s="323">
        <f>'[3]TEAM 1'!BY54</f>
        <v>0</v>
      </c>
    </row>
    <row r="55" spans="1:77" x14ac:dyDescent="0.2">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905</v>
      </c>
      <c r="BN55" s="323">
        <f>'[3]TEAM 1'!BN55</f>
        <v>1030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2">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1070</v>
      </c>
      <c r="BN56" s="323">
        <f>'[3]TEAM 1'!BN56</f>
        <v>1217</v>
      </c>
      <c r="BO56" s="323">
        <f>'[3]TEAM 1'!BO56</f>
        <v>600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2">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2">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2">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2">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2">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2">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2">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2">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2">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7000</v>
      </c>
      <c r="BM65" s="323">
        <f>'[3]TEAM 1'!BM65</f>
        <v>0</v>
      </c>
      <c r="BN65" s="323">
        <f>'[3]TEAM 1'!BN65</f>
        <v>1000</v>
      </c>
      <c r="BO65" s="323">
        <f>'[3]TEAM 1'!BO65</f>
        <v>1000</v>
      </c>
      <c r="BP65" s="323">
        <f>'[3]TEAM 1'!BP65</f>
        <v>900</v>
      </c>
      <c r="BQ65" s="323">
        <f>'[3]TEAM 1'!BQ65</f>
        <v>3000</v>
      </c>
      <c r="BR65" s="323">
        <f>'[3]TEAM 1'!BR65</f>
        <v>6000</v>
      </c>
      <c r="BS65" s="323">
        <f>'[3]TEAM 1'!BS65</f>
        <v>0</v>
      </c>
      <c r="BT65" s="323">
        <f>'[3]TEAM 1'!BT65</f>
        <v>0</v>
      </c>
      <c r="BU65" s="323">
        <f>'[3]TEAM 1'!BU65</f>
        <v>0</v>
      </c>
      <c r="BV65" s="323">
        <f>'[3]TEAM 1'!BV65</f>
        <v>0</v>
      </c>
      <c r="BW65" s="323">
        <f>'[3]TEAM 1'!BW65</f>
        <v>0</v>
      </c>
      <c r="BX65" s="323">
        <f>'[3]TEAM 1'!BX65</f>
        <v>0</v>
      </c>
      <c r="BY65" s="323">
        <f>'[3]TEAM 1'!BY65</f>
        <v>0</v>
      </c>
    </row>
    <row r="66" spans="1:77" x14ac:dyDescent="0.2">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2">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2">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2">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2000</v>
      </c>
      <c r="BO69" s="323">
        <f>'[3]TEAM 1'!BO69</f>
        <v>0</v>
      </c>
      <c r="BP69" s="323">
        <f>'[3]TEAM 1'!BP69</f>
        <v>0</v>
      </c>
      <c r="BQ69" s="323">
        <f>'[3]TEAM 1'!BQ69</f>
        <v>2000</v>
      </c>
      <c r="BR69" s="323">
        <f>'[3]TEAM 1'!BR69</f>
        <v>2000</v>
      </c>
      <c r="BS69" s="323">
        <f>'[3]TEAM 1'!BS69</f>
        <v>0</v>
      </c>
      <c r="BT69" s="323">
        <f>'[3]TEAM 1'!BT69</f>
        <v>0</v>
      </c>
      <c r="BU69" s="323">
        <f>'[3]TEAM 1'!BU69</f>
        <v>0</v>
      </c>
      <c r="BV69" s="323">
        <f>'[3]TEAM 1'!BV69</f>
        <v>0</v>
      </c>
      <c r="BW69" s="323">
        <f>'[3]TEAM 1'!BW69</f>
        <v>0</v>
      </c>
      <c r="BX69" s="323">
        <f>'[3]TEAM 1'!BX69</f>
        <v>0</v>
      </c>
      <c r="BY69" s="323">
        <f>'[3]TEAM 1'!BY69</f>
        <v>0</v>
      </c>
    </row>
    <row r="70" spans="1:77" x14ac:dyDescent="0.2">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100</v>
      </c>
      <c r="BO70" s="323">
        <f>'[3]TEAM 1'!BO70</f>
        <v>30</v>
      </c>
      <c r="BP70" s="323">
        <f>'[3]TEAM 1'!BP70</f>
        <v>30</v>
      </c>
      <c r="BQ70" s="323">
        <f>'[3]TEAM 1'!BQ70</f>
        <v>30</v>
      </c>
      <c r="BR70" s="323">
        <f>'[3]TEAM 1'!BR70</f>
        <v>30</v>
      </c>
      <c r="BS70" s="323">
        <f>'[3]TEAM 1'!BS70</f>
        <v>0</v>
      </c>
      <c r="BT70" s="323">
        <f>'[3]TEAM 1'!BT70</f>
        <v>0</v>
      </c>
      <c r="BU70" s="323">
        <f>'[3]TEAM 1'!BU70</f>
        <v>0</v>
      </c>
      <c r="BV70" s="323">
        <f>'[3]TEAM 1'!BV70</f>
        <v>0</v>
      </c>
      <c r="BW70" s="323">
        <f>'[3]TEAM 1'!BW70</f>
        <v>0</v>
      </c>
      <c r="BX70" s="323">
        <f>'[3]TEAM 1'!BX70</f>
        <v>0</v>
      </c>
      <c r="BY70" s="323">
        <f>'[3]TEAM 1'!BY70</f>
        <v>0</v>
      </c>
    </row>
    <row r="71" spans="1:77" x14ac:dyDescent="0.2">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0.5</v>
      </c>
      <c r="BM71" s="323">
        <f>'[3]TEAM 1'!BM71</f>
        <v>0.4</v>
      </c>
      <c r="BN71" s="323">
        <f>'[3]TEAM 1'!BN71</f>
        <v>0.4</v>
      </c>
      <c r="BO71" s="323">
        <f>'[3]TEAM 1'!BO71</f>
        <v>0.4</v>
      </c>
      <c r="BP71" s="323">
        <f>'[3]TEAM 1'!BP71</f>
        <v>0.6</v>
      </c>
      <c r="BQ71" s="323">
        <f>'[3]TEAM 1'!BQ71</f>
        <v>0.7</v>
      </c>
      <c r="BR71" s="323">
        <f>'[3]TEAM 1'!BR71</f>
        <v>0.7</v>
      </c>
      <c r="BS71" s="323">
        <f>'[3]TEAM 1'!BS71</f>
        <v>0</v>
      </c>
      <c r="BT71" s="323">
        <f>'[3]TEAM 1'!BT71</f>
        <v>0</v>
      </c>
      <c r="BU71" s="323">
        <f>'[3]TEAM 1'!BU71</f>
        <v>0</v>
      </c>
      <c r="BV71" s="323">
        <f>'[3]TEAM 1'!BV71</f>
        <v>0</v>
      </c>
      <c r="BW71" s="323">
        <f>'[3]TEAM 1'!BW71</f>
        <v>0</v>
      </c>
      <c r="BX71" s="323">
        <f>'[3]TEAM 1'!BX71</f>
        <v>0</v>
      </c>
      <c r="BY71" s="323">
        <f>'[3]TEAM 1'!BY71</f>
        <v>0</v>
      </c>
    </row>
    <row r="72" spans="1:77" x14ac:dyDescent="0.2">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25</v>
      </c>
      <c r="BM72" s="323">
        <f>'[3]TEAM 1'!BM72</f>
        <v>25</v>
      </c>
      <c r="BN72" s="323">
        <f>'[3]TEAM 1'!BN72</f>
        <v>25</v>
      </c>
      <c r="BO72" s="323">
        <f>'[3]TEAM 1'!BO72</f>
        <v>25</v>
      </c>
      <c r="BP72" s="323">
        <f>'[3]TEAM 1'!BP72</f>
        <v>25</v>
      </c>
      <c r="BQ72" s="323">
        <f>'[3]TEAM 1'!BQ72</f>
        <v>25</v>
      </c>
      <c r="BR72" s="323">
        <f>'[3]TEAM 1'!BR72</f>
        <v>25</v>
      </c>
      <c r="BS72" s="323">
        <f>'[3]TEAM 1'!BS72</f>
        <v>0</v>
      </c>
      <c r="BT72" s="323">
        <f>'[3]TEAM 1'!BT72</f>
        <v>0</v>
      </c>
      <c r="BU72" s="323">
        <f>'[3]TEAM 1'!BU72</f>
        <v>0</v>
      </c>
      <c r="BV72" s="323">
        <f>'[3]TEAM 1'!BV72</f>
        <v>0</v>
      </c>
      <c r="BW72" s="323">
        <f>'[3]TEAM 1'!BW72</f>
        <v>0</v>
      </c>
      <c r="BX72" s="323">
        <f>'[3]TEAM 1'!BX72</f>
        <v>0</v>
      </c>
      <c r="BY72" s="323">
        <f>'[3]TEAM 1'!BY72</f>
        <v>0</v>
      </c>
    </row>
    <row r="73" spans="1:77" x14ac:dyDescent="0.2">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35</v>
      </c>
      <c r="BM73" s="323">
        <f>'[3]TEAM 1'!BM73</f>
        <v>35</v>
      </c>
      <c r="BN73" s="323">
        <f>'[3]TEAM 1'!BN73</f>
        <v>35</v>
      </c>
      <c r="BO73" s="323">
        <f>'[3]TEAM 1'!BO73</f>
        <v>35</v>
      </c>
      <c r="BP73" s="323">
        <f>'[3]TEAM 1'!BP73</f>
        <v>35</v>
      </c>
      <c r="BQ73" s="323">
        <f>'[3]TEAM 1'!BQ73</f>
        <v>35</v>
      </c>
      <c r="BR73" s="323">
        <f>'[3]TEAM 1'!BR73</f>
        <v>35</v>
      </c>
      <c r="BS73" s="323">
        <f>'[3]TEAM 1'!BS73</f>
        <v>0</v>
      </c>
      <c r="BT73" s="323">
        <f>'[3]TEAM 1'!BT73</f>
        <v>0</v>
      </c>
      <c r="BU73" s="323">
        <f>'[3]TEAM 1'!BU73</f>
        <v>0</v>
      </c>
      <c r="BV73" s="323">
        <f>'[3]TEAM 1'!BV73</f>
        <v>0</v>
      </c>
      <c r="BW73" s="323">
        <f>'[3]TEAM 1'!BW73</f>
        <v>0</v>
      </c>
      <c r="BX73" s="323">
        <f>'[3]TEAM 1'!BX73</f>
        <v>0</v>
      </c>
      <c r="BY73" s="323">
        <f>'[3]TEAM 1'!BY73</f>
        <v>0</v>
      </c>
    </row>
    <row r="74" spans="1:77" x14ac:dyDescent="0.2">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100</v>
      </c>
      <c r="BM74" s="323">
        <f>'[3]TEAM 1'!BM74</f>
        <v>100</v>
      </c>
      <c r="BN74" s="323">
        <f>'[3]TEAM 1'!BN74</f>
        <v>100</v>
      </c>
      <c r="BO74" s="323">
        <f>'[3]TEAM 1'!BO74</f>
        <v>100</v>
      </c>
      <c r="BP74" s="323">
        <f>'[3]TEAM 1'!BP74</f>
        <v>100</v>
      </c>
      <c r="BQ74" s="323">
        <f>'[3]TEAM 1'!BQ74</f>
        <v>100</v>
      </c>
      <c r="BR74" s="323">
        <f>'[3]TEAM 1'!BR74</f>
        <v>100</v>
      </c>
      <c r="BS74" s="323">
        <f>'[3]TEAM 1'!BS74</f>
        <v>0</v>
      </c>
      <c r="BT74" s="323">
        <f>'[3]TEAM 1'!BT74</f>
        <v>0</v>
      </c>
      <c r="BU74" s="323">
        <f>'[3]TEAM 1'!BU74</f>
        <v>0</v>
      </c>
      <c r="BV74" s="323">
        <f>'[3]TEAM 1'!BV74</f>
        <v>0</v>
      </c>
      <c r="BW74" s="323">
        <f>'[3]TEAM 1'!BW74</f>
        <v>0</v>
      </c>
      <c r="BX74" s="323">
        <f>'[3]TEAM 1'!BX74</f>
        <v>0</v>
      </c>
      <c r="BY74" s="323">
        <f>'[3]TEAM 1'!BY74</f>
        <v>0</v>
      </c>
    </row>
    <row r="75" spans="1:77" x14ac:dyDescent="0.2">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2">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2">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2">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2">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2">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
      <c r="C85" s="8"/>
      <c r="D85" s="8"/>
      <c r="E85" s="8"/>
      <c r="F85" s="8"/>
      <c r="G85" s="8"/>
      <c r="H85" s="8"/>
      <c r="I85" s="8"/>
      <c r="J85" s="8"/>
      <c r="K85" s="8"/>
      <c r="L85" s="8"/>
      <c r="M85" s="8"/>
      <c r="N85" s="8"/>
      <c r="O85" s="8"/>
      <c r="P85" s="8"/>
    </row>
    <row r="86" spans="1:77" x14ac:dyDescent="0.2">
      <c r="C86" s="8"/>
      <c r="D86" s="8"/>
      <c r="E86" s="8"/>
      <c r="F86" s="8"/>
      <c r="G86" s="8"/>
      <c r="H86" s="8"/>
      <c r="I86" s="8"/>
      <c r="J86" s="8"/>
      <c r="K86" s="8"/>
      <c r="L86" s="8"/>
      <c r="M86" s="8"/>
      <c r="N86" s="8"/>
      <c r="O86" s="8"/>
      <c r="P86" s="8"/>
    </row>
    <row r="87" spans="1:77" x14ac:dyDescent="0.2">
      <c r="C87" s="8"/>
      <c r="D87" s="8"/>
      <c r="E87" s="8"/>
      <c r="F87" s="8"/>
      <c r="G87" s="8"/>
      <c r="H87" s="8"/>
      <c r="I87" s="8"/>
      <c r="J87" s="8"/>
      <c r="K87" s="8"/>
      <c r="L87" s="8"/>
      <c r="M87" s="8"/>
      <c r="N87" s="8"/>
      <c r="O87" s="8"/>
      <c r="P87" s="8"/>
    </row>
    <row r="88" spans="1:77" x14ac:dyDescent="0.2">
      <c r="C88" s="8"/>
      <c r="D88" s="8"/>
      <c r="E88" s="8"/>
      <c r="F88" s="8"/>
      <c r="G88" s="8"/>
      <c r="H88" s="8"/>
      <c r="I88" s="8"/>
      <c r="J88" s="8"/>
      <c r="K88" s="8"/>
      <c r="L88" s="8"/>
      <c r="M88" s="8"/>
      <c r="N88" s="8"/>
      <c r="O88" s="8"/>
      <c r="P88" s="8"/>
    </row>
    <row r="89" spans="1:77" x14ac:dyDescent="0.2">
      <c r="C89" s="8"/>
      <c r="D89" s="8"/>
      <c r="E89" s="8"/>
      <c r="F89" s="8"/>
      <c r="G89" s="8"/>
      <c r="H89" s="8"/>
      <c r="I89" s="8"/>
      <c r="J89" s="8"/>
      <c r="K89" s="8"/>
      <c r="L89" s="8"/>
      <c r="M89" s="8"/>
      <c r="N89" s="8"/>
      <c r="O89" s="8"/>
      <c r="P89" s="8"/>
    </row>
    <row r="90" spans="1:77" x14ac:dyDescent="0.2">
      <c r="C90" s="8"/>
      <c r="D90" s="8"/>
      <c r="E90" s="8"/>
      <c r="F90" s="8"/>
      <c r="G90" s="8"/>
      <c r="H90" s="8"/>
      <c r="I90" s="8"/>
      <c r="J90" s="8"/>
      <c r="K90" s="8"/>
      <c r="L90" s="8"/>
      <c r="M90" s="8"/>
      <c r="N90" s="8"/>
      <c r="O90" s="8"/>
      <c r="P90" s="8"/>
    </row>
    <row r="91" spans="1:77" x14ac:dyDescent="0.2">
      <c r="C91" s="8"/>
      <c r="D91" s="8"/>
      <c r="E91" s="8"/>
      <c r="F91" s="8"/>
      <c r="G91" s="8"/>
      <c r="H91" s="8"/>
      <c r="I91" s="8"/>
      <c r="J91" s="8"/>
      <c r="K91" s="8"/>
      <c r="L91" s="8"/>
      <c r="M91" s="8"/>
      <c r="N91" s="8"/>
      <c r="O91" s="8"/>
      <c r="P91" s="8"/>
    </row>
    <row r="92" spans="1:77" x14ac:dyDescent="0.2">
      <c r="C92" s="8"/>
      <c r="D92" s="8"/>
      <c r="E92" s="8"/>
      <c r="F92" s="8"/>
      <c r="G92" s="8"/>
      <c r="H92" s="8"/>
      <c r="I92" s="8"/>
      <c r="J92" s="8"/>
      <c r="K92" s="8"/>
      <c r="L92" s="8"/>
      <c r="M92" s="8"/>
      <c r="N92" s="8"/>
      <c r="O92" s="8"/>
      <c r="P92" s="8"/>
    </row>
    <row r="93" spans="1:77" x14ac:dyDescent="0.2">
      <c r="C93" s="8"/>
      <c r="D93" s="8"/>
      <c r="E93" s="8"/>
      <c r="F93" s="8"/>
      <c r="G93" s="8"/>
      <c r="H93" s="8"/>
      <c r="I93" s="8"/>
      <c r="J93" s="8"/>
      <c r="K93" s="8"/>
      <c r="L93" s="8"/>
      <c r="M93" s="8"/>
      <c r="N93" s="8"/>
      <c r="O93" s="8"/>
      <c r="P93" s="8"/>
    </row>
    <row r="94" spans="1:77" x14ac:dyDescent="0.2">
      <c r="C94" s="8"/>
      <c r="D94" s="8"/>
      <c r="E94" s="8"/>
      <c r="F94" s="8"/>
      <c r="G94" s="8"/>
      <c r="H94" s="8"/>
      <c r="I94" s="8"/>
      <c r="J94" s="8"/>
      <c r="K94" s="8"/>
      <c r="L94" s="8"/>
      <c r="M94" s="8"/>
      <c r="N94" s="8"/>
      <c r="O94" s="8"/>
      <c r="P94" s="8"/>
    </row>
    <row r="95" spans="1:77" x14ac:dyDescent="0.2">
      <c r="C95" s="8"/>
      <c r="D95" s="8"/>
      <c r="E95" s="8"/>
      <c r="F95" s="8"/>
      <c r="G95" s="8"/>
      <c r="H95" s="8"/>
      <c r="I95" s="8"/>
      <c r="J95" s="8"/>
      <c r="K95" s="8"/>
      <c r="L95" s="8"/>
      <c r="M95" s="8"/>
      <c r="N95" s="8"/>
      <c r="O95" s="8"/>
      <c r="P95" s="8"/>
    </row>
    <row r="96" spans="1:77" x14ac:dyDescent="0.2">
      <c r="C96" s="8"/>
      <c r="D96" s="8"/>
      <c r="E96" s="8"/>
      <c r="F96" s="8"/>
      <c r="G96" s="8"/>
      <c r="H96" s="8"/>
      <c r="I96" s="8"/>
      <c r="J96" s="8"/>
      <c r="K96" s="8"/>
      <c r="L96" s="8"/>
      <c r="M96" s="8"/>
      <c r="N96" s="8"/>
      <c r="O96" s="8"/>
      <c r="P96" s="8"/>
    </row>
    <row r="97" spans="3:16" x14ac:dyDescent="0.2">
      <c r="C97" s="8"/>
      <c r="D97" s="8"/>
      <c r="E97" s="8"/>
      <c r="F97" s="8"/>
      <c r="G97" s="8"/>
      <c r="H97" s="8"/>
      <c r="I97" s="8"/>
      <c r="J97" s="8"/>
      <c r="K97" s="8"/>
      <c r="L97" s="8"/>
      <c r="M97" s="8"/>
      <c r="N97" s="8"/>
      <c r="O97" s="8"/>
      <c r="P97" s="8"/>
    </row>
    <row r="98" spans="3:16" x14ac:dyDescent="0.2">
      <c r="C98" s="8"/>
      <c r="D98" s="8"/>
      <c r="E98" s="8"/>
      <c r="F98" s="8"/>
      <c r="G98" s="8"/>
      <c r="H98" s="8"/>
      <c r="I98" s="8"/>
      <c r="J98" s="8"/>
      <c r="K98" s="8"/>
      <c r="L98" s="8"/>
      <c r="M98" s="8"/>
      <c r="N98" s="8"/>
      <c r="O98" s="8"/>
      <c r="P98" s="8"/>
    </row>
    <row r="99" spans="3:16" x14ac:dyDescent="0.2">
      <c r="C99" s="8"/>
      <c r="D99" s="8"/>
      <c r="E99" s="8"/>
      <c r="F99" s="8"/>
      <c r="G99" s="8"/>
      <c r="H99" s="8"/>
      <c r="I99" s="8"/>
      <c r="J99" s="8"/>
      <c r="K99" s="8"/>
      <c r="L99" s="8"/>
      <c r="M99" s="8"/>
      <c r="N99" s="8"/>
      <c r="O99" s="8"/>
      <c r="P99" s="8"/>
    </row>
    <row r="100" spans="3:16" x14ac:dyDescent="0.2">
      <c r="C100" s="8"/>
      <c r="D100" s="8"/>
      <c r="E100" s="8"/>
      <c r="F100" s="8"/>
      <c r="G100" s="8"/>
      <c r="H100" s="8"/>
      <c r="I100" s="8"/>
      <c r="J100" s="8"/>
      <c r="K100" s="8"/>
      <c r="L100" s="8"/>
      <c r="M100" s="8"/>
      <c r="N100" s="8"/>
      <c r="O100" s="8"/>
      <c r="P100" s="8"/>
    </row>
    <row r="101" spans="3:16" x14ac:dyDescent="0.2">
      <c r="C101" s="8"/>
      <c r="D101" s="8"/>
      <c r="E101" s="8"/>
      <c r="F101" s="8"/>
      <c r="G101" s="8"/>
      <c r="H101" s="8"/>
      <c r="I101" s="8"/>
      <c r="J101" s="8"/>
      <c r="K101" s="8"/>
      <c r="L101" s="8"/>
      <c r="M101" s="8"/>
      <c r="N101" s="8"/>
      <c r="O101" s="8"/>
      <c r="P101" s="8"/>
    </row>
    <row r="102" spans="3:16" x14ac:dyDescent="0.2">
      <c r="C102" s="8"/>
      <c r="D102" s="8"/>
      <c r="E102" s="8"/>
      <c r="F102" s="8"/>
      <c r="G102" s="8"/>
      <c r="H102" s="8"/>
      <c r="I102" s="8"/>
      <c r="J102" s="8"/>
      <c r="K102" s="8"/>
      <c r="L102" s="8"/>
      <c r="M102" s="8"/>
      <c r="N102" s="8"/>
      <c r="O102" s="8"/>
      <c r="P102" s="8"/>
    </row>
    <row r="103" spans="3:16" x14ac:dyDescent="0.2">
      <c r="C103" s="8"/>
      <c r="D103" s="8"/>
      <c r="E103" s="8"/>
      <c r="F103" s="8"/>
      <c r="G103" s="8"/>
      <c r="H103" s="8"/>
      <c r="I103" s="8"/>
      <c r="J103" s="8"/>
      <c r="K103" s="8"/>
      <c r="L103" s="8"/>
      <c r="M103" s="8"/>
      <c r="N103" s="8"/>
      <c r="O103" s="8"/>
      <c r="P103" s="8"/>
    </row>
    <row r="104" spans="3:16" x14ac:dyDescent="0.2">
      <c r="C104" s="8"/>
      <c r="D104" s="8"/>
      <c r="E104" s="8"/>
      <c r="F104" s="8"/>
      <c r="G104" s="8"/>
      <c r="H104" s="8"/>
      <c r="I104" s="8"/>
      <c r="J104" s="8"/>
      <c r="K104" s="8"/>
      <c r="L104" s="8"/>
      <c r="M104" s="8"/>
      <c r="N104" s="8"/>
      <c r="O104" s="8"/>
      <c r="P104" s="8"/>
    </row>
    <row r="105" spans="3:16" x14ac:dyDescent="0.2">
      <c r="C105" s="8"/>
      <c r="D105" s="8"/>
      <c r="E105" s="8"/>
      <c r="F105" s="8"/>
      <c r="G105" s="8"/>
      <c r="H105" s="8"/>
      <c r="I105" s="8"/>
      <c r="J105" s="8"/>
      <c r="K105" s="8"/>
      <c r="L105" s="8"/>
      <c r="M105" s="8"/>
      <c r="N105" s="8"/>
      <c r="O105" s="8"/>
      <c r="P105" s="8"/>
    </row>
    <row r="106" spans="3:16" x14ac:dyDescent="0.2">
      <c r="C106" s="8"/>
      <c r="D106" s="8"/>
      <c r="E106" s="8"/>
      <c r="F106" s="8"/>
      <c r="G106" s="8"/>
      <c r="H106" s="8"/>
      <c r="I106" s="8"/>
      <c r="J106" s="8"/>
      <c r="K106" s="8"/>
      <c r="L106" s="8"/>
      <c r="M106" s="8"/>
      <c r="N106" s="8"/>
      <c r="O106" s="8"/>
      <c r="P106" s="8"/>
    </row>
    <row r="107" spans="3:16" x14ac:dyDescent="0.2">
      <c r="C107" s="8"/>
      <c r="D107" s="8"/>
      <c r="E107" s="8"/>
      <c r="F107" s="8"/>
      <c r="G107" s="8"/>
      <c r="H107" s="8"/>
      <c r="I107" s="8"/>
      <c r="J107" s="8"/>
      <c r="K107" s="8"/>
      <c r="L107" s="8"/>
      <c r="M107" s="8"/>
      <c r="N107" s="8"/>
      <c r="O107" s="8"/>
      <c r="P107" s="8"/>
    </row>
    <row r="108" spans="3:16" x14ac:dyDescent="0.2">
      <c r="C108" s="8"/>
      <c r="D108" s="8"/>
      <c r="E108" s="8"/>
      <c r="F108" s="8"/>
      <c r="G108" s="8"/>
      <c r="H108" s="8"/>
      <c r="I108" s="8"/>
      <c r="J108" s="8"/>
      <c r="K108" s="8"/>
      <c r="L108" s="8"/>
      <c r="M108" s="8"/>
      <c r="N108" s="8"/>
      <c r="O108" s="8"/>
      <c r="P108" s="8"/>
    </row>
    <row r="109" spans="3:16" x14ac:dyDescent="0.2">
      <c r="C109" s="8"/>
      <c r="D109" s="8"/>
      <c r="E109" s="8"/>
      <c r="F109" s="8"/>
      <c r="G109" s="8"/>
      <c r="H109" s="8"/>
      <c r="I109" s="8"/>
      <c r="J109" s="8"/>
      <c r="K109" s="8"/>
      <c r="L109" s="8"/>
      <c r="M109" s="8"/>
      <c r="N109" s="8"/>
      <c r="O109" s="8"/>
      <c r="P109" s="8"/>
    </row>
    <row r="110" spans="3:16" x14ac:dyDescent="0.2">
      <c r="C110" s="8"/>
      <c r="D110" s="8"/>
      <c r="E110" s="8"/>
      <c r="F110" s="8"/>
      <c r="G110" s="8"/>
      <c r="H110" s="8"/>
      <c r="I110" s="8"/>
      <c r="J110" s="8"/>
      <c r="K110" s="8"/>
      <c r="L110" s="8"/>
      <c r="M110" s="8"/>
      <c r="N110" s="8"/>
      <c r="O110" s="8"/>
      <c r="P110" s="8"/>
    </row>
    <row r="111" spans="3:16" x14ac:dyDescent="0.2">
      <c r="C111" s="8"/>
      <c r="D111" s="8"/>
      <c r="E111" s="8"/>
      <c r="F111" s="8"/>
      <c r="G111" s="8"/>
      <c r="H111" s="8"/>
      <c r="I111" s="8"/>
      <c r="J111" s="8"/>
      <c r="K111" s="8"/>
      <c r="L111" s="8"/>
      <c r="M111" s="8"/>
      <c r="N111" s="8"/>
      <c r="O111" s="8"/>
      <c r="P111" s="8"/>
    </row>
    <row r="112" spans="3:16" x14ac:dyDescent="0.2">
      <c r="C112" s="8"/>
      <c r="D112" s="8"/>
      <c r="E112" s="8"/>
      <c r="F112" s="8"/>
      <c r="G112" s="8"/>
      <c r="H112" s="8"/>
      <c r="I112" s="8"/>
      <c r="J112" s="8"/>
      <c r="K112" s="8"/>
      <c r="L112" s="8"/>
      <c r="M112" s="8"/>
      <c r="N112" s="8"/>
      <c r="O112" s="8"/>
      <c r="P112" s="8"/>
    </row>
    <row r="113" spans="3:16" x14ac:dyDescent="0.2">
      <c r="C113" s="8"/>
      <c r="D113" s="8"/>
      <c r="E113" s="8"/>
      <c r="F113" s="8"/>
      <c r="G113" s="8"/>
      <c r="H113" s="8"/>
      <c r="I113" s="8"/>
      <c r="J113" s="8"/>
      <c r="K113" s="8"/>
      <c r="L113" s="8"/>
      <c r="M113" s="8"/>
      <c r="N113" s="8"/>
      <c r="O113" s="8"/>
      <c r="P113" s="8"/>
    </row>
    <row r="114" spans="3:16" x14ac:dyDescent="0.2">
      <c r="C114" s="8"/>
      <c r="D114" s="8"/>
      <c r="E114" s="8"/>
      <c r="F114" s="8"/>
      <c r="G114" s="8"/>
      <c r="H114" s="8"/>
      <c r="I114" s="8"/>
      <c r="J114" s="8"/>
      <c r="K114" s="8"/>
      <c r="L114" s="8"/>
      <c r="M114" s="8"/>
      <c r="N114" s="8"/>
      <c r="O114" s="8"/>
      <c r="P114" s="8"/>
    </row>
    <row r="115" spans="3:16" x14ac:dyDescent="0.2">
      <c r="C115" s="8"/>
      <c r="D115" s="8"/>
      <c r="E115" s="8"/>
      <c r="F115" s="8"/>
      <c r="G115" s="8"/>
      <c r="H115" s="8"/>
      <c r="I115" s="8"/>
      <c r="J115" s="8"/>
      <c r="K115" s="8"/>
      <c r="L115" s="8"/>
      <c r="M115" s="8"/>
      <c r="N115" s="8"/>
      <c r="O115" s="8"/>
      <c r="P115" s="8"/>
    </row>
    <row r="116" spans="3:16" x14ac:dyDescent="0.2">
      <c r="C116" s="8"/>
      <c r="D116" s="8"/>
      <c r="E116" s="8"/>
      <c r="F116" s="8"/>
      <c r="G116" s="8"/>
      <c r="H116" s="8"/>
      <c r="I116" s="8"/>
      <c r="J116" s="8"/>
      <c r="K116" s="8"/>
      <c r="L116" s="8"/>
      <c r="M116" s="8"/>
      <c r="N116" s="8"/>
      <c r="O116" s="8"/>
      <c r="P116" s="8"/>
    </row>
    <row r="117" spans="3:16" x14ac:dyDescent="0.2">
      <c r="C117" s="8"/>
      <c r="D117" s="8"/>
      <c r="E117" s="8"/>
      <c r="F117" s="8"/>
      <c r="G117" s="8"/>
      <c r="H117" s="8"/>
      <c r="I117" s="8"/>
      <c r="J117" s="8"/>
      <c r="K117" s="8"/>
      <c r="L117" s="8"/>
      <c r="M117" s="8"/>
      <c r="N117" s="8"/>
      <c r="O117" s="8"/>
      <c r="P117" s="8"/>
    </row>
    <row r="118" spans="3:16" x14ac:dyDescent="0.2">
      <c r="C118" s="8"/>
      <c r="D118" s="8"/>
      <c r="E118" s="8"/>
      <c r="F118" s="8"/>
      <c r="G118" s="8"/>
      <c r="H118" s="8"/>
      <c r="I118" s="8"/>
      <c r="J118" s="8"/>
      <c r="K118" s="8"/>
      <c r="L118" s="8"/>
      <c r="M118" s="8"/>
      <c r="N118" s="8"/>
      <c r="O118" s="8"/>
      <c r="P118" s="8"/>
    </row>
    <row r="119" spans="3:16" x14ac:dyDescent="0.2">
      <c r="C119" s="8"/>
      <c r="D119" s="8"/>
      <c r="E119" s="8"/>
      <c r="F119" s="8"/>
      <c r="G119" s="8"/>
      <c r="H119" s="8"/>
      <c r="I119" s="8"/>
      <c r="J119" s="8"/>
      <c r="K119" s="8"/>
      <c r="L119" s="8"/>
      <c r="M119" s="8"/>
      <c r="N119" s="8"/>
      <c r="O119" s="8"/>
      <c r="P119" s="8"/>
    </row>
    <row r="120" spans="3:16" x14ac:dyDescent="0.2">
      <c r="C120" s="8"/>
      <c r="D120" s="8"/>
      <c r="E120" s="8"/>
      <c r="F120" s="8"/>
      <c r="G120" s="8"/>
      <c r="H120" s="8"/>
      <c r="I120" s="8"/>
      <c r="J120" s="8"/>
      <c r="K120" s="8"/>
      <c r="L120" s="8"/>
      <c r="M120" s="8"/>
      <c r="N120" s="8"/>
      <c r="O120" s="8"/>
      <c r="P120" s="8"/>
    </row>
    <row r="121" spans="3:16" x14ac:dyDescent="0.2">
      <c r="C121" s="8"/>
      <c r="D121" s="8"/>
      <c r="E121" s="8"/>
      <c r="F121" s="8"/>
      <c r="G121" s="8"/>
      <c r="H121" s="8"/>
      <c r="I121" s="8"/>
      <c r="J121" s="8"/>
      <c r="K121" s="8"/>
      <c r="L121" s="8"/>
      <c r="M121" s="8"/>
      <c r="N121" s="8"/>
      <c r="O121" s="8"/>
      <c r="P121" s="8"/>
    </row>
    <row r="122" spans="3:16" x14ac:dyDescent="0.2">
      <c r="C122" s="8"/>
      <c r="D122" s="8"/>
      <c r="E122" s="8"/>
      <c r="F122" s="8"/>
      <c r="G122" s="8"/>
      <c r="H122" s="8"/>
      <c r="I122" s="8"/>
      <c r="J122" s="8"/>
      <c r="K122" s="8"/>
      <c r="L122" s="8"/>
      <c r="M122" s="8"/>
      <c r="N122" s="8"/>
      <c r="O122" s="8"/>
      <c r="P122" s="8"/>
    </row>
    <row r="123" spans="3:16" x14ac:dyDescent="0.2">
      <c r="C123" s="8"/>
      <c r="D123" s="8"/>
      <c r="E123" s="8"/>
      <c r="F123" s="8"/>
      <c r="G123" s="8"/>
      <c r="H123" s="8"/>
      <c r="I123" s="8"/>
      <c r="J123" s="8"/>
      <c r="K123" s="8"/>
      <c r="L123" s="8"/>
      <c r="M123" s="8"/>
      <c r="N123" s="8"/>
      <c r="O123" s="8"/>
      <c r="P123" s="8"/>
    </row>
    <row r="124" spans="3:16" x14ac:dyDescent="0.2">
      <c r="C124" s="8"/>
      <c r="D124" s="8"/>
      <c r="E124" s="8"/>
      <c r="F124" s="8"/>
      <c r="G124" s="8"/>
      <c r="H124" s="8"/>
      <c r="I124" s="8"/>
      <c r="J124" s="8"/>
      <c r="K124" s="8"/>
      <c r="L124" s="8"/>
      <c r="M124" s="8"/>
      <c r="N124" s="8"/>
      <c r="O124" s="8"/>
      <c r="P124" s="8"/>
    </row>
    <row r="125" spans="3:16" x14ac:dyDescent="0.2">
      <c r="C125" s="8"/>
      <c r="D125" s="8"/>
      <c r="E125" s="8"/>
      <c r="F125" s="8"/>
      <c r="G125" s="8"/>
      <c r="H125" s="8"/>
      <c r="I125" s="8"/>
      <c r="J125" s="8"/>
      <c r="K125" s="8"/>
      <c r="L125" s="8"/>
      <c r="M125" s="8"/>
      <c r="N125" s="8"/>
      <c r="O125" s="8"/>
      <c r="P125" s="8"/>
    </row>
    <row r="126" spans="3:16" x14ac:dyDescent="0.2">
      <c r="C126" s="8"/>
      <c r="D126" s="8"/>
      <c r="E126" s="8"/>
      <c r="F126" s="8"/>
      <c r="G126" s="8"/>
      <c r="H126" s="8"/>
      <c r="I126" s="8"/>
      <c r="J126" s="8"/>
      <c r="K126" s="8"/>
      <c r="L126" s="8"/>
      <c r="M126" s="8"/>
      <c r="N126" s="8"/>
      <c r="O126" s="8"/>
      <c r="P126" s="8"/>
    </row>
    <row r="127" spans="3:16" x14ac:dyDescent="0.2">
      <c r="C127" s="8"/>
      <c r="D127" s="8"/>
      <c r="E127" s="8"/>
      <c r="F127" s="8"/>
      <c r="G127" s="8"/>
      <c r="H127" s="8"/>
      <c r="I127" s="8"/>
      <c r="J127" s="8"/>
      <c r="K127" s="8"/>
      <c r="L127" s="8"/>
      <c r="M127" s="8"/>
      <c r="N127" s="8"/>
      <c r="O127" s="8"/>
      <c r="P127" s="8"/>
    </row>
    <row r="128" spans="3:16" x14ac:dyDescent="0.2">
      <c r="C128" s="8"/>
      <c r="D128" s="8"/>
      <c r="E128" s="8"/>
      <c r="F128" s="8"/>
      <c r="G128" s="8"/>
      <c r="H128" s="8"/>
      <c r="I128" s="8"/>
      <c r="J128" s="8"/>
      <c r="K128" s="8"/>
      <c r="L128" s="8"/>
      <c r="M128" s="8"/>
      <c r="N128" s="8"/>
      <c r="O128" s="8"/>
      <c r="P128" s="8"/>
    </row>
    <row r="129" spans="3:16" x14ac:dyDescent="0.2">
      <c r="C129" s="8"/>
      <c r="D129" s="8"/>
      <c r="E129" s="8"/>
      <c r="F129" s="8"/>
      <c r="G129" s="8"/>
      <c r="H129" s="8"/>
      <c r="I129" s="8"/>
      <c r="J129" s="8"/>
      <c r="K129" s="8"/>
      <c r="L129" s="8"/>
      <c r="M129" s="8"/>
      <c r="N129" s="8"/>
      <c r="O129" s="8"/>
      <c r="P129" s="8"/>
    </row>
    <row r="130" spans="3:16" x14ac:dyDescent="0.2">
      <c r="C130" s="8"/>
      <c r="D130" s="8"/>
      <c r="E130" s="8"/>
      <c r="F130" s="8"/>
      <c r="G130" s="8"/>
      <c r="H130" s="8"/>
      <c r="I130" s="8"/>
      <c r="J130" s="8"/>
      <c r="K130" s="8"/>
      <c r="L130" s="8"/>
      <c r="M130" s="8"/>
      <c r="N130" s="8"/>
      <c r="O130" s="8"/>
      <c r="P130" s="8"/>
    </row>
    <row r="131" spans="3:16" x14ac:dyDescent="0.2">
      <c r="C131" s="8"/>
      <c r="D131" s="8"/>
      <c r="E131" s="8"/>
      <c r="F131" s="8"/>
      <c r="G131" s="8"/>
      <c r="H131" s="8"/>
      <c r="I131" s="8"/>
      <c r="J131" s="8"/>
      <c r="K131" s="8"/>
      <c r="L131" s="8"/>
      <c r="M131" s="8"/>
      <c r="N131" s="8"/>
      <c r="O131" s="8"/>
      <c r="P131" s="8"/>
    </row>
    <row r="132" spans="3:16" x14ac:dyDescent="0.2">
      <c r="C132" s="8"/>
      <c r="D132" s="8"/>
      <c r="E132" s="8"/>
      <c r="F132" s="8"/>
      <c r="G132" s="8"/>
      <c r="H132" s="8"/>
      <c r="I132" s="8"/>
      <c r="J132" s="8"/>
      <c r="K132" s="8"/>
      <c r="L132" s="8"/>
      <c r="M132" s="8"/>
      <c r="N132" s="8"/>
      <c r="O132" s="8"/>
      <c r="P132" s="8"/>
    </row>
    <row r="133" spans="3:16" x14ac:dyDescent="0.2">
      <c r="C133" s="8"/>
      <c r="D133" s="8"/>
      <c r="E133" s="8"/>
      <c r="F133" s="8"/>
      <c r="G133" s="8"/>
      <c r="H133" s="8"/>
      <c r="I133" s="8"/>
      <c r="J133" s="8"/>
      <c r="K133" s="8"/>
      <c r="L133" s="8"/>
      <c r="M133" s="8"/>
      <c r="N133" s="8"/>
      <c r="O133" s="8"/>
      <c r="P133" s="8"/>
    </row>
    <row r="134" spans="3:16" x14ac:dyDescent="0.2">
      <c r="C134" s="8"/>
      <c r="D134" s="8"/>
      <c r="E134" s="8"/>
      <c r="F134" s="8"/>
      <c r="G134" s="8"/>
      <c r="H134" s="8"/>
      <c r="I134" s="8"/>
      <c r="J134" s="8"/>
      <c r="K134" s="8"/>
      <c r="L134" s="8"/>
      <c r="M134" s="8"/>
      <c r="N134" s="8"/>
      <c r="O134" s="8"/>
      <c r="P134" s="8"/>
    </row>
    <row r="135" spans="3:16" x14ac:dyDescent="0.2">
      <c r="C135" s="8"/>
      <c r="D135" s="8"/>
      <c r="E135" s="8"/>
      <c r="F135" s="8"/>
      <c r="G135" s="8"/>
      <c r="H135" s="8"/>
      <c r="I135" s="8"/>
      <c r="J135" s="8"/>
      <c r="K135" s="8"/>
      <c r="L135" s="8"/>
      <c r="M135" s="8"/>
      <c r="N135" s="8"/>
      <c r="O135" s="8"/>
      <c r="P135" s="8"/>
    </row>
    <row r="136" spans="3:16" x14ac:dyDescent="0.2">
      <c r="C136" s="8"/>
      <c r="D136" s="8"/>
      <c r="E136" s="8"/>
      <c r="F136" s="8"/>
      <c r="G136" s="8"/>
      <c r="H136" s="8"/>
      <c r="I136" s="8"/>
      <c r="J136" s="8"/>
      <c r="K136" s="8"/>
      <c r="L136" s="8"/>
      <c r="M136" s="8"/>
      <c r="N136" s="8"/>
      <c r="O136" s="8"/>
      <c r="P136" s="8"/>
    </row>
    <row r="137" spans="3:16" x14ac:dyDescent="0.2">
      <c r="C137" s="8"/>
      <c r="D137" s="8"/>
      <c r="E137" s="8"/>
      <c r="F137" s="8"/>
      <c r="G137" s="8"/>
      <c r="H137" s="8"/>
      <c r="I137" s="8"/>
      <c r="J137" s="8"/>
      <c r="K137" s="8"/>
      <c r="L137" s="8"/>
      <c r="M137" s="8"/>
      <c r="N137" s="8"/>
      <c r="O137" s="8"/>
      <c r="P137" s="8"/>
    </row>
    <row r="138" spans="3:16" x14ac:dyDescent="0.2">
      <c r="C138" s="8"/>
      <c r="D138" s="8"/>
      <c r="E138" s="8"/>
      <c r="F138" s="8"/>
      <c r="G138" s="8"/>
      <c r="H138" s="8"/>
      <c r="I138" s="8"/>
      <c r="J138" s="8"/>
      <c r="K138" s="8"/>
      <c r="L138" s="8"/>
      <c r="M138" s="8"/>
      <c r="N138" s="8"/>
      <c r="O138" s="8"/>
      <c r="P138" s="8"/>
    </row>
    <row r="139" spans="3:16" x14ac:dyDescent="0.2">
      <c r="C139" s="8"/>
      <c r="D139" s="8"/>
      <c r="E139" s="8"/>
      <c r="F139" s="8"/>
      <c r="G139" s="8"/>
      <c r="H139" s="8"/>
      <c r="I139" s="8"/>
      <c r="J139" s="8"/>
      <c r="K139" s="8"/>
      <c r="L139" s="8"/>
      <c r="M139" s="8"/>
      <c r="N139" s="8"/>
      <c r="O139" s="8"/>
      <c r="P139" s="8"/>
    </row>
    <row r="140" spans="3:16" x14ac:dyDescent="0.2">
      <c r="C140" s="8"/>
      <c r="D140" s="8"/>
      <c r="E140" s="8"/>
      <c r="F140" s="8"/>
      <c r="G140" s="8"/>
      <c r="H140" s="8"/>
      <c r="I140" s="8"/>
      <c r="J140" s="8"/>
      <c r="K140" s="8"/>
      <c r="L140" s="8"/>
      <c r="M140" s="8"/>
      <c r="N140" s="8"/>
      <c r="O140" s="8"/>
      <c r="P140" s="8"/>
    </row>
    <row r="141" spans="3:16" x14ac:dyDescent="0.2">
      <c r="C141" s="8"/>
      <c r="D141" s="8"/>
      <c r="E141" s="8"/>
      <c r="F141" s="8"/>
      <c r="G141" s="8"/>
      <c r="H141" s="8"/>
      <c r="I141" s="8"/>
      <c r="J141" s="8"/>
      <c r="K141" s="8"/>
      <c r="L141" s="8"/>
      <c r="M141" s="8"/>
      <c r="N141" s="8"/>
      <c r="O141" s="8"/>
      <c r="P141" s="8"/>
    </row>
    <row r="142" spans="3:16" x14ac:dyDescent="0.2">
      <c r="C142" s="8"/>
      <c r="D142" s="8"/>
      <c r="E142" s="8"/>
      <c r="F142" s="8"/>
      <c r="G142" s="8"/>
      <c r="H142" s="8"/>
      <c r="I142" s="8"/>
      <c r="J142" s="8"/>
      <c r="K142" s="8"/>
      <c r="L142" s="8"/>
      <c r="M142" s="8"/>
      <c r="N142" s="8"/>
      <c r="O142" s="8"/>
      <c r="P142" s="8"/>
    </row>
    <row r="143" spans="3:16" x14ac:dyDescent="0.2">
      <c r="C143" s="8"/>
      <c r="D143" s="8"/>
      <c r="E143" s="8"/>
      <c r="F143" s="8"/>
      <c r="G143" s="8"/>
      <c r="H143" s="8"/>
      <c r="I143" s="8"/>
      <c r="J143" s="8"/>
      <c r="K143" s="8"/>
      <c r="L143" s="8"/>
      <c r="M143" s="8"/>
      <c r="N143" s="8"/>
      <c r="O143" s="8"/>
      <c r="P143" s="8"/>
    </row>
    <row r="144" spans="3:16" x14ac:dyDescent="0.2">
      <c r="C144" s="8"/>
      <c r="D144" s="8"/>
      <c r="E144" s="8"/>
      <c r="F144" s="8"/>
      <c r="G144" s="8"/>
      <c r="H144" s="8"/>
      <c r="I144" s="8"/>
      <c r="J144" s="8"/>
      <c r="K144" s="8"/>
      <c r="L144" s="8"/>
      <c r="M144" s="8"/>
      <c r="N144" s="8"/>
      <c r="O144" s="8"/>
      <c r="P144" s="8"/>
    </row>
    <row r="145" spans="3:16" x14ac:dyDescent="0.2">
      <c r="C145" s="8"/>
      <c r="D145" s="8"/>
      <c r="E145" s="8"/>
      <c r="F145" s="8"/>
      <c r="G145" s="8"/>
      <c r="H145" s="8"/>
      <c r="I145" s="8"/>
      <c r="J145" s="8"/>
      <c r="K145" s="8"/>
      <c r="L145" s="8"/>
      <c r="M145" s="8"/>
      <c r="N145" s="8"/>
      <c r="O145" s="8"/>
      <c r="P145" s="8"/>
    </row>
    <row r="146" spans="3:16" x14ac:dyDescent="0.2">
      <c r="C146" s="8"/>
      <c r="D146" s="8"/>
      <c r="E146" s="8"/>
      <c r="F146" s="8"/>
      <c r="G146" s="8"/>
      <c r="H146" s="8"/>
      <c r="I146" s="8"/>
      <c r="J146" s="8"/>
      <c r="K146" s="8"/>
      <c r="L146" s="8"/>
      <c r="M146" s="8"/>
      <c r="N146" s="8"/>
      <c r="O146" s="8"/>
      <c r="P146" s="8"/>
    </row>
    <row r="147" spans="3:16" x14ac:dyDescent="0.2">
      <c r="C147" s="8"/>
      <c r="D147" s="8"/>
      <c r="E147" s="8"/>
      <c r="F147" s="8"/>
      <c r="G147" s="8"/>
      <c r="H147" s="8"/>
      <c r="I147" s="8"/>
      <c r="J147" s="8"/>
      <c r="K147" s="8"/>
      <c r="L147" s="8"/>
      <c r="M147" s="8"/>
      <c r="N147" s="8"/>
      <c r="O147" s="8"/>
      <c r="P147" s="8"/>
    </row>
    <row r="148" spans="3:16" x14ac:dyDescent="0.2">
      <c r="C148" s="8"/>
      <c r="D148" s="8"/>
      <c r="E148" s="8"/>
      <c r="F148" s="8"/>
      <c r="G148" s="8"/>
      <c r="H148" s="8"/>
      <c r="I148" s="8"/>
      <c r="J148" s="8"/>
      <c r="K148" s="8"/>
      <c r="L148" s="8"/>
      <c r="M148" s="8"/>
      <c r="N148" s="8"/>
      <c r="O148" s="8"/>
      <c r="P148" s="8"/>
    </row>
    <row r="149" spans="3:16" x14ac:dyDescent="0.2">
      <c r="C149" s="8"/>
      <c r="D149" s="8"/>
      <c r="E149" s="8"/>
      <c r="F149" s="8"/>
      <c r="G149" s="8"/>
      <c r="H149" s="8"/>
      <c r="I149" s="8"/>
      <c r="J149" s="8"/>
      <c r="K149" s="8"/>
      <c r="L149" s="8"/>
      <c r="M149" s="8"/>
      <c r="N149" s="8"/>
      <c r="O149" s="8"/>
      <c r="P149" s="8"/>
    </row>
    <row r="150" spans="3:16" x14ac:dyDescent="0.2">
      <c r="C150" s="8"/>
      <c r="D150" s="8"/>
      <c r="E150" s="8"/>
      <c r="F150" s="8"/>
      <c r="G150" s="8"/>
      <c r="H150" s="8"/>
      <c r="I150" s="8"/>
      <c r="J150" s="8"/>
      <c r="K150" s="8"/>
      <c r="L150" s="8"/>
      <c r="M150" s="8"/>
      <c r="N150" s="8"/>
      <c r="O150" s="8"/>
      <c r="P150" s="8"/>
    </row>
    <row r="151" spans="3:16" x14ac:dyDescent="0.2">
      <c r="C151" s="8"/>
      <c r="D151" s="8"/>
      <c r="E151" s="8"/>
      <c r="F151" s="8"/>
      <c r="G151" s="8"/>
      <c r="H151" s="8"/>
      <c r="I151" s="8"/>
      <c r="J151" s="8"/>
      <c r="K151" s="8"/>
      <c r="L151" s="8"/>
      <c r="M151" s="8"/>
      <c r="N151" s="8"/>
      <c r="O151" s="8"/>
      <c r="P151" s="8"/>
    </row>
    <row r="152" spans="3:16" x14ac:dyDescent="0.2">
      <c r="C152" s="8"/>
      <c r="D152" s="8"/>
      <c r="E152" s="8"/>
      <c r="F152" s="8"/>
      <c r="G152" s="8"/>
      <c r="H152" s="8"/>
      <c r="I152" s="8"/>
      <c r="J152" s="8"/>
      <c r="K152" s="8"/>
      <c r="L152" s="8"/>
      <c r="M152" s="8"/>
      <c r="N152" s="8"/>
      <c r="O152" s="8"/>
      <c r="P152" s="8"/>
    </row>
    <row r="153" spans="3:16" x14ac:dyDescent="0.2">
      <c r="C153" s="8"/>
      <c r="D153" s="8"/>
      <c r="E153" s="8"/>
      <c r="F153" s="8"/>
      <c r="G153" s="8"/>
      <c r="H153" s="8"/>
      <c r="I153" s="8"/>
      <c r="J153" s="8"/>
      <c r="K153" s="8"/>
      <c r="L153" s="8"/>
      <c r="M153" s="8"/>
      <c r="N153" s="8"/>
      <c r="O153" s="8"/>
      <c r="P153" s="8"/>
    </row>
    <row r="154" spans="3:16" x14ac:dyDescent="0.2">
      <c r="C154" s="8"/>
      <c r="D154" s="8"/>
      <c r="E154" s="8"/>
      <c r="F154" s="8"/>
      <c r="G154" s="8"/>
      <c r="H154" s="8"/>
      <c r="I154" s="8"/>
      <c r="J154" s="8"/>
      <c r="K154" s="8"/>
      <c r="L154" s="8"/>
      <c r="M154" s="8"/>
      <c r="N154" s="8"/>
      <c r="O154" s="8"/>
      <c r="P154" s="8"/>
    </row>
    <row r="155" spans="3:16" x14ac:dyDescent="0.2">
      <c r="C155" s="8"/>
      <c r="D155" s="8"/>
      <c r="E155" s="8"/>
      <c r="F155" s="8"/>
      <c r="G155" s="8"/>
      <c r="H155" s="8"/>
      <c r="I155" s="8"/>
      <c r="J155" s="8"/>
      <c r="K155" s="8"/>
      <c r="L155" s="8"/>
      <c r="M155" s="8"/>
      <c r="N155" s="8"/>
      <c r="O155" s="8"/>
      <c r="P155" s="8"/>
    </row>
    <row r="156" spans="3:16" x14ac:dyDescent="0.2">
      <c r="C156" s="8"/>
      <c r="D156" s="8"/>
      <c r="E156" s="8"/>
      <c r="F156" s="8"/>
      <c r="G156" s="8"/>
      <c r="H156" s="8"/>
      <c r="I156" s="8"/>
      <c r="J156" s="8"/>
      <c r="K156" s="8"/>
      <c r="L156" s="8"/>
      <c r="M156" s="8"/>
      <c r="N156" s="8"/>
      <c r="O156" s="8"/>
      <c r="P156" s="8"/>
    </row>
    <row r="157" spans="3:16" x14ac:dyDescent="0.2">
      <c r="C157" s="8"/>
      <c r="D157" s="8"/>
      <c r="E157" s="8"/>
      <c r="F157" s="8"/>
      <c r="G157" s="8"/>
      <c r="H157" s="8"/>
      <c r="I157" s="8"/>
      <c r="J157" s="8"/>
      <c r="K157" s="8"/>
      <c r="L157" s="8"/>
      <c r="M157" s="8"/>
      <c r="N157" s="8"/>
      <c r="O157" s="8"/>
      <c r="P157" s="8"/>
    </row>
    <row r="158" spans="3:16" x14ac:dyDescent="0.2">
      <c r="C158" s="8"/>
      <c r="D158" s="8"/>
      <c r="E158" s="8"/>
      <c r="F158" s="8"/>
      <c r="G158" s="8"/>
      <c r="H158" s="8"/>
      <c r="I158" s="8"/>
      <c r="J158" s="8"/>
      <c r="K158" s="8"/>
      <c r="L158" s="8"/>
      <c r="M158" s="8"/>
      <c r="N158" s="8"/>
      <c r="O158" s="8"/>
      <c r="P158" s="8"/>
    </row>
    <row r="159" spans="3:16" x14ac:dyDescent="0.2">
      <c r="C159" s="8"/>
      <c r="D159" s="8"/>
      <c r="E159" s="8"/>
      <c r="F159" s="8"/>
      <c r="G159" s="8"/>
      <c r="H159" s="8"/>
      <c r="I159" s="8"/>
      <c r="J159" s="8"/>
      <c r="K159" s="8"/>
      <c r="L159" s="8"/>
      <c r="M159" s="8"/>
      <c r="N159" s="8"/>
      <c r="O159" s="8"/>
      <c r="P159" s="8"/>
    </row>
    <row r="160" spans="3:16" x14ac:dyDescent="0.2">
      <c r="C160" s="8"/>
      <c r="D160" s="8"/>
      <c r="E160" s="8"/>
      <c r="F160" s="8"/>
      <c r="G160" s="8"/>
      <c r="H160" s="8"/>
      <c r="I160" s="8"/>
      <c r="J160" s="8"/>
      <c r="K160" s="8"/>
      <c r="L160" s="8"/>
      <c r="M160" s="8"/>
      <c r="N160" s="8"/>
      <c r="O160" s="8"/>
      <c r="P160" s="8"/>
    </row>
    <row r="161" spans="3:16" x14ac:dyDescent="0.2">
      <c r="C161" s="8"/>
      <c r="D161" s="8"/>
      <c r="E161" s="8"/>
      <c r="F161" s="8"/>
      <c r="G161" s="8"/>
      <c r="H161" s="8"/>
      <c r="I161" s="8"/>
      <c r="J161" s="8"/>
      <c r="K161" s="8"/>
      <c r="L161" s="8"/>
      <c r="M161" s="8"/>
      <c r="N161" s="8"/>
      <c r="O161" s="8"/>
      <c r="P161" s="8"/>
    </row>
    <row r="162" spans="3:16" x14ac:dyDescent="0.2">
      <c r="C162" s="8"/>
      <c r="D162" s="8"/>
      <c r="E162" s="8"/>
      <c r="F162" s="8"/>
      <c r="G162" s="8"/>
      <c r="H162" s="8"/>
      <c r="I162" s="8"/>
      <c r="J162" s="8"/>
      <c r="K162" s="8"/>
      <c r="L162" s="8"/>
      <c r="M162" s="8"/>
      <c r="N162" s="8"/>
      <c r="O162" s="8"/>
      <c r="P162" s="8"/>
    </row>
    <row r="163" spans="3:16" x14ac:dyDescent="0.2">
      <c r="C163" s="8"/>
      <c r="D163" s="8"/>
      <c r="E163" s="8"/>
      <c r="F163" s="8"/>
      <c r="G163" s="8"/>
      <c r="H163" s="8"/>
      <c r="I163" s="8"/>
      <c r="J163" s="8"/>
      <c r="K163" s="8"/>
      <c r="L163" s="8"/>
      <c r="M163" s="8"/>
      <c r="N163" s="8"/>
      <c r="O163" s="8"/>
      <c r="P163" s="8"/>
    </row>
    <row r="164" spans="3:16" x14ac:dyDescent="0.2">
      <c r="C164" s="8"/>
      <c r="D164" s="8"/>
      <c r="E164" s="8"/>
      <c r="F164" s="8"/>
      <c r="G164" s="8"/>
      <c r="H164" s="8"/>
      <c r="I164" s="8"/>
      <c r="J164" s="8"/>
      <c r="K164" s="8"/>
      <c r="L164" s="8"/>
      <c r="M164" s="8"/>
      <c r="N164" s="8"/>
      <c r="O164" s="8"/>
      <c r="P164" s="8"/>
    </row>
    <row r="165" spans="3:16" x14ac:dyDescent="0.2">
      <c r="C165" s="8"/>
      <c r="D165" s="8"/>
      <c r="E165" s="8"/>
      <c r="F165" s="8"/>
      <c r="G165" s="8"/>
      <c r="H165" s="8"/>
      <c r="I165" s="8"/>
      <c r="J165" s="8"/>
      <c r="K165" s="8"/>
      <c r="L165" s="8"/>
      <c r="M165" s="8"/>
      <c r="N165" s="8"/>
      <c r="O165" s="8"/>
      <c r="P165" s="8"/>
    </row>
    <row r="166" spans="3:16" x14ac:dyDescent="0.2">
      <c r="C166" s="8"/>
      <c r="D166" s="8"/>
      <c r="E166" s="8"/>
      <c r="F166" s="8"/>
      <c r="G166" s="8"/>
      <c r="H166" s="8"/>
      <c r="I166" s="8"/>
      <c r="J166" s="8"/>
      <c r="K166" s="8"/>
      <c r="L166" s="8"/>
      <c r="M166" s="8"/>
      <c r="N166" s="8"/>
      <c r="O166" s="8"/>
      <c r="P166" s="8"/>
    </row>
    <row r="167" spans="3:16" x14ac:dyDescent="0.2">
      <c r="C167" s="8"/>
      <c r="D167" s="8"/>
      <c r="E167" s="8"/>
      <c r="F167" s="8"/>
      <c r="G167" s="8"/>
      <c r="H167" s="8"/>
      <c r="I167" s="8"/>
      <c r="J167" s="8"/>
      <c r="K167" s="8"/>
      <c r="L167" s="8"/>
      <c r="M167" s="8"/>
      <c r="N167" s="8"/>
      <c r="O167" s="8"/>
      <c r="P167" s="8"/>
    </row>
    <row r="168" spans="3:16" x14ac:dyDescent="0.2">
      <c r="C168" s="8"/>
      <c r="D168" s="8"/>
      <c r="E168" s="8"/>
      <c r="F168" s="8"/>
      <c r="G168" s="8"/>
      <c r="H168" s="8"/>
      <c r="I168" s="8"/>
      <c r="J168" s="8"/>
      <c r="K168" s="8"/>
      <c r="L168" s="8"/>
      <c r="M168" s="8"/>
      <c r="N168" s="8"/>
      <c r="O168" s="8"/>
      <c r="P168" s="8"/>
    </row>
    <row r="169" spans="3:16" x14ac:dyDescent="0.2">
      <c r="C169" s="8"/>
      <c r="D169" s="8"/>
      <c r="E169" s="8"/>
      <c r="F169" s="8"/>
      <c r="G169" s="8"/>
      <c r="H169" s="8"/>
      <c r="I169" s="8"/>
      <c r="J169" s="8"/>
      <c r="K169" s="8"/>
      <c r="L169" s="8"/>
      <c r="M169" s="8"/>
      <c r="N169" s="8"/>
      <c r="O169" s="8"/>
      <c r="P169" s="8"/>
    </row>
    <row r="170" spans="3:16" x14ac:dyDescent="0.2">
      <c r="C170" s="8"/>
      <c r="D170" s="8"/>
      <c r="E170" s="8"/>
      <c r="F170" s="8"/>
      <c r="G170" s="8"/>
      <c r="H170" s="8"/>
      <c r="I170" s="8"/>
      <c r="J170" s="8"/>
      <c r="K170" s="8"/>
      <c r="L170" s="8"/>
      <c r="M170" s="8"/>
      <c r="N170" s="8"/>
      <c r="O170" s="8"/>
      <c r="P170" s="8"/>
    </row>
    <row r="171" spans="3:16" x14ac:dyDescent="0.2">
      <c r="C171" s="8"/>
      <c r="D171" s="8"/>
      <c r="E171" s="8"/>
      <c r="F171" s="8"/>
      <c r="G171" s="8"/>
      <c r="H171" s="8"/>
      <c r="I171" s="8"/>
      <c r="J171" s="8"/>
      <c r="K171" s="8"/>
      <c r="L171" s="8"/>
      <c r="M171" s="8"/>
      <c r="N171" s="8"/>
      <c r="O171" s="8"/>
      <c r="P171" s="8"/>
    </row>
    <row r="172" spans="3:16" x14ac:dyDescent="0.2">
      <c r="C172" s="8"/>
      <c r="D172" s="8"/>
      <c r="E172" s="8"/>
      <c r="F172" s="8"/>
      <c r="G172" s="8"/>
      <c r="H172" s="8"/>
      <c r="I172" s="8"/>
      <c r="J172" s="8"/>
      <c r="K172" s="8"/>
      <c r="L172" s="8"/>
      <c r="M172" s="8"/>
      <c r="N172" s="8"/>
      <c r="O172" s="8"/>
      <c r="P172" s="8"/>
    </row>
    <row r="173" spans="3:16" x14ac:dyDescent="0.2">
      <c r="C173" s="8"/>
      <c r="D173" s="8"/>
      <c r="E173" s="8"/>
      <c r="F173" s="8"/>
      <c r="G173" s="8"/>
      <c r="H173" s="8"/>
      <c r="I173" s="8"/>
      <c r="J173" s="8"/>
      <c r="K173" s="8"/>
      <c r="L173" s="8"/>
      <c r="M173" s="8"/>
      <c r="N173" s="8"/>
      <c r="O173" s="8"/>
      <c r="P173" s="8"/>
    </row>
    <row r="174" spans="3:16" x14ac:dyDescent="0.2">
      <c r="C174" s="8"/>
      <c r="D174" s="8"/>
      <c r="E174" s="8"/>
      <c r="F174" s="8"/>
      <c r="G174" s="8"/>
      <c r="H174" s="8"/>
      <c r="I174" s="8"/>
      <c r="J174" s="8"/>
      <c r="K174" s="8"/>
      <c r="L174" s="8"/>
      <c r="M174" s="8"/>
      <c r="N174" s="8"/>
      <c r="O174" s="8"/>
      <c r="P174" s="8"/>
    </row>
    <row r="175" spans="3:16" x14ac:dyDescent="0.2">
      <c r="C175" s="8"/>
      <c r="D175" s="8"/>
      <c r="E175" s="8"/>
      <c r="F175" s="8"/>
      <c r="G175" s="8"/>
      <c r="H175" s="8"/>
      <c r="I175" s="8"/>
      <c r="J175" s="8"/>
      <c r="K175" s="8"/>
      <c r="L175" s="8"/>
      <c r="M175" s="8"/>
      <c r="N175" s="8"/>
      <c r="O175" s="8"/>
      <c r="P175" s="8"/>
    </row>
    <row r="176" spans="3:16" x14ac:dyDescent="0.2">
      <c r="C176" s="8"/>
      <c r="D176" s="8"/>
      <c r="E176" s="8"/>
      <c r="F176" s="8"/>
      <c r="G176" s="8"/>
      <c r="H176" s="8"/>
      <c r="I176" s="8"/>
      <c r="J176" s="8"/>
      <c r="K176" s="8"/>
      <c r="L176" s="8"/>
      <c r="M176" s="8"/>
      <c r="N176" s="8"/>
      <c r="O176" s="8"/>
      <c r="P176" s="8"/>
    </row>
    <row r="177" spans="3:16" x14ac:dyDescent="0.2">
      <c r="C177" s="8"/>
      <c r="D177" s="8"/>
      <c r="E177" s="8"/>
      <c r="F177" s="8"/>
      <c r="G177" s="8"/>
      <c r="H177" s="8"/>
      <c r="I177" s="8"/>
      <c r="J177" s="8"/>
      <c r="K177" s="8"/>
      <c r="L177" s="8"/>
      <c r="M177" s="8"/>
      <c r="N177" s="8"/>
      <c r="O177" s="8"/>
      <c r="P177" s="8"/>
    </row>
    <row r="178" spans="3:16" x14ac:dyDescent="0.2">
      <c r="C178" s="8"/>
      <c r="D178" s="8"/>
      <c r="E178" s="8"/>
      <c r="F178" s="8"/>
      <c r="G178" s="8"/>
      <c r="H178" s="8"/>
      <c r="I178" s="8"/>
      <c r="J178" s="8"/>
      <c r="K178" s="8"/>
      <c r="L178" s="8"/>
      <c r="M178" s="8"/>
      <c r="N178" s="8"/>
      <c r="O178" s="8"/>
      <c r="P178" s="8"/>
    </row>
    <row r="179" spans="3:16" x14ac:dyDescent="0.2">
      <c r="C179" s="8"/>
      <c r="D179" s="8"/>
      <c r="E179" s="8"/>
      <c r="F179" s="8"/>
      <c r="G179" s="8"/>
      <c r="H179" s="8"/>
      <c r="I179" s="8"/>
      <c r="J179" s="8"/>
      <c r="K179" s="8"/>
      <c r="L179" s="8"/>
      <c r="M179" s="8"/>
      <c r="N179" s="8"/>
      <c r="O179" s="8"/>
      <c r="P179" s="8"/>
    </row>
    <row r="180" spans="3:16" x14ac:dyDescent="0.2">
      <c r="C180" s="8"/>
      <c r="D180" s="8"/>
      <c r="E180" s="8"/>
      <c r="F180" s="8"/>
      <c r="G180" s="8"/>
      <c r="H180" s="8"/>
      <c r="I180" s="8"/>
      <c r="J180" s="8"/>
      <c r="K180" s="8"/>
      <c r="L180" s="8"/>
      <c r="M180" s="8"/>
      <c r="N180" s="8"/>
      <c r="O180" s="8"/>
      <c r="P180" s="8"/>
    </row>
    <row r="181" spans="3:16" x14ac:dyDescent="0.2">
      <c r="C181" s="8"/>
      <c r="D181" s="8"/>
      <c r="E181" s="8"/>
      <c r="F181" s="8"/>
      <c r="G181" s="8"/>
      <c r="H181" s="8"/>
      <c r="I181" s="8"/>
      <c r="J181" s="8"/>
      <c r="K181" s="8"/>
      <c r="L181" s="8"/>
      <c r="M181" s="8"/>
      <c r="N181" s="8"/>
      <c r="O181" s="8"/>
      <c r="P181" s="8"/>
    </row>
    <row r="182" spans="3:16" x14ac:dyDescent="0.2">
      <c r="C182" s="8"/>
      <c r="D182" s="8"/>
      <c r="E182" s="8"/>
      <c r="F182" s="8"/>
      <c r="G182" s="8"/>
      <c r="H182" s="8"/>
      <c r="I182" s="8"/>
      <c r="J182" s="8"/>
      <c r="K182" s="8"/>
      <c r="L182" s="8"/>
      <c r="M182" s="8"/>
      <c r="N182" s="8"/>
      <c r="O182" s="8"/>
      <c r="P182" s="8"/>
    </row>
    <row r="183" spans="3:16" x14ac:dyDescent="0.2">
      <c r="C183" s="8"/>
      <c r="D183" s="8"/>
      <c r="E183" s="8"/>
      <c r="F183" s="8"/>
      <c r="G183" s="8"/>
      <c r="H183" s="8"/>
      <c r="I183" s="8"/>
      <c r="J183" s="8"/>
      <c r="K183" s="8"/>
      <c r="L183" s="8"/>
      <c r="M183" s="8"/>
      <c r="N183" s="8"/>
      <c r="O183" s="8"/>
      <c r="P183" s="8"/>
    </row>
    <row r="184" spans="3:16" x14ac:dyDescent="0.2">
      <c r="C184" s="8"/>
      <c r="D184" s="8"/>
      <c r="E184" s="8"/>
      <c r="F184" s="8"/>
      <c r="G184" s="8"/>
      <c r="H184" s="8"/>
      <c r="I184" s="8"/>
      <c r="J184" s="8"/>
      <c r="K184" s="8"/>
      <c r="L184" s="8"/>
      <c r="M184" s="8"/>
      <c r="N184" s="8"/>
      <c r="O184" s="8"/>
      <c r="P184" s="8"/>
    </row>
    <row r="185" spans="3:16" x14ac:dyDescent="0.2">
      <c r="C185" s="8"/>
      <c r="D185" s="8"/>
      <c r="E185" s="8"/>
      <c r="F185" s="8"/>
      <c r="G185" s="8"/>
      <c r="H185" s="8"/>
      <c r="I185" s="8"/>
      <c r="J185" s="8"/>
      <c r="K185" s="8"/>
      <c r="L185" s="8"/>
      <c r="M185" s="8"/>
      <c r="N185" s="8"/>
      <c r="O185" s="8"/>
      <c r="P185" s="8"/>
    </row>
    <row r="186" spans="3:16" x14ac:dyDescent="0.2">
      <c r="C186" s="8"/>
      <c r="D186" s="8"/>
      <c r="E186" s="8"/>
      <c r="F186" s="8"/>
      <c r="G186" s="8"/>
      <c r="H186" s="8"/>
      <c r="I186" s="8"/>
      <c r="J186" s="8"/>
      <c r="K186" s="8"/>
      <c r="L186" s="8"/>
      <c r="M186" s="8"/>
      <c r="N186" s="8"/>
      <c r="O186" s="8"/>
      <c r="P186" s="8"/>
    </row>
    <row r="187" spans="3:16" x14ac:dyDescent="0.2">
      <c r="C187" s="8"/>
      <c r="D187" s="8"/>
      <c r="E187" s="8"/>
      <c r="F187" s="8"/>
      <c r="G187" s="8"/>
      <c r="H187" s="8"/>
      <c r="I187" s="8"/>
      <c r="J187" s="8"/>
      <c r="K187" s="8"/>
      <c r="L187" s="8"/>
      <c r="M187" s="8"/>
      <c r="N187" s="8"/>
      <c r="O187" s="8"/>
      <c r="P187" s="8"/>
    </row>
    <row r="188" spans="3:16" x14ac:dyDescent="0.2">
      <c r="C188" s="8"/>
      <c r="D188" s="8"/>
      <c r="E188" s="8"/>
      <c r="F188" s="8"/>
      <c r="G188" s="8"/>
      <c r="H188" s="8"/>
      <c r="I188" s="8"/>
      <c r="J188" s="8"/>
      <c r="K188" s="8"/>
      <c r="L188" s="8"/>
      <c r="M188" s="8"/>
      <c r="N188" s="8"/>
      <c r="O188" s="8"/>
      <c r="P188" s="8"/>
    </row>
    <row r="189" spans="3:16" x14ac:dyDescent="0.2">
      <c r="C189" s="8"/>
      <c r="D189" s="8"/>
      <c r="E189" s="8"/>
      <c r="F189" s="8"/>
      <c r="G189" s="8"/>
      <c r="H189" s="8"/>
      <c r="I189" s="8"/>
      <c r="J189" s="8"/>
      <c r="K189" s="8"/>
      <c r="L189" s="8"/>
      <c r="M189" s="8"/>
      <c r="N189" s="8"/>
      <c r="O189" s="8"/>
      <c r="P189" s="8"/>
    </row>
    <row r="190" spans="3:16" x14ac:dyDescent="0.2">
      <c r="C190" s="8"/>
      <c r="D190" s="8"/>
      <c r="E190" s="8"/>
      <c r="F190" s="8"/>
      <c r="G190" s="8"/>
      <c r="H190" s="8"/>
      <c r="I190" s="8"/>
      <c r="J190" s="8"/>
      <c r="K190" s="8"/>
      <c r="L190" s="8"/>
      <c r="M190" s="8"/>
      <c r="N190" s="8"/>
      <c r="O190" s="8"/>
      <c r="P190" s="8"/>
    </row>
    <row r="191" spans="3:16" x14ac:dyDescent="0.2">
      <c r="C191" s="8"/>
      <c r="D191" s="8"/>
      <c r="E191" s="8"/>
      <c r="F191" s="8"/>
      <c r="G191" s="8"/>
      <c r="H191" s="8"/>
      <c r="I191" s="8"/>
      <c r="J191" s="8"/>
      <c r="K191" s="8"/>
      <c r="L191" s="8"/>
      <c r="M191" s="8"/>
      <c r="N191" s="8"/>
      <c r="O191" s="8"/>
      <c r="P191" s="8"/>
    </row>
    <row r="192" spans="3:16" x14ac:dyDescent="0.2">
      <c r="C192" s="8"/>
      <c r="D192" s="8"/>
      <c r="E192" s="8"/>
      <c r="F192" s="8"/>
      <c r="G192" s="8"/>
      <c r="H192" s="8"/>
      <c r="I192" s="8"/>
      <c r="J192" s="8"/>
      <c r="K192" s="8"/>
      <c r="L192" s="8"/>
      <c r="M192" s="8"/>
      <c r="N192" s="8"/>
      <c r="O192" s="8"/>
      <c r="P192" s="8"/>
    </row>
    <row r="193" spans="3:16" x14ac:dyDescent="0.2">
      <c r="C193" s="8"/>
      <c r="D193" s="8"/>
      <c r="E193" s="8"/>
      <c r="F193" s="8"/>
      <c r="G193" s="8"/>
      <c r="H193" s="8"/>
      <c r="I193" s="8"/>
      <c r="J193" s="8"/>
      <c r="K193" s="8"/>
      <c r="L193" s="8"/>
      <c r="M193" s="8"/>
      <c r="N193" s="8"/>
      <c r="O193" s="8"/>
      <c r="P193" s="8"/>
    </row>
    <row r="194" spans="3:16" x14ac:dyDescent="0.2">
      <c r="C194" s="8"/>
      <c r="D194" s="8"/>
      <c r="E194" s="8"/>
      <c r="F194" s="8"/>
      <c r="G194" s="8"/>
      <c r="H194" s="8"/>
      <c r="I194" s="8"/>
      <c r="J194" s="8"/>
      <c r="K194" s="8"/>
      <c r="L194" s="8"/>
      <c r="M194" s="8"/>
      <c r="N194" s="8"/>
      <c r="O194" s="8"/>
      <c r="P194" s="8"/>
    </row>
    <row r="195" spans="3:16" x14ac:dyDescent="0.2">
      <c r="C195" s="8"/>
      <c r="D195" s="8"/>
      <c r="E195" s="8"/>
      <c r="F195" s="8"/>
      <c r="G195" s="8"/>
      <c r="H195" s="8"/>
      <c r="I195" s="8"/>
      <c r="J195" s="8"/>
      <c r="K195" s="8"/>
      <c r="L195" s="8"/>
      <c r="M195" s="8"/>
      <c r="N195" s="8"/>
      <c r="O195" s="8"/>
      <c r="P195" s="8"/>
    </row>
    <row r="196" spans="3:16" x14ac:dyDescent="0.2">
      <c r="C196" s="8"/>
      <c r="D196" s="8"/>
      <c r="E196" s="8"/>
      <c r="F196" s="8"/>
      <c r="G196" s="8"/>
      <c r="H196" s="8"/>
      <c r="I196" s="8"/>
      <c r="J196" s="8"/>
      <c r="K196" s="8"/>
      <c r="L196" s="8"/>
      <c r="M196" s="8"/>
      <c r="N196" s="8"/>
      <c r="O196" s="8"/>
      <c r="P196" s="8"/>
    </row>
    <row r="197" spans="3:16" x14ac:dyDescent="0.2">
      <c r="C197" s="8"/>
      <c r="D197" s="8"/>
      <c r="E197" s="8"/>
      <c r="F197" s="8"/>
      <c r="G197" s="8"/>
      <c r="H197" s="8"/>
      <c r="I197" s="8"/>
      <c r="J197" s="8"/>
      <c r="K197" s="8"/>
      <c r="L197" s="8"/>
      <c r="M197" s="8"/>
      <c r="N197" s="8"/>
      <c r="O197" s="8"/>
      <c r="P197" s="8"/>
    </row>
    <row r="198" spans="3:16" x14ac:dyDescent="0.2">
      <c r="C198" s="8"/>
      <c r="D198" s="8"/>
      <c r="E198" s="8"/>
      <c r="F198" s="8"/>
      <c r="G198" s="8"/>
      <c r="H198" s="8"/>
      <c r="I198" s="8"/>
      <c r="J198" s="8"/>
      <c r="K198" s="8"/>
      <c r="L198" s="8"/>
      <c r="M198" s="8"/>
      <c r="N198" s="8"/>
      <c r="O198" s="8"/>
      <c r="P198" s="8"/>
    </row>
    <row r="199" spans="3:16" x14ac:dyDescent="0.2">
      <c r="C199" s="8"/>
      <c r="D199" s="8"/>
      <c r="E199" s="8"/>
      <c r="F199" s="8"/>
      <c r="G199" s="8"/>
      <c r="H199" s="8"/>
      <c r="I199" s="8"/>
      <c r="J199" s="8"/>
      <c r="K199" s="8"/>
      <c r="L199" s="8"/>
      <c r="M199" s="8"/>
      <c r="N199" s="8"/>
      <c r="O199" s="8"/>
      <c r="P199" s="8"/>
    </row>
    <row r="200" spans="3:16" x14ac:dyDescent="0.2">
      <c r="C200" s="8"/>
      <c r="D200" s="8"/>
      <c r="E200" s="8"/>
      <c r="F200" s="8"/>
      <c r="G200" s="8"/>
      <c r="H200" s="8"/>
      <c r="I200" s="8"/>
      <c r="J200" s="8"/>
      <c r="K200" s="8"/>
      <c r="L200" s="8"/>
      <c r="M200" s="8"/>
      <c r="N200" s="8"/>
      <c r="O200" s="8"/>
      <c r="P200" s="8"/>
    </row>
    <row r="201" spans="3:16" x14ac:dyDescent="0.2">
      <c r="C201" s="8"/>
      <c r="D201" s="8"/>
      <c r="E201" s="8"/>
      <c r="F201" s="8"/>
      <c r="G201" s="8"/>
      <c r="H201" s="8"/>
      <c r="I201" s="8"/>
      <c r="J201" s="8"/>
      <c r="K201" s="8"/>
      <c r="L201" s="8"/>
      <c r="M201" s="8"/>
      <c r="N201" s="8"/>
      <c r="O201" s="8"/>
      <c r="P201" s="8"/>
    </row>
    <row r="202" spans="3:16" x14ac:dyDescent="0.2">
      <c r="C202" s="8"/>
      <c r="D202" s="8"/>
      <c r="E202" s="8"/>
      <c r="F202" s="8"/>
      <c r="G202" s="8"/>
      <c r="H202" s="8"/>
      <c r="I202" s="8"/>
      <c r="J202" s="8"/>
      <c r="K202" s="8"/>
      <c r="L202" s="8"/>
      <c r="M202" s="8"/>
      <c r="N202" s="8"/>
      <c r="O202" s="8"/>
      <c r="P202" s="8"/>
    </row>
    <row r="203" spans="3:16" x14ac:dyDescent="0.2">
      <c r="C203" s="8"/>
      <c r="D203" s="8"/>
      <c r="E203" s="8"/>
      <c r="F203" s="8"/>
      <c r="G203" s="8"/>
      <c r="H203" s="8"/>
      <c r="I203" s="8"/>
      <c r="J203" s="8"/>
      <c r="K203" s="8"/>
      <c r="L203" s="8"/>
      <c r="M203" s="8"/>
      <c r="N203" s="8"/>
      <c r="O203" s="8"/>
      <c r="P203" s="8"/>
    </row>
    <row r="204" spans="3:16" x14ac:dyDescent="0.2">
      <c r="C204" s="8"/>
      <c r="D204" s="8"/>
      <c r="E204" s="8"/>
      <c r="F204" s="8"/>
      <c r="G204" s="8"/>
      <c r="H204" s="8"/>
      <c r="I204" s="8"/>
      <c r="J204" s="8"/>
      <c r="K204" s="8"/>
      <c r="L204" s="8"/>
      <c r="M204" s="8"/>
      <c r="N204" s="8"/>
      <c r="O204" s="8"/>
      <c r="P204" s="8"/>
    </row>
    <row r="205" spans="3:16" x14ac:dyDescent="0.2">
      <c r="C205" s="8"/>
      <c r="D205" s="8"/>
      <c r="E205" s="8"/>
      <c r="F205" s="8"/>
      <c r="G205" s="8"/>
      <c r="H205" s="8"/>
      <c r="I205" s="8"/>
      <c r="J205" s="8"/>
      <c r="K205" s="8"/>
      <c r="L205" s="8"/>
      <c r="M205" s="8"/>
      <c r="N205" s="8"/>
      <c r="O205" s="8"/>
      <c r="P205" s="8"/>
    </row>
    <row r="206" spans="3:16" x14ac:dyDescent="0.2">
      <c r="C206" s="8"/>
      <c r="D206" s="8"/>
      <c r="E206" s="8"/>
      <c r="F206" s="8"/>
      <c r="G206" s="8"/>
      <c r="H206" s="8"/>
      <c r="I206" s="8"/>
      <c r="J206" s="8"/>
      <c r="K206" s="8"/>
      <c r="L206" s="8"/>
      <c r="M206" s="8"/>
      <c r="N206" s="8"/>
      <c r="O206" s="8"/>
      <c r="P206" s="8"/>
    </row>
    <row r="207" spans="3:16" x14ac:dyDescent="0.2">
      <c r="C207" s="8"/>
      <c r="D207" s="8"/>
      <c r="E207" s="8"/>
      <c r="F207" s="8"/>
      <c r="G207" s="8"/>
      <c r="H207" s="8"/>
      <c r="I207" s="8"/>
      <c r="J207" s="8"/>
      <c r="K207" s="8"/>
      <c r="L207" s="8"/>
      <c r="M207" s="8"/>
      <c r="N207" s="8"/>
      <c r="O207" s="8"/>
      <c r="P207" s="8"/>
    </row>
    <row r="208" spans="3:16" x14ac:dyDescent="0.2">
      <c r="C208" s="8"/>
      <c r="D208" s="8"/>
      <c r="E208" s="8"/>
      <c r="F208" s="8"/>
      <c r="G208" s="8"/>
      <c r="H208" s="8"/>
      <c r="I208" s="8"/>
      <c r="J208" s="8"/>
      <c r="K208" s="8"/>
      <c r="L208" s="8"/>
      <c r="M208" s="8"/>
      <c r="N208" s="8"/>
      <c r="O208" s="8"/>
      <c r="P208" s="8"/>
    </row>
    <row r="209" spans="3:16" x14ac:dyDescent="0.2">
      <c r="C209" s="8"/>
      <c r="D209" s="8"/>
      <c r="E209" s="8"/>
      <c r="F209" s="8"/>
      <c r="G209" s="8"/>
      <c r="H209" s="8"/>
      <c r="I209" s="8"/>
      <c r="J209" s="8"/>
      <c r="K209" s="8"/>
      <c r="L209" s="8"/>
      <c r="M209" s="8"/>
      <c r="N209" s="8"/>
      <c r="O209" s="8"/>
      <c r="P209" s="8"/>
    </row>
    <row r="210" spans="3:16" x14ac:dyDescent="0.2">
      <c r="C210" s="8"/>
      <c r="D210" s="8"/>
      <c r="E210" s="8"/>
      <c r="F210" s="8"/>
      <c r="G210" s="8"/>
      <c r="H210" s="8"/>
      <c r="I210" s="8"/>
      <c r="J210" s="8"/>
      <c r="K210" s="8"/>
      <c r="L210" s="8"/>
      <c r="M210" s="8"/>
      <c r="N210" s="8"/>
      <c r="O210" s="8"/>
      <c r="P210" s="8"/>
    </row>
    <row r="211" spans="3:16" x14ac:dyDescent="0.2">
      <c r="C211" s="8"/>
      <c r="D211" s="8"/>
      <c r="E211" s="8"/>
      <c r="F211" s="8"/>
      <c r="G211" s="8"/>
      <c r="H211" s="8"/>
      <c r="I211" s="8"/>
      <c r="J211" s="8"/>
      <c r="K211" s="8"/>
      <c r="L211" s="8"/>
      <c r="M211" s="8"/>
      <c r="N211" s="8"/>
      <c r="O211" s="8"/>
      <c r="P211" s="8"/>
    </row>
    <row r="212" spans="3:16" x14ac:dyDescent="0.2">
      <c r="C212" s="8"/>
      <c r="D212" s="8"/>
      <c r="E212" s="8"/>
      <c r="F212" s="8"/>
      <c r="G212" s="8"/>
      <c r="H212" s="8"/>
      <c r="I212" s="8"/>
      <c r="J212" s="8"/>
      <c r="K212" s="8"/>
      <c r="L212" s="8"/>
      <c r="M212" s="8"/>
      <c r="N212" s="8"/>
      <c r="O212" s="8"/>
      <c r="P212" s="8"/>
    </row>
    <row r="213" spans="3:16" x14ac:dyDescent="0.2">
      <c r="C213" s="8"/>
      <c r="D213" s="8"/>
      <c r="E213" s="8"/>
      <c r="F213" s="8"/>
      <c r="G213" s="8"/>
      <c r="H213" s="8"/>
      <c r="I213" s="8"/>
      <c r="J213" s="8"/>
      <c r="K213" s="8"/>
      <c r="L213" s="8"/>
      <c r="M213" s="8"/>
      <c r="N213" s="8"/>
      <c r="O213" s="8"/>
      <c r="P213" s="8"/>
    </row>
    <row r="214" spans="3:16" x14ac:dyDescent="0.2">
      <c r="C214" s="8"/>
      <c r="D214" s="8"/>
      <c r="E214" s="8"/>
      <c r="F214" s="8"/>
      <c r="G214" s="8"/>
      <c r="H214" s="8"/>
      <c r="I214" s="8"/>
      <c r="J214" s="8"/>
      <c r="K214" s="8"/>
      <c r="L214" s="8"/>
      <c r="M214" s="8"/>
      <c r="N214" s="8"/>
      <c r="O214" s="8"/>
      <c r="P214" s="8"/>
    </row>
    <row r="215" spans="3:16" x14ac:dyDescent="0.2">
      <c r="C215" s="8"/>
      <c r="D215" s="8"/>
      <c r="E215" s="8"/>
      <c r="F215" s="8"/>
      <c r="G215" s="8"/>
      <c r="H215" s="8"/>
      <c r="I215" s="8"/>
      <c r="J215" s="8"/>
      <c r="K215" s="8"/>
      <c r="L215" s="8"/>
      <c r="M215" s="8"/>
      <c r="N215" s="8"/>
      <c r="O215" s="8"/>
      <c r="P215" s="8"/>
    </row>
    <row r="216" spans="3:16" x14ac:dyDescent="0.2">
      <c r="C216" s="8"/>
      <c r="D216" s="8"/>
      <c r="E216" s="8"/>
      <c r="F216" s="8"/>
      <c r="G216" s="8"/>
      <c r="H216" s="8"/>
      <c r="I216" s="8"/>
      <c r="J216" s="8"/>
      <c r="K216" s="8"/>
      <c r="L216" s="8"/>
      <c r="M216" s="8"/>
      <c r="N216" s="8"/>
      <c r="O216" s="8"/>
      <c r="P216" s="8"/>
    </row>
    <row r="217" spans="3:16" x14ac:dyDescent="0.2">
      <c r="C217" s="8"/>
      <c r="D217" s="8"/>
      <c r="E217" s="8"/>
      <c r="F217" s="8"/>
      <c r="G217" s="8"/>
      <c r="H217" s="8"/>
      <c r="I217" s="8"/>
      <c r="J217" s="8"/>
      <c r="K217" s="8"/>
      <c r="L217" s="8"/>
      <c r="M217" s="8"/>
      <c r="N217" s="8"/>
      <c r="O217" s="8"/>
      <c r="P217" s="8"/>
    </row>
    <row r="218" spans="3:16" x14ac:dyDescent="0.2">
      <c r="C218" s="8"/>
      <c r="D218" s="8"/>
      <c r="E218" s="8"/>
      <c r="F218" s="8"/>
      <c r="G218" s="8"/>
      <c r="H218" s="8"/>
      <c r="I218" s="8"/>
      <c r="J218" s="8"/>
      <c r="K218" s="8"/>
      <c r="L218" s="8"/>
      <c r="M218" s="8"/>
      <c r="N218" s="8"/>
      <c r="O218" s="8"/>
      <c r="P218" s="8"/>
    </row>
    <row r="219" spans="3:16" x14ac:dyDescent="0.2">
      <c r="C219" s="8"/>
      <c r="D219" s="8"/>
      <c r="E219" s="8"/>
      <c r="F219" s="8"/>
      <c r="G219" s="8"/>
      <c r="H219" s="8"/>
      <c r="I219" s="8"/>
      <c r="J219" s="8"/>
      <c r="K219" s="8"/>
      <c r="L219" s="8"/>
      <c r="M219" s="8"/>
      <c r="N219" s="8"/>
      <c r="O219" s="8"/>
      <c r="P219" s="8"/>
    </row>
    <row r="220" spans="3:16" x14ac:dyDescent="0.2">
      <c r="C220" s="8"/>
      <c r="D220" s="8"/>
      <c r="E220" s="8"/>
      <c r="F220" s="8"/>
      <c r="G220" s="8"/>
      <c r="H220" s="8"/>
      <c r="I220" s="8"/>
      <c r="J220" s="8"/>
      <c r="K220" s="8"/>
      <c r="L220" s="8"/>
      <c r="M220" s="8"/>
      <c r="N220" s="8"/>
      <c r="O220" s="8"/>
      <c r="P220" s="8"/>
    </row>
    <row r="221" spans="3:16" x14ac:dyDescent="0.2">
      <c r="C221" s="8"/>
      <c r="D221" s="8"/>
      <c r="E221" s="8"/>
      <c r="F221" s="8"/>
      <c r="G221" s="8"/>
      <c r="H221" s="8"/>
      <c r="I221" s="8"/>
      <c r="J221" s="8"/>
      <c r="K221" s="8"/>
      <c r="L221" s="8"/>
      <c r="M221" s="8"/>
      <c r="N221" s="8"/>
      <c r="O221" s="8"/>
      <c r="P221" s="8"/>
    </row>
    <row r="222" spans="3:16" x14ac:dyDescent="0.2">
      <c r="C222" s="8"/>
      <c r="D222" s="8"/>
      <c r="E222" s="8"/>
      <c r="F222" s="8"/>
      <c r="G222" s="8"/>
      <c r="H222" s="8"/>
      <c r="I222" s="8"/>
      <c r="J222" s="8"/>
      <c r="K222" s="8"/>
      <c r="L222" s="8"/>
      <c r="M222" s="8"/>
      <c r="N222" s="8"/>
      <c r="O222" s="8"/>
      <c r="P222" s="8"/>
    </row>
    <row r="223" spans="3:16" x14ac:dyDescent="0.2">
      <c r="C223" s="8"/>
      <c r="D223" s="8"/>
      <c r="E223" s="8"/>
      <c r="F223" s="8"/>
      <c r="G223" s="8"/>
      <c r="H223" s="8"/>
      <c r="I223" s="8"/>
      <c r="J223" s="8"/>
      <c r="K223" s="8"/>
      <c r="L223" s="8"/>
      <c r="M223" s="8"/>
      <c r="N223" s="8"/>
      <c r="O223" s="8"/>
      <c r="P223" s="8"/>
    </row>
    <row r="224" spans="3:16" x14ac:dyDescent="0.2">
      <c r="C224" s="8"/>
      <c r="D224" s="8"/>
      <c r="E224" s="8"/>
      <c r="F224" s="8"/>
      <c r="G224" s="8"/>
      <c r="H224" s="8"/>
      <c r="I224" s="8"/>
      <c r="J224" s="8"/>
      <c r="K224" s="8"/>
      <c r="L224" s="8"/>
      <c r="M224" s="8"/>
      <c r="N224" s="8"/>
      <c r="O224" s="8"/>
      <c r="P224" s="8"/>
    </row>
    <row r="225" spans="3:16" x14ac:dyDescent="0.2">
      <c r="C225" s="8"/>
      <c r="D225" s="8"/>
      <c r="E225" s="8"/>
      <c r="F225" s="8"/>
      <c r="G225" s="8"/>
      <c r="H225" s="8"/>
      <c r="I225" s="8"/>
      <c r="J225" s="8"/>
      <c r="K225" s="8"/>
      <c r="L225" s="8"/>
      <c r="M225" s="8"/>
      <c r="N225" s="8"/>
      <c r="O225" s="8"/>
      <c r="P225" s="8"/>
    </row>
    <row r="226" spans="3:16" x14ac:dyDescent="0.2">
      <c r="C226" s="8"/>
      <c r="D226" s="8"/>
      <c r="E226" s="8"/>
      <c r="F226" s="8"/>
      <c r="G226" s="8"/>
      <c r="H226" s="8"/>
      <c r="I226" s="8"/>
      <c r="J226" s="8"/>
      <c r="K226" s="8"/>
      <c r="L226" s="8"/>
      <c r="M226" s="8"/>
      <c r="N226" s="8"/>
      <c r="O226" s="8"/>
      <c r="P226" s="8"/>
    </row>
    <row r="227" spans="3:16" x14ac:dyDescent="0.2">
      <c r="C227" s="8"/>
      <c r="D227" s="8"/>
      <c r="E227" s="8"/>
      <c r="F227" s="8"/>
      <c r="G227" s="8"/>
      <c r="H227" s="8"/>
      <c r="I227" s="8"/>
      <c r="J227" s="8"/>
      <c r="K227" s="8"/>
      <c r="L227" s="8"/>
      <c r="M227" s="8"/>
      <c r="N227" s="8"/>
      <c r="O227" s="8"/>
      <c r="P227" s="8"/>
    </row>
    <row r="228" spans="3:16" x14ac:dyDescent="0.2">
      <c r="C228" s="8"/>
      <c r="D228" s="8"/>
      <c r="E228" s="8"/>
      <c r="F228" s="8"/>
      <c r="G228" s="8"/>
      <c r="H228" s="8"/>
      <c r="I228" s="8"/>
      <c r="J228" s="8"/>
      <c r="K228" s="8"/>
      <c r="L228" s="8"/>
      <c r="M228" s="8"/>
      <c r="N228" s="8"/>
      <c r="O228" s="8"/>
      <c r="P228" s="8"/>
    </row>
    <row r="229" spans="3:16" x14ac:dyDescent="0.2">
      <c r="C229" s="8"/>
      <c r="D229" s="8"/>
      <c r="E229" s="8"/>
      <c r="F229" s="8"/>
      <c r="G229" s="8"/>
      <c r="H229" s="8"/>
      <c r="I229" s="8"/>
      <c r="J229" s="8"/>
      <c r="K229" s="8"/>
      <c r="L229" s="8"/>
      <c r="M229" s="8"/>
      <c r="N229" s="8"/>
      <c r="O229" s="8"/>
      <c r="P229" s="8"/>
    </row>
    <row r="230" spans="3:16" x14ac:dyDescent="0.2">
      <c r="C230" s="8"/>
      <c r="D230" s="8"/>
      <c r="E230" s="8"/>
      <c r="F230" s="8"/>
      <c r="G230" s="8"/>
      <c r="H230" s="8"/>
      <c r="I230" s="8"/>
      <c r="J230" s="8"/>
      <c r="K230" s="8"/>
      <c r="L230" s="8"/>
      <c r="M230" s="8"/>
      <c r="N230" s="8"/>
      <c r="O230" s="8"/>
      <c r="P230" s="8"/>
    </row>
    <row r="231" spans="3:16" x14ac:dyDescent="0.2">
      <c r="C231" s="8"/>
      <c r="D231" s="8"/>
      <c r="E231" s="8"/>
      <c r="F231" s="8"/>
      <c r="G231" s="8"/>
      <c r="H231" s="8"/>
      <c r="I231" s="8"/>
      <c r="J231" s="8"/>
      <c r="K231" s="8"/>
      <c r="L231" s="8"/>
      <c r="M231" s="8"/>
      <c r="N231" s="8"/>
      <c r="O231" s="8"/>
      <c r="P231" s="8"/>
    </row>
    <row r="232" spans="3:16" x14ac:dyDescent="0.2">
      <c r="C232" s="8"/>
      <c r="D232" s="8"/>
      <c r="E232" s="8"/>
      <c r="F232" s="8"/>
      <c r="G232" s="8"/>
      <c r="H232" s="8"/>
      <c r="I232" s="8"/>
      <c r="J232" s="8"/>
      <c r="K232" s="8"/>
      <c r="L232" s="8"/>
      <c r="M232" s="8"/>
      <c r="N232" s="8"/>
      <c r="O232" s="8"/>
      <c r="P232" s="8"/>
    </row>
    <row r="233" spans="3:16" x14ac:dyDescent="0.2">
      <c r="C233" s="8"/>
      <c r="D233" s="8"/>
      <c r="E233" s="8"/>
      <c r="F233" s="8"/>
      <c r="G233" s="8"/>
      <c r="H233" s="8"/>
      <c r="I233" s="8"/>
      <c r="J233" s="8"/>
      <c r="K233" s="8"/>
      <c r="L233" s="8"/>
      <c r="M233" s="8"/>
      <c r="N233" s="8"/>
      <c r="O233" s="8"/>
      <c r="P233" s="8"/>
    </row>
    <row r="234" spans="3:16" x14ac:dyDescent="0.2">
      <c r="C234" s="8"/>
      <c r="D234" s="8"/>
      <c r="E234" s="8"/>
      <c r="F234" s="8"/>
      <c r="G234" s="8"/>
      <c r="H234" s="8"/>
      <c r="I234" s="8"/>
      <c r="J234" s="8"/>
      <c r="K234" s="8"/>
      <c r="L234" s="8"/>
      <c r="M234" s="8"/>
      <c r="N234" s="8"/>
      <c r="O234" s="8"/>
      <c r="P234" s="8"/>
    </row>
    <row r="235" spans="3:16" x14ac:dyDescent="0.2">
      <c r="C235" s="8"/>
      <c r="D235" s="8"/>
      <c r="E235" s="8"/>
      <c r="F235" s="8"/>
      <c r="G235" s="8"/>
      <c r="H235" s="8"/>
      <c r="I235" s="8"/>
      <c r="J235" s="8"/>
      <c r="K235" s="8"/>
      <c r="L235" s="8"/>
      <c r="M235" s="8"/>
      <c r="N235" s="8"/>
      <c r="O235" s="8"/>
      <c r="P235" s="8"/>
    </row>
    <row r="236" spans="3:16" x14ac:dyDescent="0.2">
      <c r="C236" s="8"/>
      <c r="D236" s="8"/>
      <c r="E236" s="8"/>
      <c r="F236" s="8"/>
      <c r="G236" s="8"/>
      <c r="H236" s="8"/>
      <c r="I236" s="8"/>
      <c r="J236" s="8"/>
      <c r="K236" s="8"/>
      <c r="L236" s="8"/>
      <c r="M236" s="8"/>
      <c r="N236" s="8"/>
      <c r="O236" s="8"/>
      <c r="P236" s="8"/>
    </row>
    <row r="237" spans="3:16" x14ac:dyDescent="0.2">
      <c r="C237" s="8"/>
      <c r="D237" s="8"/>
      <c r="E237" s="8"/>
      <c r="F237" s="8"/>
      <c r="G237" s="8"/>
      <c r="H237" s="8"/>
      <c r="I237" s="8"/>
      <c r="J237" s="8"/>
      <c r="K237" s="8"/>
      <c r="L237" s="8"/>
      <c r="M237" s="8"/>
      <c r="N237" s="8"/>
      <c r="O237" s="8"/>
      <c r="P237" s="8"/>
    </row>
    <row r="238" spans="3:16" x14ac:dyDescent="0.2">
      <c r="C238" s="8"/>
      <c r="D238" s="8"/>
      <c r="E238" s="8"/>
      <c r="F238" s="8"/>
      <c r="G238" s="8"/>
      <c r="H238" s="8"/>
      <c r="I238" s="8"/>
      <c r="J238" s="8"/>
      <c r="K238" s="8"/>
      <c r="L238" s="8"/>
      <c r="M238" s="8"/>
      <c r="N238" s="8"/>
      <c r="O238" s="8"/>
      <c r="P238" s="8"/>
    </row>
    <row r="239" spans="3:16" x14ac:dyDescent="0.2">
      <c r="C239" s="8"/>
      <c r="D239" s="8"/>
      <c r="E239" s="8"/>
      <c r="F239" s="8"/>
      <c r="G239" s="8"/>
      <c r="H239" s="8"/>
      <c r="I239" s="8"/>
      <c r="J239" s="8"/>
      <c r="K239" s="8"/>
      <c r="L239" s="8"/>
      <c r="M239" s="8"/>
      <c r="N239" s="8"/>
      <c r="O239" s="8"/>
      <c r="P239" s="8"/>
    </row>
    <row r="240" spans="3:16" x14ac:dyDescent="0.2">
      <c r="C240" s="8"/>
      <c r="D240" s="8"/>
      <c r="E240" s="8"/>
      <c r="F240" s="8"/>
      <c r="G240" s="8"/>
      <c r="H240" s="8"/>
      <c r="I240" s="8"/>
      <c r="J240" s="8"/>
      <c r="K240" s="8"/>
      <c r="L240" s="8"/>
      <c r="M240" s="8"/>
      <c r="N240" s="8"/>
      <c r="O240" s="8"/>
      <c r="P240" s="8"/>
    </row>
    <row r="241" spans="3:16" x14ac:dyDescent="0.2">
      <c r="C241" s="8"/>
      <c r="D241" s="8"/>
      <c r="E241" s="8"/>
      <c r="F241" s="8"/>
      <c r="G241" s="8"/>
      <c r="H241" s="8"/>
      <c r="I241" s="8"/>
      <c r="J241" s="8"/>
      <c r="K241" s="8"/>
      <c r="L241" s="8"/>
      <c r="M241" s="8"/>
      <c r="N241" s="8"/>
      <c r="O241" s="8"/>
      <c r="P241" s="8"/>
    </row>
    <row r="242" spans="3:16" x14ac:dyDescent="0.2">
      <c r="C242" s="8"/>
      <c r="D242" s="8"/>
      <c r="E242" s="8"/>
      <c r="F242" s="8"/>
      <c r="G242" s="8"/>
      <c r="H242" s="8"/>
      <c r="I242" s="8"/>
      <c r="J242" s="8"/>
      <c r="K242" s="8"/>
      <c r="L242" s="8"/>
      <c r="M242" s="8"/>
      <c r="N242" s="8"/>
      <c r="O242" s="8"/>
      <c r="P242" s="8"/>
    </row>
    <row r="243" spans="3:16" x14ac:dyDescent="0.2">
      <c r="C243" s="8"/>
      <c r="D243" s="8"/>
      <c r="E243" s="8"/>
      <c r="F243" s="8"/>
      <c r="G243" s="8"/>
      <c r="H243" s="8"/>
      <c r="I243" s="8"/>
      <c r="J243" s="8"/>
      <c r="K243" s="8"/>
      <c r="L243" s="8"/>
      <c r="M243" s="8"/>
      <c r="N243" s="8"/>
      <c r="O243" s="8"/>
      <c r="P243" s="8"/>
    </row>
    <row r="244" spans="3:16" x14ac:dyDescent="0.2">
      <c r="C244" s="8"/>
      <c r="D244" s="8"/>
      <c r="E244" s="8"/>
      <c r="F244" s="8"/>
      <c r="G244" s="8"/>
      <c r="H244" s="8"/>
      <c r="I244" s="8"/>
      <c r="J244" s="8"/>
      <c r="K244" s="8"/>
      <c r="L244" s="8"/>
      <c r="M244" s="8"/>
      <c r="N244" s="8"/>
      <c r="O244" s="8"/>
      <c r="P244" s="8"/>
    </row>
    <row r="245" spans="3:16" x14ac:dyDescent="0.2">
      <c r="C245" s="8"/>
      <c r="D245" s="8"/>
      <c r="E245" s="8"/>
      <c r="F245" s="8"/>
      <c r="G245" s="8"/>
      <c r="H245" s="8"/>
      <c r="I245" s="8"/>
      <c r="J245" s="8"/>
      <c r="K245" s="8"/>
      <c r="L245" s="8"/>
      <c r="M245" s="8"/>
      <c r="N245" s="8"/>
      <c r="O245" s="8"/>
      <c r="P245" s="8"/>
    </row>
    <row r="246" spans="3:16" x14ac:dyDescent="0.2">
      <c r="C246" s="8"/>
      <c r="D246" s="8"/>
      <c r="E246" s="8"/>
      <c r="F246" s="8"/>
      <c r="G246" s="8"/>
      <c r="H246" s="8"/>
      <c r="I246" s="8"/>
      <c r="J246" s="8"/>
      <c r="K246" s="8"/>
      <c r="L246" s="8"/>
      <c r="M246" s="8"/>
      <c r="N246" s="8"/>
      <c r="O246" s="8"/>
      <c r="P246" s="8"/>
    </row>
    <row r="247" spans="3:16" x14ac:dyDescent="0.2">
      <c r="C247" s="8"/>
      <c r="D247" s="8"/>
      <c r="E247" s="8"/>
      <c r="F247" s="8"/>
      <c r="G247" s="8"/>
      <c r="H247" s="8"/>
      <c r="I247" s="8"/>
      <c r="J247" s="8"/>
      <c r="K247" s="8"/>
      <c r="L247" s="8"/>
      <c r="M247" s="8"/>
      <c r="N247" s="8"/>
      <c r="O247" s="8"/>
      <c r="P247" s="8"/>
    </row>
    <row r="248" spans="3:16" x14ac:dyDescent="0.2">
      <c r="C248" s="8"/>
      <c r="D248" s="8"/>
      <c r="E248" s="8"/>
      <c r="F248" s="8"/>
      <c r="G248" s="8"/>
      <c r="H248" s="8"/>
      <c r="I248" s="8"/>
      <c r="J248" s="8"/>
      <c r="K248" s="8"/>
      <c r="L248" s="8"/>
      <c r="M248" s="8"/>
      <c r="N248" s="8"/>
      <c r="O248" s="8"/>
      <c r="P248" s="8"/>
    </row>
    <row r="249" spans="3:16" x14ac:dyDescent="0.2">
      <c r="C249" s="8"/>
      <c r="D249" s="8"/>
      <c r="E249" s="8"/>
      <c r="F249" s="8"/>
      <c r="G249" s="8"/>
      <c r="H249" s="8"/>
      <c r="I249" s="8"/>
      <c r="J249" s="8"/>
      <c r="K249" s="8"/>
      <c r="L249" s="8"/>
      <c r="M249" s="8"/>
      <c r="N249" s="8"/>
      <c r="O249" s="8"/>
      <c r="P249" s="8"/>
    </row>
    <row r="250" spans="3:16" x14ac:dyDescent="0.2">
      <c r="C250" s="8"/>
      <c r="D250" s="8"/>
      <c r="E250" s="8"/>
      <c r="F250" s="8"/>
      <c r="G250" s="8"/>
      <c r="H250" s="8"/>
      <c r="I250" s="8"/>
      <c r="J250" s="8"/>
      <c r="K250" s="8"/>
      <c r="L250" s="8"/>
      <c r="M250" s="8"/>
      <c r="N250" s="8"/>
      <c r="O250" s="8"/>
      <c r="P250" s="8"/>
    </row>
    <row r="251" spans="3:16" x14ac:dyDescent="0.2">
      <c r="C251" s="8"/>
      <c r="D251" s="8"/>
      <c r="E251" s="8"/>
      <c r="F251" s="8"/>
      <c r="G251" s="8"/>
      <c r="H251" s="8"/>
      <c r="I251" s="8"/>
      <c r="J251" s="8"/>
      <c r="K251" s="8"/>
      <c r="L251" s="8"/>
      <c r="M251" s="8"/>
      <c r="N251" s="8"/>
      <c r="O251" s="8"/>
      <c r="P251" s="8"/>
    </row>
    <row r="252" spans="3:16" x14ac:dyDescent="0.2">
      <c r="C252" s="8"/>
      <c r="D252" s="8"/>
      <c r="E252" s="8"/>
      <c r="F252" s="8"/>
      <c r="G252" s="8"/>
      <c r="H252" s="8"/>
      <c r="I252" s="8"/>
      <c r="J252" s="8"/>
      <c r="K252" s="8"/>
      <c r="L252" s="8"/>
      <c r="M252" s="8"/>
      <c r="N252" s="8"/>
      <c r="O252" s="8"/>
      <c r="P252" s="8"/>
    </row>
    <row r="253" spans="3:16" x14ac:dyDescent="0.2">
      <c r="C253" s="8"/>
      <c r="D253" s="8"/>
      <c r="E253" s="8"/>
      <c r="F253" s="8"/>
      <c r="G253" s="8"/>
      <c r="H253" s="8"/>
      <c r="I253" s="8"/>
      <c r="J253" s="8"/>
      <c r="K253" s="8"/>
      <c r="L253" s="8"/>
      <c r="M253" s="8"/>
      <c r="N253" s="8"/>
      <c r="O253" s="8"/>
      <c r="P253" s="8"/>
    </row>
    <row r="254" spans="3:16" x14ac:dyDescent="0.2">
      <c r="C254" s="8"/>
      <c r="D254" s="8"/>
      <c r="E254" s="8"/>
      <c r="F254" s="8"/>
      <c r="G254" s="8"/>
      <c r="H254" s="8"/>
      <c r="I254" s="8"/>
      <c r="J254" s="8"/>
      <c r="K254" s="8"/>
      <c r="L254" s="8"/>
      <c r="M254" s="8"/>
      <c r="N254" s="8"/>
      <c r="O254" s="8"/>
      <c r="P254" s="8"/>
    </row>
    <row r="255" spans="3:16" x14ac:dyDescent="0.2">
      <c r="C255" s="8"/>
      <c r="D255" s="8"/>
      <c r="E255" s="8"/>
      <c r="F255" s="8"/>
      <c r="G255" s="8"/>
      <c r="H255" s="8"/>
      <c r="I255" s="8"/>
      <c r="J255" s="8"/>
      <c r="K255" s="8"/>
      <c r="L255" s="8"/>
      <c r="M255" s="8"/>
      <c r="N255" s="8"/>
      <c r="O255" s="8"/>
      <c r="P255" s="8"/>
    </row>
    <row r="256" spans="3:16" x14ac:dyDescent="0.2">
      <c r="C256" s="8"/>
      <c r="D256" s="8"/>
      <c r="E256" s="8"/>
      <c r="F256" s="8"/>
      <c r="G256" s="8"/>
      <c r="H256" s="8"/>
      <c r="I256" s="8"/>
      <c r="J256" s="8"/>
      <c r="K256" s="8"/>
      <c r="L256" s="8"/>
      <c r="M256" s="8"/>
      <c r="N256" s="8"/>
      <c r="O256" s="8"/>
      <c r="P256" s="8"/>
    </row>
    <row r="257" spans="3:16" x14ac:dyDescent="0.2">
      <c r="C257" s="8"/>
      <c r="D257" s="8"/>
      <c r="E257" s="8"/>
      <c r="F257" s="8"/>
      <c r="G257" s="8"/>
      <c r="H257" s="8"/>
      <c r="I257" s="8"/>
      <c r="J257" s="8"/>
      <c r="K257" s="8"/>
      <c r="L257" s="8"/>
      <c r="M257" s="8"/>
      <c r="N257" s="8"/>
      <c r="O257" s="8"/>
      <c r="P257" s="8"/>
    </row>
    <row r="258" spans="3:16" x14ac:dyDescent="0.2">
      <c r="C258" s="8"/>
      <c r="D258" s="8"/>
      <c r="E258" s="8"/>
      <c r="F258" s="8"/>
      <c r="G258" s="8"/>
      <c r="H258" s="8"/>
      <c r="I258" s="8"/>
      <c r="J258" s="8"/>
      <c r="K258" s="8"/>
      <c r="L258" s="8"/>
      <c r="M258" s="8"/>
      <c r="N258" s="8"/>
      <c r="O258" s="8"/>
      <c r="P258" s="8"/>
    </row>
    <row r="259" spans="3:16" x14ac:dyDescent="0.2">
      <c r="C259" s="8"/>
      <c r="D259" s="8"/>
      <c r="E259" s="8"/>
      <c r="F259" s="8"/>
      <c r="G259" s="8"/>
      <c r="H259" s="8"/>
      <c r="I259" s="8"/>
      <c r="J259" s="8"/>
      <c r="K259" s="8"/>
      <c r="L259" s="8"/>
      <c r="M259" s="8"/>
      <c r="N259" s="8"/>
      <c r="O259" s="8"/>
      <c r="P259" s="8"/>
    </row>
    <row r="260" spans="3:16" x14ac:dyDescent="0.2">
      <c r="C260" s="8"/>
      <c r="D260" s="8"/>
      <c r="E260" s="8"/>
      <c r="F260" s="8"/>
      <c r="G260" s="8"/>
      <c r="H260" s="8"/>
      <c r="I260" s="8"/>
      <c r="J260" s="8"/>
      <c r="K260" s="8"/>
      <c r="L260" s="8"/>
      <c r="M260" s="8"/>
      <c r="N260" s="8"/>
      <c r="O260" s="8"/>
      <c r="P260" s="8"/>
    </row>
    <row r="261" spans="3:16" x14ac:dyDescent="0.2">
      <c r="C261" s="8"/>
      <c r="D261" s="8"/>
      <c r="E261" s="8"/>
      <c r="F261" s="8"/>
      <c r="G261" s="8"/>
      <c r="H261" s="8"/>
      <c r="I261" s="8"/>
      <c r="J261" s="8"/>
      <c r="K261" s="8"/>
      <c r="L261" s="8"/>
      <c r="M261" s="8"/>
      <c r="N261" s="8"/>
      <c r="O261" s="8"/>
      <c r="P261" s="8"/>
    </row>
    <row r="262" spans="3:16" x14ac:dyDescent="0.2">
      <c r="C262" s="8"/>
      <c r="D262" s="8"/>
      <c r="E262" s="8"/>
      <c r="F262" s="8"/>
      <c r="G262" s="8"/>
      <c r="H262" s="8"/>
      <c r="I262" s="8"/>
      <c r="J262" s="8"/>
      <c r="K262" s="8"/>
      <c r="L262" s="8"/>
      <c r="M262" s="8"/>
      <c r="N262" s="8"/>
      <c r="O262" s="8"/>
      <c r="P262" s="8"/>
    </row>
    <row r="263" spans="3:16" x14ac:dyDescent="0.2">
      <c r="C263" s="8"/>
      <c r="D263" s="8"/>
      <c r="E263" s="8"/>
      <c r="F263" s="8"/>
      <c r="G263" s="8"/>
      <c r="H263" s="8"/>
      <c r="I263" s="8"/>
      <c r="J263" s="8"/>
      <c r="K263" s="8"/>
      <c r="L263" s="8"/>
      <c r="M263" s="8"/>
      <c r="N263" s="8"/>
      <c r="O263" s="8"/>
      <c r="P263" s="8"/>
    </row>
    <row r="264" spans="3:16" x14ac:dyDescent="0.2">
      <c r="C264" s="8"/>
      <c r="D264" s="8"/>
      <c r="E264" s="8"/>
      <c r="F264" s="8"/>
      <c r="G264" s="8"/>
      <c r="H264" s="8"/>
      <c r="I264" s="8"/>
      <c r="J264" s="8"/>
      <c r="K264" s="8"/>
      <c r="L264" s="8"/>
      <c r="M264" s="8"/>
      <c r="N264" s="8"/>
      <c r="O264" s="8"/>
      <c r="P264" s="8"/>
    </row>
    <row r="265" spans="3:16" x14ac:dyDescent="0.2">
      <c r="C265" s="8"/>
      <c r="D265" s="8"/>
      <c r="E265" s="8"/>
      <c r="F265" s="8"/>
      <c r="G265" s="8"/>
      <c r="H265" s="8"/>
      <c r="I265" s="8"/>
      <c r="J265" s="8"/>
      <c r="K265" s="8"/>
      <c r="L265" s="8"/>
      <c r="M265" s="8"/>
      <c r="N265" s="8"/>
      <c r="O265" s="8"/>
      <c r="P265" s="8"/>
    </row>
    <row r="266" spans="3:16" x14ac:dyDescent="0.2">
      <c r="C266" s="8"/>
      <c r="D266" s="8"/>
      <c r="E266" s="8"/>
      <c r="F266" s="8"/>
      <c r="G266" s="8"/>
      <c r="H266" s="8"/>
      <c r="I266" s="8"/>
      <c r="J266" s="8"/>
      <c r="K266" s="8"/>
      <c r="L266" s="8"/>
      <c r="M266" s="8"/>
      <c r="N266" s="8"/>
      <c r="O266" s="8"/>
      <c r="P266" s="8"/>
    </row>
    <row r="267" spans="3:16" x14ac:dyDescent="0.2">
      <c r="C267" s="8"/>
      <c r="D267" s="8"/>
      <c r="E267" s="8"/>
      <c r="F267" s="8"/>
      <c r="G267" s="8"/>
      <c r="H267" s="8"/>
      <c r="I267" s="8"/>
      <c r="J267" s="8"/>
      <c r="K267" s="8"/>
      <c r="L267" s="8"/>
      <c r="M267" s="8"/>
      <c r="N267" s="8"/>
      <c r="O267" s="8"/>
      <c r="P267" s="8"/>
    </row>
    <row r="268" spans="3:16" x14ac:dyDescent="0.2">
      <c r="C268" s="8"/>
      <c r="D268" s="8"/>
      <c r="E268" s="8"/>
      <c r="F268" s="8"/>
      <c r="G268" s="8"/>
      <c r="H268" s="8"/>
      <c r="I268" s="8"/>
      <c r="J268" s="8"/>
      <c r="K268" s="8"/>
      <c r="L268" s="8"/>
      <c r="M268" s="8"/>
      <c r="N268" s="8"/>
      <c r="O268" s="8"/>
      <c r="P268" s="8"/>
    </row>
    <row r="269" spans="3:16" x14ac:dyDescent="0.2">
      <c r="C269" s="8"/>
      <c r="D269" s="8"/>
      <c r="E269" s="8"/>
      <c r="F269" s="8"/>
      <c r="G269" s="8"/>
      <c r="H269" s="8"/>
      <c r="I269" s="8"/>
      <c r="J269" s="8"/>
      <c r="K269" s="8"/>
      <c r="L269" s="8"/>
      <c r="M269" s="8"/>
      <c r="N269" s="8"/>
      <c r="O269" s="8"/>
      <c r="P269" s="8"/>
    </row>
    <row r="270" spans="3:16" x14ac:dyDescent="0.2">
      <c r="C270" s="8"/>
      <c r="D270" s="8"/>
      <c r="E270" s="8"/>
      <c r="F270" s="8"/>
      <c r="G270" s="8"/>
      <c r="H270" s="8"/>
      <c r="I270" s="8"/>
      <c r="J270" s="8"/>
      <c r="K270" s="8"/>
      <c r="L270" s="8"/>
      <c r="M270" s="8"/>
      <c r="N270" s="8"/>
      <c r="O270" s="8"/>
      <c r="P270" s="8"/>
    </row>
    <row r="271" spans="3:16" x14ac:dyDescent="0.2">
      <c r="C271" s="8"/>
      <c r="D271" s="8"/>
      <c r="E271" s="8"/>
      <c r="F271" s="8"/>
      <c r="G271" s="8"/>
      <c r="H271" s="8"/>
      <c r="I271" s="8"/>
      <c r="J271" s="8"/>
      <c r="K271" s="8"/>
      <c r="L271" s="8"/>
      <c r="M271" s="8"/>
      <c r="N271" s="8"/>
      <c r="O271" s="8"/>
      <c r="P271" s="8"/>
    </row>
    <row r="272" spans="3:16" x14ac:dyDescent="0.2">
      <c r="C272" s="8"/>
      <c r="D272" s="8"/>
      <c r="E272" s="8"/>
      <c r="F272" s="8"/>
      <c r="G272" s="8"/>
      <c r="H272" s="8"/>
      <c r="I272" s="8"/>
      <c r="J272" s="8"/>
      <c r="K272" s="8"/>
      <c r="L272" s="8"/>
      <c r="M272" s="8"/>
      <c r="N272" s="8"/>
      <c r="O272" s="8"/>
      <c r="P272" s="8"/>
    </row>
    <row r="273" spans="3:16" x14ac:dyDescent="0.2">
      <c r="C273" s="8"/>
      <c r="D273" s="8"/>
      <c r="E273" s="8"/>
      <c r="F273" s="8"/>
      <c r="G273" s="8"/>
      <c r="H273" s="8"/>
      <c r="I273" s="8"/>
      <c r="J273" s="8"/>
      <c r="K273" s="8"/>
      <c r="L273" s="8"/>
      <c r="M273" s="8"/>
      <c r="N273" s="8"/>
      <c r="O273" s="8"/>
      <c r="P273" s="8"/>
    </row>
    <row r="274" spans="3:16" x14ac:dyDescent="0.2">
      <c r="C274" s="8"/>
      <c r="D274" s="8"/>
      <c r="E274" s="8"/>
      <c r="F274" s="8"/>
      <c r="G274" s="8"/>
      <c r="H274" s="8"/>
      <c r="I274" s="8"/>
      <c r="J274" s="8"/>
      <c r="K274" s="8"/>
      <c r="L274" s="8"/>
      <c r="M274" s="8"/>
      <c r="N274" s="8"/>
      <c r="O274" s="8"/>
      <c r="P274" s="8"/>
    </row>
    <row r="275" spans="3:16" x14ac:dyDescent="0.2">
      <c r="C275" s="8"/>
      <c r="D275" s="8"/>
      <c r="E275" s="8"/>
      <c r="F275" s="8"/>
      <c r="G275" s="8"/>
      <c r="H275" s="8"/>
      <c r="I275" s="8"/>
      <c r="J275" s="8"/>
      <c r="K275" s="8"/>
      <c r="L275" s="8"/>
      <c r="M275" s="8"/>
      <c r="N275" s="8"/>
      <c r="O275" s="8"/>
      <c r="P275" s="8"/>
    </row>
    <row r="276" spans="3:16" x14ac:dyDescent="0.2">
      <c r="C276" s="8"/>
      <c r="D276" s="8"/>
      <c r="E276" s="8"/>
      <c r="F276" s="8"/>
      <c r="G276" s="8"/>
      <c r="H276" s="8"/>
      <c r="I276" s="8"/>
      <c r="J276" s="8"/>
      <c r="K276" s="8"/>
      <c r="L276" s="8"/>
      <c r="M276" s="8"/>
      <c r="N276" s="8"/>
      <c r="O276" s="8"/>
      <c r="P276" s="8"/>
    </row>
    <row r="277" spans="3:16" x14ac:dyDescent="0.2">
      <c r="C277" s="8"/>
      <c r="D277" s="8"/>
      <c r="E277" s="8"/>
      <c r="F277" s="8"/>
      <c r="G277" s="8"/>
      <c r="H277" s="8"/>
      <c r="I277" s="8"/>
      <c r="J277" s="8"/>
      <c r="K277" s="8"/>
      <c r="L277" s="8"/>
      <c r="M277" s="8"/>
      <c r="N277" s="8"/>
      <c r="O277" s="8"/>
      <c r="P277" s="8"/>
    </row>
    <row r="278" spans="3:16" x14ac:dyDescent="0.2">
      <c r="C278" s="8"/>
      <c r="D278" s="8"/>
      <c r="E278" s="8"/>
      <c r="F278" s="8"/>
      <c r="G278" s="8"/>
      <c r="H278" s="8"/>
      <c r="I278" s="8"/>
      <c r="J278" s="8"/>
      <c r="K278" s="8"/>
      <c r="L278" s="8"/>
      <c r="M278" s="8"/>
      <c r="N278" s="8"/>
      <c r="O278" s="8"/>
      <c r="P278" s="8"/>
    </row>
    <row r="279" spans="3:16" x14ac:dyDescent="0.2">
      <c r="C279" s="8"/>
      <c r="D279" s="8"/>
      <c r="E279" s="8"/>
      <c r="F279" s="8"/>
      <c r="G279" s="8"/>
      <c r="H279" s="8"/>
      <c r="I279" s="8"/>
      <c r="J279" s="8"/>
      <c r="K279" s="8"/>
      <c r="L279" s="8"/>
      <c r="M279" s="8"/>
      <c r="N279" s="8"/>
      <c r="O279" s="8"/>
      <c r="P279" s="8"/>
    </row>
    <row r="280" spans="3:16" x14ac:dyDescent="0.2">
      <c r="C280" s="8"/>
      <c r="D280" s="8"/>
      <c r="E280" s="8"/>
      <c r="F280" s="8"/>
      <c r="G280" s="8"/>
      <c r="H280" s="8"/>
      <c r="I280" s="8"/>
      <c r="J280" s="8"/>
      <c r="K280" s="8"/>
      <c r="L280" s="8"/>
      <c r="M280" s="8"/>
      <c r="N280" s="8"/>
      <c r="O280" s="8"/>
      <c r="P280" s="8"/>
    </row>
    <row r="281" spans="3:16" x14ac:dyDescent="0.2">
      <c r="C281" s="8"/>
      <c r="D281" s="8"/>
      <c r="E281" s="8"/>
      <c r="F281" s="8"/>
      <c r="G281" s="8"/>
      <c r="H281" s="8"/>
      <c r="I281" s="8"/>
      <c r="J281" s="8"/>
      <c r="K281" s="8"/>
      <c r="L281" s="8"/>
      <c r="M281" s="8"/>
      <c r="N281" s="8"/>
      <c r="O281" s="8"/>
      <c r="P281" s="8"/>
    </row>
    <row r="282" spans="3:16" x14ac:dyDescent="0.2">
      <c r="C282" s="8"/>
      <c r="D282" s="8"/>
      <c r="E282" s="8"/>
      <c r="F282" s="8"/>
      <c r="G282" s="8"/>
      <c r="H282" s="8"/>
      <c r="I282" s="8"/>
      <c r="J282" s="8"/>
      <c r="K282" s="8"/>
      <c r="L282" s="8"/>
      <c r="M282" s="8"/>
      <c r="N282" s="8"/>
      <c r="O282" s="8"/>
      <c r="P282" s="8"/>
    </row>
    <row r="283" spans="3:16" x14ac:dyDescent="0.2">
      <c r="C283" s="8"/>
      <c r="D283" s="8"/>
      <c r="E283" s="8"/>
      <c r="F283" s="8"/>
      <c r="G283" s="8"/>
      <c r="H283" s="8"/>
      <c r="I283" s="8"/>
      <c r="J283" s="8"/>
      <c r="K283" s="8"/>
      <c r="L283" s="8"/>
      <c r="M283" s="8"/>
      <c r="N283" s="8"/>
      <c r="O283" s="8"/>
      <c r="P283" s="8"/>
    </row>
    <row r="284" spans="3:16" x14ac:dyDescent="0.2">
      <c r="C284" s="8"/>
      <c r="D284" s="8"/>
      <c r="E284" s="8"/>
      <c r="F284" s="8"/>
      <c r="G284" s="8"/>
      <c r="H284" s="8"/>
      <c r="I284" s="8"/>
      <c r="J284" s="8"/>
      <c r="K284" s="8"/>
      <c r="L284" s="8"/>
      <c r="M284" s="8"/>
      <c r="N284" s="8"/>
      <c r="O284" s="8"/>
      <c r="P284" s="8"/>
    </row>
    <row r="285" spans="3:16" x14ac:dyDescent="0.2">
      <c r="C285" s="8"/>
      <c r="D285" s="8"/>
      <c r="E285" s="8"/>
      <c r="F285" s="8"/>
      <c r="G285" s="8"/>
      <c r="H285" s="8"/>
      <c r="I285" s="8"/>
      <c r="J285" s="8"/>
      <c r="K285" s="8"/>
      <c r="L285" s="8"/>
      <c r="M285" s="8"/>
      <c r="N285" s="8"/>
      <c r="O285" s="8"/>
      <c r="P285" s="8"/>
    </row>
    <row r="286" spans="3:16" x14ac:dyDescent="0.2">
      <c r="C286" s="8"/>
      <c r="D286" s="8"/>
      <c r="E286" s="8"/>
      <c r="F286" s="8"/>
      <c r="G286" s="8"/>
      <c r="H286" s="8"/>
      <c r="I286" s="8"/>
      <c r="J286" s="8"/>
      <c r="K286" s="8"/>
      <c r="L286" s="8"/>
      <c r="M286" s="8"/>
      <c r="N286" s="8"/>
      <c r="O286" s="8"/>
      <c r="P286" s="8"/>
    </row>
    <row r="287" spans="3:16" x14ac:dyDescent="0.2">
      <c r="C287" s="8"/>
      <c r="D287" s="8"/>
      <c r="E287" s="8"/>
      <c r="F287" s="8"/>
      <c r="G287" s="8"/>
      <c r="H287" s="8"/>
      <c r="I287" s="8"/>
      <c r="J287" s="8"/>
      <c r="K287" s="8"/>
      <c r="L287" s="8"/>
      <c r="M287" s="8"/>
      <c r="N287" s="8"/>
      <c r="O287" s="8"/>
      <c r="P287" s="8"/>
    </row>
    <row r="288" spans="3:16" x14ac:dyDescent="0.2">
      <c r="C288" s="8"/>
      <c r="D288" s="8"/>
      <c r="E288" s="8"/>
      <c r="F288" s="8"/>
      <c r="G288" s="8"/>
      <c r="H288" s="8"/>
      <c r="I288" s="8"/>
      <c r="J288" s="8"/>
      <c r="K288" s="8"/>
      <c r="L288" s="8"/>
      <c r="M288" s="8"/>
      <c r="N288" s="8"/>
      <c r="O288" s="8"/>
      <c r="P288" s="8"/>
    </row>
    <row r="289" spans="3:16" x14ac:dyDescent="0.2">
      <c r="C289" s="8"/>
      <c r="D289" s="8"/>
      <c r="E289" s="8"/>
      <c r="F289" s="8"/>
      <c r="G289" s="8"/>
      <c r="H289" s="8"/>
      <c r="I289" s="8"/>
      <c r="J289" s="8"/>
      <c r="K289" s="8"/>
      <c r="L289" s="8"/>
      <c r="M289" s="8"/>
      <c r="N289" s="8"/>
      <c r="O289" s="8"/>
      <c r="P289" s="8"/>
    </row>
    <row r="290" spans="3:16" x14ac:dyDescent="0.2">
      <c r="C290" s="8"/>
      <c r="D290" s="8"/>
      <c r="E290" s="8"/>
      <c r="F290" s="8"/>
      <c r="G290" s="8"/>
      <c r="H290" s="8"/>
      <c r="I290" s="8"/>
      <c r="J290" s="8"/>
      <c r="K290" s="8"/>
      <c r="L290" s="8"/>
      <c r="M290" s="8"/>
      <c r="N290" s="8"/>
      <c r="O290" s="8"/>
      <c r="P290" s="8"/>
    </row>
    <row r="291" spans="3:16" x14ac:dyDescent="0.2">
      <c r="C291" s="8"/>
      <c r="D291" s="8"/>
      <c r="E291" s="8"/>
      <c r="F291" s="8"/>
      <c r="G291" s="8"/>
      <c r="H291" s="8"/>
      <c r="I291" s="8"/>
      <c r="J291" s="8"/>
      <c r="K291" s="8"/>
      <c r="L291" s="8"/>
      <c r="M291" s="8"/>
      <c r="N291" s="8"/>
      <c r="O291" s="8"/>
      <c r="P291" s="8"/>
    </row>
    <row r="292" spans="3:16" x14ac:dyDescent="0.2">
      <c r="C292" s="8"/>
      <c r="D292" s="8"/>
      <c r="E292" s="8"/>
      <c r="F292" s="8"/>
      <c r="G292" s="8"/>
      <c r="H292" s="8"/>
      <c r="I292" s="8"/>
      <c r="J292" s="8"/>
      <c r="K292" s="8"/>
      <c r="L292" s="8"/>
      <c r="M292" s="8"/>
      <c r="N292" s="8"/>
      <c r="O292" s="8"/>
      <c r="P292" s="8"/>
    </row>
    <row r="293" spans="3:16" x14ac:dyDescent="0.2">
      <c r="C293" s="8"/>
      <c r="D293" s="8"/>
      <c r="E293" s="8"/>
      <c r="F293" s="8"/>
      <c r="G293" s="8"/>
      <c r="H293" s="8"/>
      <c r="I293" s="8"/>
      <c r="J293" s="8"/>
      <c r="K293" s="8"/>
      <c r="L293" s="8"/>
      <c r="M293" s="8"/>
      <c r="N293" s="8"/>
      <c r="O293" s="8"/>
      <c r="P293" s="8"/>
    </row>
    <row r="294" spans="3:16" x14ac:dyDescent="0.2">
      <c r="C294" s="8"/>
      <c r="D294" s="8"/>
      <c r="E294" s="8"/>
      <c r="F294" s="8"/>
      <c r="G294" s="8"/>
      <c r="H294" s="8"/>
      <c r="I294" s="8"/>
      <c r="J294" s="8"/>
      <c r="K294" s="8"/>
      <c r="L294" s="8"/>
      <c r="M294" s="8"/>
      <c r="N294" s="8"/>
      <c r="O294" s="8"/>
      <c r="P294" s="8"/>
    </row>
    <row r="295" spans="3:16" x14ac:dyDescent="0.2">
      <c r="C295" s="8"/>
      <c r="D295" s="8"/>
      <c r="E295" s="8"/>
      <c r="F295" s="8"/>
      <c r="G295" s="8"/>
      <c r="H295" s="8"/>
      <c r="I295" s="8"/>
      <c r="J295" s="8"/>
      <c r="K295" s="8"/>
      <c r="L295" s="8"/>
      <c r="M295" s="8"/>
      <c r="N295" s="8"/>
      <c r="O295" s="8"/>
      <c r="P295" s="8"/>
    </row>
    <row r="296" spans="3:16" x14ac:dyDescent="0.2">
      <c r="C296" s="8"/>
      <c r="D296" s="8"/>
      <c r="E296" s="8"/>
      <c r="F296" s="8"/>
      <c r="G296" s="8"/>
      <c r="H296" s="8"/>
      <c r="I296" s="8"/>
      <c r="J296" s="8"/>
      <c r="K296" s="8"/>
      <c r="L296" s="8"/>
      <c r="M296" s="8"/>
      <c r="N296" s="8"/>
      <c r="O296" s="8"/>
      <c r="P296" s="8"/>
    </row>
    <row r="297" spans="3:16" x14ac:dyDescent="0.2">
      <c r="C297" s="8"/>
      <c r="D297" s="8"/>
      <c r="E297" s="8"/>
      <c r="F297" s="8"/>
      <c r="G297" s="8"/>
      <c r="H297" s="8"/>
      <c r="I297" s="8"/>
      <c r="J297" s="8"/>
      <c r="K297" s="8"/>
      <c r="L297" s="8"/>
      <c r="M297" s="8"/>
      <c r="N297" s="8"/>
      <c r="O297" s="8"/>
      <c r="P297" s="8"/>
    </row>
    <row r="298" spans="3:16" x14ac:dyDescent="0.2">
      <c r="C298" s="8"/>
      <c r="D298" s="8"/>
      <c r="E298" s="8"/>
      <c r="F298" s="8"/>
      <c r="G298" s="8"/>
      <c r="H298" s="8"/>
      <c r="I298" s="8"/>
      <c r="J298" s="8"/>
      <c r="K298" s="8"/>
      <c r="L298" s="8"/>
      <c r="M298" s="8"/>
      <c r="N298" s="8"/>
      <c r="O298" s="8"/>
      <c r="P298" s="8"/>
    </row>
    <row r="299" spans="3:16" x14ac:dyDescent="0.2">
      <c r="C299" s="8"/>
      <c r="D299" s="8"/>
      <c r="E299" s="8"/>
      <c r="F299" s="8"/>
      <c r="G299" s="8"/>
      <c r="H299" s="8"/>
      <c r="I299" s="8"/>
      <c r="J299" s="8"/>
      <c r="K299" s="8"/>
      <c r="L299" s="8"/>
      <c r="M299" s="8"/>
      <c r="N299" s="8"/>
      <c r="O299" s="8"/>
      <c r="P299" s="8"/>
    </row>
    <row r="300" spans="3:16" x14ac:dyDescent="0.2">
      <c r="C300" s="8"/>
      <c r="D300" s="8"/>
      <c r="E300" s="8"/>
      <c r="F300" s="8"/>
      <c r="G300" s="8"/>
      <c r="H300" s="8"/>
      <c r="I300" s="8"/>
      <c r="J300" s="8"/>
      <c r="K300" s="8"/>
      <c r="L300" s="8"/>
      <c r="M300" s="8"/>
      <c r="N300" s="8"/>
      <c r="O300" s="8"/>
      <c r="P300" s="8"/>
    </row>
    <row r="301" spans="3:16" x14ac:dyDescent="0.2">
      <c r="C301" s="8"/>
      <c r="D301" s="8"/>
      <c r="E301" s="8"/>
      <c r="F301" s="8"/>
      <c r="G301" s="8"/>
      <c r="H301" s="8"/>
      <c r="I301" s="8"/>
      <c r="J301" s="8"/>
      <c r="K301" s="8"/>
      <c r="L301" s="8"/>
      <c r="M301" s="8"/>
      <c r="N301" s="8"/>
      <c r="O301" s="8"/>
      <c r="P301" s="8"/>
    </row>
    <row r="302" spans="3:16" x14ac:dyDescent="0.2">
      <c r="C302" s="8"/>
      <c r="D302" s="8"/>
      <c r="E302" s="8"/>
      <c r="F302" s="8"/>
      <c r="G302" s="8"/>
      <c r="H302" s="8"/>
      <c r="I302" s="8"/>
      <c r="J302" s="8"/>
      <c r="K302" s="8"/>
      <c r="L302" s="8"/>
      <c r="M302" s="8"/>
      <c r="N302" s="8"/>
      <c r="O302" s="8"/>
      <c r="P302" s="8"/>
    </row>
    <row r="303" spans="3:16" x14ac:dyDescent="0.2">
      <c r="C303" s="8"/>
      <c r="D303" s="8"/>
      <c r="E303" s="8"/>
      <c r="F303" s="8"/>
      <c r="G303" s="8"/>
      <c r="H303" s="8"/>
      <c r="I303" s="8"/>
      <c r="J303" s="8"/>
      <c r="K303" s="8"/>
      <c r="L303" s="8"/>
      <c r="M303" s="8"/>
      <c r="N303" s="8"/>
      <c r="O303" s="8"/>
      <c r="P303" s="8"/>
    </row>
    <row r="304" spans="3:16" x14ac:dyDescent="0.2">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259"/>
  <sheetViews>
    <sheetView topLeftCell="A21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v>274090</v>
      </c>
      <c r="C3">
        <v>184335</v>
      </c>
      <c r="D3">
        <v>104550</v>
      </c>
      <c r="E3">
        <v>155510</v>
      </c>
      <c r="F3">
        <v>126340</v>
      </c>
      <c r="G3">
        <v>372385</v>
      </c>
      <c r="H3">
        <v>1217210</v>
      </c>
      <c r="I3">
        <v>0</v>
      </c>
      <c r="J3">
        <v>0</v>
      </c>
      <c r="K3">
        <v>0</v>
      </c>
    </row>
    <row r="4" spans="1:11" x14ac:dyDescent="0.2">
      <c r="A4" t="s">
        <v>182</v>
      </c>
      <c r="B4">
        <v>274090</v>
      </c>
      <c r="C4">
        <v>184335</v>
      </c>
      <c r="D4">
        <v>104550</v>
      </c>
      <c r="E4">
        <v>155510</v>
      </c>
      <c r="F4">
        <v>126340</v>
      </c>
      <c r="G4">
        <v>372385</v>
      </c>
      <c r="H4">
        <v>1217210</v>
      </c>
      <c r="I4">
        <v>0</v>
      </c>
      <c r="J4">
        <v>0</v>
      </c>
      <c r="K4">
        <v>0</v>
      </c>
    </row>
    <row r="5" spans="1:11" x14ac:dyDescent="0.2">
      <c r="A5" t="s">
        <v>183</v>
      </c>
      <c r="B5">
        <v>274090</v>
      </c>
      <c r="C5">
        <v>0</v>
      </c>
      <c r="D5">
        <v>0</v>
      </c>
      <c r="E5">
        <v>0</v>
      </c>
      <c r="F5">
        <v>0</v>
      </c>
      <c r="G5">
        <v>0</v>
      </c>
      <c r="H5">
        <v>0</v>
      </c>
      <c r="I5">
        <v>0</v>
      </c>
      <c r="J5">
        <v>0</v>
      </c>
      <c r="K5">
        <v>0</v>
      </c>
    </row>
    <row r="6" spans="1:11" x14ac:dyDescent="0.2">
      <c r="A6" t="s">
        <v>184</v>
      </c>
      <c r="B6">
        <v>0</v>
      </c>
      <c r="C6">
        <v>184335</v>
      </c>
      <c r="D6">
        <v>104550</v>
      </c>
      <c r="E6">
        <v>155510</v>
      </c>
      <c r="F6">
        <v>126340</v>
      </c>
      <c r="G6">
        <v>372385</v>
      </c>
      <c r="H6">
        <v>0</v>
      </c>
      <c r="I6">
        <v>0</v>
      </c>
      <c r="J6">
        <v>0</v>
      </c>
      <c r="K6">
        <v>0</v>
      </c>
    </row>
    <row r="7" spans="1:11" x14ac:dyDescent="0.2">
      <c r="A7" t="s">
        <v>185</v>
      </c>
      <c r="B7">
        <v>943120</v>
      </c>
      <c r="C7">
        <v>0</v>
      </c>
      <c r="D7">
        <v>0</v>
      </c>
      <c r="E7">
        <v>0</v>
      </c>
      <c r="F7">
        <v>0</v>
      </c>
      <c r="G7">
        <v>0</v>
      </c>
      <c r="H7">
        <v>0</v>
      </c>
      <c r="I7">
        <v>0</v>
      </c>
      <c r="J7">
        <v>0</v>
      </c>
      <c r="K7">
        <v>0</v>
      </c>
    </row>
    <row r="8" spans="1:11" x14ac:dyDescent="0.2">
      <c r="A8" t="s">
        <v>186</v>
      </c>
      <c r="B8">
        <v>232685</v>
      </c>
      <c r="C8">
        <v>144010</v>
      </c>
      <c r="D8">
        <v>70710</v>
      </c>
      <c r="E8">
        <v>132335</v>
      </c>
      <c r="F8">
        <v>107765</v>
      </c>
      <c r="G8">
        <v>323970</v>
      </c>
      <c r="H8">
        <v>1011475</v>
      </c>
      <c r="I8">
        <v>0</v>
      </c>
      <c r="J8">
        <v>0</v>
      </c>
      <c r="K8">
        <v>0</v>
      </c>
    </row>
    <row r="9" spans="1:11" x14ac:dyDescent="0.2">
      <c r="A9" t="s">
        <v>187</v>
      </c>
      <c r="B9">
        <v>232685</v>
      </c>
      <c r="C9">
        <v>144010</v>
      </c>
      <c r="D9">
        <v>70710</v>
      </c>
      <c r="E9">
        <v>132335</v>
      </c>
      <c r="F9">
        <v>107765</v>
      </c>
      <c r="G9">
        <v>323970</v>
      </c>
      <c r="H9">
        <v>1011475</v>
      </c>
      <c r="I9">
        <v>0</v>
      </c>
      <c r="J9">
        <v>0</v>
      </c>
      <c r="K9">
        <v>0</v>
      </c>
    </row>
    <row r="10" spans="1:11" x14ac:dyDescent="0.2">
      <c r="A10" t="s">
        <v>188</v>
      </c>
      <c r="B10">
        <v>0</v>
      </c>
      <c r="C10">
        <v>0</v>
      </c>
      <c r="D10">
        <v>0</v>
      </c>
      <c r="E10">
        <v>0</v>
      </c>
      <c r="F10">
        <v>64659</v>
      </c>
      <c r="G10">
        <v>129588</v>
      </c>
      <c r="H10">
        <v>0</v>
      </c>
      <c r="I10">
        <v>0</v>
      </c>
      <c r="J10">
        <v>0</v>
      </c>
      <c r="K10">
        <v>0</v>
      </c>
    </row>
    <row r="11" spans="1:11" x14ac:dyDescent="0.2">
      <c r="A11" t="s">
        <v>189</v>
      </c>
      <c r="B11">
        <v>232685</v>
      </c>
      <c r="C11">
        <v>144010</v>
      </c>
      <c r="D11">
        <v>70710</v>
      </c>
      <c r="E11">
        <v>132335</v>
      </c>
      <c r="F11">
        <v>43106</v>
      </c>
      <c r="G11">
        <v>194382</v>
      </c>
      <c r="H11">
        <v>0</v>
      </c>
      <c r="I11">
        <v>0</v>
      </c>
      <c r="J11">
        <v>0</v>
      </c>
      <c r="K11">
        <v>0</v>
      </c>
    </row>
    <row r="12" spans="1:11" x14ac:dyDescent="0.2">
      <c r="A12" t="s">
        <v>190</v>
      </c>
      <c r="B12">
        <v>0</v>
      </c>
      <c r="C12">
        <v>0</v>
      </c>
      <c r="D12">
        <v>0</v>
      </c>
      <c r="E12">
        <v>0</v>
      </c>
      <c r="F12">
        <v>542226</v>
      </c>
      <c r="G12">
        <v>275002</v>
      </c>
      <c r="H12">
        <v>0</v>
      </c>
      <c r="I12">
        <v>0</v>
      </c>
      <c r="J12">
        <v>0</v>
      </c>
      <c r="K12">
        <v>0</v>
      </c>
    </row>
    <row r="13" spans="1:11" x14ac:dyDescent="0.2">
      <c r="A13" t="s">
        <v>191</v>
      </c>
      <c r="B13">
        <v>4500</v>
      </c>
      <c r="C13">
        <v>243</v>
      </c>
      <c r="D13">
        <v>382.5</v>
      </c>
      <c r="E13">
        <v>29.25</v>
      </c>
      <c r="F13">
        <v>68.650000000000006</v>
      </c>
      <c r="G13">
        <v>45</v>
      </c>
      <c r="H13">
        <v>0</v>
      </c>
      <c r="I13">
        <v>0</v>
      </c>
      <c r="J13">
        <v>0</v>
      </c>
      <c r="K13">
        <v>0</v>
      </c>
    </row>
    <row r="14" spans="1:11" x14ac:dyDescent="0.2">
      <c r="A14" t="s">
        <v>192</v>
      </c>
      <c r="B14">
        <v>4500</v>
      </c>
      <c r="C14">
        <v>243</v>
      </c>
      <c r="D14">
        <v>382.5</v>
      </c>
      <c r="E14">
        <v>29.25</v>
      </c>
      <c r="F14">
        <v>68.650000000000006</v>
      </c>
      <c r="G14">
        <v>45</v>
      </c>
      <c r="H14">
        <v>0</v>
      </c>
      <c r="I14">
        <v>0</v>
      </c>
      <c r="J14">
        <v>0</v>
      </c>
      <c r="K14">
        <v>0</v>
      </c>
    </row>
    <row r="15" spans="1:11" x14ac:dyDescent="0.2">
      <c r="A15" t="s">
        <v>193</v>
      </c>
      <c r="B15">
        <v>4500</v>
      </c>
      <c r="C15">
        <v>243</v>
      </c>
      <c r="D15">
        <v>382.5</v>
      </c>
      <c r="E15">
        <v>29.25</v>
      </c>
      <c r="F15">
        <v>68.650000000000006</v>
      </c>
      <c r="G15">
        <v>45</v>
      </c>
      <c r="H15">
        <v>0</v>
      </c>
      <c r="I15">
        <v>0</v>
      </c>
      <c r="J15">
        <v>0</v>
      </c>
      <c r="K15">
        <v>0</v>
      </c>
    </row>
    <row r="16" spans="1:11" x14ac:dyDescent="0.2">
      <c r="A16" t="s">
        <v>194</v>
      </c>
      <c r="B16">
        <v>4500</v>
      </c>
      <c r="C16">
        <v>243</v>
      </c>
      <c r="D16">
        <v>382.5</v>
      </c>
      <c r="E16">
        <v>29.25</v>
      </c>
      <c r="F16">
        <v>68.650000000000006</v>
      </c>
      <c r="G16">
        <v>45</v>
      </c>
      <c r="H16">
        <v>0</v>
      </c>
      <c r="I16">
        <v>0</v>
      </c>
      <c r="J16">
        <v>0</v>
      </c>
      <c r="K16">
        <v>0</v>
      </c>
    </row>
    <row r="17" spans="1:11" x14ac:dyDescent="0.2">
      <c r="A17" t="s">
        <v>195</v>
      </c>
      <c r="B17">
        <v>4500</v>
      </c>
      <c r="C17">
        <v>243</v>
      </c>
      <c r="D17">
        <v>382.5</v>
      </c>
      <c r="E17">
        <v>29.25</v>
      </c>
      <c r="F17">
        <v>68.650000000000006</v>
      </c>
      <c r="G17">
        <v>45</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5500</v>
      </c>
      <c r="C23">
        <v>297</v>
      </c>
      <c r="D23">
        <v>467.5</v>
      </c>
      <c r="E23">
        <v>35.75</v>
      </c>
      <c r="F23">
        <v>84.15</v>
      </c>
      <c r="G23">
        <v>55</v>
      </c>
      <c r="H23">
        <v>0</v>
      </c>
      <c r="I23">
        <v>0</v>
      </c>
      <c r="J23">
        <v>0</v>
      </c>
      <c r="K23">
        <v>0</v>
      </c>
    </row>
    <row r="24" spans="1:11" x14ac:dyDescent="0.2">
      <c r="A24" t="s">
        <v>202</v>
      </c>
      <c r="B24">
        <v>5500</v>
      </c>
      <c r="C24">
        <v>297</v>
      </c>
      <c r="D24">
        <v>467.5</v>
      </c>
      <c r="E24">
        <v>35.75</v>
      </c>
      <c r="F24">
        <v>84.15</v>
      </c>
      <c r="G24">
        <v>55</v>
      </c>
      <c r="H24">
        <v>0</v>
      </c>
      <c r="I24">
        <v>0</v>
      </c>
      <c r="J24">
        <v>0</v>
      </c>
      <c r="K24">
        <v>0</v>
      </c>
    </row>
    <row r="25" spans="1:11" x14ac:dyDescent="0.2">
      <c r="A25" t="s">
        <v>203</v>
      </c>
      <c r="B25">
        <v>5500</v>
      </c>
      <c r="C25">
        <v>297</v>
      </c>
      <c r="D25">
        <v>467.5</v>
      </c>
      <c r="E25">
        <v>35.75</v>
      </c>
      <c r="F25">
        <v>84.15</v>
      </c>
      <c r="G25">
        <v>55</v>
      </c>
      <c r="H25">
        <v>0</v>
      </c>
      <c r="I25">
        <v>0</v>
      </c>
      <c r="J25">
        <v>0</v>
      </c>
      <c r="K25">
        <v>0</v>
      </c>
    </row>
    <row r="26" spans="1:11" x14ac:dyDescent="0.2">
      <c r="A26" t="s">
        <v>204</v>
      </c>
      <c r="B26">
        <v>5500</v>
      </c>
      <c r="C26">
        <v>297</v>
      </c>
      <c r="D26">
        <v>467.5</v>
      </c>
      <c r="E26">
        <v>35.75</v>
      </c>
      <c r="F26">
        <v>84.15</v>
      </c>
      <c r="G26">
        <v>55</v>
      </c>
      <c r="H26">
        <v>0</v>
      </c>
      <c r="I26">
        <v>0</v>
      </c>
      <c r="J26">
        <v>0</v>
      </c>
      <c r="K26">
        <v>0</v>
      </c>
    </row>
    <row r="27" spans="1:11" x14ac:dyDescent="0.2">
      <c r="A27" t="s">
        <v>205</v>
      </c>
      <c r="B27">
        <v>5500</v>
      </c>
      <c r="C27">
        <v>297</v>
      </c>
      <c r="D27">
        <v>467.5</v>
      </c>
      <c r="E27">
        <v>35.75</v>
      </c>
      <c r="F27">
        <v>84.15</v>
      </c>
      <c r="G27">
        <v>55</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20" x14ac:dyDescent="0.2">
      <c r="A33" t="s">
        <v>211</v>
      </c>
      <c r="B33">
        <v>74999760</v>
      </c>
      <c r="C33">
        <v>4050010.5</v>
      </c>
      <c r="D33">
        <v>6374981.0000000009</v>
      </c>
      <c r="E33">
        <v>487498.8</v>
      </c>
      <c r="F33">
        <v>1147500</v>
      </c>
      <c r="G33">
        <v>1250000</v>
      </c>
      <c r="H33">
        <v>5003255</v>
      </c>
      <c r="I33">
        <v>0</v>
      </c>
      <c r="J33">
        <v>0</v>
      </c>
      <c r="K33">
        <v>0</v>
      </c>
    </row>
    <row r="34" spans="1:20" x14ac:dyDescent="0.2">
      <c r="A34" t="s">
        <v>212</v>
      </c>
      <c r="B34">
        <v>99999900</v>
      </c>
      <c r="C34">
        <v>5399998.5</v>
      </c>
      <c r="D34">
        <v>8499988.5</v>
      </c>
      <c r="E34">
        <v>650000.69999999995</v>
      </c>
      <c r="F34">
        <v>1530000</v>
      </c>
      <c r="G34">
        <v>2000000</v>
      </c>
      <c r="H34">
        <v>7004345</v>
      </c>
      <c r="I34">
        <v>0</v>
      </c>
      <c r="J34">
        <v>0</v>
      </c>
      <c r="K34">
        <v>0</v>
      </c>
    </row>
    <row r="35" spans="1:20" x14ac:dyDescent="0.2">
      <c r="A35" t="s">
        <v>213</v>
      </c>
      <c r="B35">
        <v>0</v>
      </c>
      <c r="C35">
        <v>0.12</v>
      </c>
      <c r="D35">
        <v>0.12</v>
      </c>
      <c r="E35">
        <v>0.12</v>
      </c>
      <c r="F35">
        <v>0.12</v>
      </c>
      <c r="G35">
        <v>0.12</v>
      </c>
      <c r="H35">
        <v>0</v>
      </c>
      <c r="I35">
        <v>0</v>
      </c>
      <c r="J35">
        <v>0</v>
      </c>
      <c r="K35">
        <v>0</v>
      </c>
    </row>
    <row r="36" spans="1:20" x14ac:dyDescent="0.2">
      <c r="A36" t="s">
        <v>214</v>
      </c>
      <c r="B36">
        <v>0.06</v>
      </c>
      <c r="C36">
        <v>0</v>
      </c>
      <c r="D36">
        <v>0.06</v>
      </c>
      <c r="E36">
        <v>0.06</v>
      </c>
      <c r="F36">
        <v>0.06</v>
      </c>
      <c r="G36">
        <v>0</v>
      </c>
      <c r="H36">
        <v>0</v>
      </c>
      <c r="I36">
        <v>0</v>
      </c>
      <c r="J36">
        <v>0</v>
      </c>
      <c r="K36">
        <v>0</v>
      </c>
    </row>
    <row r="37" spans="1:20" x14ac:dyDescent="0.2">
      <c r="A37" t="s">
        <v>215</v>
      </c>
      <c r="B37">
        <v>0.08</v>
      </c>
      <c r="C37">
        <v>0.08</v>
      </c>
      <c r="D37">
        <v>0</v>
      </c>
      <c r="E37">
        <v>0.08</v>
      </c>
      <c r="F37">
        <v>0.08</v>
      </c>
      <c r="G37">
        <v>0.08</v>
      </c>
      <c r="H37">
        <v>0</v>
      </c>
      <c r="I37">
        <v>0</v>
      </c>
      <c r="J37">
        <v>0</v>
      </c>
      <c r="K37">
        <v>0</v>
      </c>
    </row>
    <row r="38" spans="1:20" x14ac:dyDescent="0.2">
      <c r="A38" t="s">
        <v>216</v>
      </c>
      <c r="B38">
        <v>0.1</v>
      </c>
      <c r="C38">
        <v>0.1</v>
      </c>
      <c r="D38">
        <v>0.1</v>
      </c>
      <c r="E38">
        <v>0</v>
      </c>
      <c r="F38">
        <v>0</v>
      </c>
      <c r="G38">
        <v>0.1</v>
      </c>
      <c r="H38">
        <v>0</v>
      </c>
      <c r="I38">
        <v>0</v>
      </c>
      <c r="J38">
        <v>0</v>
      </c>
      <c r="K38">
        <v>0</v>
      </c>
    </row>
    <row r="39" spans="1:20" x14ac:dyDescent="0.2">
      <c r="A39" t="s">
        <v>217</v>
      </c>
      <c r="B39">
        <v>0.1</v>
      </c>
      <c r="C39">
        <v>0.1</v>
      </c>
      <c r="D39">
        <v>0.1</v>
      </c>
      <c r="E39">
        <v>0</v>
      </c>
      <c r="F39">
        <v>0</v>
      </c>
      <c r="G39">
        <v>0.1</v>
      </c>
      <c r="H39">
        <v>0</v>
      </c>
      <c r="I39">
        <v>0</v>
      </c>
      <c r="J39">
        <v>0</v>
      </c>
      <c r="K39">
        <v>0</v>
      </c>
    </row>
    <row r="40" spans="1:20" x14ac:dyDescent="0.2">
      <c r="A40" t="s">
        <v>218</v>
      </c>
      <c r="B40">
        <v>0.05</v>
      </c>
      <c r="C40">
        <v>0</v>
      </c>
      <c r="D40">
        <v>0.05</v>
      </c>
      <c r="E40">
        <v>0.05</v>
      </c>
      <c r="F40">
        <v>0.05</v>
      </c>
      <c r="G40">
        <v>0</v>
      </c>
      <c r="H40">
        <v>0</v>
      </c>
      <c r="I40">
        <v>0</v>
      </c>
      <c r="J40">
        <v>0</v>
      </c>
      <c r="K40">
        <v>0</v>
      </c>
    </row>
    <row r="41" spans="1:20" x14ac:dyDescent="0.2">
      <c r="A41" t="s">
        <v>219</v>
      </c>
      <c r="B41">
        <v>0.5</v>
      </c>
      <c r="C41">
        <v>1</v>
      </c>
      <c r="D41">
        <v>0.5</v>
      </c>
      <c r="E41">
        <v>1.25</v>
      </c>
      <c r="F41">
        <v>1.25</v>
      </c>
      <c r="G41">
        <v>1</v>
      </c>
      <c r="H41">
        <v>0</v>
      </c>
      <c r="I41">
        <v>0</v>
      </c>
      <c r="J41">
        <v>0</v>
      </c>
      <c r="K41">
        <v>0</v>
      </c>
    </row>
    <row r="42" spans="1:20" x14ac:dyDescent="0.2">
      <c r="A42" t="s">
        <v>220</v>
      </c>
      <c r="B42">
        <v>1</v>
      </c>
      <c r="C42">
        <v>0.5</v>
      </c>
      <c r="D42">
        <v>1.5</v>
      </c>
      <c r="E42">
        <v>1</v>
      </c>
      <c r="F42">
        <v>1</v>
      </c>
      <c r="G42">
        <v>0.5</v>
      </c>
      <c r="H42">
        <v>0</v>
      </c>
      <c r="I42">
        <v>0</v>
      </c>
      <c r="J42">
        <v>0</v>
      </c>
      <c r="K42">
        <v>0</v>
      </c>
    </row>
    <row r="43" spans="1:20" x14ac:dyDescent="0.2">
      <c r="A43" t="s">
        <v>221</v>
      </c>
      <c r="B43">
        <v>0.5</v>
      </c>
      <c r="C43">
        <v>1.5</v>
      </c>
      <c r="D43">
        <v>0.5</v>
      </c>
      <c r="E43">
        <v>1</v>
      </c>
      <c r="F43">
        <v>1</v>
      </c>
      <c r="G43">
        <v>1</v>
      </c>
      <c r="H43">
        <v>0</v>
      </c>
      <c r="I43">
        <v>0</v>
      </c>
      <c r="J43">
        <v>0</v>
      </c>
      <c r="K43">
        <v>0</v>
      </c>
    </row>
    <row r="44" spans="1:20" x14ac:dyDescent="0.2">
      <c r="A44" t="s">
        <v>222</v>
      </c>
      <c r="B44">
        <v>1.25</v>
      </c>
      <c r="C44">
        <v>1</v>
      </c>
      <c r="D44">
        <v>1</v>
      </c>
      <c r="E44">
        <v>0.5</v>
      </c>
      <c r="F44">
        <v>0.5</v>
      </c>
      <c r="G44">
        <v>0.75</v>
      </c>
      <c r="H44">
        <v>0</v>
      </c>
      <c r="I44">
        <v>0</v>
      </c>
      <c r="J44">
        <v>0</v>
      </c>
      <c r="K44">
        <v>0</v>
      </c>
    </row>
    <row r="45" spans="1:20" x14ac:dyDescent="0.2">
      <c r="A45" t="s">
        <v>223</v>
      </c>
      <c r="B45">
        <v>1.25</v>
      </c>
      <c r="C45">
        <v>1</v>
      </c>
      <c r="D45">
        <v>1</v>
      </c>
      <c r="E45">
        <v>0.5</v>
      </c>
      <c r="F45">
        <v>0.5</v>
      </c>
      <c r="G45">
        <v>0.75</v>
      </c>
      <c r="H45">
        <v>0</v>
      </c>
      <c r="I45">
        <v>0</v>
      </c>
      <c r="J45">
        <v>0</v>
      </c>
      <c r="K45">
        <v>0</v>
      </c>
    </row>
    <row r="46" spans="1:20" x14ac:dyDescent="0.2">
      <c r="A46" t="s">
        <v>224</v>
      </c>
      <c r="B46">
        <v>1</v>
      </c>
      <c r="C46">
        <v>0.5</v>
      </c>
      <c r="D46">
        <v>1</v>
      </c>
      <c r="E46">
        <v>0.75</v>
      </c>
      <c r="F46">
        <v>0.75</v>
      </c>
      <c r="G46">
        <v>0.5</v>
      </c>
      <c r="H46">
        <v>0</v>
      </c>
      <c r="I46">
        <v>0</v>
      </c>
      <c r="J46">
        <v>0</v>
      </c>
      <c r="K46">
        <v>0</v>
      </c>
      <c r="M46" s="32"/>
      <c r="N46" s="32"/>
      <c r="O46" s="32"/>
      <c r="P46" s="32"/>
      <c r="Q46" s="32"/>
      <c r="R46" s="32"/>
      <c r="S46" s="32"/>
      <c r="T46" s="32"/>
    </row>
    <row r="47" spans="1:20" x14ac:dyDescent="0.2">
      <c r="A47" t="s">
        <v>225</v>
      </c>
      <c r="B47">
        <v>130</v>
      </c>
      <c r="C47">
        <v>9.1</v>
      </c>
      <c r="D47">
        <v>8.4</v>
      </c>
      <c r="E47">
        <v>0.7</v>
      </c>
      <c r="F47">
        <v>0.9</v>
      </c>
      <c r="G47">
        <v>1</v>
      </c>
      <c r="H47">
        <v>0</v>
      </c>
      <c r="I47">
        <v>0</v>
      </c>
      <c r="J47">
        <v>0</v>
      </c>
      <c r="K47">
        <v>0</v>
      </c>
      <c r="M47" s="32"/>
      <c r="N47" s="32"/>
      <c r="O47" s="32"/>
      <c r="P47" s="32"/>
      <c r="Q47" s="32"/>
      <c r="R47" s="32"/>
      <c r="S47" s="32"/>
      <c r="T47" s="32"/>
    </row>
    <row r="48" spans="1:20" x14ac:dyDescent="0.2">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2">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2">
      <c r="A50" t="s">
        <v>228</v>
      </c>
      <c r="B50">
        <v>132</v>
      </c>
      <c r="C50">
        <v>9.1</v>
      </c>
      <c r="D50">
        <v>8.5</v>
      </c>
      <c r="E50">
        <v>0.7</v>
      </c>
      <c r="F50">
        <v>0.9</v>
      </c>
      <c r="G50">
        <v>1</v>
      </c>
      <c r="H50">
        <v>0</v>
      </c>
      <c r="I50">
        <v>0</v>
      </c>
      <c r="J50">
        <v>0</v>
      </c>
      <c r="K50">
        <v>0</v>
      </c>
      <c r="M50" s="32"/>
      <c r="N50" s="32"/>
      <c r="O50" s="32"/>
      <c r="P50" s="32"/>
      <c r="Q50" s="32"/>
      <c r="R50" s="32"/>
      <c r="S50" s="32"/>
      <c r="T50" s="32"/>
    </row>
    <row r="51" spans="1:20" ht="13.5" thickBot="1" x14ac:dyDescent="0.25">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x14ac:dyDescent="0.2">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2">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x14ac:dyDescent="0.2">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x14ac:dyDescent="0.2">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75" x14ac:dyDescent="0.2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x14ac:dyDescent="0.2">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x14ac:dyDescent="0.2">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x14ac:dyDescent="0.2">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2">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2">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2">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2">
      <c r="A63" t="s">
        <v>122</v>
      </c>
      <c r="B63">
        <v>0</v>
      </c>
      <c r="C63">
        <v>0</v>
      </c>
      <c r="D63">
        <v>0</v>
      </c>
      <c r="E63">
        <v>0</v>
      </c>
      <c r="F63">
        <v>0</v>
      </c>
      <c r="G63">
        <v>0</v>
      </c>
      <c r="H63">
        <v>0</v>
      </c>
      <c r="I63">
        <v>0</v>
      </c>
      <c r="J63">
        <v>0</v>
      </c>
      <c r="K63">
        <v>0</v>
      </c>
    </row>
    <row r="64" spans="1:20" ht="15.75" x14ac:dyDescent="0.25">
      <c r="A64" t="s">
        <v>238</v>
      </c>
      <c r="B64" s="338">
        <v>4149437</v>
      </c>
      <c r="C64" s="338">
        <v>4149437</v>
      </c>
      <c r="D64" s="338">
        <v>4149437</v>
      </c>
      <c r="E64" s="338">
        <v>4149437</v>
      </c>
      <c r="F64" s="338">
        <v>4149437</v>
      </c>
      <c r="G64">
        <v>0</v>
      </c>
      <c r="H64">
        <v>0</v>
      </c>
      <c r="I64">
        <v>0</v>
      </c>
      <c r="J64">
        <v>0</v>
      </c>
      <c r="K64">
        <v>0</v>
      </c>
    </row>
    <row r="65" spans="1:13" x14ac:dyDescent="0.2">
      <c r="A65" t="s">
        <v>239</v>
      </c>
      <c r="B65">
        <v>1000000</v>
      </c>
      <c r="C65">
        <v>1000000</v>
      </c>
      <c r="D65">
        <v>1000000</v>
      </c>
      <c r="E65">
        <v>1000000</v>
      </c>
      <c r="F65">
        <v>1000000</v>
      </c>
      <c r="G65">
        <v>0</v>
      </c>
      <c r="H65">
        <v>0</v>
      </c>
      <c r="I65">
        <v>0</v>
      </c>
      <c r="J65">
        <v>0</v>
      </c>
      <c r="K65">
        <v>0</v>
      </c>
    </row>
    <row r="66" spans="1:13" x14ac:dyDescent="0.2">
      <c r="A66" t="s">
        <v>125</v>
      </c>
      <c r="B66">
        <v>20521694</v>
      </c>
      <c r="C66">
        <v>20521694</v>
      </c>
      <c r="D66">
        <v>20521694</v>
      </c>
      <c r="E66">
        <v>20521694</v>
      </c>
      <c r="F66">
        <v>20521694</v>
      </c>
      <c r="G66">
        <v>0</v>
      </c>
      <c r="H66">
        <v>0</v>
      </c>
      <c r="I66">
        <v>0</v>
      </c>
      <c r="J66">
        <v>0</v>
      </c>
      <c r="K66">
        <v>0</v>
      </c>
    </row>
    <row r="67" spans="1:13" x14ac:dyDescent="0.2">
      <c r="A67" t="s">
        <v>240</v>
      </c>
      <c r="B67">
        <v>34288738.077736109</v>
      </c>
      <c r="C67">
        <v>34239156.8797464</v>
      </c>
      <c r="D67">
        <v>34288738.077736109</v>
      </c>
      <c r="E67">
        <v>34288738.077736109</v>
      </c>
      <c r="F67">
        <v>34239156.8797464</v>
      </c>
      <c r="G67">
        <v>0</v>
      </c>
      <c r="H67">
        <v>0</v>
      </c>
      <c r="I67">
        <v>0</v>
      </c>
      <c r="J67">
        <v>0</v>
      </c>
      <c r="K67">
        <v>0</v>
      </c>
    </row>
    <row r="68" spans="1:13" x14ac:dyDescent="0.2">
      <c r="A68" t="s">
        <v>241</v>
      </c>
      <c r="B68">
        <v>0</v>
      </c>
      <c r="C68">
        <v>0</v>
      </c>
      <c r="D68">
        <v>0</v>
      </c>
      <c r="E68">
        <v>0</v>
      </c>
      <c r="F68">
        <v>0</v>
      </c>
      <c r="G68">
        <v>0</v>
      </c>
      <c r="H68">
        <v>0</v>
      </c>
      <c r="I68">
        <v>0</v>
      </c>
      <c r="J68">
        <v>0</v>
      </c>
      <c r="K68">
        <v>0</v>
      </c>
    </row>
    <row r="69" spans="1:13" x14ac:dyDescent="0.2">
      <c r="A69" t="s">
        <v>242</v>
      </c>
      <c r="B69">
        <v>21318597.064019348</v>
      </c>
      <c r="C69">
        <v>21318597.064019348</v>
      </c>
      <c r="D69">
        <v>21318597.064019348</v>
      </c>
      <c r="E69">
        <v>21318597.064019348</v>
      </c>
      <c r="F69">
        <v>21318597.064019348</v>
      </c>
      <c r="G69">
        <v>0</v>
      </c>
      <c r="H69">
        <v>0</v>
      </c>
      <c r="I69">
        <v>0</v>
      </c>
      <c r="J69">
        <v>0</v>
      </c>
      <c r="K69">
        <v>0</v>
      </c>
    </row>
    <row r="70" spans="1:13" x14ac:dyDescent="0.2">
      <c r="A70" t="s">
        <v>243</v>
      </c>
      <c r="B70">
        <v>1497748.5777361132</v>
      </c>
      <c r="C70">
        <v>1506138.8797463998</v>
      </c>
      <c r="D70">
        <v>1497748.5777361132</v>
      </c>
      <c r="E70">
        <v>1497748.5777361132</v>
      </c>
      <c r="F70">
        <v>1506138.8797463998</v>
      </c>
      <c r="G70">
        <v>0</v>
      </c>
      <c r="H70">
        <v>0</v>
      </c>
      <c r="I70">
        <v>0</v>
      </c>
      <c r="J70">
        <v>0</v>
      </c>
      <c r="K70">
        <v>0</v>
      </c>
    </row>
    <row r="71" spans="1:13" x14ac:dyDescent="0.2">
      <c r="A71" t="s">
        <v>244</v>
      </c>
      <c r="B71">
        <v>1</v>
      </c>
      <c r="C71">
        <v>1</v>
      </c>
      <c r="D71">
        <v>1</v>
      </c>
      <c r="E71">
        <v>1</v>
      </c>
      <c r="F71">
        <v>1</v>
      </c>
      <c r="G71">
        <v>0</v>
      </c>
      <c r="H71">
        <v>0</v>
      </c>
      <c r="I71">
        <v>0</v>
      </c>
      <c r="J71">
        <v>0</v>
      </c>
      <c r="K71">
        <v>0</v>
      </c>
    </row>
    <row r="72" spans="1:13" x14ac:dyDescent="0.2">
      <c r="A72" t="s">
        <v>245</v>
      </c>
      <c r="B72">
        <v>1.0149439601494397</v>
      </c>
      <c r="C72">
        <v>0.97758405977584062</v>
      </c>
      <c r="D72">
        <v>1.0149439601494397</v>
      </c>
      <c r="E72">
        <v>1.0149439601494397</v>
      </c>
      <c r="F72">
        <v>0.97758405977584062</v>
      </c>
      <c r="G72">
        <v>0</v>
      </c>
      <c r="H72">
        <v>0</v>
      </c>
      <c r="I72">
        <v>0</v>
      </c>
      <c r="J72">
        <v>0</v>
      </c>
      <c r="K72">
        <v>0</v>
      </c>
    </row>
    <row r="73" spans="1:13" x14ac:dyDescent="0.2">
      <c r="A73" t="s">
        <v>246</v>
      </c>
      <c r="B73">
        <v>1</v>
      </c>
      <c r="C73">
        <v>2</v>
      </c>
      <c r="D73">
        <v>3</v>
      </c>
      <c r="E73">
        <v>4</v>
      </c>
      <c r="F73">
        <v>5</v>
      </c>
      <c r="G73">
        <v>0</v>
      </c>
      <c r="H73">
        <v>0</v>
      </c>
      <c r="I73">
        <v>0</v>
      </c>
      <c r="J73">
        <v>0</v>
      </c>
      <c r="K73">
        <v>0</v>
      </c>
    </row>
    <row r="74" spans="1:13" x14ac:dyDescent="0.2">
      <c r="A74" t="s">
        <v>435</v>
      </c>
      <c r="B74">
        <v>0</v>
      </c>
      <c r="C74">
        <v>0</v>
      </c>
      <c r="D74">
        <v>0</v>
      </c>
      <c r="E74">
        <v>0</v>
      </c>
      <c r="F74">
        <v>0</v>
      </c>
      <c r="G74">
        <v>0</v>
      </c>
      <c r="H74">
        <v>0</v>
      </c>
      <c r="I74">
        <v>0</v>
      </c>
      <c r="J74">
        <v>0</v>
      </c>
      <c r="K74">
        <v>0</v>
      </c>
    </row>
    <row r="75" spans="1:13" x14ac:dyDescent="0.2">
      <c r="A75" t="s">
        <v>436</v>
      </c>
      <c r="B75">
        <v>0</v>
      </c>
      <c r="C75">
        <v>0</v>
      </c>
      <c r="D75">
        <v>0</v>
      </c>
      <c r="E75">
        <v>0</v>
      </c>
      <c r="F75">
        <v>0</v>
      </c>
      <c r="G75">
        <v>0</v>
      </c>
      <c r="H75">
        <v>0</v>
      </c>
      <c r="I75">
        <v>0</v>
      </c>
      <c r="J75">
        <v>0</v>
      </c>
      <c r="K75">
        <v>0</v>
      </c>
    </row>
    <row r="76" spans="1:13" x14ac:dyDescent="0.2">
      <c r="A76" t="s">
        <v>437</v>
      </c>
      <c r="B76">
        <v>0</v>
      </c>
      <c r="C76">
        <v>0</v>
      </c>
      <c r="D76">
        <v>0</v>
      </c>
      <c r="E76">
        <v>0</v>
      </c>
      <c r="F76">
        <v>0</v>
      </c>
      <c r="G76">
        <v>0</v>
      </c>
      <c r="H76">
        <v>0</v>
      </c>
      <c r="I76">
        <v>0</v>
      </c>
      <c r="J76">
        <v>0</v>
      </c>
      <c r="K76">
        <v>0</v>
      </c>
    </row>
    <row r="77" spans="1:13" ht="13.5" thickBot="1" x14ac:dyDescent="0.25">
      <c r="A77" s="325" t="s">
        <v>438</v>
      </c>
      <c r="B77" s="325">
        <v>0</v>
      </c>
      <c r="C77" s="325">
        <v>0</v>
      </c>
      <c r="D77" s="325">
        <v>0</v>
      </c>
      <c r="E77" s="325">
        <v>0</v>
      </c>
      <c r="F77" s="325">
        <v>0</v>
      </c>
      <c r="G77" s="325">
        <v>0</v>
      </c>
      <c r="H77" s="325">
        <v>0</v>
      </c>
      <c r="I77" s="325">
        <v>0</v>
      </c>
      <c r="J77" s="325">
        <v>0</v>
      </c>
      <c r="K77" s="325">
        <v>0</v>
      </c>
      <c r="L77" s="325"/>
      <c r="M77" s="325"/>
    </row>
    <row r="78" spans="1:13" x14ac:dyDescent="0.2">
      <c r="A78" t="s">
        <v>247</v>
      </c>
      <c r="B78">
        <v>3</v>
      </c>
    </row>
    <row r="79" spans="1:13" x14ac:dyDescent="0.2">
      <c r="A79" t="s">
        <v>248</v>
      </c>
      <c r="B79">
        <v>40000</v>
      </c>
    </row>
    <row r="80" spans="1:13" x14ac:dyDescent="0.2">
      <c r="A80" t="s">
        <v>249</v>
      </c>
      <c r="B80">
        <v>40000</v>
      </c>
    </row>
    <row r="81" spans="1:2" x14ac:dyDescent="0.2">
      <c r="A81" t="s">
        <v>250</v>
      </c>
      <c r="B81">
        <v>40</v>
      </c>
    </row>
    <row r="82" spans="1:2" x14ac:dyDescent="0.2">
      <c r="A82" t="s">
        <v>251</v>
      </c>
      <c r="B82">
        <v>8000</v>
      </c>
    </row>
    <row r="83" spans="1:2" x14ac:dyDescent="0.2">
      <c r="A83" t="s">
        <v>252</v>
      </c>
      <c r="B83">
        <v>320000</v>
      </c>
    </row>
    <row r="84" spans="1:2" x14ac:dyDescent="0.2">
      <c r="A84" t="s">
        <v>253</v>
      </c>
      <c r="B84">
        <v>35.006774683703753</v>
      </c>
    </row>
    <row r="85" spans="1:2" x14ac:dyDescent="0.2">
      <c r="A85" t="s">
        <v>254</v>
      </c>
      <c r="B85">
        <v>54818</v>
      </c>
    </row>
    <row r="86" spans="1:2" x14ac:dyDescent="0.2">
      <c r="A86" t="s">
        <v>255</v>
      </c>
      <c r="B86">
        <v>36867</v>
      </c>
    </row>
    <row r="87" spans="1:2" x14ac:dyDescent="0.2">
      <c r="A87" t="s">
        <v>256</v>
      </c>
      <c r="B87">
        <v>20910</v>
      </c>
    </row>
    <row r="88" spans="1:2" x14ac:dyDescent="0.2">
      <c r="A88" t="s">
        <v>257</v>
      </c>
      <c r="B88">
        <v>31102</v>
      </c>
    </row>
    <row r="89" spans="1:2" x14ac:dyDescent="0.2">
      <c r="A89" t="s">
        <v>258</v>
      </c>
      <c r="B89">
        <v>25268</v>
      </c>
    </row>
    <row r="90" spans="1:2" x14ac:dyDescent="0.2">
      <c r="A90" t="s">
        <v>259</v>
      </c>
      <c r="B90">
        <v>74477</v>
      </c>
    </row>
    <row r="91" spans="1:2" x14ac:dyDescent="0.2">
      <c r="A91" t="s">
        <v>260</v>
      </c>
      <c r="B91">
        <v>54818</v>
      </c>
    </row>
    <row r="92" spans="1:2" x14ac:dyDescent="0.2">
      <c r="A92" t="s">
        <v>261</v>
      </c>
      <c r="B92">
        <v>36867</v>
      </c>
    </row>
    <row r="93" spans="1:2" x14ac:dyDescent="0.2">
      <c r="A93" t="s">
        <v>262</v>
      </c>
      <c r="B93">
        <v>20910</v>
      </c>
    </row>
    <row r="94" spans="1:2" x14ac:dyDescent="0.2">
      <c r="A94" t="s">
        <v>263</v>
      </c>
      <c r="B94">
        <v>31102</v>
      </c>
    </row>
    <row r="95" spans="1:2" x14ac:dyDescent="0.2">
      <c r="A95" t="s">
        <v>264</v>
      </c>
      <c r="B95">
        <v>25268</v>
      </c>
    </row>
    <row r="96" spans="1:2" x14ac:dyDescent="0.2">
      <c r="A96" t="s">
        <v>265</v>
      </c>
      <c r="B96">
        <v>74477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246681000</v>
      </c>
    </row>
    <row r="104" spans="1:2" x14ac:dyDescent="0.2">
      <c r="A104" t="s">
        <v>273</v>
      </c>
      <c r="B104">
        <v>8958681</v>
      </c>
    </row>
    <row r="105" spans="1:2" x14ac:dyDescent="0.2">
      <c r="A105" t="s">
        <v>274</v>
      </c>
      <c r="B105">
        <v>7998075</v>
      </c>
    </row>
    <row r="106" spans="1:2" x14ac:dyDescent="0.2">
      <c r="A106" t="s">
        <v>275</v>
      </c>
      <c r="B106">
        <v>909733.5</v>
      </c>
    </row>
    <row r="107" spans="1:2" x14ac:dyDescent="0.2">
      <c r="A107" t="s">
        <v>276</v>
      </c>
      <c r="B107">
        <v>1734648.2</v>
      </c>
    </row>
    <row r="108" spans="1:2" x14ac:dyDescent="0.2">
      <c r="A108" t="s">
        <v>277</v>
      </c>
      <c r="B108">
        <v>3351465</v>
      </c>
    </row>
    <row r="109" spans="1:2" x14ac:dyDescent="0.2">
      <c r="A109" t="s">
        <v>278</v>
      </c>
      <c r="B109">
        <v>3744.9212085952813</v>
      </c>
    </row>
    <row r="110" spans="1:2" x14ac:dyDescent="0.2">
      <c r="A110" t="s">
        <v>279</v>
      </c>
      <c r="B110">
        <v>268.49672151466757</v>
      </c>
    </row>
    <row r="111" spans="1:2" x14ac:dyDescent="0.2">
      <c r="A111" t="s">
        <v>280</v>
      </c>
      <c r="B111">
        <v>235.47610629803665</v>
      </c>
    </row>
    <row r="112" spans="1:2" x14ac:dyDescent="0.2">
      <c r="A112" t="s">
        <v>281</v>
      </c>
      <c r="B112">
        <v>20.093224499475333</v>
      </c>
    </row>
    <row r="113" spans="1:2" x14ac:dyDescent="0.2">
      <c r="A113" t="s">
        <v>282</v>
      </c>
      <c r="B113">
        <v>26.208553694967829</v>
      </c>
    </row>
    <row r="114" spans="1:2" x14ac:dyDescent="0.2">
      <c r="A114" t="s">
        <v>283</v>
      </c>
      <c r="B114">
        <v>28.87061521663092</v>
      </c>
    </row>
    <row r="115" spans="1:2" x14ac:dyDescent="0.2">
      <c r="A115" t="s">
        <v>284</v>
      </c>
      <c r="B115">
        <v>14999952</v>
      </c>
    </row>
    <row r="116" spans="1:2" x14ac:dyDescent="0.2">
      <c r="A116" t="s">
        <v>285</v>
      </c>
      <c r="B116">
        <v>810002.1</v>
      </c>
    </row>
    <row r="117" spans="1:2" x14ac:dyDescent="0.2">
      <c r="A117" t="s">
        <v>286</v>
      </c>
      <c r="B117">
        <v>1274996.2</v>
      </c>
    </row>
    <row r="118" spans="1:2" x14ac:dyDescent="0.2">
      <c r="A118" t="s">
        <v>287</v>
      </c>
      <c r="B118">
        <v>97499.76</v>
      </c>
    </row>
    <row r="119" spans="1:2" x14ac:dyDescent="0.2">
      <c r="A119" t="s">
        <v>288</v>
      </c>
      <c r="B119">
        <v>229500</v>
      </c>
    </row>
    <row r="120" spans="1:2" x14ac:dyDescent="0.2">
      <c r="A120" t="s">
        <v>289</v>
      </c>
      <c r="B120">
        <v>250000</v>
      </c>
    </row>
    <row r="121" spans="1:2" x14ac:dyDescent="0.2">
      <c r="A121" t="s">
        <v>290</v>
      </c>
      <c r="B121">
        <v>0</v>
      </c>
    </row>
    <row r="122" spans="1:2" x14ac:dyDescent="0.2">
      <c r="A122" t="s">
        <v>291</v>
      </c>
      <c r="B122">
        <v>537520.86</v>
      </c>
    </row>
    <row r="123" spans="1:2" x14ac:dyDescent="0.2">
      <c r="A123" t="s">
        <v>292</v>
      </c>
      <c r="B123">
        <v>639846</v>
      </c>
    </row>
    <row r="124" spans="1:2" x14ac:dyDescent="0.2">
      <c r="A124" t="s">
        <v>293</v>
      </c>
      <c r="B124">
        <v>90973.35</v>
      </c>
    </row>
    <row r="125" spans="1:2" x14ac:dyDescent="0.2">
      <c r="A125" t="s">
        <v>294</v>
      </c>
      <c r="B125">
        <v>173464.82</v>
      </c>
    </row>
    <row r="126" spans="1:2" x14ac:dyDescent="0.2">
      <c r="A126" t="s">
        <v>295</v>
      </c>
      <c r="B126">
        <v>167573.25</v>
      </c>
    </row>
    <row r="127" spans="1:2" x14ac:dyDescent="0.2">
      <c r="A127" t="s">
        <v>296</v>
      </c>
      <c r="B127">
        <v>46537</v>
      </c>
    </row>
    <row r="128" spans="1:2" x14ac:dyDescent="0.2">
      <c r="A128" t="s">
        <v>297</v>
      </c>
      <c r="B128">
        <v>28802</v>
      </c>
    </row>
    <row r="129" spans="1:2" x14ac:dyDescent="0.2">
      <c r="A129" t="s">
        <v>298</v>
      </c>
      <c r="B129">
        <v>14142</v>
      </c>
    </row>
    <row r="130" spans="1:2" x14ac:dyDescent="0.2">
      <c r="A130" t="s">
        <v>299</v>
      </c>
      <c r="B130">
        <v>26467</v>
      </c>
    </row>
    <row r="131" spans="1:2" x14ac:dyDescent="0.2">
      <c r="A131" t="s">
        <v>300</v>
      </c>
      <c r="B131">
        <v>21553</v>
      </c>
    </row>
    <row r="132" spans="1:2" x14ac:dyDescent="0.2">
      <c r="A132" t="s">
        <v>301</v>
      </c>
      <c r="B132">
        <v>64794</v>
      </c>
    </row>
    <row r="133" spans="1:2" x14ac:dyDescent="0.2">
      <c r="A133" t="s">
        <v>302</v>
      </c>
      <c r="B133">
        <v>46537</v>
      </c>
    </row>
    <row r="134" spans="1:2" x14ac:dyDescent="0.2">
      <c r="A134" t="s">
        <v>303</v>
      </c>
      <c r="B134">
        <v>28802</v>
      </c>
    </row>
    <row r="135" spans="1:2" x14ac:dyDescent="0.2">
      <c r="A135" t="s">
        <v>304</v>
      </c>
      <c r="B135">
        <v>14142</v>
      </c>
    </row>
    <row r="136" spans="1:2" x14ac:dyDescent="0.2">
      <c r="A136" t="s">
        <v>305</v>
      </c>
      <c r="B136">
        <v>26467</v>
      </c>
    </row>
    <row r="137" spans="1:2" x14ac:dyDescent="0.2">
      <c r="A137" t="s">
        <v>306</v>
      </c>
      <c r="B137">
        <v>21553</v>
      </c>
    </row>
    <row r="138" spans="1:2" x14ac:dyDescent="0.2">
      <c r="A138" t="s">
        <v>307</v>
      </c>
      <c r="B138">
        <v>64794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255953499.99999997</v>
      </c>
    </row>
    <row r="146" spans="1:2" x14ac:dyDescent="0.2">
      <c r="A146" t="s">
        <v>315</v>
      </c>
      <c r="B146">
        <v>8554194</v>
      </c>
    </row>
    <row r="147" spans="1:2" x14ac:dyDescent="0.2">
      <c r="A147" t="s">
        <v>316</v>
      </c>
      <c r="B147">
        <v>6611385.0000000009</v>
      </c>
    </row>
    <row r="148" spans="1:2" x14ac:dyDescent="0.2">
      <c r="A148" t="s">
        <v>317</v>
      </c>
      <c r="B148">
        <v>946195.25</v>
      </c>
    </row>
    <row r="149" spans="1:2" x14ac:dyDescent="0.2">
      <c r="A149" t="s">
        <v>318</v>
      </c>
      <c r="B149">
        <v>1813684.95</v>
      </c>
    </row>
    <row r="150" spans="1:2" x14ac:dyDescent="0.2">
      <c r="A150" t="s">
        <v>319</v>
      </c>
      <c r="B150">
        <v>3563670</v>
      </c>
    </row>
    <row r="151" spans="1:2" x14ac:dyDescent="0.2">
      <c r="A151" t="s">
        <v>320</v>
      </c>
      <c r="B151">
        <v>4441.1894445126372</v>
      </c>
    </row>
    <row r="152" spans="1:2" x14ac:dyDescent="0.2">
      <c r="A152" t="s">
        <v>321</v>
      </c>
      <c r="B152">
        <v>310.57698359066313</v>
      </c>
    </row>
    <row r="153" spans="1:2" x14ac:dyDescent="0.2">
      <c r="A153" t="s">
        <v>322</v>
      </c>
      <c r="B153">
        <v>277.18160901102192</v>
      </c>
    </row>
    <row r="154" spans="1:2" x14ac:dyDescent="0.2">
      <c r="A154" t="s">
        <v>323</v>
      </c>
      <c r="B154">
        <v>22.697808459952419</v>
      </c>
    </row>
    <row r="155" spans="1:2" x14ac:dyDescent="0.2">
      <c r="A155" t="s">
        <v>324</v>
      </c>
      <c r="B155">
        <v>29.605837121677073</v>
      </c>
    </row>
    <row r="156" spans="1:2" x14ac:dyDescent="0.2">
      <c r="A156" t="s">
        <v>325</v>
      </c>
      <c r="B156">
        <v>33.145374579641192</v>
      </c>
    </row>
    <row r="157" spans="1:2" x14ac:dyDescent="0.2">
      <c r="A157" t="s">
        <v>326</v>
      </c>
      <c r="B157">
        <v>19999980</v>
      </c>
    </row>
    <row r="158" spans="1:2" x14ac:dyDescent="0.2">
      <c r="A158" t="s">
        <v>327</v>
      </c>
      <c r="B158">
        <v>1079999.7</v>
      </c>
    </row>
    <row r="159" spans="1:2" x14ac:dyDescent="0.2">
      <c r="A159" t="s">
        <v>328</v>
      </c>
      <c r="B159">
        <v>1699997.7</v>
      </c>
    </row>
    <row r="160" spans="1:2" x14ac:dyDescent="0.2">
      <c r="A160" t="s">
        <v>329</v>
      </c>
      <c r="B160">
        <v>130000.14</v>
      </c>
    </row>
    <row r="161" spans="1:2" x14ac:dyDescent="0.2">
      <c r="A161" t="s">
        <v>330</v>
      </c>
      <c r="B161">
        <v>306000</v>
      </c>
    </row>
    <row r="162" spans="1:2" x14ac:dyDescent="0.2">
      <c r="A162" t="s">
        <v>331</v>
      </c>
      <c r="B162">
        <v>400000</v>
      </c>
    </row>
    <row r="163" spans="1:2" x14ac:dyDescent="0.2">
      <c r="A163" t="s">
        <v>332</v>
      </c>
      <c r="B163">
        <v>30714419.999999996</v>
      </c>
    </row>
    <row r="164" spans="1:2" x14ac:dyDescent="0.2">
      <c r="A164" t="s">
        <v>333</v>
      </c>
      <c r="B164">
        <v>513251.64</v>
      </c>
    </row>
    <row r="165" spans="1:2" x14ac:dyDescent="0.2">
      <c r="A165" t="s">
        <v>334</v>
      </c>
      <c r="B165">
        <v>528910.80000000005</v>
      </c>
    </row>
    <row r="166" spans="1:2" x14ac:dyDescent="0.2">
      <c r="A166" t="s">
        <v>335</v>
      </c>
      <c r="B166">
        <v>0</v>
      </c>
    </row>
    <row r="167" spans="1:2" x14ac:dyDescent="0.2">
      <c r="A167" t="s">
        <v>336</v>
      </c>
      <c r="B167">
        <v>0</v>
      </c>
    </row>
    <row r="168" spans="1:2" x14ac:dyDescent="0.2">
      <c r="A168" t="s">
        <v>337</v>
      </c>
      <c r="B168">
        <v>178183.5</v>
      </c>
    </row>
    <row r="169" spans="1:2" x14ac:dyDescent="0.2">
      <c r="A169" t="s">
        <v>338</v>
      </c>
      <c r="B169">
        <v>1</v>
      </c>
    </row>
    <row r="170" spans="1:2" x14ac:dyDescent="0.2">
      <c r="A170" t="s">
        <v>339</v>
      </c>
      <c r="B170">
        <v>5</v>
      </c>
    </row>
    <row r="171" spans="1:2" x14ac:dyDescent="0.2">
      <c r="A171" t="s">
        <v>340</v>
      </c>
      <c r="B171">
        <v>225859</v>
      </c>
    </row>
    <row r="172" spans="1:2" x14ac:dyDescent="0.2">
      <c r="A172" t="s">
        <v>341</v>
      </c>
      <c r="B172">
        <v>173470704</v>
      </c>
    </row>
    <row r="173" spans="1:2" x14ac:dyDescent="0.2">
      <c r="A173" t="s">
        <v>342</v>
      </c>
      <c r="B173">
        <v>578237088</v>
      </c>
    </row>
    <row r="174" spans="1:2" x14ac:dyDescent="0.2">
      <c r="A174" t="s">
        <v>343</v>
      </c>
      <c r="B174">
        <v>225859</v>
      </c>
    </row>
    <row r="175" spans="1:2" x14ac:dyDescent="0.2">
      <c r="A175" t="s">
        <v>344</v>
      </c>
      <c r="B175">
        <v>173470704</v>
      </c>
    </row>
    <row r="176" spans="1:2" x14ac:dyDescent="0.2">
      <c r="A176" t="s">
        <v>345</v>
      </c>
      <c r="B176">
        <v>578237088</v>
      </c>
    </row>
    <row r="177" spans="1:2" x14ac:dyDescent="0.2">
      <c r="A177" t="s">
        <v>346</v>
      </c>
      <c r="B177">
        <v>223063</v>
      </c>
    </row>
    <row r="178" spans="1:2" x14ac:dyDescent="0.2">
      <c r="A178" t="s">
        <v>347</v>
      </c>
      <c r="B178">
        <v>172816644</v>
      </c>
    </row>
    <row r="179" spans="1:2" x14ac:dyDescent="0.2">
      <c r="A179" t="s">
        <v>348</v>
      </c>
      <c r="B179">
        <v>560306208</v>
      </c>
    </row>
    <row r="180" spans="1:2" x14ac:dyDescent="0.2">
      <c r="A180" t="s">
        <v>349</v>
      </c>
      <c r="B180">
        <v>225859</v>
      </c>
    </row>
    <row r="181" spans="1:2" x14ac:dyDescent="0.2">
      <c r="A181" t="s">
        <v>350</v>
      </c>
      <c r="B181">
        <v>1578100.5</v>
      </c>
    </row>
    <row r="182" spans="1:2" x14ac:dyDescent="0.2">
      <c r="A182" t="s">
        <v>351</v>
      </c>
      <c r="B182">
        <v>4633914.5999999996</v>
      </c>
    </row>
    <row r="183" spans="1:2" x14ac:dyDescent="0.2">
      <c r="A183" t="s">
        <v>352</v>
      </c>
      <c r="B183">
        <v>225859</v>
      </c>
    </row>
    <row r="184" spans="1:2" x14ac:dyDescent="0.2">
      <c r="A184" t="s">
        <v>353</v>
      </c>
      <c r="B184">
        <v>1578100.5</v>
      </c>
    </row>
    <row r="185" spans="1:2" x14ac:dyDescent="0.2">
      <c r="A185" t="s">
        <v>354</v>
      </c>
      <c r="B185">
        <v>4633914.5999999996</v>
      </c>
    </row>
    <row r="186" spans="1:2" x14ac:dyDescent="0.2">
      <c r="A186" t="s">
        <v>355</v>
      </c>
      <c r="B186">
        <v>223511</v>
      </c>
    </row>
    <row r="187" spans="1:2" x14ac:dyDescent="0.2">
      <c r="A187" t="s">
        <v>356</v>
      </c>
      <c r="B187">
        <v>1580895.9</v>
      </c>
    </row>
    <row r="188" spans="1:2" x14ac:dyDescent="0.2">
      <c r="A188" t="s">
        <v>357</v>
      </c>
      <c r="B188">
        <v>4587562.8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37076</v>
      </c>
    </row>
    <row r="193" spans="1:2" x14ac:dyDescent="0.2">
      <c r="A193" t="s">
        <v>362</v>
      </c>
      <c r="B193">
        <v>123397032</v>
      </c>
    </row>
    <row r="194" spans="1:2" x14ac:dyDescent="0.2">
      <c r="A194" t="s">
        <v>363</v>
      </c>
      <c r="B194">
        <v>3328.2171266143923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86223</v>
      </c>
    </row>
    <row r="202" spans="1:2" x14ac:dyDescent="0.2">
      <c r="A202" t="s">
        <v>371</v>
      </c>
      <c r="B202">
        <v>2371473</v>
      </c>
    </row>
    <row r="203" spans="1:2" x14ac:dyDescent="0.2">
      <c r="A203" t="s">
        <v>372</v>
      </c>
      <c r="B203">
        <v>27.503952023164896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70664</v>
      </c>
    </row>
    <row r="208" spans="1:2" x14ac:dyDescent="0.2">
      <c r="A208" t="s">
        <v>377</v>
      </c>
      <c r="B208">
        <v>131907</v>
      </c>
    </row>
    <row r="209" spans="1:2" x14ac:dyDescent="0.2">
      <c r="A209" t="s">
        <v>378</v>
      </c>
      <c r="B209">
        <v>0</v>
      </c>
    </row>
    <row r="210" spans="1:2" x14ac:dyDescent="0.2">
      <c r="A210" t="s">
        <v>379</v>
      </c>
      <c r="B210">
        <v>0</v>
      </c>
    </row>
    <row r="211" spans="1:2" x14ac:dyDescent="0.2">
      <c r="A211" t="s">
        <v>380</v>
      </c>
      <c r="B211">
        <v>393391.25</v>
      </c>
    </row>
    <row r="212" spans="1:2" x14ac:dyDescent="0.2">
      <c r="A212" t="s">
        <v>381</v>
      </c>
      <c r="B212">
        <v>447541</v>
      </c>
    </row>
    <row r="213" spans="1:2" x14ac:dyDescent="0.2">
      <c r="A213" t="s">
        <v>382</v>
      </c>
      <c r="B213">
        <v>21318597.064019348</v>
      </c>
    </row>
    <row r="214" spans="1:2" x14ac:dyDescent="0.2">
      <c r="A214" t="s">
        <v>137</v>
      </c>
      <c r="B214">
        <v>90790</v>
      </c>
    </row>
    <row r="215" spans="1:2" x14ac:dyDescent="0.2">
      <c r="A215" t="s">
        <v>383</v>
      </c>
      <c r="B215">
        <v>0</v>
      </c>
    </row>
    <row r="216" spans="1:2" x14ac:dyDescent="0.2">
      <c r="A216" t="s">
        <v>384</v>
      </c>
      <c r="B216">
        <v>21409387.064019348</v>
      </c>
    </row>
    <row r="217" spans="1:2" x14ac:dyDescent="0.2">
      <c r="A217" t="s">
        <v>385</v>
      </c>
      <c r="B217">
        <v>13414178</v>
      </c>
    </row>
    <row r="218" spans="1:2" x14ac:dyDescent="0.2">
      <c r="A218" t="s">
        <v>386</v>
      </c>
      <c r="B218">
        <v>595962.25</v>
      </c>
    </row>
    <row r="219" spans="1:2" x14ac:dyDescent="0.2">
      <c r="A219" t="s">
        <v>387</v>
      </c>
      <c r="B219">
        <v>2401520</v>
      </c>
    </row>
    <row r="220" spans="1:2" x14ac:dyDescent="0.2">
      <c r="A220" t="s">
        <v>388</v>
      </c>
      <c r="B220">
        <v>223299</v>
      </c>
    </row>
    <row r="221" spans="1:2" x14ac:dyDescent="0.2">
      <c r="A221" t="s">
        <v>145</v>
      </c>
      <c r="B221">
        <v>650000</v>
      </c>
    </row>
    <row r="222" spans="1:2" x14ac:dyDescent="0.2">
      <c r="A222" t="s">
        <v>146</v>
      </c>
      <c r="B222">
        <v>49793</v>
      </c>
    </row>
    <row r="223" spans="1:2" x14ac:dyDescent="0.2">
      <c r="A223" t="s">
        <v>389</v>
      </c>
      <c r="B223">
        <v>138492</v>
      </c>
    </row>
    <row r="224" spans="1:2" x14ac:dyDescent="0.2">
      <c r="A224" t="s">
        <v>390</v>
      </c>
      <c r="B224">
        <v>0</v>
      </c>
    </row>
    <row r="225" spans="1:2" x14ac:dyDescent="0.2">
      <c r="A225" t="s">
        <v>391</v>
      </c>
      <c r="B225">
        <v>0</v>
      </c>
    </row>
    <row r="226" spans="1:2" x14ac:dyDescent="0.2">
      <c r="A226" t="s">
        <v>392</v>
      </c>
      <c r="B226">
        <v>200000</v>
      </c>
    </row>
    <row r="227" spans="1:2" x14ac:dyDescent="0.2">
      <c r="A227" t="s">
        <v>152</v>
      </c>
      <c r="B227">
        <v>160000</v>
      </c>
    </row>
    <row r="228" spans="1:2" x14ac:dyDescent="0.2">
      <c r="A228" t="s">
        <v>393</v>
      </c>
      <c r="B228">
        <v>0</v>
      </c>
    </row>
    <row r="229" spans="1:2" x14ac:dyDescent="0.2">
      <c r="A229" t="s">
        <v>394</v>
      </c>
      <c r="B229">
        <v>150000</v>
      </c>
    </row>
    <row r="230" spans="1:2" x14ac:dyDescent="0.2">
      <c r="A230" t="s">
        <v>395</v>
      </c>
      <c r="B230">
        <v>1156826.2362832348</v>
      </c>
    </row>
    <row r="231" spans="1:2" x14ac:dyDescent="0.2">
      <c r="A231" t="s">
        <v>396</v>
      </c>
      <c r="B231">
        <v>19140070.486283235</v>
      </c>
    </row>
    <row r="232" spans="1:2" x14ac:dyDescent="0.2">
      <c r="A232" t="s">
        <v>397</v>
      </c>
      <c r="B232">
        <v>2269316.5777361132</v>
      </c>
    </row>
    <row r="233" spans="1:2" x14ac:dyDescent="0.2">
      <c r="A233" t="s">
        <v>398</v>
      </c>
      <c r="B233">
        <v>771568</v>
      </c>
    </row>
    <row r="234" spans="1:2" x14ac:dyDescent="0.2">
      <c r="A234" t="s">
        <v>243</v>
      </c>
      <c r="B234">
        <v>1497748.5777361132</v>
      </c>
    </row>
    <row r="235" spans="1:2" x14ac:dyDescent="0.2">
      <c r="A235" t="s">
        <v>399</v>
      </c>
      <c r="B235">
        <v>5000000</v>
      </c>
    </row>
    <row r="236" spans="1:2" x14ac:dyDescent="0.2">
      <c r="A236" t="s">
        <v>400</v>
      </c>
      <c r="B236">
        <v>13333333.333333334</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0.7</v>
      </c>
    </row>
    <row r="242" spans="1:2" x14ac:dyDescent="0.2">
      <c r="A242" t="s">
        <v>406</v>
      </c>
      <c r="B242">
        <v>1.2</v>
      </c>
    </row>
    <row r="243" spans="1:2" x14ac:dyDescent="0.2">
      <c r="A243" t="s">
        <v>407</v>
      </c>
      <c r="B243">
        <v>8056804</v>
      </c>
    </row>
    <row r="244" spans="1:2" x14ac:dyDescent="0.2">
      <c r="A244" t="s">
        <v>408</v>
      </c>
      <c r="B244">
        <v>3857574</v>
      </c>
    </row>
    <row r="245" spans="1:2" x14ac:dyDescent="0.2">
      <c r="A245" t="s">
        <v>409</v>
      </c>
      <c r="B245">
        <v>30000</v>
      </c>
    </row>
    <row r="246" spans="1:2" x14ac:dyDescent="0.2">
      <c r="A246" t="s">
        <v>410</v>
      </c>
      <c r="B246">
        <v>1</v>
      </c>
    </row>
    <row r="247" spans="1:2" x14ac:dyDescent="0.2">
      <c r="A247" t="s">
        <v>411</v>
      </c>
      <c r="B247">
        <v>1.1000000000000001</v>
      </c>
    </row>
    <row r="248" spans="1:2" x14ac:dyDescent="0.2">
      <c r="A248" t="s">
        <v>412</v>
      </c>
      <c r="B248">
        <v>1.1000000000000001</v>
      </c>
    </row>
    <row r="249" spans="1:2" x14ac:dyDescent="0.2">
      <c r="A249" t="s">
        <v>413</v>
      </c>
      <c r="B249">
        <v>10</v>
      </c>
    </row>
    <row r="250" spans="1:2" x14ac:dyDescent="0.2">
      <c r="A250" t="s">
        <v>414</v>
      </c>
      <c r="B250">
        <v>-10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
      <c r="A5" t="s">
        <v>183</v>
      </c>
      <c r="B5">
        <f>[4]p01!B5</f>
        <v>0</v>
      </c>
      <c r="C5">
        <f>[4]p01!C5</f>
        <v>0</v>
      </c>
      <c r="D5">
        <f>[4]p01!D5</f>
        <v>82340</v>
      </c>
      <c r="E5">
        <f>[4]p01!E5</f>
        <v>0</v>
      </c>
      <c r="F5">
        <f>[4]p01!F5</f>
        <v>0</v>
      </c>
      <c r="G5">
        <f>[4]p01!G5</f>
        <v>0</v>
      </c>
      <c r="H5">
        <f>[4]p01!H5</f>
        <v>0</v>
      </c>
      <c r="I5">
        <f>[4]p01!I5</f>
        <v>0</v>
      </c>
      <c r="J5">
        <f>[4]p01!J5</f>
        <v>0</v>
      </c>
      <c r="K5">
        <f>[4]p01!K5</f>
        <v>0</v>
      </c>
    </row>
    <row r="6" spans="1:11" x14ac:dyDescent="0.2">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
      <c r="A7" t="s">
        <v>185</v>
      </c>
      <c r="B7">
        <f>[4]p01!B7</f>
        <v>0</v>
      </c>
      <c r="C7">
        <f>[4]p01!C7</f>
        <v>0</v>
      </c>
      <c r="D7">
        <f>[4]p01!D7</f>
        <v>1140935</v>
      </c>
      <c r="E7">
        <f>[4]p01!E7</f>
        <v>0</v>
      </c>
      <c r="F7">
        <f>[4]p01!F7</f>
        <v>0</v>
      </c>
      <c r="G7">
        <f>[4]p01!G7</f>
        <v>0</v>
      </c>
      <c r="H7">
        <f>[4]p01!H7</f>
        <v>0</v>
      </c>
      <c r="I7">
        <f>[4]p01!I7</f>
        <v>0</v>
      </c>
      <c r="J7">
        <f>[4]p01!J7</f>
        <v>0</v>
      </c>
      <c r="K7">
        <f>[4]p01!K7</f>
        <v>0</v>
      </c>
    </row>
    <row r="8" spans="1:11" x14ac:dyDescent="0.2">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2">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2">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2">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2">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2">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2">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2">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2">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2">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2">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2">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2">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2">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2">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2">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2">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2">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2">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5" thickBot="1" x14ac:dyDescent="0.25">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x14ac:dyDescent="0.2">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2">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x14ac:dyDescent="0.2">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x14ac:dyDescent="0.2">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x14ac:dyDescent="0.2">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x14ac:dyDescent="0.2">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x14ac:dyDescent="0.2">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x14ac:dyDescent="0.2">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2">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2">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2">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2">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
      <c r="A76" t="s">
        <v>437</v>
      </c>
      <c r="B76">
        <f>[4]p01!B76</f>
        <v>0</v>
      </c>
      <c r="C76">
        <f>[4]p01!C76</f>
        <v>0</v>
      </c>
      <c r="D76">
        <f>[4]p01!D76</f>
        <v>0</v>
      </c>
      <c r="E76">
        <f>[4]p01!E76</f>
        <v>0</v>
      </c>
      <c r="F76">
        <f>[4]p01!F76</f>
        <v>0</v>
      </c>
      <c r="G76">
        <f>[4]p01!G76</f>
        <v>0</v>
      </c>
      <c r="H76">
        <f>[4]p01!H76</f>
        <v>0</v>
      </c>
      <c r="I76">
        <f>[4]p01!I76</f>
        <v>0</v>
      </c>
      <c r="J76">
        <f>[4]p01!J76</f>
        <v>0</v>
      </c>
      <c r="K76">
        <f>[4]p01!K76</f>
        <v>0</v>
      </c>
    </row>
    <row r="77" spans="1:13" ht="13.5" thickBot="1" x14ac:dyDescent="0.25">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2">
      <c r="A78" t="s">
        <v>247</v>
      </c>
      <c r="B78">
        <f>[4]p01!B78</f>
        <v>1</v>
      </c>
    </row>
    <row r="79" spans="1:13" x14ac:dyDescent="0.2">
      <c r="A79" t="s">
        <v>248</v>
      </c>
      <c r="B79">
        <f>[4]p01!B79</f>
        <v>40000</v>
      </c>
    </row>
    <row r="80" spans="1:13" x14ac:dyDescent="0.2">
      <c r="A80" t="s">
        <v>249</v>
      </c>
      <c r="B80">
        <f>[4]p01!B80</f>
        <v>40000</v>
      </c>
    </row>
    <row r="81" spans="1:2" x14ac:dyDescent="0.2">
      <c r="A81" t="s">
        <v>250</v>
      </c>
      <c r="B81">
        <f>[4]p01!B81</f>
        <v>0</v>
      </c>
    </row>
    <row r="82" spans="1:2" x14ac:dyDescent="0.2">
      <c r="A82" t="s">
        <v>251</v>
      </c>
      <c r="B82">
        <f>[4]p01!B82</f>
        <v>0</v>
      </c>
    </row>
    <row r="83" spans="1:2" x14ac:dyDescent="0.2">
      <c r="A83" t="s">
        <v>252</v>
      </c>
      <c r="B83">
        <f>[4]p01!B83</f>
        <v>0</v>
      </c>
    </row>
    <row r="84" spans="1:2" x14ac:dyDescent="0.2">
      <c r="A84" t="s">
        <v>253</v>
      </c>
      <c r="B84">
        <f>[4]p01!B84</f>
        <v>0</v>
      </c>
    </row>
    <row r="85" spans="1:2" x14ac:dyDescent="0.2">
      <c r="A85" t="s">
        <v>254</v>
      </c>
      <c r="B85">
        <f>[4]p01!B85</f>
        <v>48349</v>
      </c>
    </row>
    <row r="86" spans="1:2" x14ac:dyDescent="0.2">
      <c r="A86" t="s">
        <v>255</v>
      </c>
      <c r="B86">
        <f>[4]p01!B86</f>
        <v>27240</v>
      </c>
    </row>
    <row r="87" spans="1:2" x14ac:dyDescent="0.2">
      <c r="A87" t="s">
        <v>256</v>
      </c>
      <c r="B87">
        <f>[4]p01!B87</f>
        <v>16468</v>
      </c>
    </row>
    <row r="88" spans="1:2" x14ac:dyDescent="0.2">
      <c r="A88" t="s">
        <v>257</v>
      </c>
      <c r="B88">
        <f>[4]p01!B88</f>
        <v>30636</v>
      </c>
    </row>
    <row r="89" spans="1:2" x14ac:dyDescent="0.2">
      <c r="A89" t="s">
        <v>258</v>
      </c>
      <c r="B89">
        <f>[4]p01!B89</f>
        <v>38279</v>
      </c>
    </row>
    <row r="90" spans="1:2" x14ac:dyDescent="0.2">
      <c r="A90" t="s">
        <v>259</v>
      </c>
      <c r="B90">
        <f>[4]p01!B90</f>
        <v>83683</v>
      </c>
    </row>
    <row r="91" spans="1:2" x14ac:dyDescent="0.2">
      <c r="A91" t="s">
        <v>260</v>
      </c>
      <c r="B91">
        <f>[4]p01!B91</f>
        <v>48349</v>
      </c>
    </row>
    <row r="92" spans="1:2" x14ac:dyDescent="0.2">
      <c r="A92" t="s">
        <v>261</v>
      </c>
      <c r="B92">
        <f>[4]p01!B92</f>
        <v>27240</v>
      </c>
    </row>
    <row r="93" spans="1:2" x14ac:dyDescent="0.2">
      <c r="A93" t="s">
        <v>262</v>
      </c>
      <c r="B93">
        <f>[4]p01!B93</f>
        <v>16468</v>
      </c>
    </row>
    <row r="94" spans="1:2" x14ac:dyDescent="0.2">
      <c r="A94" t="s">
        <v>263</v>
      </c>
      <c r="B94">
        <f>[4]p01!B94</f>
        <v>30636</v>
      </c>
    </row>
    <row r="95" spans="1:2" x14ac:dyDescent="0.2">
      <c r="A95" t="s">
        <v>264</v>
      </c>
      <c r="B95">
        <f>[4]p01!B95</f>
        <v>38279</v>
      </c>
    </row>
    <row r="96" spans="1:2" x14ac:dyDescent="0.2">
      <c r="A96" t="s">
        <v>265</v>
      </c>
      <c r="B96">
        <f>[4]p01!B96</f>
        <v>83683</v>
      </c>
    </row>
    <row r="97" spans="1:2" x14ac:dyDescent="0.2">
      <c r="A97" t="s">
        <v>266</v>
      </c>
      <c r="B97">
        <f>[4]p01!B97</f>
        <v>0</v>
      </c>
    </row>
    <row r="98" spans="1:2" x14ac:dyDescent="0.2">
      <c r="A98" t="s">
        <v>267</v>
      </c>
      <c r="B98">
        <f>[4]p01!B98</f>
        <v>0</v>
      </c>
    </row>
    <row r="99" spans="1:2" x14ac:dyDescent="0.2">
      <c r="A99" t="s">
        <v>268</v>
      </c>
      <c r="B99">
        <f>[4]p01!B99</f>
        <v>0</v>
      </c>
    </row>
    <row r="100" spans="1:2" x14ac:dyDescent="0.2">
      <c r="A100" t="s">
        <v>269</v>
      </c>
      <c r="B100">
        <f>[4]p01!B100</f>
        <v>0</v>
      </c>
    </row>
    <row r="101" spans="1:2" x14ac:dyDescent="0.2">
      <c r="A101" t="s">
        <v>270</v>
      </c>
      <c r="B101">
        <f>[4]p01!B101</f>
        <v>0</v>
      </c>
    </row>
    <row r="102" spans="1:2" x14ac:dyDescent="0.2">
      <c r="A102" t="s">
        <v>271</v>
      </c>
      <c r="B102">
        <f>[4]p01!B102</f>
        <v>0</v>
      </c>
    </row>
    <row r="103" spans="1:2" x14ac:dyDescent="0.2">
      <c r="A103" t="s">
        <v>272</v>
      </c>
      <c r="B103">
        <f>[4]p01!B103</f>
        <v>207900700</v>
      </c>
    </row>
    <row r="104" spans="1:2" x14ac:dyDescent="0.2">
      <c r="A104" t="s">
        <v>273</v>
      </c>
      <c r="B104">
        <f>[4]p01!B104</f>
        <v>12258000</v>
      </c>
    </row>
    <row r="105" spans="1:2" x14ac:dyDescent="0.2">
      <c r="A105" t="s">
        <v>274</v>
      </c>
      <c r="B105">
        <f>[4]p01!B105</f>
        <v>6587200</v>
      </c>
    </row>
    <row r="106" spans="1:2" x14ac:dyDescent="0.2">
      <c r="A106" t="s">
        <v>275</v>
      </c>
      <c r="B106">
        <f>[4]p01!B106</f>
        <v>1102896</v>
      </c>
    </row>
    <row r="107" spans="1:2" x14ac:dyDescent="0.2">
      <c r="A107" t="s">
        <v>276</v>
      </c>
      <c r="B107">
        <f>[4]p01!B107</f>
        <v>1875671</v>
      </c>
    </row>
    <row r="108" spans="1:2" x14ac:dyDescent="0.2">
      <c r="A108" t="s">
        <v>277</v>
      </c>
      <c r="B108">
        <f>[4]p01!B108</f>
        <v>4184150</v>
      </c>
    </row>
    <row r="109" spans="1:2" x14ac:dyDescent="0.2">
      <c r="A109" t="s">
        <v>278</v>
      </c>
      <c r="B109">
        <f>[4]p01!B109</f>
        <v>2424.1305159729973</v>
      </c>
    </row>
    <row r="110" spans="1:2" x14ac:dyDescent="0.2">
      <c r="A110" t="s">
        <v>279</v>
      </c>
      <c r="B110">
        <f>[4]p01!B110</f>
        <v>372.01368510867087</v>
      </c>
    </row>
    <row r="111" spans="1:2" x14ac:dyDescent="0.2">
      <c r="A111" t="s">
        <v>280</v>
      </c>
      <c r="B111">
        <f>[4]p01!B111</f>
        <v>189.4722702139814</v>
      </c>
    </row>
    <row r="112" spans="1:2" x14ac:dyDescent="0.2">
      <c r="A112" t="s">
        <v>281</v>
      </c>
      <c r="B112">
        <f>[4]p01!B112</f>
        <v>18.501319946924692</v>
      </c>
    </row>
    <row r="113" spans="1:2" x14ac:dyDescent="0.2">
      <c r="A113" t="s">
        <v>282</v>
      </c>
      <c r="B113">
        <f>[4]p01!B113</f>
        <v>21.916948244818482</v>
      </c>
    </row>
    <row r="114" spans="1:2" x14ac:dyDescent="0.2">
      <c r="A114" t="s">
        <v>283</v>
      </c>
      <c r="B114">
        <f>[4]p01!B114</f>
        <v>28.46356914911491</v>
      </c>
    </row>
    <row r="115" spans="1:2" x14ac:dyDescent="0.2">
      <c r="A115" t="s">
        <v>284</v>
      </c>
      <c r="B115">
        <f>[4]p01!B115</f>
        <v>11999997</v>
      </c>
    </row>
    <row r="116" spans="1:2" x14ac:dyDescent="0.2">
      <c r="A116" t="s">
        <v>285</v>
      </c>
      <c r="B116">
        <f>[4]p01!B116</f>
        <v>2000000</v>
      </c>
    </row>
    <row r="117" spans="1:2" x14ac:dyDescent="0.2">
      <c r="A117" t="s">
        <v>286</v>
      </c>
      <c r="B117">
        <f>[4]p01!B117</f>
        <v>2000002.4</v>
      </c>
    </row>
    <row r="118" spans="1:2" x14ac:dyDescent="0.2">
      <c r="A118" t="s">
        <v>287</v>
      </c>
      <c r="B118">
        <f>[4]p01!B118</f>
        <v>199999.8</v>
      </c>
    </row>
    <row r="119" spans="1:2" x14ac:dyDescent="0.2">
      <c r="A119" t="s">
        <v>288</v>
      </c>
      <c r="B119">
        <f>[4]p01!B119</f>
        <v>299999.7</v>
      </c>
    </row>
    <row r="120" spans="1:2" x14ac:dyDescent="0.2">
      <c r="A120" t="s">
        <v>289</v>
      </c>
      <c r="B120">
        <f>[4]p01!B120</f>
        <v>500000</v>
      </c>
    </row>
    <row r="121" spans="1:2" x14ac:dyDescent="0.2">
      <c r="A121" t="s">
        <v>290</v>
      </c>
      <c r="B121">
        <f>[4]p01!B121</f>
        <v>18711063</v>
      </c>
    </row>
    <row r="122" spans="1:2" x14ac:dyDescent="0.2">
      <c r="A122" t="s">
        <v>291</v>
      </c>
      <c r="B122">
        <f>[4]p01!B122</f>
        <v>845802</v>
      </c>
    </row>
    <row r="123" spans="1:2" x14ac:dyDescent="0.2">
      <c r="A123" t="s">
        <v>292</v>
      </c>
      <c r="B123">
        <f>[4]p01!B123</f>
        <v>0</v>
      </c>
    </row>
    <row r="124" spans="1:2" x14ac:dyDescent="0.2">
      <c r="A124" t="s">
        <v>293</v>
      </c>
      <c r="B124">
        <f>[4]p01!B124</f>
        <v>126833.04</v>
      </c>
    </row>
    <row r="125" spans="1:2" x14ac:dyDescent="0.2">
      <c r="A125" t="s">
        <v>294</v>
      </c>
      <c r="B125">
        <f>[4]p01!B125</f>
        <v>215702.16499999995</v>
      </c>
    </row>
    <row r="126" spans="1:2" x14ac:dyDescent="0.2">
      <c r="A126" t="s">
        <v>295</v>
      </c>
      <c r="B126">
        <f>[4]p01!B126</f>
        <v>240588.625</v>
      </c>
    </row>
    <row r="127" spans="1:2" x14ac:dyDescent="0.2">
      <c r="A127" t="s">
        <v>296</v>
      </c>
      <c r="B127">
        <f>[4]p01!B127</f>
        <v>44752</v>
      </c>
    </row>
    <row r="128" spans="1:2" x14ac:dyDescent="0.2">
      <c r="A128" t="s">
        <v>297</v>
      </c>
      <c r="B128">
        <f>[4]p01!B128</f>
        <v>25312</v>
      </c>
    </row>
    <row r="129" spans="1:2" x14ac:dyDescent="0.2">
      <c r="A129" t="s">
        <v>298</v>
      </c>
      <c r="B129">
        <f>[4]p01!B129</f>
        <v>16094</v>
      </c>
    </row>
    <row r="130" spans="1:2" x14ac:dyDescent="0.2">
      <c r="A130" t="s">
        <v>299</v>
      </c>
      <c r="B130">
        <f>[4]p01!B130</f>
        <v>32023</v>
      </c>
    </row>
    <row r="131" spans="1:2" x14ac:dyDescent="0.2">
      <c r="A131" t="s">
        <v>300</v>
      </c>
      <c r="B131">
        <f>[4]p01!B131</f>
        <v>42195</v>
      </c>
    </row>
    <row r="132" spans="1:2" x14ac:dyDescent="0.2">
      <c r="A132" t="s">
        <v>301</v>
      </c>
      <c r="B132">
        <f>[4]p01!B132</f>
        <v>82474</v>
      </c>
    </row>
    <row r="133" spans="1:2" x14ac:dyDescent="0.2">
      <c r="A133" t="s">
        <v>302</v>
      </c>
      <c r="B133">
        <f>[4]p01!B133</f>
        <v>44752</v>
      </c>
    </row>
    <row r="134" spans="1:2" x14ac:dyDescent="0.2">
      <c r="A134" t="s">
        <v>303</v>
      </c>
      <c r="B134">
        <f>[4]p01!B134</f>
        <v>25312</v>
      </c>
    </row>
    <row r="135" spans="1:2" x14ac:dyDescent="0.2">
      <c r="A135" t="s">
        <v>304</v>
      </c>
      <c r="B135">
        <f>[4]p01!B135</f>
        <v>16094</v>
      </c>
    </row>
    <row r="136" spans="1:2" x14ac:dyDescent="0.2">
      <c r="A136" t="s">
        <v>305</v>
      </c>
      <c r="B136">
        <f>[4]p01!B136</f>
        <v>32023</v>
      </c>
    </row>
    <row r="137" spans="1:2" x14ac:dyDescent="0.2">
      <c r="A137" t="s">
        <v>306</v>
      </c>
      <c r="B137">
        <f>[4]p01!B137</f>
        <v>42195</v>
      </c>
    </row>
    <row r="138" spans="1:2" x14ac:dyDescent="0.2">
      <c r="A138" t="s">
        <v>307</v>
      </c>
      <c r="B138">
        <f>[4]p01!B138</f>
        <v>82474</v>
      </c>
    </row>
    <row r="139" spans="1:2" x14ac:dyDescent="0.2">
      <c r="A139" t="s">
        <v>308</v>
      </c>
      <c r="B139">
        <f>[4]p01!B139</f>
        <v>0</v>
      </c>
    </row>
    <row r="140" spans="1:2" x14ac:dyDescent="0.2">
      <c r="A140" t="s">
        <v>309</v>
      </c>
      <c r="B140">
        <f>[4]p01!B140</f>
        <v>0</v>
      </c>
    </row>
    <row r="141" spans="1:2" x14ac:dyDescent="0.2">
      <c r="A141" t="s">
        <v>310</v>
      </c>
      <c r="B141">
        <f>[4]p01!B141</f>
        <v>0</v>
      </c>
    </row>
    <row r="142" spans="1:2" x14ac:dyDescent="0.2">
      <c r="A142" t="s">
        <v>311</v>
      </c>
      <c r="B142">
        <f>[4]p01!B142</f>
        <v>0</v>
      </c>
    </row>
    <row r="143" spans="1:2" x14ac:dyDescent="0.2">
      <c r="A143" t="s">
        <v>312</v>
      </c>
      <c r="B143">
        <f>[4]p01!B143</f>
        <v>0</v>
      </c>
    </row>
    <row r="144" spans="1:2" x14ac:dyDescent="0.2">
      <c r="A144" t="s">
        <v>313</v>
      </c>
      <c r="B144">
        <f>[4]p01!B144</f>
        <v>0</v>
      </c>
    </row>
    <row r="145" spans="1:2" x14ac:dyDescent="0.2">
      <c r="A145" t="s">
        <v>314</v>
      </c>
      <c r="B145">
        <f>[4]p01!B145</f>
        <v>277462399.99999994</v>
      </c>
    </row>
    <row r="146" spans="1:2" x14ac:dyDescent="0.2">
      <c r="A146" t="s">
        <v>315</v>
      </c>
      <c r="B146">
        <f>[4]p01!B146</f>
        <v>16452800</v>
      </c>
    </row>
    <row r="147" spans="1:2" x14ac:dyDescent="0.2">
      <c r="A147" t="s">
        <v>316</v>
      </c>
      <c r="B147">
        <f>[4]p01!B147</f>
        <v>8851700</v>
      </c>
    </row>
    <row r="148" spans="1:2" x14ac:dyDescent="0.2">
      <c r="A148" t="s">
        <v>317</v>
      </c>
      <c r="B148">
        <f>[4]p01!B148</f>
        <v>1473058</v>
      </c>
    </row>
    <row r="149" spans="1:2" x14ac:dyDescent="0.2">
      <c r="A149" t="s">
        <v>318</v>
      </c>
      <c r="B149">
        <f>[4]p01!B149</f>
        <v>2531700</v>
      </c>
    </row>
    <row r="150" spans="1:2" x14ac:dyDescent="0.2">
      <c r="A150" t="s">
        <v>319</v>
      </c>
      <c r="B150">
        <f>[4]p01!B150</f>
        <v>5360810</v>
      </c>
    </row>
    <row r="151" spans="1:2" x14ac:dyDescent="0.2">
      <c r="A151" t="s">
        <v>320</v>
      </c>
      <c r="B151">
        <f>[4]p01!B151</f>
        <v>2833.844739668441</v>
      </c>
    </row>
    <row r="152" spans="1:2" x14ac:dyDescent="0.2">
      <c r="A152" t="s">
        <v>321</v>
      </c>
      <c r="B152">
        <f>[4]p01!B152</f>
        <v>409.25347893972469</v>
      </c>
    </row>
    <row r="153" spans="1:2" x14ac:dyDescent="0.2">
      <c r="A153" t="s">
        <v>322</v>
      </c>
      <c r="B153">
        <f>[4]p01!B153</f>
        <v>221.49591068672873</v>
      </c>
    </row>
    <row r="154" spans="1:2" x14ac:dyDescent="0.2">
      <c r="A154" t="s">
        <v>323</v>
      </c>
      <c r="B154">
        <f>[4]p01!B154</f>
        <v>20.977403227407891</v>
      </c>
    </row>
    <row r="155" spans="1:2" x14ac:dyDescent="0.2">
      <c r="A155" t="s">
        <v>324</v>
      </c>
      <c r="B155">
        <f>[4]p01!B155</f>
        <v>24.85015459246781</v>
      </c>
    </row>
    <row r="156" spans="1:2" x14ac:dyDescent="0.2">
      <c r="A156" t="s">
        <v>325</v>
      </c>
      <c r="B156">
        <f>[4]p01!B156</f>
        <v>31.972928042165989</v>
      </c>
    </row>
    <row r="157" spans="1:2" x14ac:dyDescent="0.2">
      <c r="A157" t="s">
        <v>326</v>
      </c>
      <c r="B157">
        <f>[4]p01!B157</f>
        <v>15000018</v>
      </c>
    </row>
    <row r="158" spans="1:2" x14ac:dyDescent="0.2">
      <c r="A158" t="s">
        <v>327</v>
      </c>
      <c r="B158">
        <f>[4]p01!B158</f>
        <v>3000000</v>
      </c>
    </row>
    <row r="159" spans="1:2" x14ac:dyDescent="0.2">
      <c r="A159" t="s">
        <v>328</v>
      </c>
      <c r="B159">
        <f>[4]p01!B159</f>
        <v>2499999.6</v>
      </c>
    </row>
    <row r="160" spans="1:2" x14ac:dyDescent="0.2">
      <c r="A160" t="s">
        <v>329</v>
      </c>
      <c r="B160">
        <f>[4]p01!B160</f>
        <v>199999.8</v>
      </c>
    </row>
    <row r="161" spans="1:2" x14ac:dyDescent="0.2">
      <c r="A161" t="s">
        <v>330</v>
      </c>
      <c r="B161">
        <f>[4]p01!B161</f>
        <v>400000.37</v>
      </c>
    </row>
    <row r="162" spans="1:2" x14ac:dyDescent="0.2">
      <c r="A162" t="s">
        <v>331</v>
      </c>
      <c r="B162">
        <f>[4]p01!B162</f>
        <v>350000</v>
      </c>
    </row>
    <row r="163" spans="1:2" x14ac:dyDescent="0.2">
      <c r="A163" t="s">
        <v>332</v>
      </c>
      <c r="B163">
        <f>[4]p01!B163</f>
        <v>24971615.999999996</v>
      </c>
    </row>
    <row r="164" spans="1:2" x14ac:dyDescent="0.2">
      <c r="A164" t="s">
        <v>333</v>
      </c>
      <c r="B164">
        <f>[4]p01!B164</f>
        <v>0</v>
      </c>
    </row>
    <row r="165" spans="1:2" x14ac:dyDescent="0.2">
      <c r="A165" t="s">
        <v>334</v>
      </c>
      <c r="B165">
        <f>[4]p01!B165</f>
        <v>814356.4</v>
      </c>
    </row>
    <row r="166" spans="1:2" x14ac:dyDescent="0.2">
      <c r="A166" t="s">
        <v>335</v>
      </c>
      <c r="B166">
        <f>[4]p01!B166</f>
        <v>169401.67</v>
      </c>
    </row>
    <row r="167" spans="1:2" x14ac:dyDescent="0.2">
      <c r="A167" t="s">
        <v>336</v>
      </c>
      <c r="B167">
        <f>[4]p01!B167</f>
        <v>291145.5</v>
      </c>
    </row>
    <row r="168" spans="1:2" x14ac:dyDescent="0.2">
      <c r="A168" t="s">
        <v>337</v>
      </c>
      <c r="B168">
        <f>[4]p01!B168</f>
        <v>0</v>
      </c>
    </row>
    <row r="169" spans="1:2" x14ac:dyDescent="0.2">
      <c r="A169" t="s">
        <v>338</v>
      </c>
      <c r="B169">
        <f>[4]p01!B169</f>
        <v>3</v>
      </c>
    </row>
    <row r="170" spans="1:2" x14ac:dyDescent="0.2">
      <c r="A170" t="s">
        <v>339</v>
      </c>
      <c r="B170">
        <f>[4]p01!B170</f>
        <v>6</v>
      </c>
    </row>
    <row r="171" spans="1:2" x14ac:dyDescent="0.2">
      <c r="A171" t="s">
        <v>340</v>
      </c>
      <c r="B171">
        <f>[4]p01!B171</f>
        <v>225000</v>
      </c>
    </row>
    <row r="172" spans="1:2" x14ac:dyDescent="0.2">
      <c r="A172" t="s">
        <v>341</v>
      </c>
      <c r="B172">
        <f>[4]p01!B172</f>
        <v>6627987.2000000002</v>
      </c>
    </row>
    <row r="173" spans="1:2" x14ac:dyDescent="0.2">
      <c r="A173" t="s">
        <v>342</v>
      </c>
      <c r="B173">
        <f>[4]p01!B173</f>
        <v>29950239.599999998</v>
      </c>
    </row>
    <row r="174" spans="1:2" x14ac:dyDescent="0.2">
      <c r="A174" t="s">
        <v>343</v>
      </c>
      <c r="B174">
        <f>[4]p01!B174</f>
        <v>225000</v>
      </c>
    </row>
    <row r="175" spans="1:2" x14ac:dyDescent="0.2">
      <c r="A175" t="s">
        <v>344</v>
      </c>
      <c r="B175">
        <f>[4]p01!B175</f>
        <v>6627987.2000000002</v>
      </c>
    </row>
    <row r="176" spans="1:2" x14ac:dyDescent="0.2">
      <c r="A176" t="s">
        <v>345</v>
      </c>
      <c r="B176">
        <f>[4]p01!B176</f>
        <v>29950239.599999998</v>
      </c>
    </row>
    <row r="177" spans="1:2" x14ac:dyDescent="0.2">
      <c r="A177" t="s">
        <v>346</v>
      </c>
      <c r="B177">
        <f>[4]p01!B177</f>
        <v>253438</v>
      </c>
    </row>
    <row r="178" spans="1:2" x14ac:dyDescent="0.2">
      <c r="A178" t="s">
        <v>347</v>
      </c>
      <c r="B178">
        <f>[4]p01!B178</f>
        <v>7214670.7999999998</v>
      </c>
    </row>
    <row r="179" spans="1:2" x14ac:dyDescent="0.2">
      <c r="A179" t="s">
        <v>348</v>
      </c>
      <c r="B179">
        <f>[4]p01!B179</f>
        <v>29709451.599999998</v>
      </c>
    </row>
    <row r="180" spans="1:2" x14ac:dyDescent="0.2">
      <c r="A180" t="s">
        <v>349</v>
      </c>
      <c r="B180">
        <f>[4]p01!B180</f>
        <v>225000</v>
      </c>
    </row>
    <row r="181" spans="1:2" x14ac:dyDescent="0.2">
      <c r="A181" t="s">
        <v>350</v>
      </c>
      <c r="B181">
        <f>[4]p01!B181</f>
        <v>1696928</v>
      </c>
    </row>
    <row r="182" spans="1:2" x14ac:dyDescent="0.2">
      <c r="A182" t="s">
        <v>351</v>
      </c>
      <c r="B182">
        <f>[4]p01!B182</f>
        <v>4921941</v>
      </c>
    </row>
    <row r="183" spans="1:2" x14ac:dyDescent="0.2">
      <c r="A183" t="s">
        <v>352</v>
      </c>
      <c r="B183">
        <f>[4]p01!B183</f>
        <v>225000</v>
      </c>
    </row>
    <row r="184" spans="1:2" x14ac:dyDescent="0.2">
      <c r="A184" t="s">
        <v>353</v>
      </c>
      <c r="B184">
        <f>[4]p01!B184</f>
        <v>1696928</v>
      </c>
    </row>
    <row r="185" spans="1:2" x14ac:dyDescent="0.2">
      <c r="A185" t="s">
        <v>354</v>
      </c>
      <c r="B185">
        <f>[4]p01!B185</f>
        <v>4921941</v>
      </c>
    </row>
    <row r="186" spans="1:2" x14ac:dyDescent="0.2">
      <c r="A186" t="s">
        <v>355</v>
      </c>
      <c r="B186">
        <f>[4]p01!B186</f>
        <v>229688</v>
      </c>
    </row>
    <row r="187" spans="1:2" x14ac:dyDescent="0.2">
      <c r="A187" t="s">
        <v>356</v>
      </c>
      <c r="B187">
        <f>[4]p01!B187</f>
        <v>1717259</v>
      </c>
    </row>
    <row r="188" spans="1:2" x14ac:dyDescent="0.2">
      <c r="A188" t="s">
        <v>357</v>
      </c>
      <c r="B188">
        <f>[4]p01!B188</f>
        <v>5035580</v>
      </c>
    </row>
    <row r="189" spans="1:2" x14ac:dyDescent="0.2">
      <c r="A189" t="s">
        <v>358</v>
      </c>
      <c r="B189">
        <f>[4]p01!B189</f>
        <v>0</v>
      </c>
    </row>
    <row r="190" spans="1:2" x14ac:dyDescent="0.2">
      <c r="A190" t="s">
        <v>359</v>
      </c>
      <c r="B190">
        <f>[4]p01!B190</f>
        <v>0</v>
      </c>
    </row>
    <row r="191" spans="1:2" x14ac:dyDescent="0.2">
      <c r="A191" t="s">
        <v>360</v>
      </c>
      <c r="B191">
        <f>[4]p01!B191</f>
        <v>0</v>
      </c>
    </row>
    <row r="192" spans="1:2" x14ac:dyDescent="0.2">
      <c r="A192" t="s">
        <v>361</v>
      </c>
      <c r="B192">
        <f>[4]p01!B192</f>
        <v>43004</v>
      </c>
    </row>
    <row r="193" spans="1:2" x14ac:dyDescent="0.2">
      <c r="A193" t="s">
        <v>362</v>
      </c>
      <c r="B193">
        <f>[4]p01!B193</f>
        <v>6991154.7999999998</v>
      </c>
    </row>
    <row r="194" spans="1:2" x14ac:dyDescent="0.2">
      <c r="A194" t="s">
        <v>363</v>
      </c>
      <c r="B194">
        <f>[4]p01!B194</f>
        <v>162.56989688888888</v>
      </c>
    </row>
    <row r="195" spans="1:2" x14ac:dyDescent="0.2">
      <c r="A195" t="s">
        <v>364</v>
      </c>
      <c r="B195">
        <f>[4]p01!B195</f>
        <v>0</v>
      </c>
    </row>
    <row r="196" spans="1:2" x14ac:dyDescent="0.2">
      <c r="A196" t="s">
        <v>365</v>
      </c>
      <c r="B196">
        <f>[4]p01!B196</f>
        <v>0</v>
      </c>
    </row>
    <row r="197" spans="1:2" x14ac:dyDescent="0.2">
      <c r="A197" t="s">
        <v>366</v>
      </c>
      <c r="B197">
        <f>[4]p01!B197</f>
        <v>0</v>
      </c>
    </row>
    <row r="198" spans="1:2" x14ac:dyDescent="0.2">
      <c r="A198" t="s">
        <v>367</v>
      </c>
      <c r="B198">
        <f>[4]p01!B198</f>
        <v>0</v>
      </c>
    </row>
    <row r="199" spans="1:2" x14ac:dyDescent="0.2">
      <c r="A199" t="s">
        <v>368</v>
      </c>
      <c r="B199">
        <f>[4]p01!B199</f>
        <v>0</v>
      </c>
    </row>
    <row r="200" spans="1:2" x14ac:dyDescent="0.2">
      <c r="A200" t="s">
        <v>369</v>
      </c>
      <c r="B200">
        <f>[4]p01!B200</f>
        <v>0</v>
      </c>
    </row>
    <row r="201" spans="1:2" x14ac:dyDescent="0.2">
      <c r="A201" t="s">
        <v>370</v>
      </c>
      <c r="B201">
        <f>[4]p01!B201</f>
        <v>44809</v>
      </c>
    </row>
    <row r="202" spans="1:2" x14ac:dyDescent="0.2">
      <c r="A202" t="s">
        <v>371</v>
      </c>
      <c r="B202">
        <f>[4]p01!B202</f>
        <v>1318155</v>
      </c>
    </row>
    <row r="203" spans="1:2" x14ac:dyDescent="0.2">
      <c r="A203" t="s">
        <v>372</v>
      </c>
      <c r="B203">
        <f>[4]p01!B203</f>
        <v>29.417195555555555</v>
      </c>
    </row>
    <row r="204" spans="1:2" x14ac:dyDescent="0.2">
      <c r="A204" t="s">
        <v>373</v>
      </c>
      <c r="B204">
        <f>[4]p01!B204</f>
        <v>0</v>
      </c>
    </row>
    <row r="205" spans="1:2" x14ac:dyDescent="0.2">
      <c r="A205" t="s">
        <v>374</v>
      </c>
      <c r="B205">
        <f>[4]p01!B205</f>
        <v>0</v>
      </c>
    </row>
    <row r="206" spans="1:2" x14ac:dyDescent="0.2">
      <c r="A206" t="s">
        <v>375</v>
      </c>
      <c r="B206">
        <f>[4]p01!B206</f>
        <v>0</v>
      </c>
    </row>
    <row r="207" spans="1:2" x14ac:dyDescent="0.2">
      <c r="A207" t="s">
        <v>376</v>
      </c>
      <c r="B207">
        <f>[4]p01!B207</f>
        <v>85664</v>
      </c>
    </row>
    <row r="208" spans="1:2" x14ac:dyDescent="0.2">
      <c r="A208" t="s">
        <v>377</v>
      </c>
      <c r="B208">
        <f>[4]p01!B208</f>
        <v>159907</v>
      </c>
    </row>
    <row r="209" spans="1:2" x14ac:dyDescent="0.2">
      <c r="A209" t="s">
        <v>378</v>
      </c>
      <c r="B209">
        <f>[4]p01!B209</f>
        <v>0</v>
      </c>
    </row>
    <row r="210" spans="1:2" x14ac:dyDescent="0.2">
      <c r="A210" t="s">
        <v>379</v>
      </c>
      <c r="B210">
        <f>[4]p01!B210</f>
        <v>0</v>
      </c>
    </row>
    <row r="211" spans="1:2" x14ac:dyDescent="0.2">
      <c r="A211" t="s">
        <v>380</v>
      </c>
      <c r="B211">
        <f>[4]p01!B211</f>
        <v>475522.8</v>
      </c>
    </row>
    <row r="212" spans="1:2" x14ac:dyDescent="0.2">
      <c r="A212" t="s">
        <v>381</v>
      </c>
      <c r="B212">
        <f>[4]p01!B212</f>
        <v>542541</v>
      </c>
    </row>
    <row r="213" spans="1:2" x14ac:dyDescent="0.2">
      <c r="A213" t="s">
        <v>382</v>
      </c>
      <c r="B213">
        <f>[4]p01!B213</f>
        <v>29324168.522889383</v>
      </c>
    </row>
    <row r="214" spans="1:2" x14ac:dyDescent="0.2">
      <c r="A214" t="s">
        <v>137</v>
      </c>
      <c r="B214">
        <f>[4]p01!B214</f>
        <v>313320</v>
      </c>
    </row>
    <row r="215" spans="1:2" x14ac:dyDescent="0.2">
      <c r="A215" t="s">
        <v>383</v>
      </c>
      <c r="B215">
        <f>[4]p01!B215</f>
        <v>0</v>
      </c>
    </row>
    <row r="216" spans="1:2" x14ac:dyDescent="0.2">
      <c r="A216" t="s">
        <v>384</v>
      </c>
      <c r="B216">
        <f>[4]p01!B216</f>
        <v>29637488.522889383</v>
      </c>
    </row>
    <row r="217" spans="1:2" x14ac:dyDescent="0.2">
      <c r="A217" t="s">
        <v>385</v>
      </c>
      <c r="B217">
        <f>[4]p01!B217</f>
        <v>14038732</v>
      </c>
    </row>
    <row r="218" spans="1:2" x14ac:dyDescent="0.2">
      <c r="A218" t="s">
        <v>386</v>
      </c>
      <c r="B218">
        <f>[4]p01!B218</f>
        <v>721093.8</v>
      </c>
    </row>
    <row r="219" spans="1:2" x14ac:dyDescent="0.2">
      <c r="A219" t="s">
        <v>387</v>
      </c>
      <c r="B219">
        <f>[4]p01!B219</f>
        <v>3737210</v>
      </c>
    </row>
    <row r="220" spans="1:2" x14ac:dyDescent="0.2">
      <c r="A220" t="s">
        <v>388</v>
      </c>
      <c r="B220">
        <f>[4]p01!B220</f>
        <v>187813</v>
      </c>
    </row>
    <row r="221" spans="1:2" x14ac:dyDescent="0.2">
      <c r="A221" t="s">
        <v>145</v>
      </c>
      <c r="B221">
        <f>[4]p01!B221</f>
        <v>600000</v>
      </c>
    </row>
    <row r="222" spans="1:2" x14ac:dyDescent="0.2">
      <c r="A222" t="s">
        <v>146</v>
      </c>
      <c r="B222">
        <f>[4]p01!B222</f>
        <v>135839</v>
      </c>
    </row>
    <row r="223" spans="1:2" x14ac:dyDescent="0.2">
      <c r="A223" t="s">
        <v>389</v>
      </c>
      <c r="B223">
        <f>[4]p01!B223</f>
        <v>101250</v>
      </c>
    </row>
    <row r="224" spans="1:2" x14ac:dyDescent="0.2">
      <c r="A224" t="s">
        <v>390</v>
      </c>
      <c r="B224">
        <f>[4]p01!B224</f>
        <v>0</v>
      </c>
    </row>
    <row r="225" spans="1:2" x14ac:dyDescent="0.2">
      <c r="A225" t="s">
        <v>391</v>
      </c>
      <c r="B225">
        <f>[4]p01!B225</f>
        <v>0</v>
      </c>
    </row>
    <row r="226" spans="1:2" x14ac:dyDescent="0.2">
      <c r="A226" t="s">
        <v>392</v>
      </c>
      <c r="B226">
        <f>[4]p01!B226</f>
        <v>1425000</v>
      </c>
    </row>
    <row r="227" spans="1:2" x14ac:dyDescent="0.2">
      <c r="A227" t="s">
        <v>152</v>
      </c>
      <c r="B227">
        <f>[4]p01!B227</f>
        <v>105000</v>
      </c>
    </row>
    <row r="228" spans="1:2" x14ac:dyDescent="0.2">
      <c r="A228" t="s">
        <v>393</v>
      </c>
      <c r="B228">
        <f>[4]p01!B228</f>
        <v>0</v>
      </c>
    </row>
    <row r="229" spans="1:2" x14ac:dyDescent="0.2">
      <c r="A229" t="s">
        <v>394</v>
      </c>
      <c r="B229">
        <f>[4]p01!B229</f>
        <v>150000</v>
      </c>
    </row>
    <row r="230" spans="1:2" x14ac:dyDescent="0.2">
      <c r="A230" t="s">
        <v>395</v>
      </c>
      <c r="B230">
        <f>[4]p01!B230</f>
        <v>2042514.3874598651</v>
      </c>
    </row>
    <row r="231" spans="1:2" x14ac:dyDescent="0.2">
      <c r="A231" t="s">
        <v>396</v>
      </c>
      <c r="B231">
        <f>[4]p01!B231</f>
        <v>23244452.187459867</v>
      </c>
    </row>
    <row r="232" spans="1:2" x14ac:dyDescent="0.2">
      <c r="A232" t="s">
        <v>397</v>
      </c>
      <c r="B232">
        <f>[4]p01!B232</f>
        <v>6393036.3354295157</v>
      </c>
    </row>
    <row r="233" spans="1:2" x14ac:dyDescent="0.2">
      <c r="A233" t="s">
        <v>398</v>
      </c>
      <c r="B233">
        <f>[4]p01!B233</f>
        <v>2173632</v>
      </c>
    </row>
    <row r="234" spans="1:2" x14ac:dyDescent="0.2">
      <c r="A234" t="s">
        <v>243</v>
      </c>
      <c r="B234">
        <f>[4]p01!B234</f>
        <v>4219404.3354295157</v>
      </c>
    </row>
    <row r="235" spans="1:2" x14ac:dyDescent="0.2">
      <c r="A235" t="s">
        <v>399</v>
      </c>
      <c r="B235">
        <f>[4]p01!B235</f>
        <v>6250000</v>
      </c>
    </row>
    <row r="236" spans="1:2" x14ac:dyDescent="0.2">
      <c r="A236" t="s">
        <v>400</v>
      </c>
      <c r="B236">
        <f>[4]p01!B236</f>
        <v>11666666.666666668</v>
      </c>
    </row>
    <row r="237" spans="1:2" x14ac:dyDescent="0.2">
      <c r="A237" t="s">
        <v>401</v>
      </c>
      <c r="B237">
        <f>[4]p01!B237</f>
        <v>4500000</v>
      </c>
    </row>
    <row r="238" spans="1:2" x14ac:dyDescent="0.2">
      <c r="A238" t="s">
        <v>402</v>
      </c>
      <c r="B238">
        <f>[4]p01!B238</f>
        <v>400</v>
      </c>
    </row>
    <row r="239" spans="1:2" x14ac:dyDescent="0.2">
      <c r="A239" t="s">
        <v>403</v>
      </c>
      <c r="B239">
        <f>[4]p01!B239</f>
        <v>300</v>
      </c>
    </row>
    <row r="240" spans="1:2" x14ac:dyDescent="0.2">
      <c r="A240" t="s">
        <v>404</v>
      </c>
      <c r="B240">
        <f>[4]p01!B240</f>
        <v>1000</v>
      </c>
    </row>
    <row r="241" spans="1:2" x14ac:dyDescent="0.2">
      <c r="A241" t="s">
        <v>405</v>
      </c>
      <c r="B241">
        <f>[4]p01!B241</f>
        <v>1.4</v>
      </c>
    </row>
    <row r="242" spans="1:2" x14ac:dyDescent="0.2">
      <c r="A242" t="s">
        <v>406</v>
      </c>
      <c r="B242">
        <f>[4]p01!B242</f>
        <v>1.9</v>
      </c>
    </row>
    <row r="243" spans="1:2" x14ac:dyDescent="0.2">
      <c r="A243" t="s">
        <v>407</v>
      </c>
      <c r="B243">
        <f>[4]p01!B243</f>
        <v>51082196</v>
      </c>
    </row>
    <row r="244" spans="1:2" x14ac:dyDescent="0.2">
      <c r="A244" t="s">
        <v>408</v>
      </c>
      <c r="B244">
        <f>[4]p01!B244</f>
        <v>43796920</v>
      </c>
    </row>
    <row r="245" spans="1:2" x14ac:dyDescent="0.2">
      <c r="A245" t="s">
        <v>409</v>
      </c>
      <c r="B245">
        <f>[4]p01!B245</f>
        <v>30000</v>
      </c>
    </row>
    <row r="246" spans="1:2" x14ac:dyDescent="0.2">
      <c r="A246" t="s">
        <v>410</v>
      </c>
      <c r="B246">
        <f>[4]p01!B246</f>
        <v>0</v>
      </c>
    </row>
    <row r="247" spans="1:2" x14ac:dyDescent="0.2">
      <c r="A247" t="s">
        <v>411</v>
      </c>
      <c r="B247">
        <f>[4]p01!B247</f>
        <v>1.1000000000000001</v>
      </c>
    </row>
    <row r="248" spans="1:2" x14ac:dyDescent="0.2">
      <c r="A248" t="s">
        <v>412</v>
      </c>
      <c r="B248">
        <f>[4]p01!B248</f>
        <v>1.1000000000000001</v>
      </c>
    </row>
    <row r="249" spans="1:2" x14ac:dyDescent="0.2">
      <c r="A249" t="s">
        <v>413</v>
      </c>
      <c r="B249">
        <f>[4]p01!B249</f>
        <v>0</v>
      </c>
    </row>
    <row r="250" spans="1:2" x14ac:dyDescent="0.2">
      <c r="A250" t="s">
        <v>414</v>
      </c>
      <c r="B250">
        <f>[4]p01!B250</f>
        <v>0</v>
      </c>
    </row>
    <row r="251" spans="1:2" x14ac:dyDescent="0.2">
      <c r="A251" t="s">
        <v>415</v>
      </c>
      <c r="B251">
        <f>[4]p01!B251</f>
        <v>0</v>
      </c>
    </row>
    <row r="252" spans="1:2" x14ac:dyDescent="0.2">
      <c r="A252" t="s">
        <v>416</v>
      </c>
      <c r="B252">
        <f>[4]p01!B252</f>
        <v>0</v>
      </c>
    </row>
    <row r="253" spans="1:2" x14ac:dyDescent="0.2">
      <c r="A253" t="s">
        <v>417</v>
      </c>
      <c r="B253">
        <f>[4]p01!B253</f>
        <v>0</v>
      </c>
    </row>
    <row r="254" spans="1:2" x14ac:dyDescent="0.2">
      <c r="A254" t="s">
        <v>418</v>
      </c>
      <c r="B254">
        <f>[4]p01!B254</f>
        <v>0</v>
      </c>
    </row>
    <row r="255" spans="1:2" x14ac:dyDescent="0.2">
      <c r="A255" t="s">
        <v>419</v>
      </c>
      <c r="B255">
        <f>[4]p01!B255</f>
        <v>0</v>
      </c>
    </row>
    <row r="256" spans="1:2" x14ac:dyDescent="0.2">
      <c r="A256" t="s">
        <v>420</v>
      </c>
      <c r="B256">
        <f>[4]p01!B256</f>
        <v>0</v>
      </c>
    </row>
    <row r="257" spans="1:2" x14ac:dyDescent="0.2">
      <c r="A257" t="s">
        <v>421</v>
      </c>
      <c r="B257">
        <f>[4]p01!B257</f>
        <v>0</v>
      </c>
    </row>
    <row r="258" spans="1:2" x14ac:dyDescent="0.2">
      <c r="A258" t="s">
        <v>422</v>
      </c>
      <c r="B258">
        <f>[4]p01!B258</f>
        <v>0</v>
      </c>
    </row>
    <row r="259" spans="1:2" x14ac:dyDescent="0.2">
      <c r="A259" t="s">
        <v>423</v>
      </c>
      <c r="B259">
        <f>[4]p01!B259</f>
        <v>5</v>
      </c>
    </row>
    <row r="260" spans="1:2" x14ac:dyDescent="0.2">
      <c r="A260" t="s">
        <v>1065</v>
      </c>
      <c r="B260">
        <f>[4]p01!B260</f>
        <v>17.239076223770702</v>
      </c>
    </row>
    <row r="261" spans="1:2" x14ac:dyDescent="0.2">
      <c r="A261" t="s">
        <v>1066</v>
      </c>
      <c r="B261">
        <f>[4]p01!B261</f>
        <v>21.923565880672914</v>
      </c>
    </row>
    <row r="262" spans="1:2" x14ac:dyDescent="0.2">
      <c r="A262" t="s">
        <v>227</v>
      </c>
      <c r="B262">
        <f>[4]p01!B262</f>
        <v>87</v>
      </c>
    </row>
    <row r="263" spans="1:2" x14ac:dyDescent="0.2">
      <c r="A263" t="s">
        <v>228</v>
      </c>
      <c r="B263">
        <f>[4]p01!B263</f>
        <v>87</v>
      </c>
    </row>
    <row r="264" spans="1:2" x14ac:dyDescent="0.2">
      <c r="A264" t="s">
        <v>346</v>
      </c>
      <c r="B264">
        <f>[4]p01!B264</f>
        <v>253438</v>
      </c>
    </row>
    <row r="265" spans="1:2" x14ac:dyDescent="0.2">
      <c r="A265" t="s">
        <v>355</v>
      </c>
      <c r="B265">
        <f>[4]p01!B265</f>
        <v>229688</v>
      </c>
    </row>
    <row r="266" spans="1:2" x14ac:dyDescent="0.2">
      <c r="A266" t="s">
        <v>338</v>
      </c>
      <c r="B266">
        <f>[4]p01!B266</f>
        <v>3</v>
      </c>
    </row>
    <row r="267" spans="1:2" x14ac:dyDescent="0.2">
      <c r="A267" t="s">
        <v>339</v>
      </c>
      <c r="B267">
        <f>[4]p01!B267</f>
        <v>6</v>
      </c>
    </row>
    <row r="268" spans="1:2" x14ac:dyDescent="0.2">
      <c r="A268" t="s">
        <v>1067</v>
      </c>
      <c r="B268">
        <f>[4]p01!B268</f>
        <v>608251.19999999995</v>
      </c>
    </row>
    <row r="269" spans="1:2" x14ac:dyDescent="0.2">
      <c r="A269" t="s">
        <v>1068</v>
      </c>
      <c r="B269">
        <f>[4]p01!B269</f>
        <v>689064</v>
      </c>
    </row>
    <row r="270" spans="1:2" x14ac:dyDescent="0.2">
      <c r="A270" t="s">
        <v>1069</v>
      </c>
      <c r="B270">
        <f>[4]p01!B270</f>
        <v>3471632.7310037781</v>
      </c>
    </row>
    <row r="271" spans="1:2" x14ac:dyDescent="0.2">
      <c r="A271" t="s">
        <v>1070</v>
      </c>
      <c r="B271">
        <f>[4]p01!B271</f>
        <v>0.7416666666666667</v>
      </c>
    </row>
    <row r="272" spans="1:2" x14ac:dyDescent="0.2">
      <c r="A272" t="s">
        <v>1071</v>
      </c>
      <c r="B272">
        <f>[4]p01!B272</f>
        <v>0.56933333333333336</v>
      </c>
    </row>
    <row r="273" spans="1:2" x14ac:dyDescent="0.2">
      <c r="A273" t="s">
        <v>1072</v>
      </c>
      <c r="B273">
        <f>[4]p01!B273</f>
        <v>0.31818181818181818</v>
      </c>
    </row>
    <row r="274" spans="1:2" x14ac:dyDescent="0.2">
      <c r="A274" t="s">
        <v>1073</v>
      </c>
      <c r="B274">
        <f>[4]p01!B274</f>
        <v>0.29166666666666669</v>
      </c>
    </row>
    <row r="275" spans="1:2" x14ac:dyDescent="0.2">
      <c r="A275" t="s">
        <v>1087</v>
      </c>
      <c r="B275">
        <f>[4]p01!B275</f>
        <v>0.31818181818181818</v>
      </c>
    </row>
    <row r="276" spans="1:2" x14ac:dyDescent="0.2">
      <c r="A276" t="s">
        <v>1088</v>
      </c>
      <c r="B276">
        <f>[4]p01!B276</f>
        <v>0.29166666666666669</v>
      </c>
    </row>
    <row r="277" spans="1:2" x14ac:dyDescent="0.2">
      <c r="A277" t="s">
        <v>1091</v>
      </c>
      <c r="B277">
        <f>[4]p01!B277</f>
        <v>4228837.3354295157</v>
      </c>
    </row>
    <row r="278" spans="1:2" x14ac:dyDescent="0.2">
      <c r="A278" t="s">
        <v>1092</v>
      </c>
      <c r="B278">
        <f>[4]p01!B278</f>
        <v>0.28523738111505476</v>
      </c>
    </row>
    <row r="279" spans="1:2" x14ac:dyDescent="0.2">
      <c r="A279" t="s">
        <v>1093</v>
      </c>
      <c r="B279">
        <f>[4]p01!B279</f>
        <v>0.22193361732724162</v>
      </c>
    </row>
    <row r="280" spans="1:2" x14ac:dyDescent="0.2">
      <c r="A280" t="s">
        <v>1094</v>
      </c>
      <c r="B280">
        <f>[4]p01!B280</f>
        <v>0.77806638267275841</v>
      </c>
    </row>
    <row r="281" spans="1:2" x14ac:dyDescent="0.2">
      <c r="A281" t="s">
        <v>1099</v>
      </c>
      <c r="B281">
        <f>[4]p01!B281</f>
        <v>5.0160000000000003E-2</v>
      </c>
    </row>
    <row r="282" spans="1:2" x14ac:dyDescent="0.2">
      <c r="A282" t="s">
        <v>1100</v>
      </c>
      <c r="B282">
        <f>[4]p01!B282</f>
        <v>0.10427856071672582</v>
      </c>
    </row>
    <row r="283" spans="1:2" x14ac:dyDescent="0.2">
      <c r="A283" t="s">
        <v>1095</v>
      </c>
      <c r="B283">
        <f>[4]p01!B283</f>
        <v>7285276</v>
      </c>
    </row>
    <row r="284" spans="1:2" x14ac:dyDescent="0.2">
      <c r="A284" t="s">
        <v>1096</v>
      </c>
      <c r="B284">
        <f>[4]p01!B284</f>
        <v>25541098.335429516</v>
      </c>
    </row>
    <row r="285" spans="1:2" x14ac:dyDescent="0.2">
      <c r="A285" t="s">
        <v>1097</v>
      </c>
      <c r="B285">
        <f>[4]p01!B285</f>
        <v>757204.60442573787</v>
      </c>
    </row>
    <row r="286" spans="1:2" x14ac:dyDescent="0.2">
      <c r="A286" t="s">
        <v>1101</v>
      </c>
      <c r="B286">
        <f>[4]p01!B286</f>
        <v>200000</v>
      </c>
    </row>
    <row r="287" spans="1:2" x14ac:dyDescent="0.2">
      <c r="A287" t="s">
        <v>1102</v>
      </c>
      <c r="B287">
        <f>[4]p01!B287</f>
        <v>0</v>
      </c>
    </row>
    <row r="288" spans="1:2" x14ac:dyDescent="0.2">
      <c r="A288" t="s">
        <v>1103</v>
      </c>
      <c r="B288">
        <f>[4]p01!B288</f>
        <v>0</v>
      </c>
    </row>
    <row r="289" spans="1:2" x14ac:dyDescent="0.2">
      <c r="A289" t="s">
        <v>1069</v>
      </c>
      <c r="B289">
        <f>[4]p01!B289</f>
        <v>3471632.7310037781</v>
      </c>
    </row>
    <row r="290" spans="1:2" x14ac:dyDescent="0.2">
      <c r="A290" t="s">
        <v>508</v>
      </c>
      <c r="B290">
        <f>[4]p01!B290</f>
        <v>9.2267832772318911E-2</v>
      </c>
    </row>
    <row r="291" spans="1:2" x14ac:dyDescent="0.2">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424</v>
      </c>
    </row>
    <row r="2" spans="1:11" x14ac:dyDescent="0.2">
      <c r="A2">
        <v>2</v>
      </c>
      <c r="B2" t="s">
        <v>176</v>
      </c>
      <c r="C2" t="s">
        <v>177</v>
      </c>
      <c r="D2" t="s">
        <v>178</v>
      </c>
      <c r="E2" t="s">
        <v>8</v>
      </c>
      <c r="F2" t="s">
        <v>179</v>
      </c>
      <c r="G2" t="s">
        <v>10</v>
      </c>
      <c r="H2" t="s">
        <v>180</v>
      </c>
    </row>
    <row r="3" spans="1:11" x14ac:dyDescent="0.2">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
      <c r="A5" t="s">
        <v>183</v>
      </c>
      <c r="B5">
        <f>[4]p02!B5</f>
        <v>0</v>
      </c>
      <c r="C5">
        <f>[4]p02!C5</f>
        <v>0</v>
      </c>
      <c r="D5">
        <f>[4]p02!D5</f>
        <v>78886</v>
      </c>
      <c r="E5">
        <f>[4]p02!E5</f>
        <v>0</v>
      </c>
      <c r="F5">
        <f>[4]p02!F5</f>
        <v>0</v>
      </c>
      <c r="G5">
        <f>[4]p02!G5</f>
        <v>0</v>
      </c>
      <c r="H5">
        <f>[4]p02!H5</f>
        <v>0</v>
      </c>
      <c r="I5">
        <f>[4]p02!I5</f>
        <v>0</v>
      </c>
      <c r="J5">
        <f>[4]p02!J5</f>
        <v>0</v>
      </c>
      <c r="K5">
        <f>[4]p02!K5</f>
        <v>0</v>
      </c>
    </row>
    <row r="6" spans="1:11" x14ac:dyDescent="0.2">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
      <c r="A7" t="s">
        <v>185</v>
      </c>
      <c r="B7">
        <f>[4]p02!B7</f>
        <v>0</v>
      </c>
      <c r="C7">
        <f>[4]p02!C7</f>
        <v>0</v>
      </c>
      <c r="D7">
        <f>[4]p02!D7</f>
        <v>1142778</v>
      </c>
      <c r="E7">
        <f>[4]p02!E7</f>
        <v>0</v>
      </c>
      <c r="F7">
        <f>[4]p02!F7</f>
        <v>0</v>
      </c>
      <c r="G7">
        <f>[4]p02!G7</f>
        <v>0</v>
      </c>
      <c r="H7">
        <f>[4]p02!H7</f>
        <v>0</v>
      </c>
      <c r="I7">
        <f>[4]p02!I7</f>
        <v>0</v>
      </c>
      <c r="J7">
        <f>[4]p02!J7</f>
        <v>0</v>
      </c>
      <c r="K7">
        <f>[4]p02!K7</f>
        <v>0</v>
      </c>
    </row>
    <row r="8" spans="1:11" x14ac:dyDescent="0.2">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2">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2">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2">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2">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2">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2">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2">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2">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2">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2">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2">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2">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2">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2">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2">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2">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2">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2">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5" thickBot="1" x14ac:dyDescent="0.25">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x14ac:dyDescent="0.2">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2">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x14ac:dyDescent="0.2">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x14ac:dyDescent="0.2">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x14ac:dyDescent="0.2">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x14ac:dyDescent="0.2">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x14ac:dyDescent="0.2">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x14ac:dyDescent="0.2">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2">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2">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2">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2">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
      <c r="A76" t="s">
        <v>437</v>
      </c>
      <c r="B76">
        <f>[4]p02!B76</f>
        <v>0</v>
      </c>
      <c r="C76">
        <f>[4]p02!C76</f>
        <v>0</v>
      </c>
      <c r="D76">
        <f>[4]p02!D76</f>
        <v>0</v>
      </c>
      <c r="E76">
        <f>[4]p02!E76</f>
        <v>0</v>
      </c>
      <c r="F76">
        <f>[4]p02!F76</f>
        <v>0</v>
      </c>
      <c r="G76">
        <f>[4]p02!G76</f>
        <v>0</v>
      </c>
      <c r="H76">
        <f>[4]p02!H76</f>
        <v>0</v>
      </c>
      <c r="I76">
        <f>[4]p02!I76</f>
        <v>0</v>
      </c>
      <c r="J76">
        <f>[4]p02!J76</f>
        <v>0</v>
      </c>
      <c r="K76">
        <f>[4]p02!K76</f>
        <v>0</v>
      </c>
    </row>
    <row r="77" spans="1:13" ht="13.5" thickBot="1" x14ac:dyDescent="0.25">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2">
      <c r="A78" t="s">
        <v>247</v>
      </c>
      <c r="B78">
        <f>[4]p02!B78</f>
        <v>1</v>
      </c>
    </row>
    <row r="79" spans="1:13" x14ac:dyDescent="0.2">
      <c r="A79" t="s">
        <v>248</v>
      </c>
      <c r="B79">
        <f>[4]p02!B79</f>
        <v>30000</v>
      </c>
    </row>
    <row r="80" spans="1:13" x14ac:dyDescent="0.2">
      <c r="A80" t="s">
        <v>249</v>
      </c>
      <c r="B80">
        <f>[4]p02!B80</f>
        <v>30000</v>
      </c>
    </row>
    <row r="81" spans="1:2" x14ac:dyDescent="0.2">
      <c r="A81" t="s">
        <v>250</v>
      </c>
      <c r="B81">
        <f>[4]p02!B81</f>
        <v>0</v>
      </c>
    </row>
    <row r="82" spans="1:2" x14ac:dyDescent="0.2">
      <c r="A82" t="s">
        <v>251</v>
      </c>
      <c r="B82">
        <f>[4]p02!B82</f>
        <v>0</v>
      </c>
    </row>
    <row r="83" spans="1:2" x14ac:dyDescent="0.2">
      <c r="A83" t="s">
        <v>252</v>
      </c>
      <c r="B83">
        <f>[4]p02!B83</f>
        <v>0</v>
      </c>
    </row>
    <row r="84" spans="1:2" x14ac:dyDescent="0.2">
      <c r="A84" t="s">
        <v>253</v>
      </c>
      <c r="B84">
        <f>[4]p02!B84</f>
        <v>0</v>
      </c>
    </row>
    <row r="85" spans="1:2" x14ac:dyDescent="0.2">
      <c r="A85" t="s">
        <v>254</v>
      </c>
      <c r="B85">
        <f>[4]p02!B85</f>
        <v>46345</v>
      </c>
    </row>
    <row r="86" spans="1:2" x14ac:dyDescent="0.2">
      <c r="A86" t="s">
        <v>255</v>
      </c>
      <c r="B86">
        <f>[4]p02!B86</f>
        <v>26121</v>
      </c>
    </row>
    <row r="87" spans="1:2" x14ac:dyDescent="0.2">
      <c r="A87" t="s">
        <v>256</v>
      </c>
      <c r="B87">
        <f>[4]p02!B87</f>
        <v>16000</v>
      </c>
    </row>
    <row r="88" spans="1:2" x14ac:dyDescent="0.2">
      <c r="A88" t="s">
        <v>257</v>
      </c>
      <c r="B88">
        <f>[4]p02!B88</f>
        <v>28325</v>
      </c>
    </row>
    <row r="89" spans="1:2" x14ac:dyDescent="0.2">
      <c r="A89" t="s">
        <v>258</v>
      </c>
      <c r="B89">
        <f>[4]p02!B89</f>
        <v>35903</v>
      </c>
    </row>
    <row r="90" spans="1:2" x14ac:dyDescent="0.2">
      <c r="A90" t="s">
        <v>259</v>
      </c>
      <c r="B90">
        <f>[4]p02!B90</f>
        <v>83137</v>
      </c>
    </row>
    <row r="91" spans="1:2" x14ac:dyDescent="0.2">
      <c r="A91" t="s">
        <v>260</v>
      </c>
      <c r="B91">
        <f>[4]p02!B91</f>
        <v>46345</v>
      </c>
    </row>
    <row r="92" spans="1:2" x14ac:dyDescent="0.2">
      <c r="A92" t="s">
        <v>261</v>
      </c>
      <c r="B92">
        <f>[4]p02!B92</f>
        <v>26121</v>
      </c>
    </row>
    <row r="93" spans="1:2" x14ac:dyDescent="0.2">
      <c r="A93" t="s">
        <v>262</v>
      </c>
      <c r="B93">
        <f>[4]p02!B93</f>
        <v>16000</v>
      </c>
    </row>
    <row r="94" spans="1:2" x14ac:dyDescent="0.2">
      <c r="A94" t="s">
        <v>263</v>
      </c>
      <c r="B94">
        <f>[4]p02!B94</f>
        <v>28325</v>
      </c>
    </row>
    <row r="95" spans="1:2" x14ac:dyDescent="0.2">
      <c r="A95" t="s">
        <v>264</v>
      </c>
      <c r="B95">
        <f>[4]p02!B95</f>
        <v>35903</v>
      </c>
    </row>
    <row r="96" spans="1:2" x14ac:dyDescent="0.2">
      <c r="A96" t="s">
        <v>265</v>
      </c>
      <c r="B96">
        <f>[4]p02!B96</f>
        <v>83137</v>
      </c>
    </row>
    <row r="97" spans="1:2" x14ac:dyDescent="0.2">
      <c r="A97" t="s">
        <v>266</v>
      </c>
      <c r="B97">
        <f>[4]p02!B97</f>
        <v>0</v>
      </c>
    </row>
    <row r="98" spans="1:2" x14ac:dyDescent="0.2">
      <c r="A98" t="s">
        <v>267</v>
      </c>
      <c r="B98">
        <f>[4]p02!B98</f>
        <v>0</v>
      </c>
    </row>
    <row r="99" spans="1:2" x14ac:dyDescent="0.2">
      <c r="A99" t="s">
        <v>268</v>
      </c>
      <c r="B99">
        <f>[4]p02!B99</f>
        <v>0</v>
      </c>
    </row>
    <row r="100" spans="1:2" x14ac:dyDescent="0.2">
      <c r="A100" t="s">
        <v>269</v>
      </c>
      <c r="B100">
        <f>[4]p02!B100</f>
        <v>0</v>
      </c>
    </row>
    <row r="101" spans="1:2" x14ac:dyDescent="0.2">
      <c r="A101" t="s">
        <v>270</v>
      </c>
      <c r="B101">
        <f>[4]p02!B101</f>
        <v>0</v>
      </c>
    </row>
    <row r="102" spans="1:2" x14ac:dyDescent="0.2">
      <c r="A102" t="s">
        <v>271</v>
      </c>
      <c r="B102">
        <f>[4]p02!B102</f>
        <v>0</v>
      </c>
    </row>
    <row r="103" spans="1:2" x14ac:dyDescent="0.2">
      <c r="A103" t="s">
        <v>272</v>
      </c>
      <c r="B103">
        <f>[4]p02!B103</f>
        <v>187697250</v>
      </c>
    </row>
    <row r="104" spans="1:2" x14ac:dyDescent="0.2">
      <c r="A104" t="s">
        <v>273</v>
      </c>
      <c r="B104">
        <f>[4]p02!B104</f>
        <v>10814094</v>
      </c>
    </row>
    <row r="105" spans="1:2" x14ac:dyDescent="0.2">
      <c r="A105" t="s">
        <v>274</v>
      </c>
      <c r="B105">
        <f>[4]p02!B105</f>
        <v>6048000</v>
      </c>
    </row>
    <row r="106" spans="1:2" x14ac:dyDescent="0.2">
      <c r="A106" t="s">
        <v>275</v>
      </c>
      <c r="B106">
        <f>[4]p02!B106</f>
        <v>917730</v>
      </c>
    </row>
    <row r="107" spans="1:2" x14ac:dyDescent="0.2">
      <c r="A107" t="s">
        <v>276</v>
      </c>
      <c r="B107">
        <f>[4]p02!B107</f>
        <v>1583322.3</v>
      </c>
    </row>
    <row r="108" spans="1:2" x14ac:dyDescent="0.2">
      <c r="A108" t="s">
        <v>277</v>
      </c>
      <c r="B108">
        <f>[4]p02!B108</f>
        <v>3666341.7</v>
      </c>
    </row>
    <row r="109" spans="1:2" x14ac:dyDescent="0.2">
      <c r="A109" t="s">
        <v>278</v>
      </c>
      <c r="B109">
        <f>[4]p02!B109</f>
        <v>1953.7646556958537</v>
      </c>
    </row>
    <row r="110" spans="1:2" x14ac:dyDescent="0.2">
      <c r="A110" t="s">
        <v>279</v>
      </c>
      <c r="B110">
        <f>[4]p02!B110</f>
        <v>299.54394991939688</v>
      </c>
    </row>
    <row r="111" spans="1:2" x14ac:dyDescent="0.2">
      <c r="A111" t="s">
        <v>280</v>
      </c>
      <c r="B111">
        <f>[4]p02!B111</f>
        <v>159.85347182966075</v>
      </c>
    </row>
    <row r="112" spans="1:2" x14ac:dyDescent="0.2">
      <c r="A112" t="s">
        <v>281</v>
      </c>
      <c r="B112">
        <f>[4]p02!B112</f>
        <v>14.365178785095315</v>
      </c>
    </row>
    <row r="113" spans="1:2" x14ac:dyDescent="0.2">
      <c r="A113" t="s">
        <v>282</v>
      </c>
      <c r="B113">
        <f>[4]p02!B113</f>
        <v>17.101403315589661</v>
      </c>
    </row>
    <row r="114" spans="1:2" x14ac:dyDescent="0.2">
      <c r="A114" t="s">
        <v>283</v>
      </c>
      <c r="B114">
        <f>[4]p02!B114</f>
        <v>22.801871087452881</v>
      </c>
    </row>
    <row r="115" spans="1:2" x14ac:dyDescent="0.2">
      <c r="A115" t="s">
        <v>284</v>
      </c>
      <c r="B115">
        <f>[4]p02!B115</f>
        <v>13499992</v>
      </c>
    </row>
    <row r="116" spans="1:2" x14ac:dyDescent="0.2">
      <c r="A116" t="s">
        <v>285</v>
      </c>
      <c r="B116">
        <f>[4]p02!B116</f>
        <v>809996.80000000005</v>
      </c>
    </row>
    <row r="117" spans="1:2" x14ac:dyDescent="0.2">
      <c r="A117" t="s">
        <v>286</v>
      </c>
      <c r="B117">
        <f>[4]p02!B117</f>
        <v>810000</v>
      </c>
    </row>
    <row r="118" spans="1:2" x14ac:dyDescent="0.2">
      <c r="A118" t="s">
        <v>287</v>
      </c>
      <c r="B118">
        <f>[4]p02!B118</f>
        <v>89999.91</v>
      </c>
    </row>
    <row r="119" spans="1:2" x14ac:dyDescent="0.2">
      <c r="A119" t="s">
        <v>288</v>
      </c>
      <c r="B119">
        <f>[4]p02!B119</f>
        <v>270000</v>
      </c>
    </row>
    <row r="120" spans="1:2" x14ac:dyDescent="0.2">
      <c r="A120" t="s">
        <v>289</v>
      </c>
      <c r="B120">
        <f>[4]p02!B120</f>
        <v>450000</v>
      </c>
    </row>
    <row r="121" spans="1:2" x14ac:dyDescent="0.2">
      <c r="A121" t="s">
        <v>290</v>
      </c>
      <c r="B121">
        <f>[4]p02!B121</f>
        <v>16892752.5</v>
      </c>
    </row>
    <row r="122" spans="1:2" x14ac:dyDescent="0.2">
      <c r="A122" t="s">
        <v>291</v>
      </c>
      <c r="B122">
        <f>[4]p02!B122</f>
        <v>746172.48600000003</v>
      </c>
    </row>
    <row r="123" spans="1:2" x14ac:dyDescent="0.2">
      <c r="A123" t="s">
        <v>292</v>
      </c>
      <c r="B123">
        <f>[4]p02!B123</f>
        <v>0</v>
      </c>
    </row>
    <row r="124" spans="1:2" x14ac:dyDescent="0.2">
      <c r="A124" t="s">
        <v>293</v>
      </c>
      <c r="B124">
        <f>[4]p02!B124</f>
        <v>105538.95</v>
      </c>
    </row>
    <row r="125" spans="1:2" x14ac:dyDescent="0.2">
      <c r="A125" t="s">
        <v>294</v>
      </c>
      <c r="B125">
        <f>[4]p02!B125</f>
        <v>182082.06450000004</v>
      </c>
    </row>
    <row r="126" spans="1:2" x14ac:dyDescent="0.2">
      <c r="A126" t="s">
        <v>295</v>
      </c>
      <c r="B126">
        <f>[4]p02!B126</f>
        <v>210814.64775000003</v>
      </c>
    </row>
    <row r="127" spans="1:2" x14ac:dyDescent="0.2">
      <c r="A127" t="s">
        <v>296</v>
      </c>
      <c r="B127">
        <f>[4]p02!B127</f>
        <v>40146</v>
      </c>
    </row>
    <row r="128" spans="1:2" x14ac:dyDescent="0.2">
      <c r="A128" t="s">
        <v>297</v>
      </c>
      <c r="B128">
        <f>[4]p02!B128</f>
        <v>25669</v>
      </c>
    </row>
    <row r="129" spans="1:2" x14ac:dyDescent="0.2">
      <c r="A129" t="s">
        <v>298</v>
      </c>
      <c r="B129">
        <f>[4]p02!B129</f>
        <v>17217</v>
      </c>
    </row>
    <row r="130" spans="1:2" x14ac:dyDescent="0.2">
      <c r="A130" t="s">
        <v>299</v>
      </c>
      <c r="B130">
        <f>[4]p02!B130</f>
        <v>32460</v>
      </c>
    </row>
    <row r="131" spans="1:2" x14ac:dyDescent="0.2">
      <c r="A131" t="s">
        <v>300</v>
      </c>
      <c r="B131">
        <f>[4]p02!B131</f>
        <v>39933</v>
      </c>
    </row>
    <row r="132" spans="1:2" x14ac:dyDescent="0.2">
      <c r="A132" t="s">
        <v>301</v>
      </c>
      <c r="B132">
        <f>[4]p02!B132</f>
        <v>85814</v>
      </c>
    </row>
    <row r="133" spans="1:2" x14ac:dyDescent="0.2">
      <c r="A133" t="s">
        <v>302</v>
      </c>
      <c r="B133">
        <f>[4]p02!B133</f>
        <v>40146</v>
      </c>
    </row>
    <row r="134" spans="1:2" x14ac:dyDescent="0.2">
      <c r="A134" t="s">
        <v>303</v>
      </c>
      <c r="B134">
        <f>[4]p02!B134</f>
        <v>25669</v>
      </c>
    </row>
    <row r="135" spans="1:2" x14ac:dyDescent="0.2">
      <c r="A135" t="s">
        <v>304</v>
      </c>
      <c r="B135">
        <f>[4]p02!B135</f>
        <v>17217</v>
      </c>
    </row>
    <row r="136" spans="1:2" x14ac:dyDescent="0.2">
      <c r="A136" t="s">
        <v>305</v>
      </c>
      <c r="B136">
        <f>[4]p02!B136</f>
        <v>32460</v>
      </c>
    </row>
    <row r="137" spans="1:2" x14ac:dyDescent="0.2">
      <c r="A137" t="s">
        <v>306</v>
      </c>
      <c r="B137">
        <f>[4]p02!B137</f>
        <v>39933</v>
      </c>
    </row>
    <row r="138" spans="1:2" x14ac:dyDescent="0.2">
      <c r="A138" t="s">
        <v>307</v>
      </c>
      <c r="B138">
        <f>[4]p02!B138</f>
        <v>85814</v>
      </c>
    </row>
    <row r="139" spans="1:2" x14ac:dyDescent="0.2">
      <c r="A139" t="s">
        <v>308</v>
      </c>
      <c r="B139">
        <f>[4]p02!B139</f>
        <v>0</v>
      </c>
    </row>
    <row r="140" spans="1:2" x14ac:dyDescent="0.2">
      <c r="A140" t="s">
        <v>309</v>
      </c>
      <c r="B140">
        <f>[4]p02!B140</f>
        <v>0</v>
      </c>
    </row>
    <row r="141" spans="1:2" x14ac:dyDescent="0.2">
      <c r="A141" t="s">
        <v>310</v>
      </c>
      <c r="B141">
        <f>[4]p02!B141</f>
        <v>0</v>
      </c>
    </row>
    <row r="142" spans="1:2" x14ac:dyDescent="0.2">
      <c r="A142" t="s">
        <v>311</v>
      </c>
      <c r="B142">
        <f>[4]p02!B142</f>
        <v>0</v>
      </c>
    </row>
    <row r="143" spans="1:2" x14ac:dyDescent="0.2">
      <c r="A143" t="s">
        <v>312</v>
      </c>
      <c r="B143">
        <f>[4]p02!B143</f>
        <v>0</v>
      </c>
    </row>
    <row r="144" spans="1:2" x14ac:dyDescent="0.2">
      <c r="A144" t="s">
        <v>313</v>
      </c>
      <c r="B144">
        <f>[4]p02!B144</f>
        <v>0</v>
      </c>
    </row>
    <row r="145" spans="1:2" x14ac:dyDescent="0.2">
      <c r="A145" t="s">
        <v>314</v>
      </c>
      <c r="B145">
        <f>[4]p02!B145</f>
        <v>234854100.00000003</v>
      </c>
    </row>
    <row r="146" spans="1:2" x14ac:dyDescent="0.2">
      <c r="A146" t="s">
        <v>315</v>
      </c>
      <c r="B146">
        <f>[4]p02!B146</f>
        <v>13861260</v>
      </c>
    </row>
    <row r="147" spans="1:2" x14ac:dyDescent="0.2">
      <c r="A147" t="s">
        <v>316</v>
      </c>
      <c r="B147">
        <f>[4]p02!B147</f>
        <v>7747650</v>
      </c>
    </row>
    <row r="148" spans="1:2" x14ac:dyDescent="0.2">
      <c r="A148" t="s">
        <v>317</v>
      </c>
      <c r="B148">
        <f>[4]p02!B148</f>
        <v>1197774</v>
      </c>
    </row>
    <row r="149" spans="1:2" x14ac:dyDescent="0.2">
      <c r="A149" t="s">
        <v>318</v>
      </c>
      <c r="B149">
        <f>[4]p02!B149</f>
        <v>1976683.5</v>
      </c>
    </row>
    <row r="150" spans="1:2" x14ac:dyDescent="0.2">
      <c r="A150" t="s">
        <v>319</v>
      </c>
      <c r="B150">
        <f>[4]p02!B150</f>
        <v>4556723.4000000004</v>
      </c>
    </row>
    <row r="151" spans="1:2" x14ac:dyDescent="0.2">
      <c r="A151" t="s">
        <v>320</v>
      </c>
      <c r="B151">
        <f>[4]p02!B151</f>
        <v>2740.3765557269294</v>
      </c>
    </row>
    <row r="152" spans="1:2" x14ac:dyDescent="0.2">
      <c r="A152" t="s">
        <v>321</v>
      </c>
      <c r="B152">
        <f>[4]p02!B152</f>
        <v>390.92022628755342</v>
      </c>
    </row>
    <row r="153" spans="1:2" x14ac:dyDescent="0.2">
      <c r="A153" t="s">
        <v>322</v>
      </c>
      <c r="B153">
        <f>[4]p02!B153</f>
        <v>224.21262728674878</v>
      </c>
    </row>
    <row r="154" spans="1:2" x14ac:dyDescent="0.2">
      <c r="A154" t="s">
        <v>323</v>
      </c>
      <c r="B154">
        <f>[4]p02!B154</f>
        <v>19.429604887590518</v>
      </c>
    </row>
    <row r="155" spans="1:2" x14ac:dyDescent="0.2">
      <c r="A155" t="s">
        <v>324</v>
      </c>
      <c r="B155">
        <f>[4]p02!B155</f>
        <v>23.130482009036328</v>
      </c>
    </row>
    <row r="156" spans="1:2" x14ac:dyDescent="0.2">
      <c r="A156" t="s">
        <v>325</v>
      </c>
      <c r="B156">
        <f>[4]p02!B156</f>
        <v>30.540642678715109</v>
      </c>
    </row>
    <row r="157" spans="1:2" x14ac:dyDescent="0.2">
      <c r="A157" t="s">
        <v>326</v>
      </c>
      <c r="B157">
        <f>[4]p02!B157</f>
        <v>17999960</v>
      </c>
    </row>
    <row r="158" spans="1:2" x14ac:dyDescent="0.2">
      <c r="A158" t="s">
        <v>327</v>
      </c>
      <c r="B158">
        <f>[4]p02!B158</f>
        <v>1080000</v>
      </c>
    </row>
    <row r="159" spans="1:2" x14ac:dyDescent="0.2">
      <c r="A159" t="s">
        <v>328</v>
      </c>
      <c r="B159">
        <f>[4]p02!B159</f>
        <v>810000</v>
      </c>
    </row>
    <row r="160" spans="1:2" x14ac:dyDescent="0.2">
      <c r="A160" t="s">
        <v>329</v>
      </c>
      <c r="B160">
        <f>[4]p02!B160</f>
        <v>89999.91</v>
      </c>
    </row>
    <row r="161" spans="1:2" x14ac:dyDescent="0.2">
      <c r="A161" t="s">
        <v>330</v>
      </c>
      <c r="B161">
        <f>[4]p02!B161</f>
        <v>225000</v>
      </c>
    </row>
    <row r="162" spans="1:2" x14ac:dyDescent="0.2">
      <c r="A162" t="s">
        <v>331</v>
      </c>
      <c r="B162">
        <f>[4]p02!B162</f>
        <v>405000</v>
      </c>
    </row>
    <row r="163" spans="1:2" x14ac:dyDescent="0.2">
      <c r="A163" t="s">
        <v>332</v>
      </c>
      <c r="B163">
        <f>[4]p02!B163</f>
        <v>21136869.000000004</v>
      </c>
    </row>
    <row r="164" spans="1:2" x14ac:dyDescent="0.2">
      <c r="A164" t="s">
        <v>333</v>
      </c>
      <c r="B164">
        <f>[4]p02!B164</f>
        <v>0</v>
      </c>
    </row>
    <row r="165" spans="1:2" x14ac:dyDescent="0.2">
      <c r="A165" t="s">
        <v>334</v>
      </c>
      <c r="B165">
        <f>[4]p02!B165</f>
        <v>712783.8</v>
      </c>
    </row>
    <row r="166" spans="1:2" x14ac:dyDescent="0.2">
      <c r="A166" t="s">
        <v>335</v>
      </c>
      <c r="B166">
        <f>[4]p02!B166</f>
        <v>137744.01</v>
      </c>
    </row>
    <row r="167" spans="1:2" x14ac:dyDescent="0.2">
      <c r="A167" t="s">
        <v>336</v>
      </c>
      <c r="B167">
        <f>[4]p02!B167</f>
        <v>227318.60250000004</v>
      </c>
    </row>
    <row r="168" spans="1:2" x14ac:dyDescent="0.2">
      <c r="A168" t="s">
        <v>337</v>
      </c>
      <c r="B168">
        <f>[4]p02!B168</f>
        <v>0</v>
      </c>
    </row>
    <row r="169" spans="1:2" x14ac:dyDescent="0.2">
      <c r="A169" t="s">
        <v>338</v>
      </c>
      <c r="B169">
        <f>[4]p02!B169</f>
        <v>3</v>
      </c>
    </row>
    <row r="170" spans="1:2" x14ac:dyDescent="0.2">
      <c r="A170" t="s">
        <v>339</v>
      </c>
      <c r="B170">
        <f>[4]p02!B170</f>
        <v>6</v>
      </c>
    </row>
    <row r="171" spans="1:2" x14ac:dyDescent="0.2">
      <c r="A171" t="s">
        <v>340</v>
      </c>
      <c r="B171">
        <f>[4]p02!B171</f>
        <v>253438</v>
      </c>
    </row>
    <row r="172" spans="1:2" x14ac:dyDescent="0.2">
      <c r="A172" t="s">
        <v>341</v>
      </c>
      <c r="B172">
        <f>[4]p02!B172</f>
        <v>7213106.7999999998</v>
      </c>
    </row>
    <row r="173" spans="1:2" x14ac:dyDescent="0.2">
      <c r="A173" t="s">
        <v>342</v>
      </c>
      <c r="B173">
        <f>[4]p02!B173</f>
        <v>29950423.199999999</v>
      </c>
    </row>
    <row r="174" spans="1:2" x14ac:dyDescent="0.2">
      <c r="A174" t="s">
        <v>343</v>
      </c>
      <c r="B174">
        <f>[4]p02!B174</f>
        <v>253438</v>
      </c>
    </row>
    <row r="175" spans="1:2" x14ac:dyDescent="0.2">
      <c r="A175" t="s">
        <v>344</v>
      </c>
      <c r="B175">
        <f>[4]p02!B175</f>
        <v>7213106.7999999998</v>
      </c>
    </row>
    <row r="176" spans="1:2" x14ac:dyDescent="0.2">
      <c r="A176" t="s">
        <v>345</v>
      </c>
      <c r="B176">
        <f>[4]p02!B176</f>
        <v>29950423.199999999</v>
      </c>
    </row>
    <row r="177" spans="1:2" x14ac:dyDescent="0.2">
      <c r="A177" t="s">
        <v>346</v>
      </c>
      <c r="B177">
        <f>[4]p02!B177</f>
        <v>281520</v>
      </c>
    </row>
    <row r="178" spans="1:2" x14ac:dyDescent="0.2">
      <c r="A178" t="s">
        <v>347</v>
      </c>
      <c r="B178">
        <f>[4]p02!B178</f>
        <v>7796104.166666667</v>
      </c>
    </row>
    <row r="179" spans="1:2" x14ac:dyDescent="0.2">
      <c r="A179" t="s">
        <v>348</v>
      </c>
      <c r="B179">
        <f>[4]p02!B179</f>
        <v>30975595.000000004</v>
      </c>
    </row>
    <row r="180" spans="1:2" x14ac:dyDescent="0.2">
      <c r="A180" t="s">
        <v>349</v>
      </c>
      <c r="B180">
        <f>[4]p02!B180</f>
        <v>229688</v>
      </c>
    </row>
    <row r="181" spans="1:2" x14ac:dyDescent="0.2">
      <c r="A181" t="s">
        <v>350</v>
      </c>
      <c r="B181">
        <f>[4]p02!B181</f>
        <v>1714473</v>
      </c>
    </row>
    <row r="182" spans="1:2" x14ac:dyDescent="0.2">
      <c r="A182" t="s">
        <v>351</v>
      </c>
      <c r="B182">
        <f>[4]p02!B182</f>
        <v>5023576</v>
      </c>
    </row>
    <row r="183" spans="1:2" x14ac:dyDescent="0.2">
      <c r="A183" t="s">
        <v>352</v>
      </c>
      <c r="B183">
        <f>[4]p02!B183</f>
        <v>229688</v>
      </c>
    </row>
    <row r="184" spans="1:2" x14ac:dyDescent="0.2">
      <c r="A184" t="s">
        <v>353</v>
      </c>
      <c r="B184">
        <f>[4]p02!B184</f>
        <v>1714473</v>
      </c>
    </row>
    <row r="185" spans="1:2" x14ac:dyDescent="0.2">
      <c r="A185" t="s">
        <v>354</v>
      </c>
      <c r="B185">
        <f>[4]p02!B185</f>
        <v>5023576</v>
      </c>
    </row>
    <row r="186" spans="1:2" x14ac:dyDescent="0.2">
      <c r="A186" t="s">
        <v>355</v>
      </c>
      <c r="B186">
        <f>[4]p02!B186</f>
        <v>261270</v>
      </c>
    </row>
    <row r="187" spans="1:2" x14ac:dyDescent="0.2">
      <c r="A187" t="s">
        <v>356</v>
      </c>
      <c r="B187">
        <f>[4]p02!B187</f>
        <v>1781556</v>
      </c>
    </row>
    <row r="188" spans="1:2" x14ac:dyDescent="0.2">
      <c r="A188" t="s">
        <v>357</v>
      </c>
      <c r="B188">
        <f>[4]p02!B188</f>
        <v>5699267</v>
      </c>
    </row>
    <row r="189" spans="1:2" x14ac:dyDescent="0.2">
      <c r="A189" t="s">
        <v>358</v>
      </c>
      <c r="B189">
        <f>[4]p02!B189</f>
        <v>0</v>
      </c>
    </row>
    <row r="190" spans="1:2" x14ac:dyDescent="0.2">
      <c r="A190" t="s">
        <v>359</v>
      </c>
      <c r="B190">
        <f>[4]p02!B190</f>
        <v>0</v>
      </c>
    </row>
    <row r="191" spans="1:2" x14ac:dyDescent="0.2">
      <c r="A191" t="s">
        <v>360</v>
      </c>
      <c r="B191">
        <f>[4]p02!B191</f>
        <v>0</v>
      </c>
    </row>
    <row r="192" spans="1:2" x14ac:dyDescent="0.2">
      <c r="A192" t="s">
        <v>361</v>
      </c>
      <c r="B192">
        <f>[4]p02!B192</f>
        <v>60611</v>
      </c>
    </row>
    <row r="193" spans="1:2" x14ac:dyDescent="0.2">
      <c r="A193" t="s">
        <v>362</v>
      </c>
      <c r="B193">
        <f>[4]p02!B193</f>
        <v>8887845.5999999996</v>
      </c>
    </row>
    <row r="194" spans="1:2" x14ac:dyDescent="0.2">
      <c r="A194" t="s">
        <v>363</v>
      </c>
      <c r="B194">
        <f>[4]p02!B194</f>
        <v>146.63756027115113</v>
      </c>
    </row>
    <row r="195" spans="1:2" x14ac:dyDescent="0.2">
      <c r="A195" t="s">
        <v>364</v>
      </c>
      <c r="B195">
        <f>[4]p02!B195</f>
        <v>0</v>
      </c>
    </row>
    <row r="196" spans="1:2" x14ac:dyDescent="0.2">
      <c r="A196" t="s">
        <v>365</v>
      </c>
      <c r="B196">
        <f>[4]p02!B196</f>
        <v>0</v>
      </c>
    </row>
    <row r="197" spans="1:2" x14ac:dyDescent="0.2">
      <c r="A197" t="s">
        <v>366</v>
      </c>
      <c r="B197">
        <f>[4]p02!B197</f>
        <v>0</v>
      </c>
    </row>
    <row r="198" spans="1:2" x14ac:dyDescent="0.2">
      <c r="A198" t="s">
        <v>367</v>
      </c>
      <c r="B198">
        <f>[4]p02!B198</f>
        <v>0</v>
      </c>
    </row>
    <row r="199" spans="1:2" x14ac:dyDescent="0.2">
      <c r="A199" t="s">
        <v>368</v>
      </c>
      <c r="B199">
        <f>[4]p02!B199</f>
        <v>0</v>
      </c>
    </row>
    <row r="200" spans="1:2" x14ac:dyDescent="0.2">
      <c r="A200" t="s">
        <v>369</v>
      </c>
      <c r="B200">
        <f>[4]p02!B200</f>
        <v>0</v>
      </c>
    </row>
    <row r="201" spans="1:2" x14ac:dyDescent="0.2">
      <c r="A201" t="s">
        <v>370</v>
      </c>
      <c r="B201">
        <f>[4]p02!B201</f>
        <v>33258</v>
      </c>
    </row>
    <row r="202" spans="1:2" x14ac:dyDescent="0.2">
      <c r="A202" t="s">
        <v>371</v>
      </c>
      <c r="B202">
        <f>[4]p02!B202</f>
        <v>975645</v>
      </c>
    </row>
    <row r="203" spans="1:2" x14ac:dyDescent="0.2">
      <c r="A203" t="s">
        <v>372</v>
      </c>
      <c r="B203">
        <f>[4]p02!B203</f>
        <v>29.335659677475533</v>
      </c>
    </row>
    <row r="204" spans="1:2" x14ac:dyDescent="0.2">
      <c r="A204" t="s">
        <v>373</v>
      </c>
      <c r="B204">
        <f>[4]p02!B204</f>
        <v>0</v>
      </c>
    </row>
    <row r="205" spans="1:2" x14ac:dyDescent="0.2">
      <c r="A205" t="s">
        <v>374</v>
      </c>
      <c r="B205">
        <f>[4]p02!B205</f>
        <v>0</v>
      </c>
    </row>
    <row r="206" spans="1:2" x14ac:dyDescent="0.2">
      <c r="A206" t="s">
        <v>375</v>
      </c>
      <c r="B206">
        <f>[4]p02!B206</f>
        <v>0</v>
      </c>
    </row>
    <row r="207" spans="1:2" x14ac:dyDescent="0.2">
      <c r="A207" t="s">
        <v>376</v>
      </c>
      <c r="B207">
        <f>[4]p02!B207</f>
        <v>96381</v>
      </c>
    </row>
    <row r="208" spans="1:2" x14ac:dyDescent="0.2">
      <c r="A208" t="s">
        <v>377</v>
      </c>
      <c r="B208">
        <f>[4]p02!B208</f>
        <v>179911</v>
      </c>
    </row>
    <row r="209" spans="1:2" x14ac:dyDescent="0.2">
      <c r="A209" t="s">
        <v>378</v>
      </c>
      <c r="B209">
        <f>[4]p02!B209</f>
        <v>0</v>
      </c>
    </row>
    <row r="210" spans="1:2" x14ac:dyDescent="0.2">
      <c r="A210" t="s">
        <v>379</v>
      </c>
      <c r="B210">
        <f>[4]p02!B210</f>
        <v>0</v>
      </c>
    </row>
    <row r="211" spans="1:2" x14ac:dyDescent="0.2">
      <c r="A211" t="s">
        <v>380</v>
      </c>
      <c r="B211">
        <f>[4]p02!B211</f>
        <v>462141.9</v>
      </c>
    </row>
    <row r="212" spans="1:2" x14ac:dyDescent="0.2">
      <c r="A212" t="s">
        <v>381</v>
      </c>
      <c r="B212">
        <f>[4]p02!B212</f>
        <v>610414</v>
      </c>
    </row>
    <row r="213" spans="1:2" x14ac:dyDescent="0.2">
      <c r="A213" t="s">
        <v>382</v>
      </c>
      <c r="B213">
        <f>[4]p02!B213</f>
        <v>24973226.774756495</v>
      </c>
    </row>
    <row r="214" spans="1:2" x14ac:dyDescent="0.2">
      <c r="A214" t="s">
        <v>137</v>
      </c>
      <c r="B214">
        <f>[4]p02!B214</f>
        <v>225680</v>
      </c>
    </row>
    <row r="215" spans="1:2" x14ac:dyDescent="0.2">
      <c r="A215" t="s">
        <v>383</v>
      </c>
      <c r="B215">
        <f>[4]p02!B215</f>
        <v>0</v>
      </c>
    </row>
    <row r="216" spans="1:2" x14ac:dyDescent="0.2">
      <c r="A216" t="s">
        <v>384</v>
      </c>
      <c r="B216">
        <f>[4]p02!B216</f>
        <v>25198906.774756495</v>
      </c>
    </row>
    <row r="217" spans="1:2" x14ac:dyDescent="0.2">
      <c r="A217" t="s">
        <v>385</v>
      </c>
      <c r="B217">
        <f>[4]p02!B217</f>
        <v>12035848</v>
      </c>
    </row>
    <row r="218" spans="1:2" x14ac:dyDescent="0.2">
      <c r="A218" t="s">
        <v>386</v>
      </c>
      <c r="B218">
        <f>[4]p02!B218</f>
        <v>738433.9</v>
      </c>
    </row>
    <row r="219" spans="1:2" x14ac:dyDescent="0.2">
      <c r="A219" t="s">
        <v>387</v>
      </c>
      <c r="B219">
        <f>[4]p02!B219</f>
        <v>2531324</v>
      </c>
    </row>
    <row r="220" spans="1:2" x14ac:dyDescent="0.2">
      <c r="A220" t="s">
        <v>388</v>
      </c>
      <c r="B220">
        <f>[4]p02!B220</f>
        <v>254480</v>
      </c>
    </row>
    <row r="221" spans="1:2" x14ac:dyDescent="0.2">
      <c r="A221" t="s">
        <v>145</v>
      </c>
      <c r="B221">
        <f>[4]p02!B221</f>
        <v>1100000</v>
      </c>
    </row>
    <row r="222" spans="1:2" x14ac:dyDescent="0.2">
      <c r="A222" t="s">
        <v>146</v>
      </c>
      <c r="B222">
        <f>[4]p02!B222</f>
        <v>138420</v>
      </c>
    </row>
    <row r="223" spans="1:2" x14ac:dyDescent="0.2">
      <c r="A223" t="s">
        <v>389</v>
      </c>
      <c r="B223">
        <f>[4]p02!B223</f>
        <v>108109</v>
      </c>
    </row>
    <row r="224" spans="1:2" x14ac:dyDescent="0.2">
      <c r="A224" t="s">
        <v>390</v>
      </c>
      <c r="B224">
        <f>[4]p02!B224</f>
        <v>0</v>
      </c>
    </row>
    <row r="225" spans="1:2" x14ac:dyDescent="0.2">
      <c r="A225" t="s">
        <v>391</v>
      </c>
      <c r="B225">
        <f>[4]p02!B225</f>
        <v>0</v>
      </c>
    </row>
    <row r="226" spans="1:2" x14ac:dyDescent="0.2">
      <c r="A226" t="s">
        <v>392</v>
      </c>
      <c r="B226">
        <f>[4]p02!B226</f>
        <v>1300000</v>
      </c>
    </row>
    <row r="227" spans="1:2" x14ac:dyDescent="0.2">
      <c r="A227" t="s">
        <v>152</v>
      </c>
      <c r="B227">
        <f>[4]p02!B227</f>
        <v>160000</v>
      </c>
    </row>
    <row r="228" spans="1:2" x14ac:dyDescent="0.2">
      <c r="A228" t="s">
        <v>393</v>
      </c>
      <c r="B228">
        <f>[4]p02!B228</f>
        <v>0</v>
      </c>
    </row>
    <row r="229" spans="1:2" x14ac:dyDescent="0.2">
      <c r="A229" t="s">
        <v>394</v>
      </c>
      <c r="B229">
        <f>[4]p02!B229</f>
        <v>150000</v>
      </c>
    </row>
    <row r="230" spans="1:2" x14ac:dyDescent="0.2">
      <c r="A230" t="s">
        <v>395</v>
      </c>
      <c r="B230">
        <f>[4]p02!B230</f>
        <v>1732292.8975629059</v>
      </c>
    </row>
    <row r="231" spans="1:2" x14ac:dyDescent="0.2">
      <c r="A231" t="s">
        <v>396</v>
      </c>
      <c r="B231">
        <f>[4]p02!B231</f>
        <v>20248907.797562905</v>
      </c>
    </row>
    <row r="232" spans="1:2" x14ac:dyDescent="0.2">
      <c r="A232" t="s">
        <v>397</v>
      </c>
      <c r="B232">
        <f>[4]p02!B232</f>
        <v>4949998.9771935903</v>
      </c>
    </row>
    <row r="233" spans="1:2" x14ac:dyDescent="0.2">
      <c r="A233" t="s">
        <v>398</v>
      </c>
      <c r="B233">
        <f>[4]p02!B233</f>
        <v>1683000</v>
      </c>
    </row>
    <row r="234" spans="1:2" x14ac:dyDescent="0.2">
      <c r="A234" t="s">
        <v>243</v>
      </c>
      <c r="B234">
        <f>[4]p02!B234</f>
        <v>3266998.9771935903</v>
      </c>
    </row>
    <row r="235" spans="1:2" x14ac:dyDescent="0.2">
      <c r="A235" t="s">
        <v>399</v>
      </c>
      <c r="B235">
        <f>[4]p02!B235</f>
        <v>6250000</v>
      </c>
    </row>
    <row r="236" spans="1:2" x14ac:dyDescent="0.2">
      <c r="A236" t="s">
        <v>400</v>
      </c>
      <c r="B236">
        <f>[4]p02!B236</f>
        <v>11666666.666666668</v>
      </c>
    </row>
    <row r="237" spans="1:2" x14ac:dyDescent="0.2">
      <c r="A237" t="s">
        <v>401</v>
      </c>
      <c r="B237">
        <f>[4]p02!B237</f>
        <v>10000000</v>
      </c>
    </row>
    <row r="238" spans="1:2" x14ac:dyDescent="0.2">
      <c r="A238" t="s">
        <v>402</v>
      </c>
      <c r="B238">
        <f>[4]p02!B238</f>
        <v>400</v>
      </c>
    </row>
    <row r="239" spans="1:2" x14ac:dyDescent="0.2">
      <c r="A239" t="s">
        <v>403</v>
      </c>
      <c r="B239">
        <f>[4]p02!B239</f>
        <v>300</v>
      </c>
    </row>
    <row r="240" spans="1:2" x14ac:dyDescent="0.2">
      <c r="A240" t="s">
        <v>404</v>
      </c>
      <c r="B240">
        <f>[4]p02!B240</f>
        <v>1000</v>
      </c>
    </row>
    <row r="241" spans="1:2" x14ac:dyDescent="0.2">
      <c r="A241" t="s">
        <v>405</v>
      </c>
      <c r="B241">
        <f>[4]p02!B241</f>
        <v>1.4</v>
      </c>
    </row>
    <row r="242" spans="1:2" x14ac:dyDescent="0.2">
      <c r="A242" t="s">
        <v>406</v>
      </c>
      <c r="B242">
        <f>[4]p02!B242</f>
        <v>1.9</v>
      </c>
    </row>
    <row r="243" spans="1:2" x14ac:dyDescent="0.2">
      <c r="A243" t="s">
        <v>407</v>
      </c>
      <c r="B243">
        <f>[4]p02!B243</f>
        <v>57616194</v>
      </c>
    </row>
    <row r="244" spans="1:2" x14ac:dyDescent="0.2">
      <c r="A244" t="s">
        <v>408</v>
      </c>
      <c r="B244">
        <f>[4]p02!B244</f>
        <v>50192498</v>
      </c>
    </row>
    <row r="245" spans="1:2" x14ac:dyDescent="0.2">
      <c r="A245" t="s">
        <v>409</v>
      </c>
      <c r="B245">
        <f>[4]p02!B245</f>
        <v>45000</v>
      </c>
    </row>
    <row r="246" spans="1:2" x14ac:dyDescent="0.2">
      <c r="A246" t="s">
        <v>410</v>
      </c>
      <c r="B246">
        <f>[4]p02!B246</f>
        <v>0</v>
      </c>
    </row>
    <row r="247" spans="1:2" x14ac:dyDescent="0.2">
      <c r="A247" t="s">
        <v>411</v>
      </c>
      <c r="B247">
        <f>[4]p02!B247</f>
        <v>1.2</v>
      </c>
    </row>
    <row r="248" spans="1:2" x14ac:dyDescent="0.2">
      <c r="A248" t="s">
        <v>412</v>
      </c>
      <c r="B248">
        <f>[4]p02!B248</f>
        <v>1.2</v>
      </c>
    </row>
    <row r="249" spans="1:2" x14ac:dyDescent="0.2">
      <c r="A249" t="s">
        <v>413</v>
      </c>
      <c r="B249">
        <f>[4]p02!B249</f>
        <v>0</v>
      </c>
    </row>
    <row r="250" spans="1:2" x14ac:dyDescent="0.2">
      <c r="A250" t="s">
        <v>414</v>
      </c>
      <c r="B250">
        <f>[4]p02!B250</f>
        <v>0</v>
      </c>
    </row>
    <row r="251" spans="1:2" x14ac:dyDescent="0.2">
      <c r="A251" t="s">
        <v>415</v>
      </c>
      <c r="B251">
        <f>[4]p02!B251</f>
        <v>0</v>
      </c>
    </row>
    <row r="252" spans="1:2" x14ac:dyDescent="0.2">
      <c r="A252" t="s">
        <v>416</v>
      </c>
      <c r="B252">
        <f>[4]p02!B252</f>
        <v>0</v>
      </c>
    </row>
    <row r="253" spans="1:2" x14ac:dyDescent="0.2">
      <c r="A253" t="s">
        <v>417</v>
      </c>
      <c r="B253">
        <f>[4]p02!B253</f>
        <v>0</v>
      </c>
    </row>
    <row r="254" spans="1:2" x14ac:dyDescent="0.2">
      <c r="A254" t="s">
        <v>418</v>
      </c>
      <c r="B254">
        <f>[4]p02!B254</f>
        <v>0</v>
      </c>
    </row>
    <row r="255" spans="1:2" x14ac:dyDescent="0.2">
      <c r="A255" t="s">
        <v>419</v>
      </c>
      <c r="B255">
        <f>[4]p02!B255</f>
        <v>0</v>
      </c>
    </row>
    <row r="256" spans="1:2" x14ac:dyDescent="0.2">
      <c r="A256" t="s">
        <v>420</v>
      </c>
      <c r="B256">
        <f>[4]p02!B256</f>
        <v>0</v>
      </c>
    </row>
    <row r="257" spans="1:2" x14ac:dyDescent="0.2">
      <c r="A257" t="s">
        <v>421</v>
      </c>
      <c r="B257">
        <f>[4]p02!B257</f>
        <v>0</v>
      </c>
    </row>
    <row r="258" spans="1:2" x14ac:dyDescent="0.2">
      <c r="A258" t="s">
        <v>422</v>
      </c>
      <c r="B258">
        <f>[4]p02!B258</f>
        <v>0</v>
      </c>
    </row>
    <row r="259" spans="1:2" x14ac:dyDescent="0.2">
      <c r="A259" t="s">
        <v>423</v>
      </c>
      <c r="B259">
        <f>[4]p02!B259</f>
        <v>5</v>
      </c>
    </row>
    <row r="260" spans="1:2" x14ac:dyDescent="0.2">
      <c r="A260" t="s">
        <v>1065</v>
      </c>
      <c r="B260">
        <f>[4]p02!B260</f>
        <v>15.072578118005195</v>
      </c>
    </row>
    <row r="261" spans="1:2" x14ac:dyDescent="0.2">
      <c r="A261" t="s">
        <v>1066</v>
      </c>
      <c r="B261">
        <f>[4]p02!B261</f>
        <v>21.813706127760554</v>
      </c>
    </row>
    <row r="262" spans="1:2" x14ac:dyDescent="0.2">
      <c r="A262" t="s">
        <v>227</v>
      </c>
      <c r="B262">
        <f>[4]p02!B262</f>
        <v>88</v>
      </c>
    </row>
    <row r="263" spans="1:2" x14ac:dyDescent="0.2">
      <c r="A263" t="s">
        <v>228</v>
      </c>
      <c r="B263">
        <f>[4]p02!B263</f>
        <v>90</v>
      </c>
    </row>
    <row r="264" spans="1:2" x14ac:dyDescent="0.2">
      <c r="A264" t="s">
        <v>346</v>
      </c>
      <c r="B264">
        <f>[4]p02!B264</f>
        <v>281520</v>
      </c>
    </row>
    <row r="265" spans="1:2" x14ac:dyDescent="0.2">
      <c r="A265" t="s">
        <v>355</v>
      </c>
      <c r="B265">
        <f>[4]p02!B265</f>
        <v>261270</v>
      </c>
    </row>
    <row r="266" spans="1:2" x14ac:dyDescent="0.2">
      <c r="A266" t="s">
        <v>338</v>
      </c>
      <c r="B266">
        <f>[4]p02!B266</f>
        <v>3</v>
      </c>
    </row>
    <row r="267" spans="1:2" x14ac:dyDescent="0.2">
      <c r="A267" t="s">
        <v>339</v>
      </c>
      <c r="B267">
        <f>[4]p02!B267</f>
        <v>6</v>
      </c>
    </row>
    <row r="268" spans="1:2" x14ac:dyDescent="0.2">
      <c r="A268" t="s">
        <v>1067</v>
      </c>
      <c r="B268">
        <f>[4]p02!B268</f>
        <v>675648</v>
      </c>
    </row>
    <row r="269" spans="1:2" x14ac:dyDescent="0.2">
      <c r="A269" t="s">
        <v>1068</v>
      </c>
      <c r="B269">
        <f>[4]p02!B269</f>
        <v>783810</v>
      </c>
    </row>
    <row r="270" spans="1:2" x14ac:dyDescent="0.2">
      <c r="A270" t="s">
        <v>1069</v>
      </c>
      <c r="B270">
        <f>[4]p02!B270</f>
        <v>2543094.5365380123</v>
      </c>
    </row>
    <row r="271" spans="1:2" x14ac:dyDescent="0.2">
      <c r="A271" t="s">
        <v>1070</v>
      </c>
      <c r="B271">
        <f>[4]p02!B271</f>
        <v>0.70385038503850383</v>
      </c>
    </row>
    <row r="272" spans="1:2" x14ac:dyDescent="0.2">
      <c r="A272" t="s">
        <v>1071</v>
      </c>
      <c r="B272">
        <f>[4]p02!B272</f>
        <v>0.55373377337733776</v>
      </c>
    </row>
    <row r="273" spans="1:2" x14ac:dyDescent="0.2">
      <c r="A273" t="s">
        <v>1072</v>
      </c>
      <c r="B273">
        <f>[4]p02!B273</f>
        <v>0.31471989928963223</v>
      </c>
    </row>
    <row r="274" spans="1:2" x14ac:dyDescent="0.2">
      <c r="A274" t="s">
        <v>1073</v>
      </c>
      <c r="B274">
        <f>[4]p02!B274</f>
        <v>0.2953621277063414</v>
      </c>
    </row>
    <row r="275" spans="1:2" x14ac:dyDescent="0.2">
      <c r="A275" t="s">
        <v>1087</v>
      </c>
      <c r="B275">
        <f>[4]p02!B275</f>
        <v>0.31471989928963223</v>
      </c>
    </row>
    <row r="276" spans="1:2" x14ac:dyDescent="0.2">
      <c r="A276" t="s">
        <v>1088</v>
      </c>
      <c r="B276">
        <f>[4]p02!B276</f>
        <v>0.29261457303000332</v>
      </c>
    </row>
    <row r="277" spans="1:2" x14ac:dyDescent="0.2">
      <c r="A277" t="s">
        <v>1091</v>
      </c>
      <c r="B277">
        <f>[4]p02!B277</f>
        <v>3384228.9771935903</v>
      </c>
    </row>
    <row r="278" spans="1:2" x14ac:dyDescent="0.2">
      <c r="A278" t="s">
        <v>1092</v>
      </c>
      <c r="B278">
        <f>[4]p02!B278</f>
        <v>0.25769476961420468</v>
      </c>
    </row>
    <row r="279" spans="1:2" x14ac:dyDescent="0.2">
      <c r="A279" t="s">
        <v>1093</v>
      </c>
      <c r="B279">
        <f>[4]p02!B279</f>
        <v>0.20489452277300321</v>
      </c>
    </row>
    <row r="280" spans="1:2" x14ac:dyDescent="0.2">
      <c r="A280" t="s">
        <v>1094</v>
      </c>
      <c r="B280">
        <f>[4]p02!B280</f>
        <v>0.79510547722699676</v>
      </c>
    </row>
    <row r="281" spans="1:2" x14ac:dyDescent="0.2">
      <c r="A281" t="s">
        <v>1099</v>
      </c>
      <c r="B281">
        <f>[4]p02!B281</f>
        <v>5.0160000000000003E-2</v>
      </c>
    </row>
    <row r="282" spans="1:2" x14ac:dyDescent="0.2">
      <c r="A282" t="s">
        <v>1100</v>
      </c>
      <c r="B282">
        <f>[4]p02!B282</f>
        <v>0.10386542154421308</v>
      </c>
    </row>
    <row r="283" spans="1:2" x14ac:dyDescent="0.2">
      <c r="A283" t="s">
        <v>1095</v>
      </c>
      <c r="B283">
        <f>[4]p02!B283</f>
        <v>7423696</v>
      </c>
    </row>
    <row r="284" spans="1:2" x14ac:dyDescent="0.2">
      <c r="A284" t="s">
        <v>1096</v>
      </c>
      <c r="B284">
        <f>[4]p02!B284</f>
        <v>28808097.312623106</v>
      </c>
    </row>
    <row r="285" spans="1:2" x14ac:dyDescent="0.2">
      <c r="A285" t="s">
        <v>1097</v>
      </c>
      <c r="B285">
        <f>[4]p02!B285</f>
        <v>841134.44065557769</v>
      </c>
    </row>
    <row r="286" spans="1:2" x14ac:dyDescent="0.2">
      <c r="A286" t="s">
        <v>1101</v>
      </c>
      <c r="B286">
        <f>[4]p02!B286</f>
        <v>0</v>
      </c>
    </row>
    <row r="287" spans="1:2" x14ac:dyDescent="0.2">
      <c r="A287" t="s">
        <v>1102</v>
      </c>
      <c r="B287">
        <f>[4]p02!B287</f>
        <v>0</v>
      </c>
    </row>
    <row r="288" spans="1:2" x14ac:dyDescent="0.2">
      <c r="A288" t="s">
        <v>1103</v>
      </c>
      <c r="B288">
        <f>[4]p02!B288</f>
        <v>0</v>
      </c>
    </row>
    <row r="289" spans="1:2" x14ac:dyDescent="0.2">
      <c r="A289" t="s">
        <v>1069</v>
      </c>
      <c r="B289">
        <f>[4]p02!B289</f>
        <v>2543094.5365380123</v>
      </c>
    </row>
    <row r="290" spans="1:2" x14ac:dyDescent="0.2">
      <c r="A290" t="s">
        <v>508</v>
      </c>
      <c r="B290">
        <f>[4]p02!B290</f>
        <v>9.2861474826588575E-2</v>
      </c>
    </row>
    <row r="291" spans="1:2" x14ac:dyDescent="0.2">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425</v>
      </c>
    </row>
    <row r="2" spans="1:11" x14ac:dyDescent="0.2">
      <c r="A2">
        <v>3</v>
      </c>
      <c r="B2" t="s">
        <v>176</v>
      </c>
      <c r="C2" t="s">
        <v>177</v>
      </c>
      <c r="D2" t="s">
        <v>178</v>
      </c>
      <c r="E2" t="s">
        <v>8</v>
      </c>
      <c r="F2" t="s">
        <v>179</v>
      </c>
      <c r="G2" t="s">
        <v>10</v>
      </c>
      <c r="H2" t="s">
        <v>180</v>
      </c>
    </row>
    <row r="3" spans="1:11" x14ac:dyDescent="0.2">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
      <c r="A5" t="s">
        <v>183</v>
      </c>
      <c r="B5">
        <f>[4]p03!B5</f>
        <v>0</v>
      </c>
      <c r="C5">
        <f>[4]p03!C5</f>
        <v>0</v>
      </c>
      <c r="D5">
        <f>[4]p03!D5</f>
        <v>80719</v>
      </c>
      <c r="E5">
        <f>[4]p03!E5</f>
        <v>0</v>
      </c>
      <c r="F5">
        <f>[4]p03!F5</f>
        <v>0</v>
      </c>
      <c r="G5">
        <f>[4]p03!G5</f>
        <v>0</v>
      </c>
      <c r="H5">
        <f>[4]p03!H5</f>
        <v>0</v>
      </c>
      <c r="I5">
        <f>[4]p03!I5</f>
        <v>0</v>
      </c>
      <c r="J5">
        <f>[4]p03!J5</f>
        <v>0</v>
      </c>
      <c r="K5">
        <f>[4]p03!K5</f>
        <v>0</v>
      </c>
    </row>
    <row r="6" spans="1:11" x14ac:dyDescent="0.2">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
      <c r="A7" t="s">
        <v>185</v>
      </c>
      <c r="B7">
        <f>[4]p03!B7</f>
        <v>0</v>
      </c>
      <c r="C7">
        <f>[4]p03!C7</f>
        <v>0</v>
      </c>
      <c r="D7">
        <f>[4]p03!D7</f>
        <v>1104943</v>
      </c>
      <c r="E7">
        <f>[4]p03!E7</f>
        <v>0</v>
      </c>
      <c r="F7">
        <f>[4]p03!F7</f>
        <v>0</v>
      </c>
      <c r="G7">
        <f>[4]p03!G7</f>
        <v>0</v>
      </c>
      <c r="H7">
        <f>[4]p03!H7</f>
        <v>0</v>
      </c>
      <c r="I7">
        <f>[4]p03!I7</f>
        <v>0</v>
      </c>
      <c r="J7">
        <f>[4]p03!J7</f>
        <v>0</v>
      </c>
      <c r="K7">
        <f>[4]p03!K7</f>
        <v>0</v>
      </c>
    </row>
    <row r="8" spans="1:11" x14ac:dyDescent="0.2">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2">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2">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2">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2">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2">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2">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2">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2">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2">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2">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2">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2">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2">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2">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2">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2">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2">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2">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5" thickBot="1" x14ac:dyDescent="0.25">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x14ac:dyDescent="0.2">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2">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x14ac:dyDescent="0.2">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x14ac:dyDescent="0.2">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x14ac:dyDescent="0.2">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x14ac:dyDescent="0.2">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x14ac:dyDescent="0.2">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x14ac:dyDescent="0.2">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2">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2">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2">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2">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
      <c r="A76" t="s">
        <v>437</v>
      </c>
      <c r="B76">
        <f>[4]p03!B76</f>
        <v>0</v>
      </c>
      <c r="C76">
        <f>[4]p03!C76</f>
        <v>0</v>
      </c>
      <c r="D76">
        <f>[4]p03!D76</f>
        <v>0</v>
      </c>
      <c r="E76">
        <f>[4]p03!E76</f>
        <v>0</v>
      </c>
      <c r="F76">
        <f>[4]p03!F76</f>
        <v>0</v>
      </c>
      <c r="G76">
        <f>[4]p03!G76</f>
        <v>0</v>
      </c>
      <c r="H76">
        <f>[4]p03!H76</f>
        <v>0</v>
      </c>
      <c r="I76">
        <f>[4]p03!I76</f>
        <v>0</v>
      </c>
      <c r="J76">
        <f>[4]p03!J76</f>
        <v>0</v>
      </c>
      <c r="K76">
        <f>[4]p03!K76</f>
        <v>0</v>
      </c>
    </row>
    <row r="77" spans="1:13" ht="13.5" thickBot="1" x14ac:dyDescent="0.25">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2">
      <c r="A78" t="s">
        <v>247</v>
      </c>
      <c r="B78">
        <f>[4]p03!B78</f>
        <v>1</v>
      </c>
    </row>
    <row r="79" spans="1:13" x14ac:dyDescent="0.2">
      <c r="A79" t="s">
        <v>248</v>
      </c>
      <c r="B79">
        <f>[4]p03!B79</f>
        <v>45000</v>
      </c>
    </row>
    <row r="80" spans="1:13" x14ac:dyDescent="0.2">
      <c r="A80" t="s">
        <v>249</v>
      </c>
      <c r="B80">
        <f>[4]p03!B80</f>
        <v>45000</v>
      </c>
    </row>
    <row r="81" spans="1:2" x14ac:dyDescent="0.2">
      <c r="A81" t="s">
        <v>250</v>
      </c>
      <c r="B81">
        <f>[4]p03!B81</f>
        <v>0</v>
      </c>
    </row>
    <row r="82" spans="1:2" x14ac:dyDescent="0.2">
      <c r="A82" t="s">
        <v>251</v>
      </c>
      <c r="B82">
        <f>[4]p03!B82</f>
        <v>0</v>
      </c>
    </row>
    <row r="83" spans="1:2" x14ac:dyDescent="0.2">
      <c r="A83" t="s">
        <v>252</v>
      </c>
      <c r="B83">
        <f>[4]p03!B83</f>
        <v>0</v>
      </c>
    </row>
    <row r="84" spans="1:2" x14ac:dyDescent="0.2">
      <c r="A84" t="s">
        <v>253</v>
      </c>
      <c r="B84">
        <f>[4]p03!B84</f>
        <v>0</v>
      </c>
    </row>
    <row r="85" spans="1:2" x14ac:dyDescent="0.2">
      <c r="A85" t="s">
        <v>254</v>
      </c>
      <c r="B85">
        <f>[4]p03!B85</f>
        <v>43155</v>
      </c>
    </row>
    <row r="86" spans="1:2" x14ac:dyDescent="0.2">
      <c r="A86" t="s">
        <v>255</v>
      </c>
      <c r="B86">
        <f>[4]p03!B86</f>
        <v>25137</v>
      </c>
    </row>
    <row r="87" spans="1:2" x14ac:dyDescent="0.2">
      <c r="A87" t="s">
        <v>256</v>
      </c>
      <c r="B87">
        <f>[4]p03!B87</f>
        <v>16839</v>
      </c>
    </row>
    <row r="88" spans="1:2" x14ac:dyDescent="0.2">
      <c r="A88" t="s">
        <v>257</v>
      </c>
      <c r="B88">
        <f>[4]p03!B88</f>
        <v>27134</v>
      </c>
    </row>
    <row r="89" spans="1:2" x14ac:dyDescent="0.2">
      <c r="A89" t="s">
        <v>258</v>
      </c>
      <c r="B89">
        <f>[4]p03!B89</f>
        <v>35509</v>
      </c>
    </row>
    <row r="90" spans="1:2" x14ac:dyDescent="0.2">
      <c r="A90" t="s">
        <v>259</v>
      </c>
      <c r="B90">
        <f>[4]p03!B90</f>
        <v>82220</v>
      </c>
    </row>
    <row r="91" spans="1:2" x14ac:dyDescent="0.2">
      <c r="A91" t="s">
        <v>260</v>
      </c>
      <c r="B91">
        <f>[4]p03!B91</f>
        <v>43155</v>
      </c>
    </row>
    <row r="92" spans="1:2" x14ac:dyDescent="0.2">
      <c r="A92" t="s">
        <v>261</v>
      </c>
      <c r="B92">
        <f>[4]p03!B92</f>
        <v>25137</v>
      </c>
    </row>
    <row r="93" spans="1:2" x14ac:dyDescent="0.2">
      <c r="A93" t="s">
        <v>262</v>
      </c>
      <c r="B93">
        <f>[4]p03!B93</f>
        <v>16839</v>
      </c>
    </row>
    <row r="94" spans="1:2" x14ac:dyDescent="0.2">
      <c r="A94" t="s">
        <v>263</v>
      </c>
      <c r="B94">
        <f>[4]p03!B94</f>
        <v>27134</v>
      </c>
    </row>
    <row r="95" spans="1:2" x14ac:dyDescent="0.2">
      <c r="A95" t="s">
        <v>264</v>
      </c>
      <c r="B95">
        <f>[4]p03!B95</f>
        <v>35509</v>
      </c>
    </row>
    <row r="96" spans="1:2" x14ac:dyDescent="0.2">
      <c r="A96" t="s">
        <v>265</v>
      </c>
      <c r="B96">
        <f>[4]p03!B96</f>
        <v>82220</v>
      </c>
    </row>
    <row r="97" spans="1:2" x14ac:dyDescent="0.2">
      <c r="A97" t="s">
        <v>266</v>
      </c>
      <c r="B97">
        <f>[4]p03!B97</f>
        <v>0</v>
      </c>
    </row>
    <row r="98" spans="1:2" x14ac:dyDescent="0.2">
      <c r="A98" t="s">
        <v>267</v>
      </c>
      <c r="B98">
        <f>[4]p03!B98</f>
        <v>0</v>
      </c>
    </row>
    <row r="99" spans="1:2" x14ac:dyDescent="0.2">
      <c r="A99" t="s">
        <v>268</v>
      </c>
      <c r="B99">
        <f>[4]p03!B99</f>
        <v>0</v>
      </c>
    </row>
    <row r="100" spans="1:2" x14ac:dyDescent="0.2">
      <c r="A100" t="s">
        <v>269</v>
      </c>
      <c r="B100">
        <f>[4]p03!B100</f>
        <v>0</v>
      </c>
    </row>
    <row r="101" spans="1:2" x14ac:dyDescent="0.2">
      <c r="A101" t="s">
        <v>270</v>
      </c>
      <c r="B101">
        <f>[4]p03!B101</f>
        <v>0</v>
      </c>
    </row>
    <row r="102" spans="1:2" x14ac:dyDescent="0.2">
      <c r="A102" t="s">
        <v>271</v>
      </c>
      <c r="B102">
        <f>[4]p03!B102</f>
        <v>0</v>
      </c>
    </row>
    <row r="103" spans="1:2" x14ac:dyDescent="0.2">
      <c r="A103" t="s">
        <v>272</v>
      </c>
      <c r="B103">
        <f>[4]p03!B103</f>
        <v>174777750</v>
      </c>
    </row>
    <row r="104" spans="1:2" x14ac:dyDescent="0.2">
      <c r="A104" t="s">
        <v>273</v>
      </c>
      <c r="B104">
        <f>[4]p03!B104</f>
        <v>9614902.5</v>
      </c>
    </row>
    <row r="105" spans="1:2" x14ac:dyDescent="0.2">
      <c r="A105" t="s">
        <v>274</v>
      </c>
      <c r="B105">
        <f>[4]p03!B105</f>
        <v>6062040</v>
      </c>
    </row>
    <row r="106" spans="1:2" x14ac:dyDescent="0.2">
      <c r="A106" t="s">
        <v>275</v>
      </c>
      <c r="B106">
        <f>[4]p03!B106</f>
        <v>854721</v>
      </c>
    </row>
    <row r="107" spans="1:2" x14ac:dyDescent="0.2">
      <c r="A107" t="s">
        <v>276</v>
      </c>
      <c r="B107">
        <f>[4]p03!B107</f>
        <v>1502030.7</v>
      </c>
    </row>
    <row r="108" spans="1:2" x14ac:dyDescent="0.2">
      <c r="A108" t="s">
        <v>277</v>
      </c>
      <c r="B108">
        <f>[4]p03!B108</f>
        <v>3551904</v>
      </c>
    </row>
    <row r="109" spans="1:2" x14ac:dyDescent="0.2">
      <c r="A109" t="s">
        <v>278</v>
      </c>
      <c r="B109">
        <f>[4]p03!B109</f>
        <v>1831.187925496477</v>
      </c>
    </row>
    <row r="110" spans="1:2" x14ac:dyDescent="0.2">
      <c r="A110" t="s">
        <v>279</v>
      </c>
      <c r="B110">
        <f>[4]p03!B110</f>
        <v>272.18931537871867</v>
      </c>
    </row>
    <row r="111" spans="1:2" x14ac:dyDescent="0.2">
      <c r="A111" t="s">
        <v>280</v>
      </c>
      <c r="B111">
        <f>[4]p03!B111</f>
        <v>150.1985601811717</v>
      </c>
    </row>
    <row r="112" spans="1:2" x14ac:dyDescent="0.2">
      <c r="A112" t="s">
        <v>281</v>
      </c>
      <c r="B112">
        <f>[4]p03!B112</f>
        <v>13.34034149508742</v>
      </c>
    </row>
    <row r="113" spans="1:2" x14ac:dyDescent="0.2">
      <c r="A113" t="s">
        <v>282</v>
      </c>
      <c r="B113">
        <f>[4]p03!B113</f>
        <v>15.88135892272312</v>
      </c>
    </row>
    <row r="114" spans="1:2" x14ac:dyDescent="0.2">
      <c r="A114" t="s">
        <v>283</v>
      </c>
      <c r="B114">
        <f>[4]p03!B114</f>
        <v>21.175145230297492</v>
      </c>
    </row>
    <row r="115" spans="1:2" x14ac:dyDescent="0.2">
      <c r="A115" t="s">
        <v>284</v>
      </c>
      <c r="B115">
        <f>[4]p03!B115</f>
        <v>9000036</v>
      </c>
    </row>
    <row r="116" spans="1:2" x14ac:dyDescent="0.2">
      <c r="A116" t="s">
        <v>285</v>
      </c>
      <c r="B116">
        <f>[4]p03!B116</f>
        <v>600000</v>
      </c>
    </row>
    <row r="117" spans="1:2" x14ac:dyDescent="0.2">
      <c r="A117" t="s">
        <v>286</v>
      </c>
      <c r="B117">
        <f>[4]p03!B117</f>
        <v>600001.6</v>
      </c>
    </row>
    <row r="118" spans="1:2" x14ac:dyDescent="0.2">
      <c r="A118" t="s">
        <v>287</v>
      </c>
      <c r="B118">
        <f>[4]p03!B118</f>
        <v>75000.240000000005</v>
      </c>
    </row>
    <row r="119" spans="1:2" x14ac:dyDescent="0.2">
      <c r="A119" t="s">
        <v>288</v>
      </c>
      <c r="B119">
        <f>[4]p03!B119</f>
        <v>200000.25</v>
      </c>
    </row>
    <row r="120" spans="1:2" x14ac:dyDescent="0.2">
      <c r="A120" t="s">
        <v>289</v>
      </c>
      <c r="B120">
        <f>[4]p03!B120</f>
        <v>300000</v>
      </c>
    </row>
    <row r="121" spans="1:2" x14ac:dyDescent="0.2">
      <c r="A121" t="s">
        <v>290</v>
      </c>
      <c r="B121">
        <f>[4]p03!B121</f>
        <v>15729997.5</v>
      </c>
    </row>
    <row r="122" spans="1:2" x14ac:dyDescent="0.2">
      <c r="A122" t="s">
        <v>291</v>
      </c>
      <c r="B122">
        <f>[4]p03!B122</f>
        <v>663428.27249999996</v>
      </c>
    </row>
    <row r="123" spans="1:2" x14ac:dyDescent="0.2">
      <c r="A123" t="s">
        <v>292</v>
      </c>
      <c r="B123">
        <f>[4]p03!B123</f>
        <v>0</v>
      </c>
    </row>
    <row r="124" spans="1:2" x14ac:dyDescent="0.2">
      <c r="A124" t="s">
        <v>293</v>
      </c>
      <c r="B124">
        <f>[4]p03!B124</f>
        <v>98292.914999999994</v>
      </c>
    </row>
    <row r="125" spans="1:2" x14ac:dyDescent="0.2">
      <c r="A125" t="s">
        <v>294</v>
      </c>
      <c r="B125">
        <f>[4]p03!B125</f>
        <v>172733.53049999999</v>
      </c>
    </row>
    <row r="126" spans="1:2" x14ac:dyDescent="0.2">
      <c r="A126" t="s">
        <v>295</v>
      </c>
      <c r="B126">
        <f>[4]p03!B126</f>
        <v>204234.48</v>
      </c>
    </row>
    <row r="127" spans="1:2" x14ac:dyDescent="0.2">
      <c r="A127" t="s">
        <v>296</v>
      </c>
      <c r="B127">
        <f>[4]p03!B127</f>
        <v>37748</v>
      </c>
    </row>
    <row r="128" spans="1:2" x14ac:dyDescent="0.2">
      <c r="A128" t="s">
        <v>297</v>
      </c>
      <c r="B128">
        <f>[4]p03!B128</f>
        <v>24407</v>
      </c>
    </row>
    <row r="129" spans="1:2" x14ac:dyDescent="0.2">
      <c r="A129" t="s">
        <v>298</v>
      </c>
      <c r="B129">
        <f>[4]p03!B129</f>
        <v>16182</v>
      </c>
    </row>
    <row r="130" spans="1:2" x14ac:dyDescent="0.2">
      <c r="A130" t="s">
        <v>299</v>
      </c>
      <c r="B130">
        <f>[4]p03!B130</f>
        <v>28968</v>
      </c>
    </row>
    <row r="131" spans="1:2" x14ac:dyDescent="0.2">
      <c r="A131" t="s">
        <v>300</v>
      </c>
      <c r="B131">
        <f>[4]p03!B131</f>
        <v>38835</v>
      </c>
    </row>
    <row r="132" spans="1:2" x14ac:dyDescent="0.2">
      <c r="A132" t="s">
        <v>301</v>
      </c>
      <c r="B132">
        <f>[4]p03!B132</f>
        <v>84935</v>
      </c>
    </row>
    <row r="133" spans="1:2" x14ac:dyDescent="0.2">
      <c r="A133" t="s">
        <v>302</v>
      </c>
      <c r="B133">
        <f>[4]p03!B133</f>
        <v>37748</v>
      </c>
    </row>
    <row r="134" spans="1:2" x14ac:dyDescent="0.2">
      <c r="A134" t="s">
        <v>303</v>
      </c>
      <c r="B134">
        <f>[4]p03!B134</f>
        <v>24407</v>
      </c>
    </row>
    <row r="135" spans="1:2" x14ac:dyDescent="0.2">
      <c r="A135" t="s">
        <v>304</v>
      </c>
      <c r="B135">
        <f>[4]p03!B135</f>
        <v>16182</v>
      </c>
    </row>
    <row r="136" spans="1:2" x14ac:dyDescent="0.2">
      <c r="A136" t="s">
        <v>305</v>
      </c>
      <c r="B136">
        <f>[4]p03!B136</f>
        <v>28968</v>
      </c>
    </row>
    <row r="137" spans="1:2" x14ac:dyDescent="0.2">
      <c r="A137" t="s">
        <v>306</v>
      </c>
      <c r="B137">
        <f>[4]p03!B137</f>
        <v>38835</v>
      </c>
    </row>
    <row r="138" spans="1:2" x14ac:dyDescent="0.2">
      <c r="A138" t="s">
        <v>307</v>
      </c>
      <c r="B138">
        <f>[4]p03!B138</f>
        <v>84935</v>
      </c>
    </row>
    <row r="139" spans="1:2" x14ac:dyDescent="0.2">
      <c r="A139" t="s">
        <v>308</v>
      </c>
      <c r="B139">
        <f>[4]p03!B139</f>
        <v>0</v>
      </c>
    </row>
    <row r="140" spans="1:2" x14ac:dyDescent="0.2">
      <c r="A140" t="s">
        <v>309</v>
      </c>
      <c r="B140">
        <f>[4]p03!B140</f>
        <v>0</v>
      </c>
    </row>
    <row r="141" spans="1:2" x14ac:dyDescent="0.2">
      <c r="A141" t="s">
        <v>310</v>
      </c>
      <c r="B141">
        <f>[4]p03!B141</f>
        <v>0</v>
      </c>
    </row>
    <row r="142" spans="1:2" x14ac:dyDescent="0.2">
      <c r="A142" t="s">
        <v>311</v>
      </c>
      <c r="B142">
        <f>[4]p03!B142</f>
        <v>0</v>
      </c>
    </row>
    <row r="143" spans="1:2" x14ac:dyDescent="0.2">
      <c r="A143" t="s">
        <v>312</v>
      </c>
      <c r="B143">
        <f>[4]p03!B143</f>
        <v>0</v>
      </c>
    </row>
    <row r="144" spans="1:2" x14ac:dyDescent="0.2">
      <c r="A144" t="s">
        <v>313</v>
      </c>
      <c r="B144">
        <f>[4]p03!B144</f>
        <v>0</v>
      </c>
    </row>
    <row r="145" spans="1:2" x14ac:dyDescent="0.2">
      <c r="A145" t="s">
        <v>314</v>
      </c>
      <c r="B145">
        <f>[4]p03!B145</f>
        <v>237812400</v>
      </c>
    </row>
    <row r="146" spans="1:2" x14ac:dyDescent="0.2">
      <c r="A146" t="s">
        <v>315</v>
      </c>
      <c r="B146">
        <f>[4]p03!B146</f>
        <v>13179780.000000002</v>
      </c>
    </row>
    <row r="147" spans="1:2" x14ac:dyDescent="0.2">
      <c r="A147" t="s">
        <v>316</v>
      </c>
      <c r="B147">
        <f>[4]p03!B147</f>
        <v>8155727.9999999991</v>
      </c>
    </row>
    <row r="148" spans="1:2" x14ac:dyDescent="0.2">
      <c r="A148" t="s">
        <v>317</v>
      </c>
      <c r="B148">
        <f>[4]p03!B148</f>
        <v>1147132.8</v>
      </c>
    </row>
    <row r="149" spans="1:2" x14ac:dyDescent="0.2">
      <c r="A149" t="s">
        <v>318</v>
      </c>
      <c r="B149">
        <f>[4]p03!B149</f>
        <v>2097090</v>
      </c>
    </row>
    <row r="150" spans="1:2" x14ac:dyDescent="0.2">
      <c r="A150" t="s">
        <v>319</v>
      </c>
      <c r="B150">
        <f>[4]p03!B150</f>
        <v>4739373</v>
      </c>
    </row>
    <row r="151" spans="1:2" x14ac:dyDescent="0.2">
      <c r="A151" t="s">
        <v>320</v>
      </c>
      <c r="B151">
        <f>[4]p03!B151</f>
        <v>2718.4614483379924</v>
      </c>
    </row>
    <row r="152" spans="1:2" x14ac:dyDescent="0.2">
      <c r="A152" t="s">
        <v>321</v>
      </c>
      <c r="B152">
        <f>[4]p03!B152</f>
        <v>374.30638319353824</v>
      </c>
    </row>
    <row r="153" spans="1:2" x14ac:dyDescent="0.2">
      <c r="A153" t="s">
        <v>322</v>
      </c>
      <c r="B153">
        <f>[4]p03!B153</f>
        <v>222.97492778502632</v>
      </c>
    </row>
    <row r="154" spans="1:2" x14ac:dyDescent="0.2">
      <c r="A154" t="s">
        <v>323</v>
      </c>
      <c r="B154">
        <f>[4]p03!B154</f>
        <v>19.054041712954326</v>
      </c>
    </row>
    <row r="155" spans="1:2" x14ac:dyDescent="0.2">
      <c r="A155" t="s">
        <v>324</v>
      </c>
      <c r="B155">
        <f>[4]p03!B155</f>
        <v>22.683382991612294</v>
      </c>
    </row>
    <row r="156" spans="1:2" x14ac:dyDescent="0.2">
      <c r="A156" t="s">
        <v>325</v>
      </c>
      <c r="B156">
        <f>[4]p03!B156</f>
        <v>29.944510655483061</v>
      </c>
    </row>
    <row r="157" spans="1:2" x14ac:dyDescent="0.2">
      <c r="A157" t="s">
        <v>326</v>
      </c>
      <c r="B157">
        <f>[4]p03!B157</f>
        <v>23000003</v>
      </c>
    </row>
    <row r="158" spans="1:2" x14ac:dyDescent="0.2">
      <c r="A158" t="s">
        <v>327</v>
      </c>
      <c r="B158">
        <f>[4]p03!B158</f>
        <v>1500000</v>
      </c>
    </row>
    <row r="159" spans="1:2" x14ac:dyDescent="0.2">
      <c r="A159" t="s">
        <v>328</v>
      </c>
      <c r="B159">
        <f>[4]p03!B159</f>
        <v>1100000.5</v>
      </c>
    </row>
    <row r="160" spans="1:2" x14ac:dyDescent="0.2">
      <c r="A160" t="s">
        <v>329</v>
      </c>
      <c r="B160">
        <f>[4]p03!B160</f>
        <v>159999.84</v>
      </c>
    </row>
    <row r="161" spans="1:2" x14ac:dyDescent="0.2">
      <c r="A161" t="s">
        <v>330</v>
      </c>
      <c r="B161">
        <f>[4]p03!B161</f>
        <v>549999.75</v>
      </c>
    </row>
    <row r="162" spans="1:2" x14ac:dyDescent="0.2">
      <c r="A162" t="s">
        <v>331</v>
      </c>
      <c r="B162">
        <f>[4]p03!B162</f>
        <v>700000</v>
      </c>
    </row>
    <row r="163" spans="1:2" x14ac:dyDescent="0.2">
      <c r="A163" t="s">
        <v>332</v>
      </c>
      <c r="B163">
        <f>[4]p03!B163</f>
        <v>21403115.999999996</v>
      </c>
    </row>
    <row r="164" spans="1:2" x14ac:dyDescent="0.2">
      <c r="A164" t="s">
        <v>333</v>
      </c>
      <c r="B164">
        <f>[4]p03!B164</f>
        <v>0</v>
      </c>
    </row>
    <row r="165" spans="1:2" x14ac:dyDescent="0.2">
      <c r="A165" t="s">
        <v>334</v>
      </c>
      <c r="B165">
        <f>[4]p03!B165</f>
        <v>750326.97599999991</v>
      </c>
    </row>
    <row r="166" spans="1:2" x14ac:dyDescent="0.2">
      <c r="A166" t="s">
        <v>335</v>
      </c>
      <c r="B166">
        <f>[4]p03!B166</f>
        <v>131920.272</v>
      </c>
    </row>
    <row r="167" spans="1:2" x14ac:dyDescent="0.2">
      <c r="A167" t="s">
        <v>336</v>
      </c>
      <c r="B167">
        <f>[4]p03!B167</f>
        <v>241165.35</v>
      </c>
    </row>
    <row r="168" spans="1:2" x14ac:dyDescent="0.2">
      <c r="A168" t="s">
        <v>337</v>
      </c>
      <c r="B168">
        <f>[4]p03!B168</f>
        <v>0</v>
      </c>
    </row>
    <row r="169" spans="1:2" x14ac:dyDescent="0.2">
      <c r="A169" t="s">
        <v>338</v>
      </c>
      <c r="B169">
        <f>[4]p03!B169</f>
        <v>3</v>
      </c>
    </row>
    <row r="170" spans="1:2" x14ac:dyDescent="0.2">
      <c r="A170" t="s">
        <v>339</v>
      </c>
      <c r="B170">
        <f>[4]p03!B170</f>
        <v>6</v>
      </c>
    </row>
    <row r="171" spans="1:2" x14ac:dyDescent="0.2">
      <c r="A171" t="s">
        <v>340</v>
      </c>
      <c r="B171">
        <f>[4]p03!B171</f>
        <v>281520</v>
      </c>
    </row>
    <row r="172" spans="1:2" x14ac:dyDescent="0.2">
      <c r="A172" t="s">
        <v>341</v>
      </c>
      <c r="B172">
        <f>[4]p03!B172</f>
        <v>8018850.0000000009</v>
      </c>
    </row>
    <row r="173" spans="1:2" x14ac:dyDescent="0.2">
      <c r="A173" t="s">
        <v>342</v>
      </c>
      <c r="B173">
        <f>[4]p03!B173</f>
        <v>31039966.999999996</v>
      </c>
    </row>
    <row r="174" spans="1:2" x14ac:dyDescent="0.2">
      <c r="A174" t="s">
        <v>343</v>
      </c>
      <c r="B174">
        <f>[4]p03!B174</f>
        <v>281520</v>
      </c>
    </row>
    <row r="175" spans="1:2" x14ac:dyDescent="0.2">
      <c r="A175" t="s">
        <v>344</v>
      </c>
      <c r="B175">
        <f>[4]p03!B175</f>
        <v>8018850.0000000009</v>
      </c>
    </row>
    <row r="176" spans="1:2" x14ac:dyDescent="0.2">
      <c r="A176" t="s">
        <v>345</v>
      </c>
      <c r="B176">
        <f>[4]p03!B176</f>
        <v>31039966.999999996</v>
      </c>
    </row>
    <row r="177" spans="1:2" x14ac:dyDescent="0.2">
      <c r="A177" t="s">
        <v>346</v>
      </c>
      <c r="B177">
        <f>[4]p03!B177</f>
        <v>309251</v>
      </c>
    </row>
    <row r="178" spans="1:2" x14ac:dyDescent="0.2">
      <c r="A178" t="s">
        <v>347</v>
      </c>
      <c r="B178">
        <f>[4]p03!B178</f>
        <v>8850567.3544520549</v>
      </c>
    </row>
    <row r="179" spans="1:2" x14ac:dyDescent="0.2">
      <c r="A179" t="s">
        <v>348</v>
      </c>
      <c r="B179">
        <f>[4]p03!B179</f>
        <v>32775009.750000004</v>
      </c>
    </row>
    <row r="180" spans="1:2" x14ac:dyDescent="0.2">
      <c r="A180" t="s">
        <v>349</v>
      </c>
      <c r="B180">
        <f>[4]p03!B180</f>
        <v>261270</v>
      </c>
    </row>
    <row r="181" spans="1:2" x14ac:dyDescent="0.2">
      <c r="A181" t="s">
        <v>350</v>
      </c>
      <c r="B181">
        <f>[4]p03!B181</f>
        <v>1781556</v>
      </c>
    </row>
    <row r="182" spans="1:2" x14ac:dyDescent="0.2">
      <c r="A182" t="s">
        <v>351</v>
      </c>
      <c r="B182">
        <f>[4]p03!B182</f>
        <v>5699267</v>
      </c>
    </row>
    <row r="183" spans="1:2" x14ac:dyDescent="0.2">
      <c r="A183" t="s">
        <v>352</v>
      </c>
      <c r="B183">
        <f>[4]p03!B183</f>
        <v>261270</v>
      </c>
    </row>
    <row r="184" spans="1:2" x14ac:dyDescent="0.2">
      <c r="A184" t="s">
        <v>353</v>
      </c>
      <c r="B184">
        <f>[4]p03!B184</f>
        <v>1781556</v>
      </c>
    </row>
    <row r="185" spans="1:2" x14ac:dyDescent="0.2">
      <c r="A185" t="s">
        <v>354</v>
      </c>
      <c r="B185">
        <f>[4]p03!B185</f>
        <v>5699267</v>
      </c>
    </row>
    <row r="186" spans="1:2" x14ac:dyDescent="0.2">
      <c r="A186" t="s">
        <v>355</v>
      </c>
      <c r="B186">
        <f>[4]p03!B186</f>
        <v>295504</v>
      </c>
    </row>
    <row r="187" spans="1:2" x14ac:dyDescent="0.2">
      <c r="A187" t="s">
        <v>356</v>
      </c>
      <c r="B187">
        <f>[4]p03!B187</f>
        <v>1849107</v>
      </c>
    </row>
    <row r="188" spans="1:2" x14ac:dyDescent="0.2">
      <c r="A188" t="s">
        <v>357</v>
      </c>
      <c r="B188">
        <f>[4]p03!B188</f>
        <v>6681391</v>
      </c>
    </row>
    <row r="189" spans="1:2" x14ac:dyDescent="0.2">
      <c r="A189" t="s">
        <v>358</v>
      </c>
      <c r="B189">
        <f>[4]p03!B189</f>
        <v>0</v>
      </c>
    </row>
    <row r="190" spans="1:2" x14ac:dyDescent="0.2">
      <c r="A190" t="s">
        <v>359</v>
      </c>
      <c r="B190">
        <f>[4]p03!B190</f>
        <v>0</v>
      </c>
    </row>
    <row r="191" spans="1:2" x14ac:dyDescent="0.2">
      <c r="A191" t="s">
        <v>360</v>
      </c>
      <c r="B191">
        <f>[4]p03!B191</f>
        <v>0</v>
      </c>
    </row>
    <row r="192" spans="1:2" x14ac:dyDescent="0.2">
      <c r="A192" t="s">
        <v>361</v>
      </c>
      <c r="B192">
        <f>[4]p03!B192</f>
        <v>112137</v>
      </c>
    </row>
    <row r="193" spans="1:2" x14ac:dyDescent="0.2">
      <c r="A193" t="s">
        <v>362</v>
      </c>
      <c r="B193">
        <f>[4]p03!B193</f>
        <v>15558176.1</v>
      </c>
    </row>
    <row r="194" spans="1:2" x14ac:dyDescent="0.2">
      <c r="A194" t="s">
        <v>363</v>
      </c>
      <c r="B194">
        <f>[4]p03!B194</f>
        <v>138.74260088093209</v>
      </c>
    </row>
    <row r="195" spans="1:2" x14ac:dyDescent="0.2">
      <c r="A195" t="s">
        <v>364</v>
      </c>
      <c r="B195">
        <f>[4]p03!B195</f>
        <v>0</v>
      </c>
    </row>
    <row r="196" spans="1:2" x14ac:dyDescent="0.2">
      <c r="A196" t="s">
        <v>365</v>
      </c>
      <c r="B196">
        <f>[4]p03!B196</f>
        <v>0</v>
      </c>
    </row>
    <row r="197" spans="1:2" x14ac:dyDescent="0.2">
      <c r="A197" t="s">
        <v>366</v>
      </c>
      <c r="B197">
        <f>[4]p03!B197</f>
        <v>0</v>
      </c>
    </row>
    <row r="198" spans="1:2" x14ac:dyDescent="0.2">
      <c r="A198" t="s">
        <v>367</v>
      </c>
      <c r="B198">
        <f>[4]p03!B198</f>
        <v>0</v>
      </c>
    </row>
    <row r="199" spans="1:2" x14ac:dyDescent="0.2">
      <c r="A199" t="s">
        <v>368</v>
      </c>
      <c r="B199">
        <f>[4]p03!B199</f>
        <v>0</v>
      </c>
    </row>
    <row r="200" spans="1:2" x14ac:dyDescent="0.2">
      <c r="A200" t="s">
        <v>369</v>
      </c>
      <c r="B200">
        <f>[4]p03!B200</f>
        <v>0</v>
      </c>
    </row>
    <row r="201" spans="1:2" x14ac:dyDescent="0.2">
      <c r="A201" t="s">
        <v>370</v>
      </c>
      <c r="B201">
        <f>[4]p03!B201</f>
        <v>63453</v>
      </c>
    </row>
    <row r="202" spans="1:2" x14ac:dyDescent="0.2">
      <c r="A202" t="s">
        <v>371</v>
      </c>
      <c r="B202">
        <f>[4]p03!B202</f>
        <v>1816820</v>
      </c>
    </row>
    <row r="203" spans="1:2" x14ac:dyDescent="0.2">
      <c r="A203" t="s">
        <v>372</v>
      </c>
      <c r="B203">
        <f>[4]p03!B203</f>
        <v>28.632537222030848</v>
      </c>
    </row>
    <row r="204" spans="1:2" x14ac:dyDescent="0.2">
      <c r="A204" t="s">
        <v>373</v>
      </c>
      <c r="B204">
        <f>[4]p03!B204</f>
        <v>0</v>
      </c>
    </row>
    <row r="205" spans="1:2" x14ac:dyDescent="0.2">
      <c r="A205" t="s">
        <v>374</v>
      </c>
      <c r="B205">
        <f>[4]p03!B205</f>
        <v>0</v>
      </c>
    </row>
    <row r="206" spans="1:2" x14ac:dyDescent="0.2">
      <c r="A206" t="s">
        <v>375</v>
      </c>
      <c r="B206">
        <f>[4]p03!B206</f>
        <v>0</v>
      </c>
    </row>
    <row r="207" spans="1:2" x14ac:dyDescent="0.2">
      <c r="A207" t="s">
        <v>376</v>
      </c>
      <c r="B207">
        <f>[4]p03!B207</f>
        <v>96512</v>
      </c>
    </row>
    <row r="208" spans="1:2" x14ac:dyDescent="0.2">
      <c r="A208" t="s">
        <v>377</v>
      </c>
      <c r="B208">
        <f>[4]p03!B208</f>
        <v>180156</v>
      </c>
    </row>
    <row r="209" spans="1:2" x14ac:dyDescent="0.2">
      <c r="A209" t="s">
        <v>378</v>
      </c>
      <c r="B209">
        <f>[4]p03!B209</f>
        <v>0</v>
      </c>
    </row>
    <row r="210" spans="1:2" x14ac:dyDescent="0.2">
      <c r="A210" t="s">
        <v>379</v>
      </c>
      <c r="B210">
        <f>[4]p03!B210</f>
        <v>0</v>
      </c>
    </row>
    <row r="211" spans="1:2" x14ac:dyDescent="0.2">
      <c r="A211" t="s">
        <v>380</v>
      </c>
      <c r="B211">
        <f>[4]p03!B211</f>
        <v>446422.5</v>
      </c>
    </row>
    <row r="212" spans="1:2" x14ac:dyDescent="0.2">
      <c r="A212" t="s">
        <v>381</v>
      </c>
      <c r="B212">
        <f>[4]p03!B212</f>
        <v>611243</v>
      </c>
    </row>
    <row r="213" spans="1:2" x14ac:dyDescent="0.2">
      <c r="A213" t="s">
        <v>382</v>
      </c>
      <c r="B213">
        <f>[4]p03!B213</f>
        <v>24674708.748362981</v>
      </c>
    </row>
    <row r="214" spans="1:2" x14ac:dyDescent="0.2">
      <c r="A214" t="s">
        <v>137</v>
      </c>
      <c r="B214">
        <f>[4]p03!B214</f>
        <v>273420</v>
      </c>
    </row>
    <row r="215" spans="1:2" x14ac:dyDescent="0.2">
      <c r="A215" t="s">
        <v>383</v>
      </c>
      <c r="B215">
        <f>[4]p03!B215</f>
        <v>33684.040958988</v>
      </c>
    </row>
    <row r="216" spans="1:2" x14ac:dyDescent="0.2">
      <c r="A216" t="s">
        <v>384</v>
      </c>
      <c r="B216">
        <f>[4]p03!B216</f>
        <v>24981812.78932197</v>
      </c>
    </row>
    <row r="217" spans="1:2" x14ac:dyDescent="0.2">
      <c r="A217" t="s">
        <v>385</v>
      </c>
      <c r="B217">
        <f>[4]p03!B217</f>
        <v>11093337</v>
      </c>
    </row>
    <row r="218" spans="1:2" x14ac:dyDescent="0.2">
      <c r="A218" t="s">
        <v>386</v>
      </c>
      <c r="B218">
        <f>[4]p03!B218</f>
        <v>723090.5</v>
      </c>
    </row>
    <row r="219" spans="1:2" x14ac:dyDescent="0.2">
      <c r="A219" t="s">
        <v>387</v>
      </c>
      <c r="B219">
        <f>[4]p03!B219</f>
        <v>3133444</v>
      </c>
    </row>
    <row r="220" spans="1:2" x14ac:dyDescent="0.2">
      <c r="A220" t="s">
        <v>388</v>
      </c>
      <c r="B220">
        <f>[4]p03!B220</f>
        <v>451180</v>
      </c>
    </row>
    <row r="221" spans="1:2" x14ac:dyDescent="0.2">
      <c r="A221" t="s">
        <v>145</v>
      </c>
      <c r="B221">
        <f>[4]p03!B221</f>
        <v>1400000</v>
      </c>
    </row>
    <row r="222" spans="1:2" x14ac:dyDescent="0.2">
      <c r="A222" t="s">
        <v>146</v>
      </c>
      <c r="B222">
        <f>[4]p03!B222</f>
        <v>141050</v>
      </c>
    </row>
    <row r="223" spans="1:2" x14ac:dyDescent="0.2">
      <c r="A223" t="s">
        <v>389</v>
      </c>
      <c r="B223">
        <f>[4]p03!B223</f>
        <v>121621</v>
      </c>
    </row>
    <row r="224" spans="1:2" x14ac:dyDescent="0.2">
      <c r="A224" t="s">
        <v>390</v>
      </c>
      <c r="B224">
        <f>[4]p03!B224</f>
        <v>0</v>
      </c>
    </row>
    <row r="225" spans="1:2" x14ac:dyDescent="0.2">
      <c r="A225" t="s">
        <v>391</v>
      </c>
      <c r="B225">
        <f>[4]p03!B225</f>
        <v>0</v>
      </c>
    </row>
    <row r="226" spans="1:2" x14ac:dyDescent="0.2">
      <c r="A226" t="s">
        <v>392</v>
      </c>
      <c r="B226">
        <f>[4]p03!B226</f>
        <v>1575000</v>
      </c>
    </row>
    <row r="227" spans="1:2" x14ac:dyDescent="0.2">
      <c r="A227" t="s">
        <v>152</v>
      </c>
      <c r="B227">
        <f>[4]p03!B227</f>
        <v>160000</v>
      </c>
    </row>
    <row r="228" spans="1:2" x14ac:dyDescent="0.2">
      <c r="A228" t="s">
        <v>393</v>
      </c>
      <c r="B228">
        <f>[4]p03!B228</f>
        <v>0</v>
      </c>
    </row>
    <row r="229" spans="1:2" x14ac:dyDescent="0.2">
      <c r="A229" t="s">
        <v>394</v>
      </c>
      <c r="B229">
        <f>[4]p03!B229</f>
        <v>205269</v>
      </c>
    </row>
    <row r="230" spans="1:2" x14ac:dyDescent="0.2">
      <c r="A230" t="s">
        <v>395</v>
      </c>
      <c r="B230">
        <f>[4]p03!B230</f>
        <v>1694602.1845851536</v>
      </c>
    </row>
    <row r="231" spans="1:2" x14ac:dyDescent="0.2">
      <c r="A231" t="s">
        <v>396</v>
      </c>
      <c r="B231">
        <f>[4]p03!B231</f>
        <v>20698593.684585154</v>
      </c>
    </row>
    <row r="232" spans="1:2" x14ac:dyDescent="0.2">
      <c r="A232" t="s">
        <v>397</v>
      </c>
      <c r="B232">
        <f>[4]p03!B232</f>
        <v>4283219.1047368161</v>
      </c>
    </row>
    <row r="233" spans="1:2" x14ac:dyDescent="0.2">
      <c r="A233" t="s">
        <v>398</v>
      </c>
      <c r="B233">
        <f>[4]p03!B233</f>
        <v>1456294</v>
      </c>
    </row>
    <row r="234" spans="1:2" x14ac:dyDescent="0.2">
      <c r="A234" t="s">
        <v>243</v>
      </c>
      <c r="B234">
        <f>[4]p03!B234</f>
        <v>2826925.1047368161</v>
      </c>
    </row>
    <row r="235" spans="1:2" x14ac:dyDescent="0.2">
      <c r="A235" t="s">
        <v>399</v>
      </c>
      <c r="B235">
        <f>[4]p03!B235</f>
        <v>6250000</v>
      </c>
    </row>
    <row r="236" spans="1:2" x14ac:dyDescent="0.2">
      <c r="A236" t="s">
        <v>400</v>
      </c>
      <c r="B236">
        <f>[4]p03!B236</f>
        <v>11666666.666666668</v>
      </c>
    </row>
    <row r="237" spans="1:2" x14ac:dyDescent="0.2">
      <c r="A237" t="s">
        <v>401</v>
      </c>
      <c r="B237">
        <f>[4]p03!B237</f>
        <v>10000000</v>
      </c>
    </row>
    <row r="238" spans="1:2" x14ac:dyDescent="0.2">
      <c r="A238" t="s">
        <v>402</v>
      </c>
      <c r="B238">
        <f>[4]p03!B238</f>
        <v>400</v>
      </c>
    </row>
    <row r="239" spans="1:2" x14ac:dyDescent="0.2">
      <c r="A239" t="s">
        <v>403</v>
      </c>
      <c r="B239">
        <f>[4]p03!B239</f>
        <v>300</v>
      </c>
    </row>
    <row r="240" spans="1:2" x14ac:dyDescent="0.2">
      <c r="A240" t="s">
        <v>404</v>
      </c>
      <c r="B240">
        <f>[4]p03!B240</f>
        <v>1000</v>
      </c>
    </row>
    <row r="241" spans="1:2" x14ac:dyDescent="0.2">
      <c r="A241" t="s">
        <v>405</v>
      </c>
      <c r="B241">
        <f>[4]p03!B241</f>
        <v>1.4</v>
      </c>
    </row>
    <row r="242" spans="1:2" x14ac:dyDescent="0.2">
      <c r="A242" t="s">
        <v>406</v>
      </c>
      <c r="B242">
        <f>[4]p03!B242</f>
        <v>1.9</v>
      </c>
    </row>
    <row r="243" spans="1:2" x14ac:dyDescent="0.2">
      <c r="A243" t="s">
        <v>407</v>
      </c>
      <c r="B243">
        <f>[4]p03!B243</f>
        <v>63270044</v>
      </c>
    </row>
    <row r="244" spans="1:2" x14ac:dyDescent="0.2">
      <c r="A244" t="s">
        <v>408</v>
      </c>
      <c r="B244">
        <f>[4]p03!B244</f>
        <v>55705298</v>
      </c>
    </row>
    <row r="245" spans="1:2" x14ac:dyDescent="0.2">
      <c r="A245" t="s">
        <v>409</v>
      </c>
      <c r="B245">
        <f>[4]p03!B245</f>
        <v>55000</v>
      </c>
    </row>
    <row r="246" spans="1:2" x14ac:dyDescent="0.2">
      <c r="A246" t="s">
        <v>410</v>
      </c>
      <c r="B246">
        <f>[4]p03!B246</f>
        <v>0</v>
      </c>
    </row>
    <row r="247" spans="1:2" x14ac:dyDescent="0.2">
      <c r="A247" t="s">
        <v>411</v>
      </c>
      <c r="B247">
        <f>[4]p03!B247</f>
        <v>1.3</v>
      </c>
    </row>
    <row r="248" spans="1:2" x14ac:dyDescent="0.2">
      <c r="A248" t="s">
        <v>412</v>
      </c>
      <c r="B248">
        <f>[4]p03!B248</f>
        <v>1.3</v>
      </c>
    </row>
    <row r="249" spans="1:2" x14ac:dyDescent="0.2">
      <c r="A249" t="s">
        <v>413</v>
      </c>
      <c r="B249">
        <f>[4]p03!B249</f>
        <v>400</v>
      </c>
    </row>
    <row r="250" spans="1:2" x14ac:dyDescent="0.2">
      <c r="A250" t="s">
        <v>414</v>
      </c>
      <c r="B250">
        <f>[4]p03!B250</f>
        <v>-2</v>
      </c>
    </row>
    <row r="251" spans="1:2" x14ac:dyDescent="0.2">
      <c r="A251" t="s">
        <v>415</v>
      </c>
      <c r="B251">
        <f>[4]p03!B251</f>
        <v>-2</v>
      </c>
    </row>
    <row r="252" spans="1:2" x14ac:dyDescent="0.2">
      <c r="A252" t="s">
        <v>416</v>
      </c>
      <c r="B252">
        <f>[4]p03!B252</f>
        <v>-1</v>
      </c>
    </row>
    <row r="253" spans="1:2" x14ac:dyDescent="0.2">
      <c r="A253" t="s">
        <v>417</v>
      </c>
      <c r="B253">
        <f>[4]p03!B253</f>
        <v>-1</v>
      </c>
    </row>
    <row r="254" spans="1:2" x14ac:dyDescent="0.2">
      <c r="A254" t="s">
        <v>418</v>
      </c>
      <c r="B254">
        <f>[4]p03!B254</f>
        <v>49937.578027465664</v>
      </c>
    </row>
    <row r="255" spans="1:2" x14ac:dyDescent="0.2">
      <c r="A255" t="s">
        <v>419</v>
      </c>
      <c r="B255">
        <f>[4]p03!B255</f>
        <v>1290.3225806451567</v>
      </c>
    </row>
    <row r="256" spans="1:2" x14ac:dyDescent="0.2">
      <c r="A256" t="s">
        <v>420</v>
      </c>
      <c r="B256">
        <f>[4]p03!B256</f>
        <v>0</v>
      </c>
    </row>
    <row r="257" spans="1:2" x14ac:dyDescent="0.2">
      <c r="A257" t="s">
        <v>421</v>
      </c>
      <c r="B257">
        <f>[4]p03!B257</f>
        <v>0</v>
      </c>
    </row>
    <row r="258" spans="1:2" x14ac:dyDescent="0.2">
      <c r="A258" t="s">
        <v>422</v>
      </c>
      <c r="B258">
        <f>[4]p03!B258</f>
        <v>-17543.85964912282</v>
      </c>
    </row>
    <row r="259" spans="1:2" x14ac:dyDescent="0.2">
      <c r="A259" t="s">
        <v>423</v>
      </c>
      <c r="B259">
        <f>[4]p03!B259</f>
        <v>5</v>
      </c>
    </row>
    <row r="260" spans="1:2" x14ac:dyDescent="0.2">
      <c r="A260" t="s">
        <v>1065</v>
      </c>
      <c r="B260">
        <f>[4]p03!B260</f>
        <v>15.140271979718742</v>
      </c>
    </row>
    <row r="261" spans="1:2" x14ac:dyDescent="0.2">
      <c r="A261" t="s">
        <v>1066</v>
      </c>
      <c r="B261">
        <f>[4]p03!B261</f>
        <v>22.610154177270019</v>
      </c>
    </row>
    <row r="262" spans="1:2" x14ac:dyDescent="0.2">
      <c r="A262" t="s">
        <v>227</v>
      </c>
      <c r="B262">
        <f>[4]p03!B262</f>
        <v>89</v>
      </c>
    </row>
    <row r="263" spans="1:2" x14ac:dyDescent="0.2">
      <c r="A263" t="s">
        <v>228</v>
      </c>
      <c r="B263">
        <f>[4]p03!B263</f>
        <v>88</v>
      </c>
    </row>
    <row r="264" spans="1:2" x14ac:dyDescent="0.2">
      <c r="A264" t="s">
        <v>346</v>
      </c>
      <c r="B264">
        <f>[4]p03!B264</f>
        <v>309251</v>
      </c>
    </row>
    <row r="265" spans="1:2" x14ac:dyDescent="0.2">
      <c r="A265" t="s">
        <v>355</v>
      </c>
      <c r="B265">
        <f>[4]p03!B265</f>
        <v>295504</v>
      </c>
    </row>
    <row r="266" spans="1:2" x14ac:dyDescent="0.2">
      <c r="A266" t="s">
        <v>338</v>
      </c>
      <c r="B266">
        <f>[4]p03!B266</f>
        <v>3</v>
      </c>
    </row>
    <row r="267" spans="1:2" x14ac:dyDescent="0.2">
      <c r="A267" t="s">
        <v>339</v>
      </c>
      <c r="B267">
        <f>[4]p03!B267</f>
        <v>6</v>
      </c>
    </row>
    <row r="268" spans="1:2" x14ac:dyDescent="0.2">
      <c r="A268" t="s">
        <v>1067</v>
      </c>
      <c r="B268">
        <f>[4]p03!B268</f>
        <v>742202.4</v>
      </c>
    </row>
    <row r="269" spans="1:2" x14ac:dyDescent="0.2">
      <c r="A269" t="s">
        <v>1068</v>
      </c>
      <c r="B269">
        <f>[4]p03!B269</f>
        <v>886512</v>
      </c>
    </row>
    <row r="270" spans="1:2" x14ac:dyDescent="0.2">
      <c r="A270" t="s">
        <v>1069</v>
      </c>
      <c r="B270">
        <f>[4]p03!B270</f>
        <v>1998582.831962818</v>
      </c>
    </row>
    <row r="271" spans="1:2" x14ac:dyDescent="0.2">
      <c r="A271" t="s">
        <v>1070</v>
      </c>
      <c r="B271">
        <f>[4]p03!B271</f>
        <v>0.65553486041673481</v>
      </c>
    </row>
    <row r="272" spans="1:2" x14ac:dyDescent="0.2">
      <c r="A272" t="s">
        <v>1071</v>
      </c>
      <c r="B272">
        <f>[4]p03!B272</f>
        <v>0.55623653454454347</v>
      </c>
    </row>
    <row r="273" spans="1:2" x14ac:dyDescent="0.2">
      <c r="A273" t="s">
        <v>1072</v>
      </c>
      <c r="B273">
        <f>[4]p03!B273</f>
        <v>0.38867485089605563</v>
      </c>
    </row>
    <row r="274" spans="1:2" x14ac:dyDescent="0.2">
      <c r="A274" t="s">
        <v>1073</v>
      </c>
      <c r="B274">
        <f>[4]p03!B274</f>
        <v>0.35862926209323565</v>
      </c>
    </row>
    <row r="275" spans="1:2" x14ac:dyDescent="0.2">
      <c r="A275" t="s">
        <v>1087</v>
      </c>
      <c r="B275">
        <f>[4]p03!B275</f>
        <v>0.33797813121396147</v>
      </c>
    </row>
    <row r="276" spans="1:2" x14ac:dyDescent="0.2">
      <c r="A276" t="s">
        <v>1088</v>
      </c>
      <c r="B276">
        <f>[4]p03!B276</f>
        <v>0.31185153225498752</v>
      </c>
    </row>
    <row r="277" spans="1:2" x14ac:dyDescent="0.2">
      <c r="A277" t="s">
        <v>1091</v>
      </c>
      <c r="B277">
        <f>[4]p03!B277</f>
        <v>2912688.1047368161</v>
      </c>
    </row>
    <row r="278" spans="1:2" x14ac:dyDescent="0.2">
      <c r="A278" t="s">
        <v>1092</v>
      </c>
      <c r="B278">
        <f>[4]p03!B278</f>
        <v>0.23912567218061451</v>
      </c>
    </row>
    <row r="279" spans="1:2" x14ac:dyDescent="0.2">
      <c r="A279" t="s">
        <v>1093</v>
      </c>
      <c r="B279">
        <f>[4]p03!B279</f>
        <v>0.19297935435378477</v>
      </c>
    </row>
    <row r="280" spans="1:2" x14ac:dyDescent="0.2">
      <c r="A280" t="s">
        <v>1094</v>
      </c>
      <c r="B280">
        <f>[4]p03!B280</f>
        <v>0.80702064564621534</v>
      </c>
    </row>
    <row r="281" spans="1:2" x14ac:dyDescent="0.2">
      <c r="A281" t="s">
        <v>1099</v>
      </c>
      <c r="B281">
        <f>[4]p03!B281</f>
        <v>5.0160000000000003E-2</v>
      </c>
    </row>
    <row r="282" spans="1:2" x14ac:dyDescent="0.2">
      <c r="A282" t="s">
        <v>1100</v>
      </c>
      <c r="B282">
        <f>[4]p03!B282</f>
        <v>0.10358688508270922</v>
      </c>
    </row>
    <row r="283" spans="1:2" x14ac:dyDescent="0.2">
      <c r="A283" t="s">
        <v>1095</v>
      </c>
      <c r="B283">
        <f>[4]p03!B283</f>
        <v>7564746</v>
      </c>
    </row>
    <row r="284" spans="1:2" x14ac:dyDescent="0.2">
      <c r="A284" t="s">
        <v>1096</v>
      </c>
      <c r="B284">
        <f>[4]p03!B284</f>
        <v>31635022.417359922</v>
      </c>
    </row>
    <row r="285" spans="1:2" x14ac:dyDescent="0.2">
      <c r="A285" t="s">
        <v>1097</v>
      </c>
      <c r="B285">
        <f>[4]p03!B285</f>
        <v>914105.27277399809</v>
      </c>
    </row>
    <row r="286" spans="1:2" x14ac:dyDescent="0.2">
      <c r="A286" t="s">
        <v>1101</v>
      </c>
      <c r="B286">
        <f>[4]p03!B286</f>
        <v>0</v>
      </c>
    </row>
    <row r="287" spans="1:2" x14ac:dyDescent="0.2">
      <c r="A287" t="s">
        <v>1102</v>
      </c>
      <c r="B287">
        <f>[4]p03!B287</f>
        <v>0</v>
      </c>
    </row>
    <row r="288" spans="1:2" x14ac:dyDescent="0.2">
      <c r="A288" t="s">
        <v>1103</v>
      </c>
      <c r="B288">
        <f>[4]p03!B288</f>
        <v>0</v>
      </c>
    </row>
    <row r="289" spans="1:2" x14ac:dyDescent="0.2">
      <c r="A289" t="s">
        <v>1069</v>
      </c>
      <c r="B289">
        <f>[4]p03!B289</f>
        <v>1998582.831962818</v>
      </c>
    </row>
    <row r="290" spans="1:2" x14ac:dyDescent="0.2">
      <c r="A290" t="s">
        <v>508</v>
      </c>
      <c r="B290">
        <f>[4]p03!B290</f>
        <v>9.3276599294314144E-2</v>
      </c>
    </row>
    <row r="291" spans="1:2" x14ac:dyDescent="0.2">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91"/>
  <sheetViews>
    <sheetView topLeftCell="A240"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426</v>
      </c>
    </row>
    <row r="2" spans="1:11" x14ac:dyDescent="0.2">
      <c r="A2">
        <v>4</v>
      </c>
      <c r="B2" t="s">
        <v>176</v>
      </c>
      <c r="C2" t="s">
        <v>177</v>
      </c>
      <c r="D2" t="s">
        <v>178</v>
      </c>
      <c r="E2" t="s">
        <v>8</v>
      </c>
      <c r="F2" t="s">
        <v>179</v>
      </c>
      <c r="G2" t="s">
        <v>10</v>
      </c>
      <c r="H2" t="s">
        <v>180</v>
      </c>
    </row>
    <row r="3" spans="1:11" x14ac:dyDescent="0.2">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
      <c r="A5" t="s">
        <v>183</v>
      </c>
      <c r="B5">
        <f>[4]p04!B5</f>
        <v>0</v>
      </c>
      <c r="C5">
        <f>[4]p04!C5</f>
        <v>0</v>
      </c>
      <c r="D5">
        <f>[4]p04!D5</f>
        <v>73151</v>
      </c>
      <c r="E5">
        <f>[4]p04!E5</f>
        <v>0</v>
      </c>
      <c r="F5">
        <f>[4]p04!F5</f>
        <v>0</v>
      </c>
      <c r="G5">
        <f>[4]p04!G5</f>
        <v>0</v>
      </c>
      <c r="H5">
        <f>[4]p04!H5</f>
        <v>0</v>
      </c>
      <c r="I5">
        <f>[4]p04!I5</f>
        <v>0</v>
      </c>
      <c r="J5">
        <f>[4]p04!J5</f>
        <v>0</v>
      </c>
      <c r="K5">
        <f>[4]p04!K5</f>
        <v>0</v>
      </c>
    </row>
    <row r="6" spans="1:11" x14ac:dyDescent="0.2">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
      <c r="A7" t="s">
        <v>185</v>
      </c>
      <c r="B7">
        <f>[4]p04!B7</f>
        <v>0</v>
      </c>
      <c r="C7">
        <f>[4]p04!C7</f>
        <v>0</v>
      </c>
      <c r="D7">
        <f>[4]p04!D7</f>
        <v>1122362</v>
      </c>
      <c r="E7">
        <f>[4]p04!E7</f>
        <v>0</v>
      </c>
      <c r="F7">
        <f>[4]p04!F7</f>
        <v>0</v>
      </c>
      <c r="G7">
        <f>[4]p04!G7</f>
        <v>0</v>
      </c>
      <c r="H7">
        <f>[4]p04!H7</f>
        <v>0</v>
      </c>
      <c r="I7">
        <f>[4]p04!I7</f>
        <v>0</v>
      </c>
      <c r="J7">
        <f>[4]p04!J7</f>
        <v>0</v>
      </c>
      <c r="K7">
        <f>[4]p04!K7</f>
        <v>0</v>
      </c>
    </row>
    <row r="8" spans="1:11" x14ac:dyDescent="0.2">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2">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2">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2">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2">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2">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2">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2">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2">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2">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2">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2">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2">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2">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2">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2">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2">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2">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2">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5" thickBot="1" x14ac:dyDescent="0.25">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x14ac:dyDescent="0.2">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2">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x14ac:dyDescent="0.2">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x14ac:dyDescent="0.2">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x14ac:dyDescent="0.2">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x14ac:dyDescent="0.2">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x14ac:dyDescent="0.2">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x14ac:dyDescent="0.2">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2">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2">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2">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2">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
      <c r="A76" t="s">
        <v>437</v>
      </c>
      <c r="B76">
        <f>[4]p04!B76</f>
        <v>0</v>
      </c>
      <c r="C76">
        <f>[4]p04!C76</f>
        <v>0</v>
      </c>
      <c r="D76">
        <f>[4]p04!D76</f>
        <v>0</v>
      </c>
      <c r="E76">
        <f>[4]p04!E76</f>
        <v>0</v>
      </c>
      <c r="F76">
        <f>[4]p04!F76</f>
        <v>0</v>
      </c>
      <c r="G76">
        <f>[4]p04!G76</f>
        <v>0</v>
      </c>
      <c r="H76">
        <f>[4]p04!H76</f>
        <v>0</v>
      </c>
      <c r="I76">
        <f>[4]p04!I76</f>
        <v>0</v>
      </c>
      <c r="J76">
        <f>[4]p04!J76</f>
        <v>0</v>
      </c>
      <c r="K76">
        <f>[4]p04!K76</f>
        <v>0</v>
      </c>
    </row>
    <row r="77" spans="1:13" ht="13.5" thickBot="1" x14ac:dyDescent="0.25">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2">
      <c r="A78" t="s">
        <v>247</v>
      </c>
      <c r="B78">
        <f>[4]p04!B78</f>
        <v>1</v>
      </c>
    </row>
    <row r="79" spans="1:13" x14ac:dyDescent="0.2">
      <c r="A79" t="s">
        <v>248</v>
      </c>
      <c r="B79">
        <f>[4]p04!B79</f>
        <v>55000</v>
      </c>
    </row>
    <row r="80" spans="1:13" x14ac:dyDescent="0.2">
      <c r="A80" t="s">
        <v>249</v>
      </c>
      <c r="B80">
        <f>[4]p04!B80</f>
        <v>55000</v>
      </c>
    </row>
    <row r="81" spans="1:2" x14ac:dyDescent="0.2">
      <c r="A81" t="s">
        <v>250</v>
      </c>
      <c r="B81">
        <f>[4]p04!B81</f>
        <v>0</v>
      </c>
    </row>
    <row r="82" spans="1:2" x14ac:dyDescent="0.2">
      <c r="A82" t="s">
        <v>251</v>
      </c>
      <c r="B82">
        <f>[4]p04!B82</f>
        <v>0</v>
      </c>
    </row>
    <row r="83" spans="1:2" x14ac:dyDescent="0.2">
      <c r="A83" t="s">
        <v>252</v>
      </c>
      <c r="B83">
        <f>[4]p04!B83</f>
        <v>0</v>
      </c>
    </row>
    <row r="84" spans="1:2" x14ac:dyDescent="0.2">
      <c r="A84" t="s">
        <v>253</v>
      </c>
      <c r="B84">
        <f>[4]p04!B84</f>
        <v>0</v>
      </c>
    </row>
    <row r="85" spans="1:2" x14ac:dyDescent="0.2">
      <c r="A85" t="s">
        <v>254</v>
      </c>
      <c r="B85">
        <f>[4]p04!B85</f>
        <v>53140</v>
      </c>
    </row>
    <row r="86" spans="1:2" x14ac:dyDescent="0.2">
      <c r="A86" t="s">
        <v>255</v>
      </c>
      <c r="B86">
        <f>[4]p04!B86</f>
        <v>26950</v>
      </c>
    </row>
    <row r="87" spans="1:2" x14ac:dyDescent="0.2">
      <c r="A87" t="s">
        <v>256</v>
      </c>
      <c r="B87">
        <f>[4]p04!B87</f>
        <v>18573</v>
      </c>
    </row>
    <row r="88" spans="1:2" x14ac:dyDescent="0.2">
      <c r="A88" t="s">
        <v>257</v>
      </c>
      <c r="B88">
        <f>[4]p04!B88</f>
        <v>34614</v>
      </c>
    </row>
    <row r="89" spans="1:2" x14ac:dyDescent="0.2">
      <c r="A89" t="s">
        <v>258</v>
      </c>
      <c r="B89">
        <f>[4]p04!B89</f>
        <v>44243</v>
      </c>
    </row>
    <row r="90" spans="1:2" x14ac:dyDescent="0.2">
      <c r="A90" t="s">
        <v>259</v>
      </c>
      <c r="B90">
        <f>[4]p04!B90</f>
        <v>96748</v>
      </c>
    </row>
    <row r="91" spans="1:2" x14ac:dyDescent="0.2">
      <c r="A91" t="s">
        <v>260</v>
      </c>
      <c r="B91">
        <f>[4]p04!B91</f>
        <v>53140</v>
      </c>
    </row>
    <row r="92" spans="1:2" x14ac:dyDescent="0.2">
      <c r="A92" t="s">
        <v>261</v>
      </c>
      <c r="B92">
        <f>[4]p04!B92</f>
        <v>26950</v>
      </c>
    </row>
    <row r="93" spans="1:2" x14ac:dyDescent="0.2">
      <c r="A93" t="s">
        <v>262</v>
      </c>
      <c r="B93">
        <f>[4]p04!B93</f>
        <v>18573</v>
      </c>
    </row>
    <row r="94" spans="1:2" x14ac:dyDescent="0.2">
      <c r="A94" t="s">
        <v>263</v>
      </c>
      <c r="B94">
        <f>[4]p04!B94</f>
        <v>34614</v>
      </c>
    </row>
    <row r="95" spans="1:2" x14ac:dyDescent="0.2">
      <c r="A95" t="s">
        <v>264</v>
      </c>
      <c r="B95">
        <f>[4]p04!B95</f>
        <v>44243</v>
      </c>
    </row>
    <row r="96" spans="1:2" x14ac:dyDescent="0.2">
      <c r="A96" t="s">
        <v>265</v>
      </c>
      <c r="B96">
        <f>[4]p04!B96</f>
        <v>96748</v>
      </c>
    </row>
    <row r="97" spans="1:2" x14ac:dyDescent="0.2">
      <c r="A97" t="s">
        <v>266</v>
      </c>
      <c r="B97">
        <f>[4]p04!B97</f>
        <v>0</v>
      </c>
    </row>
    <row r="98" spans="1:2" x14ac:dyDescent="0.2">
      <c r="A98" t="s">
        <v>267</v>
      </c>
      <c r="B98">
        <f>[4]p04!B98</f>
        <v>0</v>
      </c>
    </row>
    <row r="99" spans="1:2" x14ac:dyDescent="0.2">
      <c r="A99" t="s">
        <v>268</v>
      </c>
      <c r="B99">
        <f>[4]p04!B99</f>
        <v>0</v>
      </c>
    </row>
    <row r="100" spans="1:2" x14ac:dyDescent="0.2">
      <c r="A100" t="s">
        <v>269</v>
      </c>
      <c r="B100">
        <f>[4]p04!B100</f>
        <v>0</v>
      </c>
    </row>
    <row r="101" spans="1:2" x14ac:dyDescent="0.2">
      <c r="A101" t="s">
        <v>270</v>
      </c>
      <c r="B101">
        <f>[4]p04!B101</f>
        <v>0</v>
      </c>
    </row>
    <row r="102" spans="1:2" x14ac:dyDescent="0.2">
      <c r="A102" t="s">
        <v>271</v>
      </c>
      <c r="B102">
        <f>[4]p04!B102</f>
        <v>0</v>
      </c>
    </row>
    <row r="103" spans="1:2" x14ac:dyDescent="0.2">
      <c r="A103" t="s">
        <v>272</v>
      </c>
      <c r="B103">
        <f>[4]p04!B103</f>
        <v>200869200</v>
      </c>
    </row>
    <row r="104" spans="1:2" x14ac:dyDescent="0.2">
      <c r="A104" t="s">
        <v>273</v>
      </c>
      <c r="B104">
        <f>[4]p04!B104</f>
        <v>10308374.999999998</v>
      </c>
    </row>
    <row r="105" spans="1:2" x14ac:dyDescent="0.2">
      <c r="A105" t="s">
        <v>274</v>
      </c>
      <c r="B105">
        <f>[4]p04!B105</f>
        <v>6686280</v>
      </c>
    </row>
    <row r="106" spans="1:2" x14ac:dyDescent="0.2">
      <c r="A106" t="s">
        <v>275</v>
      </c>
      <c r="B106">
        <f>[4]p04!B106</f>
        <v>996883.2</v>
      </c>
    </row>
    <row r="107" spans="1:2" x14ac:dyDescent="0.2">
      <c r="A107" t="s">
        <v>276</v>
      </c>
      <c r="B107">
        <f>[4]p04!B107</f>
        <v>1791841.5</v>
      </c>
    </row>
    <row r="108" spans="1:2" x14ac:dyDescent="0.2">
      <c r="A108" t="s">
        <v>277</v>
      </c>
      <c r="B108">
        <f>[4]p04!B108</f>
        <v>4005367.2</v>
      </c>
    </row>
    <row r="109" spans="1:2" x14ac:dyDescent="0.2">
      <c r="A109" t="s">
        <v>278</v>
      </c>
      <c r="B109">
        <f>[4]p04!B109</f>
        <v>1754.1894474490175</v>
      </c>
    </row>
    <row r="110" spans="1:2" x14ac:dyDescent="0.2">
      <c r="A110" t="s">
        <v>279</v>
      </c>
      <c r="B110">
        <f>[4]p04!B110</f>
        <v>258.49347487509323</v>
      </c>
    </row>
    <row r="111" spans="1:2" x14ac:dyDescent="0.2">
      <c r="A111" t="s">
        <v>280</v>
      </c>
      <c r="B111">
        <f>[4]p04!B111</f>
        <v>141.141679679806</v>
      </c>
    </row>
    <row r="112" spans="1:2" x14ac:dyDescent="0.2">
      <c r="A112" t="s">
        <v>281</v>
      </c>
      <c r="B112">
        <f>[4]p04!B112</f>
        <v>13.288382142153692</v>
      </c>
    </row>
    <row r="113" spans="1:2" x14ac:dyDescent="0.2">
      <c r="A113" t="s">
        <v>282</v>
      </c>
      <c r="B113">
        <f>[4]p04!B113</f>
        <v>15.779953793807509</v>
      </c>
    </row>
    <row r="114" spans="1:2" x14ac:dyDescent="0.2">
      <c r="A114" t="s">
        <v>283</v>
      </c>
      <c r="B114">
        <f>[4]p04!B114</f>
        <v>20.763097097115143</v>
      </c>
    </row>
    <row r="115" spans="1:2" x14ac:dyDescent="0.2">
      <c r="A115" t="s">
        <v>284</v>
      </c>
      <c r="B115">
        <f>[4]p04!B115</f>
        <v>8999976</v>
      </c>
    </row>
    <row r="116" spans="1:2" x14ac:dyDescent="0.2">
      <c r="A116" t="s">
        <v>285</v>
      </c>
      <c r="B116">
        <f>[4]p04!B116</f>
        <v>600002.69999999995</v>
      </c>
    </row>
    <row r="117" spans="1:2" x14ac:dyDescent="0.2">
      <c r="A117" t="s">
        <v>286</v>
      </c>
      <c r="B117">
        <f>[4]p04!B117</f>
        <v>599998</v>
      </c>
    </row>
    <row r="118" spans="1:2" x14ac:dyDescent="0.2">
      <c r="A118" t="s">
        <v>287</v>
      </c>
      <c r="B118">
        <f>[4]p04!B118</f>
        <v>75000.320000000007</v>
      </c>
    </row>
    <row r="119" spans="1:2" x14ac:dyDescent="0.2">
      <c r="A119" t="s">
        <v>288</v>
      </c>
      <c r="B119">
        <f>[4]p04!B119</f>
        <v>200000.08</v>
      </c>
    </row>
    <row r="120" spans="1:2" x14ac:dyDescent="0.2">
      <c r="A120" t="s">
        <v>289</v>
      </c>
      <c r="B120">
        <f>[4]p04!B120</f>
        <v>300000</v>
      </c>
    </row>
    <row r="121" spans="1:2" x14ac:dyDescent="0.2">
      <c r="A121" t="s">
        <v>290</v>
      </c>
      <c r="B121">
        <f>[4]p04!B121</f>
        <v>18078228</v>
      </c>
    </row>
    <row r="122" spans="1:2" x14ac:dyDescent="0.2">
      <c r="A122" t="s">
        <v>291</v>
      </c>
      <c r="B122">
        <f>[4]p04!B122</f>
        <v>711277.87499999977</v>
      </c>
    </row>
    <row r="123" spans="1:2" x14ac:dyDescent="0.2">
      <c r="A123" t="s">
        <v>292</v>
      </c>
      <c r="B123">
        <f>[4]p04!B123</f>
        <v>0</v>
      </c>
    </row>
    <row r="124" spans="1:2" x14ac:dyDescent="0.2">
      <c r="A124" t="s">
        <v>293</v>
      </c>
      <c r="B124">
        <f>[4]p04!B124</f>
        <v>114641.56800000001</v>
      </c>
    </row>
    <row r="125" spans="1:2" x14ac:dyDescent="0.2">
      <c r="A125" t="s">
        <v>294</v>
      </c>
      <c r="B125">
        <f>[4]p04!B125</f>
        <v>206061.77250000002</v>
      </c>
    </row>
    <row r="126" spans="1:2" x14ac:dyDescent="0.2">
      <c r="A126" t="s">
        <v>295</v>
      </c>
      <c r="B126">
        <f>[4]p04!B126</f>
        <v>230308.614</v>
      </c>
    </row>
    <row r="127" spans="1:2" x14ac:dyDescent="0.2">
      <c r="A127" t="s">
        <v>296</v>
      </c>
      <c r="B127">
        <f>[4]p04!B127</f>
        <v>49149</v>
      </c>
    </row>
    <row r="128" spans="1:2" x14ac:dyDescent="0.2">
      <c r="A128" t="s">
        <v>297</v>
      </c>
      <c r="B128">
        <f>[4]p04!B128</f>
        <v>31390</v>
      </c>
    </row>
    <row r="129" spans="1:2" x14ac:dyDescent="0.2">
      <c r="A129" t="s">
        <v>298</v>
      </c>
      <c r="B129">
        <f>[4]p04!B129</f>
        <v>20138</v>
      </c>
    </row>
    <row r="130" spans="1:2" x14ac:dyDescent="0.2">
      <c r="A130" t="s">
        <v>299</v>
      </c>
      <c r="B130">
        <f>[4]p04!B130</f>
        <v>39402</v>
      </c>
    </row>
    <row r="131" spans="1:2" x14ac:dyDescent="0.2">
      <c r="A131" t="s">
        <v>300</v>
      </c>
      <c r="B131">
        <f>[4]p04!B131</f>
        <v>51366</v>
      </c>
    </row>
    <row r="132" spans="1:2" x14ac:dyDescent="0.2">
      <c r="A132" t="s">
        <v>301</v>
      </c>
      <c r="B132">
        <f>[4]p04!B132</f>
        <v>107350</v>
      </c>
    </row>
    <row r="133" spans="1:2" x14ac:dyDescent="0.2">
      <c r="A133" t="s">
        <v>302</v>
      </c>
      <c r="B133">
        <f>[4]p04!B133</f>
        <v>49149</v>
      </c>
    </row>
    <row r="134" spans="1:2" x14ac:dyDescent="0.2">
      <c r="A134" t="s">
        <v>303</v>
      </c>
      <c r="B134">
        <f>[4]p04!B134</f>
        <v>31390</v>
      </c>
    </row>
    <row r="135" spans="1:2" x14ac:dyDescent="0.2">
      <c r="A135" t="s">
        <v>304</v>
      </c>
      <c r="B135">
        <f>[4]p04!B135</f>
        <v>20138</v>
      </c>
    </row>
    <row r="136" spans="1:2" x14ac:dyDescent="0.2">
      <c r="A136" t="s">
        <v>305</v>
      </c>
      <c r="B136">
        <f>[4]p04!B136</f>
        <v>39402</v>
      </c>
    </row>
    <row r="137" spans="1:2" x14ac:dyDescent="0.2">
      <c r="A137" t="s">
        <v>306</v>
      </c>
      <c r="B137">
        <f>[4]p04!B137</f>
        <v>51366</v>
      </c>
    </row>
    <row r="138" spans="1:2" x14ac:dyDescent="0.2">
      <c r="A138" t="s">
        <v>307</v>
      </c>
      <c r="B138">
        <f>[4]p04!B138</f>
        <v>107350</v>
      </c>
    </row>
    <row r="139" spans="1:2" x14ac:dyDescent="0.2">
      <c r="A139" t="s">
        <v>308</v>
      </c>
      <c r="B139">
        <f>[4]p04!B139</f>
        <v>0</v>
      </c>
    </row>
    <row r="140" spans="1:2" x14ac:dyDescent="0.2">
      <c r="A140" t="s">
        <v>309</v>
      </c>
      <c r="B140">
        <f>[4]p04!B140</f>
        <v>0</v>
      </c>
    </row>
    <row r="141" spans="1:2" x14ac:dyDescent="0.2">
      <c r="A141" t="s">
        <v>310</v>
      </c>
      <c r="B141">
        <f>[4]p04!B141</f>
        <v>0</v>
      </c>
    </row>
    <row r="142" spans="1:2" x14ac:dyDescent="0.2">
      <c r="A142" t="s">
        <v>311</v>
      </c>
      <c r="B142">
        <f>[4]p04!B142</f>
        <v>0</v>
      </c>
    </row>
    <row r="143" spans="1:2" x14ac:dyDescent="0.2">
      <c r="A143" t="s">
        <v>312</v>
      </c>
      <c r="B143">
        <f>[4]p04!B143</f>
        <v>0</v>
      </c>
    </row>
    <row r="144" spans="1:2" x14ac:dyDescent="0.2">
      <c r="A144" t="s">
        <v>313</v>
      </c>
      <c r="B144">
        <f>[4]p04!B144</f>
        <v>0</v>
      </c>
    </row>
    <row r="145" spans="1:2" x14ac:dyDescent="0.2">
      <c r="A145" t="s">
        <v>314</v>
      </c>
      <c r="B145">
        <f>[4]p04!B145</f>
        <v>287521650</v>
      </c>
    </row>
    <row r="146" spans="1:2" x14ac:dyDescent="0.2">
      <c r="A146" t="s">
        <v>315</v>
      </c>
      <c r="B146">
        <f>[4]p04!B146</f>
        <v>15538050.000000002</v>
      </c>
    </row>
    <row r="147" spans="1:2" x14ac:dyDescent="0.2">
      <c r="A147" t="s">
        <v>316</v>
      </c>
      <c r="B147">
        <f>[4]p04!B147</f>
        <v>9515205</v>
      </c>
    </row>
    <row r="148" spans="1:2" x14ac:dyDescent="0.2">
      <c r="A148" t="s">
        <v>317</v>
      </c>
      <c r="B148">
        <f>[4]p04!B148</f>
        <v>1560319.2</v>
      </c>
    </row>
    <row r="149" spans="1:2" x14ac:dyDescent="0.2">
      <c r="A149" t="s">
        <v>318</v>
      </c>
      <c r="B149">
        <f>[4]p04!B149</f>
        <v>2819993.4</v>
      </c>
    </row>
    <row r="150" spans="1:2" x14ac:dyDescent="0.2">
      <c r="A150" t="s">
        <v>319</v>
      </c>
      <c r="B150">
        <f>[4]p04!B150</f>
        <v>6086745</v>
      </c>
    </row>
    <row r="151" spans="1:2" x14ac:dyDescent="0.2">
      <c r="A151" t="s">
        <v>320</v>
      </c>
      <c r="B151">
        <f>[4]p04!B151</f>
        <v>2652.1672322005284</v>
      </c>
    </row>
    <row r="152" spans="1:2" x14ac:dyDescent="0.2">
      <c r="A152" t="s">
        <v>321</v>
      </c>
      <c r="B152">
        <f>[4]p04!B152</f>
        <v>361.60463804168268</v>
      </c>
    </row>
    <row r="153" spans="1:2" x14ac:dyDescent="0.2">
      <c r="A153" t="s">
        <v>322</v>
      </c>
      <c r="B153">
        <f>[4]p04!B153</f>
        <v>213.39276580923791</v>
      </c>
    </row>
    <row r="154" spans="1:2" x14ac:dyDescent="0.2">
      <c r="A154" t="s">
        <v>323</v>
      </c>
      <c r="B154">
        <f>[4]p04!B154</f>
        <v>19.318195731130324</v>
      </c>
    </row>
    <row r="155" spans="1:2" x14ac:dyDescent="0.2">
      <c r="A155" t="s">
        <v>324</v>
      </c>
      <c r="B155">
        <f>[4]p04!B155</f>
        <v>22.940357430717256</v>
      </c>
    </row>
    <row r="156" spans="1:2" x14ac:dyDescent="0.2">
      <c r="A156" t="s">
        <v>325</v>
      </c>
      <c r="B156">
        <f>[4]p04!B156</f>
        <v>29.884680829891131</v>
      </c>
    </row>
    <row r="157" spans="1:2" x14ac:dyDescent="0.2">
      <c r="A157" t="s">
        <v>326</v>
      </c>
      <c r="B157">
        <f>[4]p04!B157</f>
        <v>23000016</v>
      </c>
    </row>
    <row r="158" spans="1:2" x14ac:dyDescent="0.2">
      <c r="A158" t="s">
        <v>327</v>
      </c>
      <c r="B158">
        <f>[4]p04!B158</f>
        <v>1500000.7</v>
      </c>
    </row>
    <row r="159" spans="1:2" x14ac:dyDescent="0.2">
      <c r="A159" t="s">
        <v>328</v>
      </c>
      <c r="B159">
        <f>[4]p04!B159</f>
        <v>1100001</v>
      </c>
    </row>
    <row r="160" spans="1:2" x14ac:dyDescent="0.2">
      <c r="A160" t="s">
        <v>329</v>
      </c>
      <c r="B160">
        <f>[4]p04!B160</f>
        <v>160000</v>
      </c>
    </row>
    <row r="161" spans="1:2" x14ac:dyDescent="0.2">
      <c r="A161" t="s">
        <v>330</v>
      </c>
      <c r="B161">
        <f>[4]p04!B161</f>
        <v>549999.84</v>
      </c>
    </row>
    <row r="162" spans="1:2" x14ac:dyDescent="0.2">
      <c r="A162" t="s">
        <v>331</v>
      </c>
      <c r="B162">
        <f>[4]p04!B162</f>
        <v>700000</v>
      </c>
    </row>
    <row r="163" spans="1:2" x14ac:dyDescent="0.2">
      <c r="A163" t="s">
        <v>332</v>
      </c>
      <c r="B163">
        <f>[4]p04!B163</f>
        <v>25876948.5</v>
      </c>
    </row>
    <row r="164" spans="1:2" x14ac:dyDescent="0.2">
      <c r="A164" t="s">
        <v>333</v>
      </c>
      <c r="B164">
        <f>[4]p04!B164</f>
        <v>0</v>
      </c>
    </row>
    <row r="165" spans="1:2" x14ac:dyDescent="0.2">
      <c r="A165" t="s">
        <v>334</v>
      </c>
      <c r="B165">
        <f>[4]p04!B165</f>
        <v>875398.86</v>
      </c>
    </row>
    <row r="166" spans="1:2" x14ac:dyDescent="0.2">
      <c r="A166" t="s">
        <v>335</v>
      </c>
      <c r="B166">
        <f>[4]p04!B166</f>
        <v>179436.70800000001</v>
      </c>
    </row>
    <row r="167" spans="1:2" x14ac:dyDescent="0.2">
      <c r="A167" t="s">
        <v>336</v>
      </c>
      <c r="B167">
        <f>[4]p04!B167</f>
        <v>324299.24099999998</v>
      </c>
    </row>
    <row r="168" spans="1:2" x14ac:dyDescent="0.2">
      <c r="A168" t="s">
        <v>337</v>
      </c>
      <c r="B168">
        <f>[4]p04!B168</f>
        <v>0</v>
      </c>
    </row>
    <row r="169" spans="1:2" x14ac:dyDescent="0.2">
      <c r="A169" t="s">
        <v>338</v>
      </c>
      <c r="B169">
        <f>[4]p04!B169</f>
        <v>3</v>
      </c>
    </row>
    <row r="170" spans="1:2" x14ac:dyDescent="0.2">
      <c r="A170" t="s">
        <v>339</v>
      </c>
      <c r="B170">
        <f>[4]p04!B170</f>
        <v>6</v>
      </c>
    </row>
    <row r="171" spans="1:2" x14ac:dyDescent="0.2">
      <c r="A171" t="s">
        <v>340</v>
      </c>
      <c r="B171">
        <f>[4]p04!B171</f>
        <v>309251</v>
      </c>
    </row>
    <row r="172" spans="1:2" x14ac:dyDescent="0.2">
      <c r="A172" t="s">
        <v>341</v>
      </c>
      <c r="B172">
        <f>[4]p04!B172</f>
        <v>8911605.7500000019</v>
      </c>
    </row>
    <row r="173" spans="1:2" x14ac:dyDescent="0.2">
      <c r="A173" t="s">
        <v>342</v>
      </c>
      <c r="B173">
        <f>[4]p04!B173</f>
        <v>32562012</v>
      </c>
    </row>
    <row r="174" spans="1:2" x14ac:dyDescent="0.2">
      <c r="A174" t="s">
        <v>343</v>
      </c>
      <c r="B174">
        <f>[4]p04!B174</f>
        <v>309251</v>
      </c>
    </row>
    <row r="175" spans="1:2" x14ac:dyDescent="0.2">
      <c r="A175" t="s">
        <v>344</v>
      </c>
      <c r="B175">
        <f>[4]p04!B175</f>
        <v>8911605.7500000019</v>
      </c>
    </row>
    <row r="176" spans="1:2" x14ac:dyDescent="0.2">
      <c r="A176" t="s">
        <v>345</v>
      </c>
      <c r="B176">
        <f>[4]p04!B176</f>
        <v>32562012</v>
      </c>
    </row>
    <row r="177" spans="1:2" x14ac:dyDescent="0.2">
      <c r="A177" t="s">
        <v>346</v>
      </c>
      <c r="B177">
        <f>[4]p04!B177</f>
        <v>305385</v>
      </c>
    </row>
    <row r="178" spans="1:2" x14ac:dyDescent="0.2">
      <c r="A178" t="s">
        <v>347</v>
      </c>
      <c r="B178">
        <f>[4]p04!B178</f>
        <v>8889246.0289285704</v>
      </c>
    </row>
    <row r="179" spans="1:2" x14ac:dyDescent="0.2">
      <c r="A179" t="s">
        <v>348</v>
      </c>
      <c r="B179">
        <f>[4]p04!B179</f>
        <v>31514232.75</v>
      </c>
    </row>
    <row r="180" spans="1:2" x14ac:dyDescent="0.2">
      <c r="A180" t="s">
        <v>349</v>
      </c>
      <c r="B180">
        <f>[4]p04!B180</f>
        <v>295504</v>
      </c>
    </row>
    <row r="181" spans="1:2" x14ac:dyDescent="0.2">
      <c r="A181" t="s">
        <v>350</v>
      </c>
      <c r="B181">
        <f>[4]p04!B181</f>
        <v>1849107</v>
      </c>
    </row>
    <row r="182" spans="1:2" x14ac:dyDescent="0.2">
      <c r="A182" t="s">
        <v>351</v>
      </c>
      <c r="B182">
        <f>[4]p04!B182</f>
        <v>6681391</v>
      </c>
    </row>
    <row r="183" spans="1:2" x14ac:dyDescent="0.2">
      <c r="A183" t="s">
        <v>352</v>
      </c>
      <c r="B183">
        <f>[4]p04!B183</f>
        <v>295504</v>
      </c>
    </row>
    <row r="184" spans="1:2" x14ac:dyDescent="0.2">
      <c r="A184" t="s">
        <v>353</v>
      </c>
      <c r="B184">
        <f>[4]p04!B184</f>
        <v>1849107</v>
      </c>
    </row>
    <row r="185" spans="1:2" x14ac:dyDescent="0.2">
      <c r="A185" t="s">
        <v>354</v>
      </c>
      <c r="B185">
        <f>[4]p04!B185</f>
        <v>6681391</v>
      </c>
    </row>
    <row r="186" spans="1:2" x14ac:dyDescent="0.2">
      <c r="A186" t="s">
        <v>355</v>
      </c>
      <c r="B186">
        <f>[4]p04!B186</f>
        <v>291810</v>
      </c>
    </row>
    <row r="187" spans="1:2" x14ac:dyDescent="0.2">
      <c r="A187" t="s">
        <v>356</v>
      </c>
      <c r="B187">
        <f>[4]p04!B187</f>
        <v>1840985</v>
      </c>
    </row>
    <row r="188" spans="1:2" x14ac:dyDescent="0.2">
      <c r="A188" t="s">
        <v>357</v>
      </c>
      <c r="B188">
        <f>[4]p04!B188</f>
        <v>6701385</v>
      </c>
    </row>
    <row r="189" spans="1:2" x14ac:dyDescent="0.2">
      <c r="A189" t="s">
        <v>358</v>
      </c>
      <c r="B189">
        <f>[4]p04!B189</f>
        <v>0</v>
      </c>
    </row>
    <row r="190" spans="1:2" x14ac:dyDescent="0.2">
      <c r="A190" t="s">
        <v>359</v>
      </c>
      <c r="B190">
        <f>[4]p04!B190</f>
        <v>0</v>
      </c>
    </row>
    <row r="191" spans="1:2" x14ac:dyDescent="0.2">
      <c r="A191" t="s">
        <v>360</v>
      </c>
      <c r="B191">
        <f>[4]p04!B191</f>
        <v>0</v>
      </c>
    </row>
    <row r="192" spans="1:2" x14ac:dyDescent="0.2">
      <c r="A192" t="s">
        <v>361</v>
      </c>
      <c r="B192">
        <f>[4]p04!B192</f>
        <v>147120</v>
      </c>
    </row>
    <row r="193" spans="1:2" x14ac:dyDescent="0.2">
      <c r="A193" t="s">
        <v>362</v>
      </c>
      <c r="B193">
        <f>[4]p04!B193</f>
        <v>19730249</v>
      </c>
    </row>
    <row r="194" spans="1:2" x14ac:dyDescent="0.2">
      <c r="A194" t="s">
        <v>363</v>
      </c>
      <c r="B194">
        <f>[4]p04!B194</f>
        <v>134.10989050965074</v>
      </c>
    </row>
    <row r="195" spans="1:2" x14ac:dyDescent="0.2">
      <c r="A195" t="s">
        <v>364</v>
      </c>
      <c r="B195">
        <f>[4]p04!B195</f>
        <v>0</v>
      </c>
    </row>
    <row r="196" spans="1:2" x14ac:dyDescent="0.2">
      <c r="A196" t="s">
        <v>365</v>
      </c>
      <c r="B196">
        <f>[4]p04!B196</f>
        <v>0</v>
      </c>
    </row>
    <row r="197" spans="1:2" x14ac:dyDescent="0.2">
      <c r="A197" t="s">
        <v>366</v>
      </c>
      <c r="B197">
        <f>[4]p04!B197</f>
        <v>0</v>
      </c>
    </row>
    <row r="198" spans="1:2" x14ac:dyDescent="0.2">
      <c r="A198" t="s">
        <v>367</v>
      </c>
      <c r="B198">
        <f>[4]p04!B198</f>
        <v>0</v>
      </c>
    </row>
    <row r="199" spans="1:2" x14ac:dyDescent="0.2">
      <c r="A199" t="s">
        <v>368</v>
      </c>
      <c r="B199">
        <f>[4]p04!B199</f>
        <v>0</v>
      </c>
    </row>
    <row r="200" spans="1:2" x14ac:dyDescent="0.2">
      <c r="A200" t="s">
        <v>369</v>
      </c>
      <c r="B200">
        <f>[4]p04!B200</f>
        <v>0</v>
      </c>
    </row>
    <row r="201" spans="1:2" x14ac:dyDescent="0.2">
      <c r="A201" t="s">
        <v>370</v>
      </c>
      <c r="B201">
        <f>[4]p04!B201</f>
        <v>60162</v>
      </c>
    </row>
    <row r="202" spans="1:2" x14ac:dyDescent="0.2">
      <c r="A202" t="s">
        <v>371</v>
      </c>
      <c r="B202">
        <f>[4]p04!B202</f>
        <v>1736734</v>
      </c>
    </row>
    <row r="203" spans="1:2" x14ac:dyDescent="0.2">
      <c r="A203" t="s">
        <v>372</v>
      </c>
      <c r="B203">
        <f>[4]p04!B203</f>
        <v>28.867622773295793</v>
      </c>
    </row>
    <row r="204" spans="1:2" x14ac:dyDescent="0.2">
      <c r="A204" t="s">
        <v>373</v>
      </c>
      <c r="B204">
        <f>[4]p04!B204</f>
        <v>0</v>
      </c>
    </row>
    <row r="205" spans="1:2" x14ac:dyDescent="0.2">
      <c r="A205" t="s">
        <v>374</v>
      </c>
      <c r="B205">
        <f>[4]p04!B205</f>
        <v>0</v>
      </c>
    </row>
    <row r="206" spans="1:2" x14ac:dyDescent="0.2">
      <c r="A206" t="s">
        <v>375</v>
      </c>
      <c r="B206">
        <f>[4]p04!B206</f>
        <v>0</v>
      </c>
    </row>
    <row r="207" spans="1:2" x14ac:dyDescent="0.2">
      <c r="A207" t="s">
        <v>376</v>
      </c>
      <c r="B207">
        <f>[4]p04!B207</f>
        <v>91686</v>
      </c>
    </row>
    <row r="208" spans="1:2" x14ac:dyDescent="0.2">
      <c r="A208" t="s">
        <v>377</v>
      </c>
      <c r="B208">
        <f>[4]p04!B208</f>
        <v>171148</v>
      </c>
    </row>
    <row r="209" spans="1:2" x14ac:dyDescent="0.2">
      <c r="A209" t="s">
        <v>378</v>
      </c>
      <c r="B209">
        <f>[4]p04!B209</f>
        <v>0</v>
      </c>
    </row>
    <row r="210" spans="1:2" x14ac:dyDescent="0.2">
      <c r="A210" t="s">
        <v>379</v>
      </c>
      <c r="B210">
        <f>[4]p04!B210</f>
        <v>0</v>
      </c>
    </row>
    <row r="211" spans="1:2" x14ac:dyDescent="0.2">
      <c r="A211" t="s">
        <v>380</v>
      </c>
      <c r="B211">
        <f>[4]p04!B211</f>
        <v>550343.4</v>
      </c>
    </row>
    <row r="212" spans="1:2" x14ac:dyDescent="0.2">
      <c r="A212" t="s">
        <v>381</v>
      </c>
      <c r="B212">
        <f>[4]p04!B212</f>
        <v>580681</v>
      </c>
    </row>
    <row r="213" spans="1:2" x14ac:dyDescent="0.2">
      <c r="A213" t="s">
        <v>382</v>
      </c>
      <c r="B213">
        <f>[4]p04!B213</f>
        <v>30220198.735784993</v>
      </c>
    </row>
    <row r="214" spans="1:2" x14ac:dyDescent="0.2">
      <c r="A214" t="s">
        <v>137</v>
      </c>
      <c r="B214">
        <f>[4]p04!B214</f>
        <v>131880</v>
      </c>
    </row>
    <row r="215" spans="1:2" x14ac:dyDescent="0.2">
      <c r="A215" t="s">
        <v>383</v>
      </c>
      <c r="B215">
        <f>[4]p04!B215</f>
        <v>-47756.199933913922</v>
      </c>
    </row>
    <row r="216" spans="1:2" x14ac:dyDescent="0.2">
      <c r="A216" t="s">
        <v>384</v>
      </c>
      <c r="B216">
        <f>[4]p04!B216</f>
        <v>30304322.53585108</v>
      </c>
    </row>
    <row r="217" spans="1:2" x14ac:dyDescent="0.2">
      <c r="A217" t="s">
        <v>385</v>
      </c>
      <c r="B217">
        <f>[4]p04!B217</f>
        <v>13848037</v>
      </c>
    </row>
    <row r="218" spans="1:2" x14ac:dyDescent="0.2">
      <c r="A218" t="s">
        <v>386</v>
      </c>
      <c r="B218">
        <f>[4]p04!B218</f>
        <v>813177.4</v>
      </c>
    </row>
    <row r="219" spans="1:2" x14ac:dyDescent="0.2">
      <c r="A219" t="s">
        <v>387</v>
      </c>
      <c r="B219">
        <f>[4]p04!B219</f>
        <v>3138257</v>
      </c>
    </row>
    <row r="220" spans="1:2" x14ac:dyDescent="0.2">
      <c r="A220" t="s">
        <v>388</v>
      </c>
      <c r="B220">
        <f>[4]p04!B220</f>
        <v>601522</v>
      </c>
    </row>
    <row r="221" spans="1:2" x14ac:dyDescent="0.2">
      <c r="A221" t="s">
        <v>145</v>
      </c>
      <c r="B221">
        <f>[4]p04!B221</f>
        <v>2000000</v>
      </c>
    </row>
    <row r="222" spans="1:2" x14ac:dyDescent="0.2">
      <c r="A222" t="s">
        <v>146</v>
      </c>
      <c r="B222">
        <f>[4]p04!B222</f>
        <v>143730</v>
      </c>
    </row>
    <row r="223" spans="1:2" x14ac:dyDescent="0.2">
      <c r="A223" t="s">
        <v>389</v>
      </c>
      <c r="B223">
        <f>[4]p04!B223</f>
        <v>135726</v>
      </c>
    </row>
    <row r="224" spans="1:2" x14ac:dyDescent="0.2">
      <c r="A224" t="s">
        <v>390</v>
      </c>
      <c r="B224">
        <f>[4]p04!B224</f>
        <v>0</v>
      </c>
    </row>
    <row r="225" spans="1:2" x14ac:dyDescent="0.2">
      <c r="A225" t="s">
        <v>391</v>
      </c>
      <c r="B225">
        <f>[4]p04!B225</f>
        <v>0</v>
      </c>
    </row>
    <row r="226" spans="1:2" x14ac:dyDescent="0.2">
      <c r="A226" t="s">
        <v>392</v>
      </c>
      <c r="B226">
        <f>[4]p04!B226</f>
        <v>1700000</v>
      </c>
    </row>
    <row r="227" spans="1:2" x14ac:dyDescent="0.2">
      <c r="A227" t="s">
        <v>152</v>
      </c>
      <c r="B227">
        <f>[4]p04!B227</f>
        <v>160000</v>
      </c>
    </row>
    <row r="228" spans="1:2" x14ac:dyDescent="0.2">
      <c r="A228" t="s">
        <v>393</v>
      </c>
      <c r="B228">
        <f>[4]p04!B228</f>
        <v>0</v>
      </c>
    </row>
    <row r="229" spans="1:2" x14ac:dyDescent="0.2">
      <c r="A229" t="s">
        <v>394</v>
      </c>
      <c r="B229">
        <f>[4]p04!B229</f>
        <v>174812</v>
      </c>
    </row>
    <row r="230" spans="1:2" x14ac:dyDescent="0.2">
      <c r="A230" t="s">
        <v>395</v>
      </c>
      <c r="B230">
        <f>[4]p04!B230</f>
        <v>2076721.5483134384</v>
      </c>
    </row>
    <row r="231" spans="1:2" x14ac:dyDescent="0.2">
      <c r="A231" t="s">
        <v>396</v>
      </c>
      <c r="B231">
        <f>[4]p04!B231</f>
        <v>24791982.948313437</v>
      </c>
    </row>
    <row r="232" spans="1:2" x14ac:dyDescent="0.2">
      <c r="A232" t="s">
        <v>397</v>
      </c>
      <c r="B232">
        <f>[4]p04!B232</f>
        <v>5512339.5875376426</v>
      </c>
    </row>
    <row r="233" spans="1:2" x14ac:dyDescent="0.2">
      <c r="A233" t="s">
        <v>398</v>
      </c>
      <c r="B233">
        <f>[4]p04!B233</f>
        <v>1874195</v>
      </c>
    </row>
    <row r="234" spans="1:2" x14ac:dyDescent="0.2">
      <c r="A234" t="s">
        <v>243</v>
      </c>
      <c r="B234">
        <f>[4]p04!B234</f>
        <v>3638144.5875376426</v>
      </c>
    </row>
    <row r="235" spans="1:2" x14ac:dyDescent="0.2">
      <c r="A235" t="s">
        <v>399</v>
      </c>
      <c r="B235">
        <f>[4]p04!B235</f>
        <v>6250000</v>
      </c>
    </row>
    <row r="236" spans="1:2" x14ac:dyDescent="0.2">
      <c r="A236" t="s">
        <v>400</v>
      </c>
      <c r="B236">
        <f>[4]p04!B236</f>
        <v>11666666.666666668</v>
      </c>
    </row>
    <row r="237" spans="1:2" x14ac:dyDescent="0.2">
      <c r="A237" t="s">
        <v>401</v>
      </c>
      <c r="B237">
        <f>[4]p04!B237</f>
        <v>10000000</v>
      </c>
    </row>
    <row r="238" spans="1:2" x14ac:dyDescent="0.2">
      <c r="A238" t="s">
        <v>402</v>
      </c>
      <c r="B238">
        <f>[4]p04!B238</f>
        <v>400</v>
      </c>
    </row>
    <row r="239" spans="1:2" x14ac:dyDescent="0.2">
      <c r="A239" t="s">
        <v>403</v>
      </c>
      <c r="B239">
        <f>[4]p04!B239</f>
        <v>300</v>
      </c>
    </row>
    <row r="240" spans="1:2" x14ac:dyDescent="0.2">
      <c r="A240" t="s">
        <v>404</v>
      </c>
      <c r="B240">
        <f>[4]p04!B240</f>
        <v>1000</v>
      </c>
    </row>
    <row r="241" spans="1:2" x14ac:dyDescent="0.2">
      <c r="A241" t="s">
        <v>405</v>
      </c>
      <c r="B241">
        <f>[4]p04!B241</f>
        <v>1.4</v>
      </c>
    </row>
    <row r="242" spans="1:2" x14ac:dyDescent="0.2">
      <c r="A242" t="s">
        <v>406</v>
      </c>
      <c r="B242">
        <f>[4]p04!B242</f>
        <v>1.9</v>
      </c>
    </row>
    <row r="243" spans="1:2" x14ac:dyDescent="0.2">
      <c r="A243" t="s">
        <v>407</v>
      </c>
      <c r="B243">
        <f>[4]p04!B243</f>
        <v>50546334</v>
      </c>
    </row>
    <row r="244" spans="1:2" x14ac:dyDescent="0.2">
      <c r="A244" t="s">
        <v>408</v>
      </c>
      <c r="B244">
        <f>[4]p04!B244</f>
        <v>42837858</v>
      </c>
    </row>
    <row r="245" spans="1:2" x14ac:dyDescent="0.2">
      <c r="A245" t="s">
        <v>409</v>
      </c>
      <c r="B245">
        <f>[4]p04!B245</f>
        <v>45000</v>
      </c>
    </row>
    <row r="246" spans="1:2" x14ac:dyDescent="0.2">
      <c r="A246" t="s">
        <v>410</v>
      </c>
      <c r="B246">
        <f>[4]p04!B246</f>
        <v>0</v>
      </c>
    </row>
    <row r="247" spans="1:2" x14ac:dyDescent="0.2">
      <c r="A247" t="s">
        <v>411</v>
      </c>
      <c r="B247">
        <f>[4]p04!B247</f>
        <v>1.4</v>
      </c>
    </row>
    <row r="248" spans="1:2" x14ac:dyDescent="0.2">
      <c r="A248" t="s">
        <v>412</v>
      </c>
      <c r="B248">
        <f>[4]p04!B248</f>
        <v>1.4</v>
      </c>
    </row>
    <row r="249" spans="1:2" x14ac:dyDescent="0.2">
      <c r="A249" t="s">
        <v>413</v>
      </c>
      <c r="B249">
        <f>[4]p04!B249</f>
        <v>400</v>
      </c>
    </row>
    <row r="250" spans="1:2" x14ac:dyDescent="0.2">
      <c r="A250" t="s">
        <v>414</v>
      </c>
      <c r="B250">
        <f>[4]p04!B250</f>
        <v>-2</v>
      </c>
    </row>
    <row r="251" spans="1:2" x14ac:dyDescent="0.2">
      <c r="A251" t="s">
        <v>415</v>
      </c>
      <c r="B251">
        <f>[4]p04!B251</f>
        <v>-2</v>
      </c>
    </row>
    <row r="252" spans="1:2" x14ac:dyDescent="0.2">
      <c r="A252" t="s">
        <v>416</v>
      </c>
      <c r="B252">
        <f>[4]p04!B252</f>
        <v>-1</v>
      </c>
    </row>
    <row r="253" spans="1:2" x14ac:dyDescent="0.2">
      <c r="A253" t="s">
        <v>417</v>
      </c>
      <c r="B253">
        <f>[4]p04!B253</f>
        <v>-1</v>
      </c>
    </row>
    <row r="254" spans="1:2" x14ac:dyDescent="0.2">
      <c r="A254" t="s">
        <v>418</v>
      </c>
      <c r="B254">
        <f>[4]p04!B254</f>
        <v>52246.603970741904</v>
      </c>
    </row>
    <row r="255" spans="1:2" x14ac:dyDescent="0.2">
      <c r="A255" t="s">
        <v>419</v>
      </c>
      <c r="B255">
        <f>[4]p04!B255</f>
        <v>-2687.6301820869589</v>
      </c>
    </row>
    <row r="256" spans="1:2" x14ac:dyDescent="0.2">
      <c r="A256" t="s">
        <v>420</v>
      </c>
      <c r="B256">
        <f>[4]p04!B256</f>
        <v>0</v>
      </c>
    </row>
    <row r="257" spans="1:2" x14ac:dyDescent="0.2">
      <c r="A257" t="s">
        <v>421</v>
      </c>
      <c r="B257">
        <f>[4]p04!B257</f>
        <v>-47348.484848484884</v>
      </c>
    </row>
    <row r="258" spans="1:2" x14ac:dyDescent="0.2">
      <c r="A258" t="s">
        <v>422</v>
      </c>
      <c r="B258">
        <f>[4]p04!B258</f>
        <v>-49966.688874083986</v>
      </c>
    </row>
    <row r="259" spans="1:2" x14ac:dyDescent="0.2">
      <c r="A259" t="s">
        <v>423</v>
      </c>
      <c r="B259">
        <f>[4]p04!B259</f>
        <v>5</v>
      </c>
    </row>
    <row r="260" spans="1:2" x14ac:dyDescent="0.2">
      <c r="A260" t="s">
        <v>1065</v>
      </c>
      <c r="B260">
        <f>[4]p04!B260</f>
        <v>14.534519806100221</v>
      </c>
    </row>
    <row r="261" spans="1:2" x14ac:dyDescent="0.2">
      <c r="A261" t="s">
        <v>1066</v>
      </c>
      <c r="B261">
        <f>[4]p04!B261</f>
        <v>22.964891539015113</v>
      </c>
    </row>
    <row r="262" spans="1:2" x14ac:dyDescent="0.2">
      <c r="A262" t="s">
        <v>227</v>
      </c>
      <c r="B262">
        <f>[4]p04!B262</f>
        <v>87</v>
      </c>
    </row>
    <row r="263" spans="1:2" x14ac:dyDescent="0.2">
      <c r="A263" t="s">
        <v>228</v>
      </c>
      <c r="B263">
        <f>[4]p04!B263</f>
        <v>86</v>
      </c>
    </row>
    <row r="264" spans="1:2" x14ac:dyDescent="0.2">
      <c r="A264" t="s">
        <v>346</v>
      </c>
      <c r="B264">
        <f>[4]p04!B264</f>
        <v>305385</v>
      </c>
    </row>
    <row r="265" spans="1:2" x14ac:dyDescent="0.2">
      <c r="A265" t="s">
        <v>355</v>
      </c>
      <c r="B265">
        <f>[4]p04!B265</f>
        <v>291810</v>
      </c>
    </row>
    <row r="266" spans="1:2" x14ac:dyDescent="0.2">
      <c r="A266" t="s">
        <v>338</v>
      </c>
      <c r="B266">
        <f>[4]p04!B266</f>
        <v>3</v>
      </c>
    </row>
    <row r="267" spans="1:2" x14ac:dyDescent="0.2">
      <c r="A267" t="s">
        <v>339</v>
      </c>
      <c r="B267">
        <f>[4]p04!B267</f>
        <v>6</v>
      </c>
    </row>
    <row r="268" spans="1:2" x14ac:dyDescent="0.2">
      <c r="A268" t="s">
        <v>1067</v>
      </c>
      <c r="B268">
        <f>[4]p04!B268</f>
        <v>732924</v>
      </c>
    </row>
    <row r="269" spans="1:2" x14ac:dyDescent="0.2">
      <c r="A269" t="s">
        <v>1068</v>
      </c>
      <c r="B269">
        <f>[4]p04!B269</f>
        <v>875430</v>
      </c>
    </row>
    <row r="270" spans="1:2" x14ac:dyDescent="0.2">
      <c r="A270" t="s">
        <v>1069</v>
      </c>
      <c r="B270">
        <f>[4]p04!B270</f>
        <v>3120006.3383752033</v>
      </c>
    </row>
    <row r="271" spans="1:2" x14ac:dyDescent="0.2">
      <c r="A271" t="s">
        <v>1070</v>
      </c>
      <c r="B271">
        <f>[4]p04!B271</f>
        <v>0.68776504039973663</v>
      </c>
    </row>
    <row r="272" spans="1:2" x14ac:dyDescent="0.2">
      <c r="A272" t="s">
        <v>1071</v>
      </c>
      <c r="B272">
        <f>[4]p04!B272</f>
        <v>0.5570542114499657</v>
      </c>
    </row>
    <row r="273" spans="1:2" x14ac:dyDescent="0.2">
      <c r="A273" t="s">
        <v>1072</v>
      </c>
      <c r="B273">
        <f>[4]p04!B273</f>
        <v>0.45101579605773756</v>
      </c>
    </row>
    <row r="274" spans="1:2" x14ac:dyDescent="0.2">
      <c r="A274" t="s">
        <v>1073</v>
      </c>
      <c r="B274">
        <f>[4]p04!B274</f>
        <v>0.41409191285508001</v>
      </c>
    </row>
    <row r="275" spans="1:2" x14ac:dyDescent="0.2">
      <c r="A275" t="s">
        <v>1087</v>
      </c>
      <c r="B275">
        <f>[4]p04!B275</f>
        <v>0.39218764874585876</v>
      </c>
    </row>
    <row r="276" spans="1:2" x14ac:dyDescent="0.2">
      <c r="A276" t="s">
        <v>1088</v>
      </c>
      <c r="B276">
        <f>[4]p04!B276</f>
        <v>0.36007992422180873</v>
      </c>
    </row>
    <row r="277" spans="1:2" x14ac:dyDescent="0.2">
      <c r="A277" t="s">
        <v>1091</v>
      </c>
      <c r="B277">
        <f>[4]p04!B277</f>
        <v>3877406.5875376426</v>
      </c>
    </row>
    <row r="278" spans="1:2" x14ac:dyDescent="0.2">
      <c r="A278" t="s">
        <v>1092</v>
      </c>
      <c r="B278">
        <f>[4]p04!B278</f>
        <v>0.30500633333789201</v>
      </c>
    </row>
    <row r="279" spans="1:2" x14ac:dyDescent="0.2">
      <c r="A279" t="s">
        <v>1093</v>
      </c>
      <c r="B279">
        <f>[4]p04!B279</f>
        <v>0.23372019395320423</v>
      </c>
    </row>
    <row r="280" spans="1:2" x14ac:dyDescent="0.2">
      <c r="A280" t="s">
        <v>1094</v>
      </c>
      <c r="B280">
        <f>[4]p04!B280</f>
        <v>0.7662798060467958</v>
      </c>
    </row>
    <row r="281" spans="1:2" x14ac:dyDescent="0.2">
      <c r="A281" t="s">
        <v>1099</v>
      </c>
      <c r="B281">
        <f>[4]p04!B281</f>
        <v>5.0160000000000003E-2</v>
      </c>
    </row>
    <row r="282" spans="1:2" x14ac:dyDescent="0.2">
      <c r="A282" t="s">
        <v>1100</v>
      </c>
      <c r="B282">
        <f>[4]p04!B282</f>
        <v>0.10457509500006838</v>
      </c>
    </row>
    <row r="283" spans="1:2" x14ac:dyDescent="0.2">
      <c r="A283" t="s">
        <v>1095</v>
      </c>
      <c r="B283">
        <f>[4]p04!B283</f>
        <v>7708476</v>
      </c>
    </row>
    <row r="284" spans="1:2" x14ac:dyDescent="0.2">
      <c r="A284" t="s">
        <v>1096</v>
      </c>
      <c r="B284">
        <f>[4]p04!B284</f>
        <v>25273167.004897565</v>
      </c>
    </row>
    <row r="285" spans="1:2" x14ac:dyDescent="0.2">
      <c r="A285" t="s">
        <v>1097</v>
      </c>
      <c r="B285">
        <f>[4]p04!B285</f>
        <v>757400.24916243902</v>
      </c>
    </row>
    <row r="286" spans="1:2" x14ac:dyDescent="0.2">
      <c r="A286" t="s">
        <v>1101</v>
      </c>
      <c r="B286">
        <f>[4]p04!B286</f>
        <v>10000000</v>
      </c>
    </row>
    <row r="287" spans="1:2" x14ac:dyDescent="0.2">
      <c r="A287" t="s">
        <v>1102</v>
      </c>
      <c r="B287">
        <f>[4]p04!B287</f>
        <v>0</v>
      </c>
    </row>
    <row r="288" spans="1:2" x14ac:dyDescent="0.2">
      <c r="A288" t="s">
        <v>1103</v>
      </c>
      <c r="B288">
        <f>[4]p04!B288</f>
        <v>0</v>
      </c>
    </row>
    <row r="289" spans="1:2" x14ac:dyDescent="0.2">
      <c r="A289" t="s">
        <v>1069</v>
      </c>
      <c r="B289">
        <f>[4]p04!B289</f>
        <v>3120006.3383752033</v>
      </c>
    </row>
    <row r="290" spans="1:2" x14ac:dyDescent="0.2">
      <c r="A290" t="s">
        <v>508</v>
      </c>
      <c r="B290">
        <f>[4]p04!B290</f>
        <v>9.1857188442670365E-2</v>
      </c>
    </row>
    <row r="291" spans="1:2" x14ac:dyDescent="0.2">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427</v>
      </c>
    </row>
    <row r="2" spans="1:11" x14ac:dyDescent="0.2">
      <c r="A2">
        <v>5</v>
      </c>
      <c r="B2" t="s">
        <v>176</v>
      </c>
      <c r="C2" t="s">
        <v>177</v>
      </c>
      <c r="D2" t="s">
        <v>178</v>
      </c>
      <c r="E2" t="s">
        <v>8</v>
      </c>
      <c r="F2" t="s">
        <v>179</v>
      </c>
      <c r="G2" t="s">
        <v>10</v>
      </c>
      <c r="H2" t="s">
        <v>180</v>
      </c>
    </row>
    <row r="3" spans="1:11" x14ac:dyDescent="0.2">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
      <c r="A5" t="s">
        <v>183</v>
      </c>
      <c r="B5">
        <f>[4]p05!B5</f>
        <v>0</v>
      </c>
      <c r="C5">
        <f>[4]p05!C5</f>
        <v>0</v>
      </c>
      <c r="D5">
        <f>[4]p05!D5</f>
        <v>74884</v>
      </c>
      <c r="E5">
        <f>[4]p05!E5</f>
        <v>0</v>
      </c>
      <c r="F5">
        <f>[4]p05!F5</f>
        <v>0</v>
      </c>
      <c r="G5">
        <f>[4]p05!G5</f>
        <v>0</v>
      </c>
      <c r="H5">
        <f>[4]p05!H5</f>
        <v>0</v>
      </c>
      <c r="I5">
        <f>[4]p05!I5</f>
        <v>0</v>
      </c>
      <c r="J5">
        <f>[4]p05!J5</f>
        <v>0</v>
      </c>
      <c r="K5">
        <f>[4]p05!K5</f>
        <v>0</v>
      </c>
    </row>
    <row r="6" spans="1:11" x14ac:dyDescent="0.2">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
      <c r="A7" t="s">
        <v>185</v>
      </c>
      <c r="B7">
        <f>[4]p05!B7</f>
        <v>0</v>
      </c>
      <c r="C7">
        <f>[4]p05!C7</f>
        <v>0</v>
      </c>
      <c r="D7">
        <f>[4]p05!D7</f>
        <v>1157442</v>
      </c>
      <c r="E7">
        <f>[4]p05!E7</f>
        <v>0</v>
      </c>
      <c r="F7">
        <f>[4]p05!F7</f>
        <v>0</v>
      </c>
      <c r="G7">
        <f>[4]p05!G7</f>
        <v>0</v>
      </c>
      <c r="H7">
        <f>[4]p05!H7</f>
        <v>0</v>
      </c>
      <c r="I7">
        <f>[4]p05!I7</f>
        <v>0</v>
      </c>
      <c r="J7">
        <f>[4]p05!J7</f>
        <v>0</v>
      </c>
      <c r="K7">
        <f>[4]p05!K7</f>
        <v>0</v>
      </c>
    </row>
    <row r="8" spans="1:11" x14ac:dyDescent="0.2">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2">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2">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2">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2">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2">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2">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2">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2">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2">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2">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2">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2">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2">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2">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2">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2">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2">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2">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5" thickBot="1" x14ac:dyDescent="0.25">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x14ac:dyDescent="0.2">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2">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x14ac:dyDescent="0.2">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x14ac:dyDescent="0.2">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x14ac:dyDescent="0.2">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x14ac:dyDescent="0.2">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x14ac:dyDescent="0.2">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x14ac:dyDescent="0.2">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2">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2">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2">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2">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
      <c r="A76" t="s">
        <v>437</v>
      </c>
      <c r="B76">
        <f>[4]p05!B76</f>
        <v>0</v>
      </c>
      <c r="C76">
        <f>[4]p05!C76</f>
        <v>0</v>
      </c>
      <c r="D76">
        <f>[4]p05!D76</f>
        <v>0</v>
      </c>
      <c r="E76">
        <f>[4]p05!E76</f>
        <v>0</v>
      </c>
      <c r="F76">
        <f>[4]p05!F76</f>
        <v>0</v>
      </c>
      <c r="G76">
        <f>[4]p05!G76</f>
        <v>0</v>
      </c>
      <c r="H76">
        <f>[4]p05!H76</f>
        <v>0</v>
      </c>
      <c r="I76">
        <f>[4]p05!I76</f>
        <v>0</v>
      </c>
      <c r="J76">
        <f>[4]p05!J76</f>
        <v>0</v>
      </c>
      <c r="K76">
        <f>[4]p05!K76</f>
        <v>0</v>
      </c>
    </row>
    <row r="77" spans="1:13" ht="13.5" thickBot="1" x14ac:dyDescent="0.25">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2">
      <c r="A78" t="s">
        <v>247</v>
      </c>
      <c r="B78">
        <f>[4]p05!B78</f>
        <v>1</v>
      </c>
    </row>
    <row r="79" spans="1:13" x14ac:dyDescent="0.2">
      <c r="A79" t="s">
        <v>248</v>
      </c>
      <c r="B79">
        <f>[4]p05!B79</f>
        <v>45000</v>
      </c>
    </row>
    <row r="80" spans="1:13" x14ac:dyDescent="0.2">
      <c r="A80" t="s">
        <v>249</v>
      </c>
      <c r="B80">
        <f>[4]p05!B80</f>
        <v>45000</v>
      </c>
    </row>
    <row r="81" spans="1:2" x14ac:dyDescent="0.2">
      <c r="A81" t="s">
        <v>250</v>
      </c>
      <c r="B81">
        <f>[4]p05!B81</f>
        <v>0</v>
      </c>
    </row>
    <row r="82" spans="1:2" x14ac:dyDescent="0.2">
      <c r="A82" t="s">
        <v>251</v>
      </c>
      <c r="B82">
        <f>[4]p05!B82</f>
        <v>0</v>
      </c>
    </row>
    <row r="83" spans="1:2" x14ac:dyDescent="0.2">
      <c r="A83" t="s">
        <v>252</v>
      </c>
      <c r="B83">
        <f>[4]p05!B83</f>
        <v>0</v>
      </c>
    </row>
    <row r="84" spans="1:2" x14ac:dyDescent="0.2">
      <c r="A84" t="s">
        <v>253</v>
      </c>
      <c r="B84">
        <f>[4]p05!B84</f>
        <v>0</v>
      </c>
    </row>
    <row r="85" spans="1:2" x14ac:dyDescent="0.2">
      <c r="A85" t="s">
        <v>254</v>
      </c>
      <c r="B85">
        <f>[4]p05!B85</f>
        <v>52951</v>
      </c>
    </row>
    <row r="86" spans="1:2" x14ac:dyDescent="0.2">
      <c r="A86" t="s">
        <v>255</v>
      </c>
      <c r="B86">
        <f>[4]p05!B86</f>
        <v>25409</v>
      </c>
    </row>
    <row r="87" spans="1:2" x14ac:dyDescent="0.2">
      <c r="A87" t="s">
        <v>256</v>
      </c>
      <c r="B87">
        <f>[4]p05!B87</f>
        <v>17915</v>
      </c>
    </row>
    <row r="88" spans="1:2" x14ac:dyDescent="0.2">
      <c r="A88" t="s">
        <v>257</v>
      </c>
      <c r="B88">
        <f>[4]p05!B88</f>
        <v>37378</v>
      </c>
    </row>
    <row r="89" spans="1:2" x14ac:dyDescent="0.2">
      <c r="A89" t="s">
        <v>258</v>
      </c>
      <c r="B89">
        <f>[4]p05!B89</f>
        <v>45560</v>
      </c>
    </row>
    <row r="90" spans="1:2" x14ac:dyDescent="0.2">
      <c r="A90" t="s">
        <v>259</v>
      </c>
      <c r="B90">
        <f>[4]p05!B90</f>
        <v>97381</v>
      </c>
    </row>
    <row r="91" spans="1:2" x14ac:dyDescent="0.2">
      <c r="A91" t="s">
        <v>260</v>
      </c>
      <c r="B91">
        <f>[4]p05!B91</f>
        <v>52951</v>
      </c>
    </row>
    <row r="92" spans="1:2" x14ac:dyDescent="0.2">
      <c r="A92" t="s">
        <v>261</v>
      </c>
      <c r="B92">
        <f>[4]p05!B92</f>
        <v>25409</v>
      </c>
    </row>
    <row r="93" spans="1:2" x14ac:dyDescent="0.2">
      <c r="A93" t="s">
        <v>262</v>
      </c>
      <c r="B93">
        <f>[4]p05!B93</f>
        <v>17915</v>
      </c>
    </row>
    <row r="94" spans="1:2" x14ac:dyDescent="0.2">
      <c r="A94" t="s">
        <v>263</v>
      </c>
      <c r="B94">
        <f>[4]p05!B94</f>
        <v>37378</v>
      </c>
    </row>
    <row r="95" spans="1:2" x14ac:dyDescent="0.2">
      <c r="A95" t="s">
        <v>264</v>
      </c>
      <c r="B95">
        <f>[4]p05!B95</f>
        <v>45560</v>
      </c>
    </row>
    <row r="96" spans="1:2" x14ac:dyDescent="0.2">
      <c r="A96" t="s">
        <v>265</v>
      </c>
      <c r="B96">
        <f>[4]p05!B96</f>
        <v>97381</v>
      </c>
    </row>
    <row r="97" spans="1:2" x14ac:dyDescent="0.2">
      <c r="A97" t="s">
        <v>266</v>
      </c>
      <c r="B97">
        <f>[4]p05!B97</f>
        <v>0</v>
      </c>
    </row>
    <row r="98" spans="1:2" x14ac:dyDescent="0.2">
      <c r="A98" t="s">
        <v>267</v>
      </c>
      <c r="B98">
        <f>[4]p05!B98</f>
        <v>0</v>
      </c>
    </row>
    <row r="99" spans="1:2" x14ac:dyDescent="0.2">
      <c r="A99" t="s">
        <v>268</v>
      </c>
      <c r="B99">
        <f>[4]p05!B99</f>
        <v>0</v>
      </c>
    </row>
    <row r="100" spans="1:2" x14ac:dyDescent="0.2">
      <c r="A100" t="s">
        <v>269</v>
      </c>
      <c r="B100">
        <f>[4]p05!B100</f>
        <v>0</v>
      </c>
    </row>
    <row r="101" spans="1:2" x14ac:dyDescent="0.2">
      <c r="A101" t="s">
        <v>270</v>
      </c>
      <c r="B101">
        <f>[4]p05!B101</f>
        <v>0</v>
      </c>
    </row>
    <row r="102" spans="1:2" x14ac:dyDescent="0.2">
      <c r="A102" t="s">
        <v>271</v>
      </c>
      <c r="B102">
        <f>[4]p05!B102</f>
        <v>0</v>
      </c>
    </row>
    <row r="103" spans="1:2" x14ac:dyDescent="0.2">
      <c r="A103" t="s">
        <v>272</v>
      </c>
      <c r="B103">
        <f>[4]p05!B103</f>
        <v>200154780.00000003</v>
      </c>
    </row>
    <row r="104" spans="1:2" x14ac:dyDescent="0.2">
      <c r="A104" t="s">
        <v>273</v>
      </c>
      <c r="B104">
        <f>[4]p05!B104</f>
        <v>9718942.5</v>
      </c>
    </row>
    <row r="105" spans="1:2" x14ac:dyDescent="0.2">
      <c r="A105" t="s">
        <v>274</v>
      </c>
      <c r="B105">
        <f>[4]p05!B105</f>
        <v>6449400</v>
      </c>
    </row>
    <row r="106" spans="1:2" x14ac:dyDescent="0.2">
      <c r="A106" t="s">
        <v>275</v>
      </c>
      <c r="B106">
        <f>[4]p05!B106</f>
        <v>1076486.3999999999</v>
      </c>
    </row>
    <row r="107" spans="1:2" x14ac:dyDescent="0.2">
      <c r="A107" t="s">
        <v>276</v>
      </c>
      <c r="B107">
        <f>[4]p05!B107</f>
        <v>1845180</v>
      </c>
    </row>
    <row r="108" spans="1:2" x14ac:dyDescent="0.2">
      <c r="A108" t="s">
        <v>277</v>
      </c>
      <c r="B108">
        <f>[4]p05!B108</f>
        <v>4031573.4</v>
      </c>
    </row>
    <row r="109" spans="1:2" x14ac:dyDescent="0.2">
      <c r="A109" t="s">
        <v>278</v>
      </c>
      <c r="B109">
        <f>[4]p05!B109</f>
        <v>1746.8716754373575</v>
      </c>
    </row>
    <row r="110" spans="1:2" x14ac:dyDescent="0.2">
      <c r="A110" t="s">
        <v>279</v>
      </c>
      <c r="B110">
        <f>[4]p05!B110</f>
        <v>255.34781730170448</v>
      </c>
    </row>
    <row r="111" spans="1:2" x14ac:dyDescent="0.2">
      <c r="A111" t="s">
        <v>280</v>
      </c>
      <c r="B111">
        <f>[4]p05!B111</f>
        <v>140.55289342599428</v>
      </c>
    </row>
    <row r="112" spans="1:2" x14ac:dyDescent="0.2">
      <c r="A112" t="s">
        <v>281</v>
      </c>
      <c r="B112">
        <f>[4]p05!B112</f>
        <v>13.441340103842325</v>
      </c>
    </row>
    <row r="113" spans="1:2" x14ac:dyDescent="0.2">
      <c r="A113" t="s">
        <v>282</v>
      </c>
      <c r="B113">
        <f>[4]p05!B113</f>
        <v>15.922818276859369</v>
      </c>
    </row>
    <row r="114" spans="1:2" x14ac:dyDescent="0.2">
      <c r="A114" t="s">
        <v>283</v>
      </c>
      <c r="B114">
        <f>[4]p05!B114</f>
        <v>20.678984775142037</v>
      </c>
    </row>
    <row r="115" spans="1:2" x14ac:dyDescent="0.2">
      <c r="A115" t="s">
        <v>284</v>
      </c>
      <c r="B115">
        <f>[4]p05!B115</f>
        <v>11999997</v>
      </c>
    </row>
    <row r="116" spans="1:2" x14ac:dyDescent="0.2">
      <c r="A116" t="s">
        <v>285</v>
      </c>
      <c r="B116">
        <f>[4]p05!B116</f>
        <v>800004</v>
      </c>
    </row>
    <row r="117" spans="1:2" x14ac:dyDescent="0.2">
      <c r="A117" t="s">
        <v>286</v>
      </c>
      <c r="B117">
        <f>[4]p05!B117</f>
        <v>800002</v>
      </c>
    </row>
    <row r="118" spans="1:2" x14ac:dyDescent="0.2">
      <c r="A118" t="s">
        <v>287</v>
      </c>
      <c r="B118">
        <f>[4]p05!B118</f>
        <v>119999.75</v>
      </c>
    </row>
    <row r="119" spans="1:2" x14ac:dyDescent="0.2">
      <c r="A119" t="s">
        <v>288</v>
      </c>
      <c r="B119">
        <f>[4]p05!B119</f>
        <v>249999.75</v>
      </c>
    </row>
    <row r="120" spans="1:2" x14ac:dyDescent="0.2">
      <c r="A120" t="s">
        <v>289</v>
      </c>
      <c r="B120">
        <f>[4]p05!B120</f>
        <v>450000</v>
      </c>
    </row>
    <row r="121" spans="1:2" x14ac:dyDescent="0.2">
      <c r="A121" t="s">
        <v>290</v>
      </c>
      <c r="B121">
        <f>[4]p05!B121</f>
        <v>18013930.199999999</v>
      </c>
    </row>
    <row r="122" spans="1:2" x14ac:dyDescent="0.2">
      <c r="A122" t="s">
        <v>291</v>
      </c>
      <c r="B122">
        <f>[4]p05!B122</f>
        <v>670607.03249999986</v>
      </c>
    </row>
    <row r="123" spans="1:2" x14ac:dyDescent="0.2">
      <c r="A123" t="s">
        <v>292</v>
      </c>
      <c r="B123">
        <f>[4]p05!B123</f>
        <v>0</v>
      </c>
    </row>
    <row r="124" spans="1:2" x14ac:dyDescent="0.2">
      <c r="A124" t="s">
        <v>293</v>
      </c>
      <c r="B124">
        <f>[4]p05!B124</f>
        <v>123795.936</v>
      </c>
    </row>
    <row r="125" spans="1:2" x14ac:dyDescent="0.2">
      <c r="A125" t="s">
        <v>294</v>
      </c>
      <c r="B125">
        <f>[4]p05!B125</f>
        <v>212195.7</v>
      </c>
    </row>
    <row r="126" spans="1:2" x14ac:dyDescent="0.2">
      <c r="A126" t="s">
        <v>295</v>
      </c>
      <c r="B126">
        <f>[4]p05!B126</f>
        <v>231815.4705</v>
      </c>
    </row>
    <row r="127" spans="1:2" x14ac:dyDescent="0.2">
      <c r="A127" t="s">
        <v>296</v>
      </c>
      <c r="B127">
        <f>[4]p05!B127</f>
        <v>49312</v>
      </c>
    </row>
    <row r="128" spans="1:2" x14ac:dyDescent="0.2">
      <c r="A128" t="s">
        <v>297</v>
      </c>
      <c r="B128">
        <f>[4]p05!B128</f>
        <v>32050</v>
      </c>
    </row>
    <row r="129" spans="1:2" x14ac:dyDescent="0.2">
      <c r="A129" t="s">
        <v>298</v>
      </c>
      <c r="B129">
        <f>[4]p05!B129</f>
        <v>20576</v>
      </c>
    </row>
    <row r="130" spans="1:2" x14ac:dyDescent="0.2">
      <c r="A130" t="s">
        <v>299</v>
      </c>
      <c r="B130">
        <f>[4]p05!B130</f>
        <v>42737</v>
      </c>
    </row>
    <row r="131" spans="1:2" x14ac:dyDescent="0.2">
      <c r="A131" t="s">
        <v>300</v>
      </c>
      <c r="B131">
        <f>[4]p05!B131</f>
        <v>54805</v>
      </c>
    </row>
    <row r="132" spans="1:2" x14ac:dyDescent="0.2">
      <c r="A132" t="s">
        <v>301</v>
      </c>
      <c r="B132">
        <f>[4]p05!B132</f>
        <v>110985</v>
      </c>
    </row>
    <row r="133" spans="1:2" x14ac:dyDescent="0.2">
      <c r="A133" t="s">
        <v>302</v>
      </c>
      <c r="B133">
        <f>[4]p05!B133</f>
        <v>49312</v>
      </c>
    </row>
    <row r="134" spans="1:2" x14ac:dyDescent="0.2">
      <c r="A134" t="s">
        <v>303</v>
      </c>
      <c r="B134">
        <f>[4]p05!B134</f>
        <v>32050</v>
      </c>
    </row>
    <row r="135" spans="1:2" x14ac:dyDescent="0.2">
      <c r="A135" t="s">
        <v>304</v>
      </c>
      <c r="B135">
        <f>[4]p05!B135</f>
        <v>20576</v>
      </c>
    </row>
    <row r="136" spans="1:2" x14ac:dyDescent="0.2">
      <c r="A136" t="s">
        <v>305</v>
      </c>
      <c r="B136">
        <f>[4]p05!B136</f>
        <v>42737</v>
      </c>
    </row>
    <row r="137" spans="1:2" x14ac:dyDescent="0.2">
      <c r="A137" t="s">
        <v>306</v>
      </c>
      <c r="B137">
        <f>[4]p05!B137</f>
        <v>54805</v>
      </c>
    </row>
    <row r="138" spans="1:2" x14ac:dyDescent="0.2">
      <c r="A138" t="s">
        <v>307</v>
      </c>
      <c r="B138">
        <f>[4]p05!B138</f>
        <v>110985</v>
      </c>
    </row>
    <row r="139" spans="1:2" x14ac:dyDescent="0.2">
      <c r="A139" t="s">
        <v>308</v>
      </c>
      <c r="B139">
        <f>[4]p05!B139</f>
        <v>0</v>
      </c>
    </row>
    <row r="140" spans="1:2" x14ac:dyDescent="0.2">
      <c r="A140" t="s">
        <v>309</v>
      </c>
      <c r="B140">
        <f>[4]p05!B140</f>
        <v>0</v>
      </c>
    </row>
    <row r="141" spans="1:2" x14ac:dyDescent="0.2">
      <c r="A141" t="s">
        <v>310</v>
      </c>
      <c r="B141">
        <f>[4]p05!B141</f>
        <v>0</v>
      </c>
    </row>
    <row r="142" spans="1:2" x14ac:dyDescent="0.2">
      <c r="A142" t="s">
        <v>311</v>
      </c>
      <c r="B142">
        <f>[4]p05!B142</f>
        <v>0</v>
      </c>
    </row>
    <row r="143" spans="1:2" x14ac:dyDescent="0.2">
      <c r="A143" t="s">
        <v>312</v>
      </c>
      <c r="B143">
        <f>[4]p05!B143</f>
        <v>0</v>
      </c>
    </row>
    <row r="144" spans="1:2" x14ac:dyDescent="0.2">
      <c r="A144" t="s">
        <v>313</v>
      </c>
      <c r="B144">
        <f>[4]p05!B144</f>
        <v>0</v>
      </c>
    </row>
    <row r="145" spans="1:2" x14ac:dyDescent="0.2">
      <c r="A145" t="s">
        <v>314</v>
      </c>
      <c r="B145">
        <f>[4]p05!B145</f>
        <v>288475200</v>
      </c>
    </row>
    <row r="146" spans="1:2" x14ac:dyDescent="0.2">
      <c r="A146" t="s">
        <v>315</v>
      </c>
      <c r="B146">
        <f>[4]p05!B146</f>
        <v>15864750</v>
      </c>
    </row>
    <row r="147" spans="1:2" x14ac:dyDescent="0.2">
      <c r="A147" t="s">
        <v>316</v>
      </c>
      <c r="B147">
        <f>[4]p05!B147</f>
        <v>9722160</v>
      </c>
    </row>
    <row r="148" spans="1:2" x14ac:dyDescent="0.2">
      <c r="A148" t="s">
        <v>317</v>
      </c>
      <c r="B148">
        <f>[4]p05!B148</f>
        <v>1692385.2</v>
      </c>
    </row>
    <row r="149" spans="1:2" x14ac:dyDescent="0.2">
      <c r="A149" t="s">
        <v>318</v>
      </c>
      <c r="B149">
        <f>[4]p05!B149</f>
        <v>3008794.5</v>
      </c>
    </row>
    <row r="150" spans="1:2" x14ac:dyDescent="0.2">
      <c r="A150" t="s">
        <v>319</v>
      </c>
      <c r="B150">
        <f>[4]p05!B150</f>
        <v>6292849.5</v>
      </c>
    </row>
    <row r="151" spans="1:2" x14ac:dyDescent="0.2">
      <c r="A151" t="s">
        <v>320</v>
      </c>
      <c r="B151">
        <f>[4]p05!B151</f>
        <v>2686.3087124332028</v>
      </c>
    </row>
    <row r="152" spans="1:2" x14ac:dyDescent="0.2">
      <c r="A152" t="s">
        <v>321</v>
      </c>
      <c r="B152">
        <f>[4]p05!B152</f>
        <v>363.32533964595905</v>
      </c>
    </row>
    <row r="153" spans="1:2" x14ac:dyDescent="0.2">
      <c r="A153" t="s">
        <v>322</v>
      </c>
      <c r="B153">
        <f>[4]p05!B153</f>
        <v>216.13978146014276</v>
      </c>
    </row>
    <row r="154" spans="1:2" x14ac:dyDescent="0.2">
      <c r="A154" t="s">
        <v>323</v>
      </c>
      <c r="B154">
        <f>[4]p05!B154</f>
        <v>19.875122564156111</v>
      </c>
    </row>
    <row r="155" spans="1:2" x14ac:dyDescent="0.2">
      <c r="A155" t="s">
        <v>324</v>
      </c>
      <c r="B155">
        <f>[4]p05!B155</f>
        <v>23.544375960615703</v>
      </c>
    </row>
    <row r="156" spans="1:2" x14ac:dyDescent="0.2">
      <c r="A156" t="s">
        <v>325</v>
      </c>
      <c r="B156">
        <f>[4]p05!B156</f>
        <v>30.277111637163252</v>
      </c>
    </row>
    <row r="157" spans="1:2" x14ac:dyDescent="0.2">
      <c r="A157" t="s">
        <v>326</v>
      </c>
      <c r="B157">
        <f>[4]p05!B157</f>
        <v>23000016</v>
      </c>
    </row>
    <row r="158" spans="1:2" x14ac:dyDescent="0.2">
      <c r="A158" t="s">
        <v>327</v>
      </c>
      <c r="B158">
        <f>[4]p05!B158</f>
        <v>1500000</v>
      </c>
    </row>
    <row r="159" spans="1:2" x14ac:dyDescent="0.2">
      <c r="A159" t="s">
        <v>328</v>
      </c>
      <c r="B159">
        <f>[4]p05!B159</f>
        <v>1100001</v>
      </c>
    </row>
    <row r="160" spans="1:2" x14ac:dyDescent="0.2">
      <c r="A160" t="s">
        <v>329</v>
      </c>
      <c r="B160">
        <f>[4]p05!B160</f>
        <v>160000.1</v>
      </c>
    </row>
    <row r="161" spans="1:2" x14ac:dyDescent="0.2">
      <c r="A161" t="s">
        <v>330</v>
      </c>
      <c r="B161">
        <f>[4]p05!B161</f>
        <v>550000.22</v>
      </c>
    </row>
    <row r="162" spans="1:2" x14ac:dyDescent="0.2">
      <c r="A162" t="s">
        <v>331</v>
      </c>
      <c r="B162">
        <f>[4]p05!B162</f>
        <v>700000</v>
      </c>
    </row>
    <row r="163" spans="1:2" x14ac:dyDescent="0.2">
      <c r="A163" t="s">
        <v>332</v>
      </c>
      <c r="B163">
        <f>[4]p05!B163</f>
        <v>25962767.999999996</v>
      </c>
    </row>
    <row r="164" spans="1:2" x14ac:dyDescent="0.2">
      <c r="A164" t="s">
        <v>333</v>
      </c>
      <c r="B164">
        <f>[4]p05!B164</f>
        <v>0</v>
      </c>
    </row>
    <row r="165" spans="1:2" x14ac:dyDescent="0.2">
      <c r="A165" t="s">
        <v>334</v>
      </c>
      <c r="B165">
        <f>[4]p05!B165</f>
        <v>894438.72</v>
      </c>
    </row>
    <row r="166" spans="1:2" x14ac:dyDescent="0.2">
      <c r="A166" t="s">
        <v>335</v>
      </c>
      <c r="B166">
        <f>[4]p05!B166</f>
        <v>194624.29800000001</v>
      </c>
    </row>
    <row r="167" spans="1:2" x14ac:dyDescent="0.2">
      <c r="A167" t="s">
        <v>336</v>
      </c>
      <c r="B167">
        <f>[4]p05!B167</f>
        <v>346011.36749999993</v>
      </c>
    </row>
    <row r="168" spans="1:2" x14ac:dyDescent="0.2">
      <c r="A168" t="s">
        <v>337</v>
      </c>
      <c r="B168">
        <f>[4]p05!B168</f>
        <v>0</v>
      </c>
    </row>
    <row r="169" spans="1:2" x14ac:dyDescent="0.2">
      <c r="A169" t="s">
        <v>338</v>
      </c>
      <c r="B169">
        <f>[4]p05!B169</f>
        <v>3</v>
      </c>
    </row>
    <row r="170" spans="1:2" x14ac:dyDescent="0.2">
      <c r="A170" t="s">
        <v>339</v>
      </c>
      <c r="B170">
        <f>[4]p05!B170</f>
        <v>6</v>
      </c>
    </row>
    <row r="171" spans="1:2" x14ac:dyDescent="0.2">
      <c r="A171" t="s">
        <v>340</v>
      </c>
      <c r="B171">
        <f>[4]p05!B171</f>
        <v>305385</v>
      </c>
    </row>
    <row r="172" spans="1:2" x14ac:dyDescent="0.2">
      <c r="A172" t="s">
        <v>341</v>
      </c>
      <c r="B172">
        <f>[4]p05!B172</f>
        <v>8702758.3499999996</v>
      </c>
    </row>
    <row r="173" spans="1:2" x14ac:dyDescent="0.2">
      <c r="A173" t="s">
        <v>342</v>
      </c>
      <c r="B173">
        <f>[4]p05!B173</f>
        <v>31514232.75</v>
      </c>
    </row>
    <row r="174" spans="1:2" x14ac:dyDescent="0.2">
      <c r="A174" t="s">
        <v>343</v>
      </c>
      <c r="B174">
        <f>[4]p05!B174</f>
        <v>305385</v>
      </c>
    </row>
    <row r="175" spans="1:2" x14ac:dyDescent="0.2">
      <c r="A175" t="s">
        <v>344</v>
      </c>
      <c r="B175">
        <f>[4]p05!B175</f>
        <v>8702758.3499999996</v>
      </c>
    </row>
    <row r="176" spans="1:2" x14ac:dyDescent="0.2">
      <c r="A176" t="s">
        <v>345</v>
      </c>
      <c r="B176">
        <f>[4]p05!B176</f>
        <v>31514232.75</v>
      </c>
    </row>
    <row r="177" spans="1:2" x14ac:dyDescent="0.2">
      <c r="A177" t="s">
        <v>346</v>
      </c>
      <c r="B177">
        <f>[4]p05!B177</f>
        <v>301568</v>
      </c>
    </row>
    <row r="178" spans="1:2" x14ac:dyDescent="0.2">
      <c r="A178" t="s">
        <v>347</v>
      </c>
      <c r="B178">
        <f>[4]p05!B178</f>
        <v>8437589.9999999981</v>
      </c>
    </row>
    <row r="179" spans="1:2" x14ac:dyDescent="0.2">
      <c r="A179" t="s">
        <v>348</v>
      </c>
      <c r="B179">
        <f>[4]p05!B179</f>
        <v>29801953.999999996</v>
      </c>
    </row>
    <row r="180" spans="1:2" x14ac:dyDescent="0.2">
      <c r="A180" t="s">
        <v>349</v>
      </c>
      <c r="B180">
        <f>[4]p05!B180</f>
        <v>291810</v>
      </c>
    </row>
    <row r="181" spans="1:2" x14ac:dyDescent="0.2">
      <c r="A181" t="s">
        <v>350</v>
      </c>
      <c r="B181">
        <f>[4]p05!B181</f>
        <v>1840985</v>
      </c>
    </row>
    <row r="182" spans="1:2" x14ac:dyDescent="0.2">
      <c r="A182" t="s">
        <v>351</v>
      </c>
      <c r="B182">
        <f>[4]p05!B182</f>
        <v>6701385</v>
      </c>
    </row>
    <row r="183" spans="1:2" x14ac:dyDescent="0.2">
      <c r="A183" t="s">
        <v>352</v>
      </c>
      <c r="B183">
        <f>[4]p05!B183</f>
        <v>291810</v>
      </c>
    </row>
    <row r="184" spans="1:2" x14ac:dyDescent="0.2">
      <c r="A184" t="s">
        <v>353</v>
      </c>
      <c r="B184">
        <f>[4]p05!B184</f>
        <v>1840985</v>
      </c>
    </row>
    <row r="185" spans="1:2" x14ac:dyDescent="0.2">
      <c r="A185" t="s">
        <v>354</v>
      </c>
      <c r="B185">
        <f>[4]p05!B185</f>
        <v>6701385</v>
      </c>
    </row>
    <row r="186" spans="1:2" x14ac:dyDescent="0.2">
      <c r="A186" t="s">
        <v>355</v>
      </c>
      <c r="B186">
        <f>[4]p05!B186</f>
        <v>323162</v>
      </c>
    </row>
    <row r="187" spans="1:2" x14ac:dyDescent="0.2">
      <c r="A187" t="s">
        <v>356</v>
      </c>
      <c r="B187">
        <f>[4]p05!B187</f>
        <v>1896349</v>
      </c>
    </row>
    <row r="188" spans="1:2" x14ac:dyDescent="0.2">
      <c r="A188" t="s">
        <v>357</v>
      </c>
      <c r="B188">
        <f>[4]p05!B188</f>
        <v>7505928</v>
      </c>
    </row>
    <row r="189" spans="1:2" x14ac:dyDescent="0.2">
      <c r="A189" t="s">
        <v>358</v>
      </c>
      <c r="B189">
        <f>[4]p05!B189</f>
        <v>0</v>
      </c>
    </row>
    <row r="190" spans="1:2" x14ac:dyDescent="0.2">
      <c r="A190" t="s">
        <v>359</v>
      </c>
      <c r="B190">
        <f>[4]p05!B190</f>
        <v>0</v>
      </c>
    </row>
    <row r="191" spans="1:2" x14ac:dyDescent="0.2">
      <c r="A191" t="s">
        <v>360</v>
      </c>
      <c r="B191">
        <f>[4]p05!B191</f>
        <v>0</v>
      </c>
    </row>
    <row r="192" spans="1:2" x14ac:dyDescent="0.2">
      <c r="A192" t="s">
        <v>361</v>
      </c>
      <c r="B192">
        <f>[4]p05!B192</f>
        <v>175911</v>
      </c>
    </row>
    <row r="193" spans="1:2" x14ac:dyDescent="0.2">
      <c r="A193" t="s">
        <v>362</v>
      </c>
      <c r="B193">
        <f>[4]p05!B193</f>
        <v>23166206</v>
      </c>
    </row>
    <row r="194" spans="1:2" x14ac:dyDescent="0.2">
      <c r="A194" t="s">
        <v>363</v>
      </c>
      <c r="B194">
        <f>[4]p05!B194</f>
        <v>131.69275209980844</v>
      </c>
    </row>
    <row r="195" spans="1:2" x14ac:dyDescent="0.2">
      <c r="A195" t="s">
        <v>364</v>
      </c>
      <c r="B195">
        <f>[4]p05!B195</f>
        <v>0</v>
      </c>
    </row>
    <row r="196" spans="1:2" x14ac:dyDescent="0.2">
      <c r="A196" t="s">
        <v>365</v>
      </c>
      <c r="B196">
        <f>[4]p05!B196</f>
        <v>0</v>
      </c>
    </row>
    <row r="197" spans="1:2" x14ac:dyDescent="0.2">
      <c r="A197" t="s">
        <v>366</v>
      </c>
      <c r="B197">
        <f>[4]p05!B197</f>
        <v>0</v>
      </c>
    </row>
    <row r="198" spans="1:2" x14ac:dyDescent="0.2">
      <c r="A198" t="s">
        <v>367</v>
      </c>
      <c r="B198">
        <f>[4]p05!B198</f>
        <v>0</v>
      </c>
    </row>
    <row r="199" spans="1:2" x14ac:dyDescent="0.2">
      <c r="A199" t="s">
        <v>368</v>
      </c>
      <c r="B199">
        <f>[4]p05!B199</f>
        <v>0</v>
      </c>
    </row>
    <row r="200" spans="1:2" x14ac:dyDescent="0.2">
      <c r="A200" t="s">
        <v>369</v>
      </c>
      <c r="B200">
        <f>[4]p05!B200</f>
        <v>0</v>
      </c>
    </row>
    <row r="201" spans="1:2" x14ac:dyDescent="0.2">
      <c r="A201" t="s">
        <v>370</v>
      </c>
      <c r="B201">
        <f>[4]p05!B201</f>
        <v>41507</v>
      </c>
    </row>
    <row r="202" spans="1:2" x14ac:dyDescent="0.2">
      <c r="A202" t="s">
        <v>371</v>
      </c>
      <c r="B202">
        <f>[4]p05!B202</f>
        <v>1215065</v>
      </c>
    </row>
    <row r="203" spans="1:2" x14ac:dyDescent="0.2">
      <c r="A203" t="s">
        <v>372</v>
      </c>
      <c r="B203">
        <f>[4]p05!B203</f>
        <v>29.273739762174017</v>
      </c>
    </row>
    <row r="204" spans="1:2" x14ac:dyDescent="0.2">
      <c r="A204" t="s">
        <v>373</v>
      </c>
      <c r="B204">
        <f>[4]p05!B204</f>
        <v>0</v>
      </c>
    </row>
    <row r="205" spans="1:2" x14ac:dyDescent="0.2">
      <c r="A205" t="s">
        <v>374</v>
      </c>
      <c r="B205">
        <f>[4]p05!B205</f>
        <v>0</v>
      </c>
    </row>
    <row r="206" spans="1:2" x14ac:dyDescent="0.2">
      <c r="A206" t="s">
        <v>375</v>
      </c>
      <c r="B206">
        <f>[4]p05!B206</f>
        <v>0</v>
      </c>
    </row>
    <row r="207" spans="1:2" x14ac:dyDescent="0.2">
      <c r="A207" t="s">
        <v>376</v>
      </c>
      <c r="B207">
        <f>[4]p05!B207</f>
        <v>97002</v>
      </c>
    </row>
    <row r="208" spans="1:2" x14ac:dyDescent="0.2">
      <c r="A208" t="s">
        <v>377</v>
      </c>
      <c r="B208">
        <f>[4]p05!B208</f>
        <v>181071</v>
      </c>
    </row>
    <row r="209" spans="1:2" x14ac:dyDescent="0.2">
      <c r="A209" t="s">
        <v>378</v>
      </c>
      <c r="B209">
        <f>[4]p05!B209</f>
        <v>0</v>
      </c>
    </row>
    <row r="210" spans="1:2" x14ac:dyDescent="0.2">
      <c r="A210" t="s">
        <v>379</v>
      </c>
      <c r="B210">
        <f>[4]p05!B210</f>
        <v>0</v>
      </c>
    </row>
    <row r="211" spans="1:2" x14ac:dyDescent="0.2">
      <c r="A211" t="s">
        <v>380</v>
      </c>
      <c r="B211">
        <f>[4]p05!B211</f>
        <v>562113</v>
      </c>
    </row>
    <row r="212" spans="1:2" x14ac:dyDescent="0.2">
      <c r="A212" t="s">
        <v>381</v>
      </c>
      <c r="B212">
        <f>[4]p05!B212</f>
        <v>614347</v>
      </c>
    </row>
    <row r="213" spans="1:2" x14ac:dyDescent="0.2">
      <c r="A213" t="s">
        <v>382</v>
      </c>
      <c r="B213">
        <f>[4]p05!B213</f>
        <v>30946722.132418443</v>
      </c>
    </row>
    <row r="214" spans="1:2" x14ac:dyDescent="0.2">
      <c r="A214" t="s">
        <v>137</v>
      </c>
      <c r="B214">
        <f>[4]p05!B214</f>
        <v>179060</v>
      </c>
    </row>
    <row r="215" spans="1:2" x14ac:dyDescent="0.2">
      <c r="A215" t="s">
        <v>383</v>
      </c>
      <c r="B215">
        <f>[4]p05!B215</f>
        <v>-30622.465846078641</v>
      </c>
    </row>
    <row r="216" spans="1:2" x14ac:dyDescent="0.2">
      <c r="A216" t="s">
        <v>384</v>
      </c>
      <c r="B216">
        <f>[4]p05!B216</f>
        <v>31095159.666572362</v>
      </c>
    </row>
    <row r="217" spans="1:2" x14ac:dyDescent="0.2">
      <c r="A217" t="s">
        <v>385</v>
      </c>
      <c r="B217">
        <f>[4]p05!B217</f>
        <v>14318472</v>
      </c>
    </row>
    <row r="218" spans="1:2" x14ac:dyDescent="0.2">
      <c r="A218" t="s">
        <v>386</v>
      </c>
      <c r="B218">
        <f>[4]p05!B218</f>
        <v>840186</v>
      </c>
    </row>
    <row r="219" spans="1:2" x14ac:dyDescent="0.2">
      <c r="A219" t="s">
        <v>387</v>
      </c>
      <c r="B219">
        <f>[4]p05!B219</f>
        <v>3485125</v>
      </c>
    </row>
    <row r="220" spans="1:2" x14ac:dyDescent="0.2">
      <c r="A220" t="s">
        <v>388</v>
      </c>
      <c r="B220">
        <f>[4]p05!B220</f>
        <v>669240</v>
      </c>
    </row>
    <row r="221" spans="1:2" x14ac:dyDescent="0.2">
      <c r="A221" t="s">
        <v>145</v>
      </c>
      <c r="B221">
        <f>[4]p05!B221</f>
        <v>2500000</v>
      </c>
    </row>
    <row r="222" spans="1:2" x14ac:dyDescent="0.2">
      <c r="A222" t="s">
        <v>146</v>
      </c>
      <c r="B222">
        <f>[4]p05!B222</f>
        <v>146461</v>
      </c>
    </row>
    <row r="223" spans="1:2" x14ac:dyDescent="0.2">
      <c r="A223" t="s">
        <v>389</v>
      </c>
      <c r="B223">
        <f>[4]p05!B223</f>
        <v>134029</v>
      </c>
    </row>
    <row r="224" spans="1:2" x14ac:dyDescent="0.2">
      <c r="A224" t="s">
        <v>390</v>
      </c>
      <c r="B224">
        <f>[4]p05!B224</f>
        <v>0</v>
      </c>
    </row>
    <row r="225" spans="1:2" x14ac:dyDescent="0.2">
      <c r="A225" t="s">
        <v>391</v>
      </c>
      <c r="B225">
        <f>[4]p05!B225</f>
        <v>0</v>
      </c>
    </row>
    <row r="226" spans="1:2" x14ac:dyDescent="0.2">
      <c r="A226" t="s">
        <v>392</v>
      </c>
      <c r="B226">
        <f>[4]p05!B226</f>
        <v>700000</v>
      </c>
    </row>
    <row r="227" spans="1:2" x14ac:dyDescent="0.2">
      <c r="A227" t="s">
        <v>152</v>
      </c>
      <c r="B227">
        <f>[4]p05!B227</f>
        <v>160000</v>
      </c>
    </row>
    <row r="228" spans="1:2" x14ac:dyDescent="0.2">
      <c r="A228" t="s">
        <v>393</v>
      </c>
      <c r="B228">
        <f>[4]p05!B228</f>
        <v>50000</v>
      </c>
    </row>
    <row r="229" spans="1:2" x14ac:dyDescent="0.2">
      <c r="A229" t="s">
        <v>394</v>
      </c>
      <c r="B229">
        <f>[4]p05!B229</f>
        <v>112723</v>
      </c>
    </row>
    <row r="230" spans="1:2" x14ac:dyDescent="0.2">
      <c r="A230" t="s">
        <v>395</v>
      </c>
      <c r="B230">
        <f>[4]p05!B230</f>
        <v>2135777.166113589</v>
      </c>
    </row>
    <row r="231" spans="1:2" x14ac:dyDescent="0.2">
      <c r="A231" t="s">
        <v>396</v>
      </c>
      <c r="B231">
        <f>[4]p05!B231</f>
        <v>25252013.166113589</v>
      </c>
    </row>
    <row r="232" spans="1:2" x14ac:dyDescent="0.2">
      <c r="A232" t="s">
        <v>397</v>
      </c>
      <c r="B232">
        <f>[4]p05!B232</f>
        <v>5843146.5004587732</v>
      </c>
    </row>
    <row r="233" spans="1:2" x14ac:dyDescent="0.2">
      <c r="A233" t="s">
        <v>398</v>
      </c>
      <c r="B233">
        <f>[4]p05!B233</f>
        <v>1986670</v>
      </c>
    </row>
    <row r="234" spans="1:2" x14ac:dyDescent="0.2">
      <c r="A234" t="s">
        <v>243</v>
      </c>
      <c r="B234">
        <f>[4]p05!B234</f>
        <v>3856476.5004587732</v>
      </c>
    </row>
    <row r="235" spans="1:2" x14ac:dyDescent="0.2">
      <c r="A235" t="s">
        <v>399</v>
      </c>
      <c r="B235">
        <f>[4]p05!B235</f>
        <v>6250000</v>
      </c>
    </row>
    <row r="236" spans="1:2" x14ac:dyDescent="0.2">
      <c r="A236" t="s">
        <v>400</v>
      </c>
      <c r="B236">
        <f>[4]p05!B236</f>
        <v>11666666.666666668</v>
      </c>
    </row>
    <row r="237" spans="1:2" x14ac:dyDescent="0.2">
      <c r="A237" t="s">
        <v>401</v>
      </c>
      <c r="B237">
        <f>[4]p05!B237</f>
        <v>10000000</v>
      </c>
    </row>
    <row r="238" spans="1:2" x14ac:dyDescent="0.2">
      <c r="A238" t="s">
        <v>402</v>
      </c>
      <c r="B238">
        <f>[4]p05!B238</f>
        <v>400</v>
      </c>
    </row>
    <row r="239" spans="1:2" x14ac:dyDescent="0.2">
      <c r="A239" t="s">
        <v>403</v>
      </c>
      <c r="B239">
        <f>[4]p05!B239</f>
        <v>300</v>
      </c>
    </row>
    <row r="240" spans="1:2" x14ac:dyDescent="0.2">
      <c r="A240" t="s">
        <v>404</v>
      </c>
      <c r="B240">
        <f>[4]p05!B240</f>
        <v>1000</v>
      </c>
    </row>
    <row r="241" spans="1:2" x14ac:dyDescent="0.2">
      <c r="A241" t="s">
        <v>405</v>
      </c>
      <c r="B241">
        <f>[4]p05!B241</f>
        <v>1.4</v>
      </c>
    </row>
    <row r="242" spans="1:2" x14ac:dyDescent="0.2">
      <c r="A242" t="s">
        <v>406</v>
      </c>
      <c r="B242">
        <f>[4]p05!B242</f>
        <v>1.9</v>
      </c>
    </row>
    <row r="243" spans="1:2" x14ac:dyDescent="0.2">
      <c r="A243" t="s">
        <v>407</v>
      </c>
      <c r="B243">
        <f>[4]p05!B243</f>
        <v>58259287</v>
      </c>
    </row>
    <row r="244" spans="1:2" x14ac:dyDescent="0.2">
      <c r="A244" t="s">
        <v>408</v>
      </c>
      <c r="B244">
        <f>[4]p05!B244</f>
        <v>50404350</v>
      </c>
    </row>
    <row r="245" spans="1:2" x14ac:dyDescent="0.2">
      <c r="A245" t="s">
        <v>409</v>
      </c>
      <c r="B245">
        <f>[4]p05!B245</f>
        <v>60000</v>
      </c>
    </row>
    <row r="246" spans="1:2" x14ac:dyDescent="0.2">
      <c r="A246" t="s">
        <v>410</v>
      </c>
      <c r="B246">
        <f>[4]p05!B246</f>
        <v>0</v>
      </c>
    </row>
    <row r="247" spans="1:2" x14ac:dyDescent="0.2">
      <c r="A247" t="s">
        <v>411</v>
      </c>
      <c r="B247">
        <f>[4]p05!B247</f>
        <v>1.5</v>
      </c>
    </row>
    <row r="248" spans="1:2" x14ac:dyDescent="0.2">
      <c r="A248" t="s">
        <v>412</v>
      </c>
      <c r="B248">
        <f>[4]p05!B248</f>
        <v>1.5</v>
      </c>
    </row>
    <row r="249" spans="1:2" x14ac:dyDescent="0.2">
      <c r="A249" t="s">
        <v>413</v>
      </c>
      <c r="B249">
        <f>[4]p05!B249</f>
        <v>400</v>
      </c>
    </row>
    <row r="250" spans="1:2" x14ac:dyDescent="0.2">
      <c r="A250" t="s">
        <v>414</v>
      </c>
      <c r="B250">
        <f>[4]p05!B250</f>
        <v>-2</v>
      </c>
    </row>
    <row r="251" spans="1:2" x14ac:dyDescent="0.2">
      <c r="A251" t="s">
        <v>415</v>
      </c>
      <c r="B251">
        <f>[4]p05!B251</f>
        <v>-2</v>
      </c>
    </row>
    <row r="252" spans="1:2" x14ac:dyDescent="0.2">
      <c r="A252" t="s">
        <v>416</v>
      </c>
      <c r="B252">
        <f>[4]p05!B252</f>
        <v>-1</v>
      </c>
    </row>
    <row r="253" spans="1:2" x14ac:dyDescent="0.2">
      <c r="A253" t="s">
        <v>417</v>
      </c>
      <c r="B253">
        <f>[4]p05!B253</f>
        <v>-1</v>
      </c>
    </row>
    <row r="254" spans="1:2" x14ac:dyDescent="0.2">
      <c r="A254" t="s">
        <v>418</v>
      </c>
      <c r="B254">
        <f>[4]p05!B254</f>
        <v>-53461.64127238706</v>
      </c>
    </row>
    <row r="255" spans="1:2" x14ac:dyDescent="0.2">
      <c r="A255" t="s">
        <v>419</v>
      </c>
      <c r="B255">
        <f>[4]p05!B255</f>
        <v>2824.8587570621366</v>
      </c>
    </row>
    <row r="256" spans="1:2" x14ac:dyDescent="0.2">
      <c r="A256" t="s">
        <v>420</v>
      </c>
      <c r="B256">
        <f>[4]p05!B256</f>
        <v>-4024.144869215278</v>
      </c>
    </row>
    <row r="257" spans="1:2" x14ac:dyDescent="0.2">
      <c r="A257" t="s">
        <v>421</v>
      </c>
      <c r="B257">
        <f>[4]p05!B257</f>
        <v>24038.461538461557</v>
      </c>
    </row>
    <row r="258" spans="1:2" x14ac:dyDescent="0.2">
      <c r="A258" t="s">
        <v>422</v>
      </c>
      <c r="B258">
        <f>[4]p05!B258</f>
        <v>0</v>
      </c>
    </row>
    <row r="259" spans="1:2" x14ac:dyDescent="0.2">
      <c r="A259" t="s">
        <v>423</v>
      </c>
      <c r="B259">
        <f>[4]p05!B259</f>
        <v>5</v>
      </c>
    </row>
    <row r="260" spans="1:2" x14ac:dyDescent="0.2">
      <c r="A260" t="s">
        <v>1065</v>
      </c>
      <c r="B260">
        <f>[4]p05!B260</f>
        <v>14.322221748049996</v>
      </c>
    </row>
    <row r="261" spans="1:2" x14ac:dyDescent="0.2">
      <c r="A261" t="s">
        <v>1066</v>
      </c>
      <c r="B261">
        <f>[4]p05!B261</f>
        <v>23.226517969315701</v>
      </c>
    </row>
    <row r="262" spans="1:2" x14ac:dyDescent="0.2">
      <c r="A262" t="s">
        <v>227</v>
      </c>
      <c r="B262">
        <f>[4]p05!B262</f>
        <v>87</v>
      </c>
    </row>
    <row r="263" spans="1:2" x14ac:dyDescent="0.2">
      <c r="A263" t="s">
        <v>228</v>
      </c>
      <c r="B263">
        <f>[4]p05!B263</f>
        <v>87</v>
      </c>
    </row>
    <row r="264" spans="1:2" x14ac:dyDescent="0.2">
      <c r="A264" t="s">
        <v>346</v>
      </c>
      <c r="B264">
        <f>[4]p05!B264</f>
        <v>301568</v>
      </c>
    </row>
    <row r="265" spans="1:2" x14ac:dyDescent="0.2">
      <c r="A265" t="s">
        <v>355</v>
      </c>
      <c r="B265">
        <f>[4]p05!B265</f>
        <v>323162</v>
      </c>
    </row>
    <row r="266" spans="1:2" x14ac:dyDescent="0.2">
      <c r="A266" t="s">
        <v>338</v>
      </c>
      <c r="B266">
        <f>[4]p05!B266</f>
        <v>3</v>
      </c>
    </row>
    <row r="267" spans="1:2" x14ac:dyDescent="0.2">
      <c r="A267" t="s">
        <v>339</v>
      </c>
      <c r="B267">
        <f>[4]p05!B267</f>
        <v>6</v>
      </c>
    </row>
    <row r="268" spans="1:2" x14ac:dyDescent="0.2">
      <c r="A268" t="s">
        <v>1067</v>
      </c>
      <c r="B268">
        <f>[4]p05!B268</f>
        <v>723763.19999999995</v>
      </c>
    </row>
    <row r="269" spans="1:2" x14ac:dyDescent="0.2">
      <c r="A269" t="s">
        <v>1068</v>
      </c>
      <c r="B269">
        <f>[4]p05!B269</f>
        <v>969486</v>
      </c>
    </row>
    <row r="270" spans="1:2" x14ac:dyDescent="0.2">
      <c r="A270" t="s">
        <v>1069</v>
      </c>
      <c r="B270">
        <f>[4]p05!B270</f>
        <v>3198710.4890948646</v>
      </c>
    </row>
    <row r="271" spans="1:2" x14ac:dyDescent="0.2">
      <c r="A271" t="s">
        <v>1070</v>
      </c>
      <c r="B271">
        <f>[4]p05!B271</f>
        <v>0.71281340565957574</v>
      </c>
    </row>
    <row r="272" spans="1:2" x14ac:dyDescent="0.2">
      <c r="A272" t="s">
        <v>1071</v>
      </c>
      <c r="B272">
        <f>[4]p05!B272</f>
        <v>0.61420752058113726</v>
      </c>
    </row>
    <row r="273" spans="1:2" x14ac:dyDescent="0.2">
      <c r="A273" t="s">
        <v>1072</v>
      </c>
      <c r="B273">
        <f>[4]p05!B273</f>
        <v>0.33244693102106304</v>
      </c>
    </row>
    <row r="274" spans="1:2" x14ac:dyDescent="0.2">
      <c r="A274" t="s">
        <v>1073</v>
      </c>
      <c r="B274">
        <f>[4]p05!B274</f>
        <v>0.30500828965703891</v>
      </c>
    </row>
    <row r="275" spans="1:2" x14ac:dyDescent="0.2">
      <c r="A275" t="s">
        <v>1087</v>
      </c>
      <c r="B275">
        <f>[4]p05!B275</f>
        <v>0.3911140364953683</v>
      </c>
    </row>
    <row r="276" spans="1:2" x14ac:dyDescent="0.2">
      <c r="A276" t="s">
        <v>1088</v>
      </c>
      <c r="B276">
        <f>[4]p05!B276</f>
        <v>0.35883328194945752</v>
      </c>
    </row>
    <row r="277" spans="1:2" x14ac:dyDescent="0.2">
      <c r="A277" t="s">
        <v>1091</v>
      </c>
      <c r="B277">
        <f>[4]p05!B277</f>
        <v>4054908.5004587732</v>
      </c>
    </row>
    <row r="278" spans="1:2" x14ac:dyDescent="0.2">
      <c r="A278" t="s">
        <v>1092</v>
      </c>
      <c r="B278">
        <f>[4]p05!B278</f>
        <v>0.26965441573480431</v>
      </c>
    </row>
    <row r="279" spans="1:2" x14ac:dyDescent="0.2">
      <c r="A279" t="s">
        <v>1093</v>
      </c>
      <c r="B279">
        <f>[4]p05!B279</f>
        <v>0.212384104204248</v>
      </c>
    </row>
    <row r="280" spans="1:2" x14ac:dyDescent="0.2">
      <c r="A280" t="s">
        <v>1094</v>
      </c>
      <c r="B280">
        <f>[4]p05!B280</f>
        <v>0.78761589579575186</v>
      </c>
    </row>
    <row r="281" spans="1:2" x14ac:dyDescent="0.2">
      <c r="A281" t="s">
        <v>1099</v>
      </c>
      <c r="B281">
        <f>[4]p05!B281</f>
        <v>5.0160000000000003E-2</v>
      </c>
    </row>
    <row r="282" spans="1:2" x14ac:dyDescent="0.2">
      <c r="A282" t="s">
        <v>1100</v>
      </c>
      <c r="B282">
        <f>[4]p05!B282</f>
        <v>0.10404481623602208</v>
      </c>
    </row>
    <row r="283" spans="1:2" x14ac:dyDescent="0.2">
      <c r="A283" t="s">
        <v>1095</v>
      </c>
      <c r="B283">
        <f>[4]p05!B283</f>
        <v>7854937</v>
      </c>
    </row>
    <row r="284" spans="1:2" x14ac:dyDescent="0.2">
      <c r="A284" t="s">
        <v>1096</v>
      </c>
      <c r="B284">
        <f>[4]p05!B284</f>
        <v>29129643.505356338</v>
      </c>
    </row>
    <row r="285" spans="1:2" x14ac:dyDescent="0.2">
      <c r="A285" t="s">
        <v>1097</v>
      </c>
      <c r="B285">
        <f>[4]p05!B285</f>
        <v>856198.01136390853</v>
      </c>
    </row>
    <row r="286" spans="1:2" x14ac:dyDescent="0.2">
      <c r="A286" t="s">
        <v>1101</v>
      </c>
      <c r="B286">
        <f>[4]p05!B286</f>
        <v>0</v>
      </c>
    </row>
    <row r="287" spans="1:2" x14ac:dyDescent="0.2">
      <c r="A287" t="s">
        <v>1102</v>
      </c>
      <c r="B287">
        <f>[4]p05!B287</f>
        <v>0</v>
      </c>
    </row>
    <row r="288" spans="1:2" x14ac:dyDescent="0.2">
      <c r="A288" t="s">
        <v>1103</v>
      </c>
      <c r="B288">
        <f>[4]p05!B288</f>
        <v>0</v>
      </c>
    </row>
    <row r="289" spans="1:2" x14ac:dyDescent="0.2">
      <c r="A289" t="s">
        <v>1069</v>
      </c>
      <c r="B289">
        <f>[4]p05!B289</f>
        <v>3198710.4890948646</v>
      </c>
    </row>
    <row r="290" spans="1:2" x14ac:dyDescent="0.2">
      <c r="A290" t="s">
        <v>508</v>
      </c>
      <c r="B290">
        <f>[4]p05!B290</f>
        <v>9.2600537809524E-2</v>
      </c>
    </row>
    <row r="291" spans="1:2" x14ac:dyDescent="0.2">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428</v>
      </c>
    </row>
    <row r="2" spans="1:11" x14ac:dyDescent="0.2">
      <c r="A2">
        <v>6</v>
      </c>
      <c r="B2" t="s">
        <v>176</v>
      </c>
      <c r="C2" t="s">
        <v>177</v>
      </c>
      <c r="D2" t="s">
        <v>178</v>
      </c>
      <c r="E2" t="s">
        <v>8</v>
      </c>
      <c r="F2" t="s">
        <v>179</v>
      </c>
      <c r="G2" t="s">
        <v>10</v>
      </c>
      <c r="H2" t="s">
        <v>180</v>
      </c>
    </row>
    <row r="3" spans="1:11" x14ac:dyDescent="0.2">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
      <c r="A5" t="s">
        <v>183</v>
      </c>
      <c r="B5">
        <f>[4]p06!B5</f>
        <v>0</v>
      </c>
      <c r="C5">
        <f>[4]p06!C5</f>
        <v>0</v>
      </c>
      <c r="D5">
        <f>[4]p06!D5</f>
        <v>76976</v>
      </c>
      <c r="E5">
        <f>[4]p06!E5</f>
        <v>0</v>
      </c>
      <c r="F5">
        <f>[4]p06!F5</f>
        <v>0</v>
      </c>
      <c r="G5">
        <f>[4]p06!G5</f>
        <v>0</v>
      </c>
      <c r="H5">
        <f>[4]p06!H5</f>
        <v>0</v>
      </c>
      <c r="I5">
        <f>[4]p06!I5</f>
        <v>0</v>
      </c>
      <c r="J5">
        <f>[4]p06!J5</f>
        <v>0</v>
      </c>
      <c r="K5">
        <f>[4]p06!K5</f>
        <v>0</v>
      </c>
    </row>
    <row r="6" spans="1:11" x14ac:dyDescent="0.2">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
      <c r="A7" t="s">
        <v>185</v>
      </c>
      <c r="B7">
        <f>[4]p06!B7</f>
        <v>0</v>
      </c>
      <c r="C7">
        <f>[4]p06!C7</f>
        <v>0</v>
      </c>
      <c r="D7">
        <f>[4]p06!D7</f>
        <v>1167800</v>
      </c>
      <c r="E7">
        <f>[4]p06!E7</f>
        <v>0</v>
      </c>
      <c r="F7">
        <f>[4]p06!F7</f>
        <v>0</v>
      </c>
      <c r="G7">
        <f>[4]p06!G7</f>
        <v>0</v>
      </c>
      <c r="H7">
        <f>[4]p06!H7</f>
        <v>0</v>
      </c>
      <c r="I7">
        <f>[4]p06!I7</f>
        <v>0</v>
      </c>
      <c r="J7">
        <f>[4]p06!J7</f>
        <v>0</v>
      </c>
      <c r="K7">
        <f>[4]p06!K7</f>
        <v>0</v>
      </c>
    </row>
    <row r="8" spans="1:11" x14ac:dyDescent="0.2">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2">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2">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2">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2">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2">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2">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2">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2">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2">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2">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2">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2">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2">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2">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2">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2">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2">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2">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5" thickBot="1" x14ac:dyDescent="0.25">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x14ac:dyDescent="0.2">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2">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x14ac:dyDescent="0.2">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x14ac:dyDescent="0.2">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x14ac:dyDescent="0.2">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x14ac:dyDescent="0.2">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x14ac:dyDescent="0.2">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x14ac:dyDescent="0.2">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2">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2">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2">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2">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
      <c r="A76" t="s">
        <v>437</v>
      </c>
      <c r="B76">
        <f>[4]p06!B76</f>
        <v>0</v>
      </c>
      <c r="C76">
        <f>[4]p06!C76</f>
        <v>0</v>
      </c>
      <c r="D76">
        <f>[4]p06!D76</f>
        <v>0</v>
      </c>
      <c r="E76">
        <f>[4]p06!E76</f>
        <v>0</v>
      </c>
      <c r="F76">
        <f>[4]p06!F76</f>
        <v>0</v>
      </c>
      <c r="G76">
        <f>[4]p06!G76</f>
        <v>0</v>
      </c>
      <c r="H76">
        <f>[4]p06!H76</f>
        <v>0</v>
      </c>
      <c r="I76">
        <f>[4]p06!I76</f>
        <v>0</v>
      </c>
      <c r="J76">
        <f>[4]p06!J76</f>
        <v>0</v>
      </c>
      <c r="K76">
        <f>[4]p06!K76</f>
        <v>0</v>
      </c>
    </row>
    <row r="77" spans="1:13" ht="13.5" thickBot="1" x14ac:dyDescent="0.25">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2">
      <c r="A78" t="s">
        <v>247</v>
      </c>
      <c r="B78">
        <f>[4]p06!B78</f>
        <v>1</v>
      </c>
    </row>
    <row r="79" spans="1:13" x14ac:dyDescent="0.2">
      <c r="A79" t="s">
        <v>248</v>
      </c>
      <c r="B79">
        <f>[4]p06!B79</f>
        <v>60000</v>
      </c>
    </row>
    <row r="80" spans="1:13" x14ac:dyDescent="0.2">
      <c r="A80" t="s">
        <v>249</v>
      </c>
      <c r="B80">
        <f>[4]p06!B80</f>
        <v>60000</v>
      </c>
    </row>
    <row r="81" spans="1:2" x14ac:dyDescent="0.2">
      <c r="A81" t="s">
        <v>250</v>
      </c>
      <c r="B81">
        <f>[4]p06!B81</f>
        <v>0</v>
      </c>
    </row>
    <row r="82" spans="1:2" x14ac:dyDescent="0.2">
      <c r="A82" t="s">
        <v>251</v>
      </c>
      <c r="B82">
        <f>[4]p06!B82</f>
        <v>0</v>
      </c>
    </row>
    <row r="83" spans="1:2" x14ac:dyDescent="0.2">
      <c r="A83" t="s">
        <v>252</v>
      </c>
      <c r="B83">
        <f>[4]p06!B83</f>
        <v>0</v>
      </c>
    </row>
    <row r="84" spans="1:2" x14ac:dyDescent="0.2">
      <c r="A84" t="s">
        <v>253</v>
      </c>
      <c r="B84">
        <f>[4]p06!B84</f>
        <v>0</v>
      </c>
    </row>
    <row r="85" spans="1:2" x14ac:dyDescent="0.2">
      <c r="A85" t="s">
        <v>254</v>
      </c>
      <c r="B85">
        <f>[4]p06!B85</f>
        <v>39420</v>
      </c>
    </row>
    <row r="86" spans="1:2" x14ac:dyDescent="0.2">
      <c r="A86" t="s">
        <v>255</v>
      </c>
      <c r="B86">
        <f>[4]p06!B86</f>
        <v>19363</v>
      </c>
    </row>
    <row r="87" spans="1:2" x14ac:dyDescent="0.2">
      <c r="A87" t="s">
        <v>256</v>
      </c>
      <c r="B87">
        <f>[4]p06!B87</f>
        <v>13535</v>
      </c>
    </row>
    <row r="88" spans="1:2" x14ac:dyDescent="0.2">
      <c r="A88" t="s">
        <v>257</v>
      </c>
      <c r="B88">
        <f>[4]p06!B88</f>
        <v>27634</v>
      </c>
    </row>
    <row r="89" spans="1:2" x14ac:dyDescent="0.2">
      <c r="A89" t="s">
        <v>258</v>
      </c>
      <c r="B89">
        <f>[4]p06!B89</f>
        <v>32868</v>
      </c>
    </row>
    <row r="90" spans="1:2" x14ac:dyDescent="0.2">
      <c r="A90" t="s">
        <v>259</v>
      </c>
      <c r="B90">
        <f>[4]p06!B90</f>
        <v>72058</v>
      </c>
    </row>
    <row r="91" spans="1:2" x14ac:dyDescent="0.2">
      <c r="A91" t="s">
        <v>260</v>
      </c>
      <c r="B91">
        <f>[4]p06!B91</f>
        <v>39420</v>
      </c>
    </row>
    <row r="92" spans="1:2" x14ac:dyDescent="0.2">
      <c r="A92" t="s">
        <v>261</v>
      </c>
      <c r="B92">
        <f>[4]p06!B92</f>
        <v>19363</v>
      </c>
    </row>
    <row r="93" spans="1:2" x14ac:dyDescent="0.2">
      <c r="A93" t="s">
        <v>262</v>
      </c>
      <c r="B93">
        <f>[4]p06!B93</f>
        <v>13535</v>
      </c>
    </row>
    <row r="94" spans="1:2" x14ac:dyDescent="0.2">
      <c r="A94" t="s">
        <v>263</v>
      </c>
      <c r="B94">
        <f>[4]p06!B94</f>
        <v>27634</v>
      </c>
    </row>
    <row r="95" spans="1:2" x14ac:dyDescent="0.2">
      <c r="A95" t="s">
        <v>264</v>
      </c>
      <c r="B95">
        <f>[4]p06!B95</f>
        <v>32868</v>
      </c>
    </row>
    <row r="96" spans="1:2" x14ac:dyDescent="0.2">
      <c r="A96" t="s">
        <v>265</v>
      </c>
      <c r="B96">
        <f>[4]p06!B96</f>
        <v>72058</v>
      </c>
    </row>
    <row r="97" spans="1:2" x14ac:dyDescent="0.2">
      <c r="A97" t="s">
        <v>266</v>
      </c>
      <c r="B97">
        <f>[4]p06!B97</f>
        <v>0</v>
      </c>
    </row>
    <row r="98" spans="1:2" x14ac:dyDescent="0.2">
      <c r="A98" t="s">
        <v>267</v>
      </c>
      <c r="B98">
        <f>[4]p06!B98</f>
        <v>0</v>
      </c>
    </row>
    <row r="99" spans="1:2" x14ac:dyDescent="0.2">
      <c r="A99" t="s">
        <v>268</v>
      </c>
      <c r="B99">
        <f>[4]p06!B99</f>
        <v>0</v>
      </c>
    </row>
    <row r="100" spans="1:2" x14ac:dyDescent="0.2">
      <c r="A100" t="s">
        <v>269</v>
      </c>
      <c r="B100">
        <f>[4]p06!B100</f>
        <v>0</v>
      </c>
    </row>
    <row r="101" spans="1:2" x14ac:dyDescent="0.2">
      <c r="A101" t="s">
        <v>270</v>
      </c>
      <c r="B101">
        <f>[4]p06!B101</f>
        <v>0</v>
      </c>
    </row>
    <row r="102" spans="1:2" x14ac:dyDescent="0.2">
      <c r="A102" t="s">
        <v>271</v>
      </c>
      <c r="B102">
        <f>[4]p06!B102</f>
        <v>0</v>
      </c>
    </row>
    <row r="103" spans="1:2" x14ac:dyDescent="0.2">
      <c r="A103" t="s">
        <v>272</v>
      </c>
      <c r="B103">
        <f>[4]p06!B103</f>
        <v>149007600</v>
      </c>
    </row>
    <row r="104" spans="1:2" x14ac:dyDescent="0.2">
      <c r="A104" t="s">
        <v>273</v>
      </c>
      <c r="B104">
        <f>[4]p06!B104</f>
        <v>7406347.5</v>
      </c>
    </row>
    <row r="105" spans="1:2" x14ac:dyDescent="0.2">
      <c r="A105" t="s">
        <v>274</v>
      </c>
      <c r="B105">
        <f>[4]p06!B105</f>
        <v>4872600</v>
      </c>
    </row>
    <row r="106" spans="1:2" x14ac:dyDescent="0.2">
      <c r="A106" t="s">
        <v>275</v>
      </c>
      <c r="B106">
        <f>[4]p06!B106</f>
        <v>795859.2</v>
      </c>
    </row>
    <row r="107" spans="1:2" x14ac:dyDescent="0.2">
      <c r="A107" t="s">
        <v>276</v>
      </c>
      <c r="B107">
        <f>[4]p06!B107</f>
        <v>1331154</v>
      </c>
    </row>
    <row r="108" spans="1:2" x14ac:dyDescent="0.2">
      <c r="A108" t="s">
        <v>277</v>
      </c>
      <c r="B108">
        <f>[4]p06!B108</f>
        <v>2983201.2</v>
      </c>
    </row>
    <row r="109" spans="1:2" x14ac:dyDescent="0.2">
      <c r="A109" t="s">
        <v>278</v>
      </c>
      <c r="B109">
        <f>[4]p06!B109</f>
        <v>1773.6299598287053</v>
      </c>
    </row>
    <row r="110" spans="1:2" x14ac:dyDescent="0.2">
      <c r="A110" t="s">
        <v>279</v>
      </c>
      <c r="B110">
        <f>[4]p06!B110</f>
        <v>262.66509665787589</v>
      </c>
    </row>
    <row r="111" spans="1:2" x14ac:dyDescent="0.2">
      <c r="A111" t="s">
        <v>280</v>
      </c>
      <c r="B111">
        <f>[4]p06!B111</f>
        <v>143.09968994072509</v>
      </c>
    </row>
    <row r="112" spans="1:2" x14ac:dyDescent="0.2">
      <c r="A112" t="s">
        <v>281</v>
      </c>
      <c r="B112">
        <f>[4]p06!B112</f>
        <v>13.075578121500957</v>
      </c>
    </row>
    <row r="113" spans="1:2" x14ac:dyDescent="0.2">
      <c r="A113" t="s">
        <v>282</v>
      </c>
      <c r="B113">
        <f>[4]p06!B113</f>
        <v>15.566164430358283</v>
      </c>
    </row>
    <row r="114" spans="1:2" x14ac:dyDescent="0.2">
      <c r="A114" t="s">
        <v>283</v>
      </c>
      <c r="B114">
        <f>[4]p06!B114</f>
        <v>20.754885907144377</v>
      </c>
    </row>
    <row r="115" spans="1:2" x14ac:dyDescent="0.2">
      <c r="A115" t="s">
        <v>284</v>
      </c>
      <c r="B115">
        <f>[4]p06!B115</f>
        <v>12000032</v>
      </c>
    </row>
    <row r="116" spans="1:2" x14ac:dyDescent="0.2">
      <c r="A116" t="s">
        <v>285</v>
      </c>
      <c r="B116">
        <f>[4]p06!B116</f>
        <v>800004.3</v>
      </c>
    </row>
    <row r="117" spans="1:2" x14ac:dyDescent="0.2">
      <c r="A117" t="s">
        <v>286</v>
      </c>
      <c r="B117">
        <f>[4]p06!B117</f>
        <v>799999.6</v>
      </c>
    </row>
    <row r="118" spans="1:2" x14ac:dyDescent="0.2">
      <c r="A118" t="s">
        <v>287</v>
      </c>
      <c r="B118">
        <f>[4]p06!B118</f>
        <v>119999.88</v>
      </c>
    </row>
    <row r="119" spans="1:2" x14ac:dyDescent="0.2">
      <c r="A119" t="s">
        <v>288</v>
      </c>
      <c r="B119">
        <f>[4]p06!B119</f>
        <v>249999.75</v>
      </c>
    </row>
    <row r="120" spans="1:2" x14ac:dyDescent="0.2">
      <c r="A120" t="s">
        <v>289</v>
      </c>
      <c r="B120">
        <f>[4]p06!B120</f>
        <v>450000</v>
      </c>
    </row>
    <row r="121" spans="1:2" x14ac:dyDescent="0.2">
      <c r="A121" t="s">
        <v>290</v>
      </c>
      <c r="B121">
        <f>[4]p06!B121</f>
        <v>13410684</v>
      </c>
    </row>
    <row r="122" spans="1:2" x14ac:dyDescent="0.2">
      <c r="A122" t="s">
        <v>291</v>
      </c>
      <c r="B122">
        <f>[4]p06!B122</f>
        <v>511037.97749999992</v>
      </c>
    </row>
    <row r="123" spans="1:2" x14ac:dyDescent="0.2">
      <c r="A123" t="s">
        <v>292</v>
      </c>
      <c r="B123">
        <f>[4]p06!B123</f>
        <v>0</v>
      </c>
    </row>
    <row r="124" spans="1:2" x14ac:dyDescent="0.2">
      <c r="A124" t="s">
        <v>293</v>
      </c>
      <c r="B124">
        <f>[4]p06!B124</f>
        <v>91523.808000000005</v>
      </c>
    </row>
    <row r="125" spans="1:2" x14ac:dyDescent="0.2">
      <c r="A125" t="s">
        <v>294</v>
      </c>
      <c r="B125">
        <f>[4]p06!B125</f>
        <v>153082.71</v>
      </c>
    </row>
    <row r="126" spans="1:2" x14ac:dyDescent="0.2">
      <c r="A126" t="s">
        <v>295</v>
      </c>
      <c r="B126">
        <f>[4]p06!B126</f>
        <v>171534.06899999999</v>
      </c>
    </row>
    <row r="127" spans="1:2" x14ac:dyDescent="0.2">
      <c r="A127" t="s">
        <v>296</v>
      </c>
      <c r="B127">
        <f>[4]p06!B127</f>
        <v>38566</v>
      </c>
    </row>
    <row r="128" spans="1:2" x14ac:dyDescent="0.2">
      <c r="A128" t="s">
        <v>297</v>
      </c>
      <c r="B128">
        <f>[4]p06!B128</f>
        <v>25908</v>
      </c>
    </row>
    <row r="129" spans="1:2" x14ac:dyDescent="0.2">
      <c r="A129" t="s">
        <v>298</v>
      </c>
      <c r="B129">
        <f>[4]p06!B129</f>
        <v>16302</v>
      </c>
    </row>
    <row r="130" spans="1:2" x14ac:dyDescent="0.2">
      <c r="A130" t="s">
        <v>299</v>
      </c>
      <c r="B130">
        <f>[4]p06!B130</f>
        <v>32906</v>
      </c>
    </row>
    <row r="131" spans="1:2" x14ac:dyDescent="0.2">
      <c r="A131" t="s">
        <v>300</v>
      </c>
      <c r="B131">
        <f>[4]p06!B131</f>
        <v>42372</v>
      </c>
    </row>
    <row r="132" spans="1:2" x14ac:dyDescent="0.2">
      <c r="A132" t="s">
        <v>301</v>
      </c>
      <c r="B132">
        <f>[4]p06!B132</f>
        <v>87284</v>
      </c>
    </row>
    <row r="133" spans="1:2" x14ac:dyDescent="0.2">
      <c r="A133" t="s">
        <v>302</v>
      </c>
      <c r="B133">
        <f>[4]p06!B133</f>
        <v>38566</v>
      </c>
    </row>
    <row r="134" spans="1:2" x14ac:dyDescent="0.2">
      <c r="A134" t="s">
        <v>303</v>
      </c>
      <c r="B134">
        <f>[4]p06!B134</f>
        <v>25908</v>
      </c>
    </row>
    <row r="135" spans="1:2" x14ac:dyDescent="0.2">
      <c r="A135" t="s">
        <v>304</v>
      </c>
      <c r="B135">
        <f>[4]p06!B135</f>
        <v>16302</v>
      </c>
    </row>
    <row r="136" spans="1:2" x14ac:dyDescent="0.2">
      <c r="A136" t="s">
        <v>305</v>
      </c>
      <c r="B136">
        <f>[4]p06!B136</f>
        <v>32906</v>
      </c>
    </row>
    <row r="137" spans="1:2" x14ac:dyDescent="0.2">
      <c r="A137" t="s">
        <v>306</v>
      </c>
      <c r="B137">
        <f>[4]p06!B137</f>
        <v>42372</v>
      </c>
    </row>
    <row r="138" spans="1:2" x14ac:dyDescent="0.2">
      <c r="A138" t="s">
        <v>307</v>
      </c>
      <c r="B138">
        <f>[4]p06!B138</f>
        <v>87284</v>
      </c>
    </row>
    <row r="139" spans="1:2" x14ac:dyDescent="0.2">
      <c r="A139" t="s">
        <v>308</v>
      </c>
      <c r="B139">
        <f>[4]p06!B139</f>
        <v>0</v>
      </c>
    </row>
    <row r="140" spans="1:2" x14ac:dyDescent="0.2">
      <c r="A140" t="s">
        <v>309</v>
      </c>
      <c r="B140">
        <f>[4]p06!B140</f>
        <v>0</v>
      </c>
    </row>
    <row r="141" spans="1:2" x14ac:dyDescent="0.2">
      <c r="A141" t="s">
        <v>310</v>
      </c>
      <c r="B141">
        <f>[4]p06!B141</f>
        <v>0</v>
      </c>
    </row>
    <row r="142" spans="1:2" x14ac:dyDescent="0.2">
      <c r="A142" t="s">
        <v>311</v>
      </c>
      <c r="B142">
        <f>[4]p06!B142</f>
        <v>0</v>
      </c>
    </row>
    <row r="143" spans="1:2" x14ac:dyDescent="0.2">
      <c r="A143" t="s">
        <v>312</v>
      </c>
      <c r="B143">
        <f>[4]p06!B143</f>
        <v>0</v>
      </c>
    </row>
    <row r="144" spans="1:2" x14ac:dyDescent="0.2">
      <c r="A144" t="s">
        <v>313</v>
      </c>
      <c r="B144">
        <f>[4]p06!B144</f>
        <v>0</v>
      </c>
    </row>
    <row r="145" spans="1:2" x14ac:dyDescent="0.2">
      <c r="A145" t="s">
        <v>314</v>
      </c>
      <c r="B145">
        <f>[4]p06!B145</f>
        <v>225611100.00000003</v>
      </c>
    </row>
    <row r="146" spans="1:2" x14ac:dyDescent="0.2">
      <c r="A146" t="s">
        <v>315</v>
      </c>
      <c r="B146">
        <f>[4]p06!B146</f>
        <v>12824460</v>
      </c>
    </row>
    <row r="147" spans="1:2" x14ac:dyDescent="0.2">
      <c r="A147" t="s">
        <v>316</v>
      </c>
      <c r="B147">
        <f>[4]p06!B147</f>
        <v>7702695</v>
      </c>
    </row>
    <row r="148" spans="1:2" x14ac:dyDescent="0.2">
      <c r="A148" t="s">
        <v>317</v>
      </c>
      <c r="B148">
        <f>[4]p06!B148</f>
        <v>1303077.6000000001</v>
      </c>
    </row>
    <row r="149" spans="1:2" x14ac:dyDescent="0.2">
      <c r="A149" t="s">
        <v>318</v>
      </c>
      <c r="B149">
        <f>[4]p06!B149</f>
        <v>2326222.7999999998</v>
      </c>
    </row>
    <row r="150" spans="1:2" x14ac:dyDescent="0.2">
      <c r="A150" t="s">
        <v>319</v>
      </c>
      <c r="B150">
        <f>[4]p06!B150</f>
        <v>4949002.8</v>
      </c>
    </row>
    <row r="151" spans="1:2" x14ac:dyDescent="0.2">
      <c r="A151" t="s">
        <v>320</v>
      </c>
      <c r="B151">
        <f>[4]p06!B151</f>
        <v>2868.5387546006077</v>
      </c>
    </row>
    <row r="152" spans="1:2" x14ac:dyDescent="0.2">
      <c r="A152" t="s">
        <v>321</v>
      </c>
      <c r="B152">
        <f>[4]p06!B152</f>
        <v>393.5634850180395</v>
      </c>
    </row>
    <row r="153" spans="1:2" x14ac:dyDescent="0.2">
      <c r="A153" t="s">
        <v>322</v>
      </c>
      <c r="B153">
        <f>[4]p06!B153</f>
        <v>231.43892224618537</v>
      </c>
    </row>
    <row r="154" spans="1:2" x14ac:dyDescent="0.2">
      <c r="A154" t="s">
        <v>323</v>
      </c>
      <c r="B154">
        <f>[4]p06!B154</f>
        <v>20.347129720436168</v>
      </c>
    </row>
    <row r="155" spans="1:2" x14ac:dyDescent="0.2">
      <c r="A155" t="s">
        <v>324</v>
      </c>
      <c r="B155">
        <f>[4]p06!B155</f>
        <v>24.222773476709726</v>
      </c>
    </row>
    <row r="156" spans="1:2" x14ac:dyDescent="0.2">
      <c r="A156" t="s">
        <v>325</v>
      </c>
      <c r="B156">
        <f>[4]p06!B156</f>
        <v>31.997031302279634</v>
      </c>
    </row>
    <row r="157" spans="1:2" x14ac:dyDescent="0.2">
      <c r="A157" t="s">
        <v>326</v>
      </c>
      <c r="B157">
        <f>[4]p06!B157</f>
        <v>23000032</v>
      </c>
    </row>
    <row r="158" spans="1:2" x14ac:dyDescent="0.2">
      <c r="A158" t="s">
        <v>327</v>
      </c>
      <c r="B158">
        <f>[4]p06!B158</f>
        <v>1499997.3</v>
      </c>
    </row>
    <row r="159" spans="1:2" x14ac:dyDescent="0.2">
      <c r="A159" t="s">
        <v>328</v>
      </c>
      <c r="B159">
        <f>[4]p06!B159</f>
        <v>1100003</v>
      </c>
    </row>
    <row r="160" spans="1:2" x14ac:dyDescent="0.2">
      <c r="A160" t="s">
        <v>329</v>
      </c>
      <c r="B160">
        <f>[4]p06!B160</f>
        <v>159999.84</v>
      </c>
    </row>
    <row r="161" spans="1:2" x14ac:dyDescent="0.2">
      <c r="A161" t="s">
        <v>330</v>
      </c>
      <c r="B161">
        <f>[4]p06!B161</f>
        <v>549999.75</v>
      </c>
    </row>
    <row r="162" spans="1:2" x14ac:dyDescent="0.2">
      <c r="A162" t="s">
        <v>331</v>
      </c>
      <c r="B162">
        <f>[4]p06!B162</f>
        <v>700000</v>
      </c>
    </row>
    <row r="163" spans="1:2" x14ac:dyDescent="0.2">
      <c r="A163" t="s">
        <v>332</v>
      </c>
      <c r="B163">
        <f>[4]p06!B163</f>
        <v>20304999.000000004</v>
      </c>
    </row>
    <row r="164" spans="1:2" x14ac:dyDescent="0.2">
      <c r="A164" t="s">
        <v>333</v>
      </c>
      <c r="B164">
        <f>[4]p06!B164</f>
        <v>0</v>
      </c>
    </row>
    <row r="165" spans="1:2" x14ac:dyDescent="0.2">
      <c r="A165" t="s">
        <v>334</v>
      </c>
      <c r="B165">
        <f>[4]p06!B165</f>
        <v>708647.94</v>
      </c>
    </row>
    <row r="166" spans="1:2" x14ac:dyDescent="0.2">
      <c r="A166" t="s">
        <v>335</v>
      </c>
      <c r="B166">
        <f>[4]p06!B166</f>
        <v>149853.924</v>
      </c>
    </row>
    <row r="167" spans="1:2" x14ac:dyDescent="0.2">
      <c r="A167" t="s">
        <v>336</v>
      </c>
      <c r="B167">
        <f>[4]p06!B167</f>
        <v>267515.62199999997</v>
      </c>
    </row>
    <row r="168" spans="1:2" x14ac:dyDescent="0.2">
      <c r="A168" t="s">
        <v>337</v>
      </c>
      <c r="B168">
        <f>[4]p06!B168</f>
        <v>0</v>
      </c>
    </row>
    <row r="169" spans="1:2" x14ac:dyDescent="0.2">
      <c r="A169" t="s">
        <v>338</v>
      </c>
      <c r="B169">
        <f>[4]p06!B169</f>
        <v>3</v>
      </c>
    </row>
    <row r="170" spans="1:2" x14ac:dyDescent="0.2">
      <c r="A170" t="s">
        <v>339</v>
      </c>
      <c r="B170">
        <f>[4]p06!B170</f>
        <v>6</v>
      </c>
    </row>
    <row r="171" spans="1:2" x14ac:dyDescent="0.2">
      <c r="A171" t="s">
        <v>340</v>
      </c>
      <c r="B171">
        <f>[4]p06!B171</f>
        <v>201854</v>
      </c>
    </row>
    <row r="172" spans="1:2" x14ac:dyDescent="0.2">
      <c r="A172" t="s">
        <v>341</v>
      </c>
      <c r="B172">
        <f>[4]p06!B172</f>
        <v>8437590</v>
      </c>
    </row>
    <row r="173" spans="1:2" x14ac:dyDescent="0.2">
      <c r="A173" t="s">
        <v>342</v>
      </c>
      <c r="B173">
        <f>[4]p06!B173</f>
        <v>19962410.999999996</v>
      </c>
    </row>
    <row r="174" spans="1:2" x14ac:dyDescent="0.2">
      <c r="A174" t="s">
        <v>343</v>
      </c>
      <c r="B174">
        <f>[4]p06!B174</f>
        <v>301568</v>
      </c>
    </row>
    <row r="175" spans="1:2" x14ac:dyDescent="0.2">
      <c r="A175" t="s">
        <v>344</v>
      </c>
      <c r="B175">
        <f>[4]p06!B175</f>
        <v>8437590</v>
      </c>
    </row>
    <row r="176" spans="1:2" x14ac:dyDescent="0.2">
      <c r="A176" t="s">
        <v>345</v>
      </c>
      <c r="B176">
        <f>[4]p06!B176</f>
        <v>29866655</v>
      </c>
    </row>
    <row r="177" spans="1:2" x14ac:dyDescent="0.2">
      <c r="A177" t="s">
        <v>346</v>
      </c>
      <c r="B177">
        <f>[4]p06!B177</f>
        <v>297798</v>
      </c>
    </row>
    <row r="178" spans="1:2" x14ac:dyDescent="0.2">
      <c r="A178" t="s">
        <v>347</v>
      </c>
      <c r="B178">
        <f>[4]p06!B178</f>
        <v>8356796.3408450708</v>
      </c>
    </row>
    <row r="179" spans="1:2" x14ac:dyDescent="0.2">
      <c r="A179" t="s">
        <v>348</v>
      </c>
      <c r="B179">
        <f>[4]p06!B179</f>
        <v>29083745.699999999</v>
      </c>
    </row>
    <row r="180" spans="1:2" x14ac:dyDescent="0.2">
      <c r="A180" t="s">
        <v>349</v>
      </c>
      <c r="B180">
        <f>[4]p06!B180</f>
        <v>241076</v>
      </c>
    </row>
    <row r="181" spans="1:2" x14ac:dyDescent="0.2">
      <c r="A181" t="s">
        <v>350</v>
      </c>
      <c r="B181">
        <f>[4]p06!B181</f>
        <v>1896349</v>
      </c>
    </row>
    <row r="182" spans="1:2" x14ac:dyDescent="0.2">
      <c r="A182" t="s">
        <v>351</v>
      </c>
      <c r="B182">
        <f>[4]p06!B182</f>
        <v>5603651</v>
      </c>
    </row>
    <row r="183" spans="1:2" x14ac:dyDescent="0.2">
      <c r="A183" t="s">
        <v>352</v>
      </c>
      <c r="B183">
        <f>[4]p06!B183</f>
        <v>323162</v>
      </c>
    </row>
    <row r="184" spans="1:2" x14ac:dyDescent="0.2">
      <c r="A184" t="s">
        <v>353</v>
      </c>
      <c r="B184">
        <f>[4]p06!B184</f>
        <v>1896349</v>
      </c>
    </row>
    <row r="185" spans="1:2" x14ac:dyDescent="0.2">
      <c r="A185" t="s">
        <v>354</v>
      </c>
      <c r="B185">
        <f>[4]p06!B185</f>
        <v>7505928</v>
      </c>
    </row>
    <row r="186" spans="1:2" x14ac:dyDescent="0.2">
      <c r="A186" t="s">
        <v>355</v>
      </c>
      <c r="B186">
        <f>[4]p06!B186</f>
        <v>319123</v>
      </c>
    </row>
    <row r="187" spans="1:2" x14ac:dyDescent="0.2">
      <c r="A187" t="s">
        <v>356</v>
      </c>
      <c r="B187">
        <f>[4]p06!B187</f>
        <v>1882399</v>
      </c>
    </row>
    <row r="188" spans="1:2" x14ac:dyDescent="0.2">
      <c r="A188" t="s">
        <v>357</v>
      </c>
      <c r="B188">
        <f>[4]p06!B188</f>
        <v>7427864</v>
      </c>
    </row>
    <row r="189" spans="1:2" x14ac:dyDescent="0.2">
      <c r="A189" t="s">
        <v>358</v>
      </c>
      <c r="B189">
        <f>[4]p06!B189</f>
        <v>0</v>
      </c>
    </row>
    <row r="190" spans="1:2" x14ac:dyDescent="0.2">
      <c r="A190" t="s">
        <v>359</v>
      </c>
      <c r="B190">
        <f>[4]p06!B190</f>
        <v>0</v>
      </c>
    </row>
    <row r="191" spans="1:2" x14ac:dyDescent="0.2">
      <c r="A191" t="s">
        <v>360</v>
      </c>
      <c r="B191">
        <f>[4]p06!B191</f>
        <v>0</v>
      </c>
    </row>
    <row r="192" spans="1:2" x14ac:dyDescent="0.2">
      <c r="A192" t="s">
        <v>361</v>
      </c>
      <c r="B192">
        <f>[4]p06!B192</f>
        <v>172887</v>
      </c>
    </row>
    <row r="193" spans="1:2" x14ac:dyDescent="0.2">
      <c r="A193" t="s">
        <v>362</v>
      </c>
      <c r="B193">
        <f>[4]p06!B193</f>
        <v>24324465.099999998</v>
      </c>
    </row>
    <row r="194" spans="1:2" x14ac:dyDescent="0.2">
      <c r="A194" t="s">
        <v>363</v>
      </c>
      <c r="B194">
        <f>[4]p06!B194</f>
        <v>140.69575534792475</v>
      </c>
    </row>
    <row r="195" spans="1:2" x14ac:dyDescent="0.2">
      <c r="A195" t="s">
        <v>364</v>
      </c>
      <c r="B195">
        <f>[4]p06!B195</f>
        <v>0</v>
      </c>
    </row>
    <row r="196" spans="1:2" x14ac:dyDescent="0.2">
      <c r="A196" t="s">
        <v>365</v>
      </c>
      <c r="B196">
        <f>[4]p06!B196</f>
        <v>0</v>
      </c>
    </row>
    <row r="197" spans="1:2" x14ac:dyDescent="0.2">
      <c r="A197" t="s">
        <v>366</v>
      </c>
      <c r="B197">
        <f>[4]p06!B197</f>
        <v>0</v>
      </c>
    </row>
    <row r="198" spans="1:2" x14ac:dyDescent="0.2">
      <c r="A198" t="s">
        <v>367</v>
      </c>
      <c r="B198">
        <f>[4]p06!B198</f>
        <v>0</v>
      </c>
    </row>
    <row r="199" spans="1:2" x14ac:dyDescent="0.2">
      <c r="A199" t="s">
        <v>368</v>
      </c>
      <c r="B199">
        <f>[4]p06!B199</f>
        <v>0</v>
      </c>
    </row>
    <row r="200" spans="1:2" x14ac:dyDescent="0.2">
      <c r="A200" t="s">
        <v>369</v>
      </c>
      <c r="B200">
        <f>[4]p06!B200</f>
        <v>0</v>
      </c>
    </row>
    <row r="201" spans="1:2" x14ac:dyDescent="0.2">
      <c r="A201" t="s">
        <v>370</v>
      </c>
      <c r="B201">
        <f>[4]p06!B201</f>
        <v>39245</v>
      </c>
    </row>
    <row r="202" spans="1:2" x14ac:dyDescent="0.2">
      <c r="A202" t="s">
        <v>371</v>
      </c>
      <c r="B202">
        <f>[4]p06!B202</f>
        <v>1220932</v>
      </c>
    </row>
    <row r="203" spans="1:2" x14ac:dyDescent="0.2">
      <c r="A203" t="s">
        <v>372</v>
      </c>
      <c r="B203">
        <f>[4]p06!B203</f>
        <v>31.110521163450532</v>
      </c>
    </row>
    <row r="204" spans="1:2" x14ac:dyDescent="0.2">
      <c r="A204" t="s">
        <v>373</v>
      </c>
      <c r="B204">
        <f>[4]p06!B204</f>
        <v>0</v>
      </c>
    </row>
    <row r="205" spans="1:2" x14ac:dyDescent="0.2">
      <c r="A205" t="s">
        <v>374</v>
      </c>
      <c r="B205">
        <f>[4]p06!B205</f>
        <v>0</v>
      </c>
    </row>
    <row r="206" spans="1:2" x14ac:dyDescent="0.2">
      <c r="A206" t="s">
        <v>375</v>
      </c>
      <c r="B206">
        <f>[4]p06!B206</f>
        <v>0</v>
      </c>
    </row>
    <row r="207" spans="1:2" x14ac:dyDescent="0.2">
      <c r="A207" t="s">
        <v>376</v>
      </c>
      <c r="B207">
        <f>[4]p06!B207</f>
        <v>92152</v>
      </c>
    </row>
    <row r="208" spans="1:2" x14ac:dyDescent="0.2">
      <c r="A208" t="s">
        <v>377</v>
      </c>
      <c r="B208">
        <f>[4]p06!B208</f>
        <v>172017</v>
      </c>
    </row>
    <row r="209" spans="1:2" x14ac:dyDescent="0.2">
      <c r="A209" t="s">
        <v>378</v>
      </c>
      <c r="B209">
        <f>[4]p06!B209</f>
        <v>0</v>
      </c>
    </row>
    <row r="210" spans="1:2" x14ac:dyDescent="0.2">
      <c r="A210" t="s">
        <v>379</v>
      </c>
      <c r="B210">
        <f>[4]p06!B210</f>
        <v>0</v>
      </c>
    </row>
    <row r="211" spans="1:2" x14ac:dyDescent="0.2">
      <c r="A211" t="s">
        <v>380</v>
      </c>
      <c r="B211">
        <f>[4]p06!B211</f>
        <v>427205.4</v>
      </c>
    </row>
    <row r="212" spans="1:2" x14ac:dyDescent="0.2">
      <c r="A212" t="s">
        <v>381</v>
      </c>
      <c r="B212">
        <f>[4]p06!B212</f>
        <v>583630</v>
      </c>
    </row>
    <row r="213" spans="1:2" x14ac:dyDescent="0.2">
      <c r="A213" t="s">
        <v>382</v>
      </c>
      <c r="B213">
        <f>[4]p06!B213</f>
        <v>23813332.203524027</v>
      </c>
    </row>
    <row r="214" spans="1:2" x14ac:dyDescent="0.2">
      <c r="A214" t="s">
        <v>137</v>
      </c>
      <c r="B214">
        <f>[4]p06!B214</f>
        <v>253260</v>
      </c>
    </row>
    <row r="215" spans="1:2" x14ac:dyDescent="0.2">
      <c r="A215" t="s">
        <v>383</v>
      </c>
      <c r="B215">
        <f>[4]p06!B215</f>
        <v>-186343.91904158343</v>
      </c>
    </row>
    <row r="216" spans="1:2" x14ac:dyDescent="0.2">
      <c r="A216" t="s">
        <v>384</v>
      </c>
      <c r="B216">
        <f>[4]p06!B216</f>
        <v>23880248.284482442</v>
      </c>
    </row>
    <row r="217" spans="1:2" x14ac:dyDescent="0.2">
      <c r="A217" t="s">
        <v>385</v>
      </c>
      <c r="B217">
        <f>[4]p06!B217</f>
        <v>11377610</v>
      </c>
    </row>
    <row r="218" spans="1:2" x14ac:dyDescent="0.2">
      <c r="A218" t="s">
        <v>386</v>
      </c>
      <c r="B218">
        <f>[4]p06!B218</f>
        <v>691374.4</v>
      </c>
    </row>
    <row r="219" spans="1:2" x14ac:dyDescent="0.2">
      <c r="A219" t="s">
        <v>387</v>
      </c>
      <c r="B219">
        <f>[4]p06!B219</f>
        <v>3513436</v>
      </c>
    </row>
    <row r="220" spans="1:2" x14ac:dyDescent="0.2">
      <c r="A220" t="s">
        <v>388</v>
      </c>
      <c r="B220">
        <f>[4]p06!B220</f>
        <v>657906</v>
      </c>
    </row>
    <row r="221" spans="1:2" x14ac:dyDescent="0.2">
      <c r="A221" t="s">
        <v>145</v>
      </c>
      <c r="B221">
        <f>[4]p06!B221</f>
        <v>2500000</v>
      </c>
    </row>
    <row r="222" spans="1:2" x14ac:dyDescent="0.2">
      <c r="A222" t="s">
        <v>146</v>
      </c>
      <c r="B222">
        <f>[4]p06!B222</f>
        <v>149244</v>
      </c>
    </row>
    <row r="223" spans="1:2" x14ac:dyDescent="0.2">
      <c r="A223" t="s">
        <v>389</v>
      </c>
      <c r="B223">
        <f>[4]p06!B223</f>
        <v>141105</v>
      </c>
    </row>
    <row r="224" spans="1:2" x14ac:dyDescent="0.2">
      <c r="A224" t="s">
        <v>390</v>
      </c>
      <c r="B224">
        <f>[4]p06!B224</f>
        <v>0</v>
      </c>
    </row>
    <row r="225" spans="1:2" x14ac:dyDescent="0.2">
      <c r="A225" t="s">
        <v>391</v>
      </c>
      <c r="B225">
        <f>[4]p06!B225</f>
        <v>0</v>
      </c>
    </row>
    <row r="226" spans="1:2" x14ac:dyDescent="0.2">
      <c r="A226" t="s">
        <v>392</v>
      </c>
      <c r="B226">
        <f>[4]p06!B226</f>
        <v>700000</v>
      </c>
    </row>
    <row r="227" spans="1:2" x14ac:dyDescent="0.2">
      <c r="A227" t="s">
        <v>152</v>
      </c>
      <c r="B227">
        <f>[4]p06!B227</f>
        <v>160000</v>
      </c>
    </row>
    <row r="228" spans="1:2" x14ac:dyDescent="0.2">
      <c r="A228" t="s">
        <v>393</v>
      </c>
      <c r="B228">
        <f>[4]p06!B228</f>
        <v>50000</v>
      </c>
    </row>
    <row r="229" spans="1:2" x14ac:dyDescent="0.2">
      <c r="A229" t="s">
        <v>394</v>
      </c>
      <c r="B229">
        <f>[4]p06!B229</f>
        <v>151541</v>
      </c>
    </row>
    <row r="230" spans="1:2" x14ac:dyDescent="0.2">
      <c r="A230" t="s">
        <v>395</v>
      </c>
      <c r="B230">
        <f>[4]p06!B230</f>
        <v>1639961.2355693586</v>
      </c>
    </row>
    <row r="231" spans="1:2" x14ac:dyDescent="0.2">
      <c r="A231" t="s">
        <v>396</v>
      </c>
      <c r="B231">
        <f>[4]p06!B231</f>
        <v>21732177.635569356</v>
      </c>
    </row>
    <row r="232" spans="1:2" x14ac:dyDescent="0.2">
      <c r="A232" t="s">
        <v>397</v>
      </c>
      <c r="B232">
        <f>[4]p06!B232</f>
        <v>2148070.6489130855</v>
      </c>
    </row>
    <row r="233" spans="1:2" x14ac:dyDescent="0.2">
      <c r="A233" t="s">
        <v>398</v>
      </c>
      <c r="B233">
        <f>[4]p06!B233</f>
        <v>730344</v>
      </c>
    </row>
    <row r="234" spans="1:2" x14ac:dyDescent="0.2">
      <c r="A234" t="s">
        <v>243</v>
      </c>
      <c r="B234">
        <f>[4]p06!B234</f>
        <v>1417726.6489130855</v>
      </c>
    </row>
    <row r="235" spans="1:2" x14ac:dyDescent="0.2">
      <c r="A235" t="s">
        <v>399</v>
      </c>
      <c r="B235">
        <f>[4]p06!B235</f>
        <v>6250000</v>
      </c>
    </row>
    <row r="236" spans="1:2" x14ac:dyDescent="0.2">
      <c r="A236" t="s">
        <v>400</v>
      </c>
      <c r="B236">
        <f>[4]p06!B236</f>
        <v>11666666.666666668</v>
      </c>
    </row>
    <row r="237" spans="1:2" x14ac:dyDescent="0.2">
      <c r="A237" t="s">
        <v>401</v>
      </c>
      <c r="B237">
        <f>[4]p06!B237</f>
        <v>10000000</v>
      </c>
    </row>
    <row r="238" spans="1:2" x14ac:dyDescent="0.2">
      <c r="A238" t="s">
        <v>402</v>
      </c>
      <c r="B238">
        <f>[4]p06!B238</f>
        <v>400</v>
      </c>
    </row>
    <row r="239" spans="1:2" x14ac:dyDescent="0.2">
      <c r="A239" t="s">
        <v>403</v>
      </c>
      <c r="B239">
        <f>[4]p06!B239</f>
        <v>300</v>
      </c>
    </row>
    <row r="240" spans="1:2" x14ac:dyDescent="0.2">
      <c r="A240" t="s">
        <v>404</v>
      </c>
      <c r="B240">
        <f>[4]p06!B240</f>
        <v>1000</v>
      </c>
    </row>
    <row r="241" spans="1:2" x14ac:dyDescent="0.2">
      <c r="A241" t="s">
        <v>405</v>
      </c>
      <c r="B241">
        <f>[4]p06!B241</f>
        <v>1.4</v>
      </c>
    </row>
    <row r="242" spans="1:2" x14ac:dyDescent="0.2">
      <c r="A242" t="s">
        <v>406</v>
      </c>
      <c r="B242">
        <f>[4]p06!B242</f>
        <v>1.9</v>
      </c>
    </row>
    <row r="243" spans="1:2" x14ac:dyDescent="0.2">
      <c r="A243" t="s">
        <v>407</v>
      </c>
      <c r="B243">
        <f>[4]p06!B243</f>
        <v>55094740</v>
      </c>
    </row>
    <row r="244" spans="1:2" x14ac:dyDescent="0.2">
      <c r="A244" t="s">
        <v>408</v>
      </c>
      <c r="B244">
        <f>[4]p06!B244</f>
        <v>47090559</v>
      </c>
    </row>
    <row r="245" spans="1:2" x14ac:dyDescent="0.2">
      <c r="A245" t="s">
        <v>409</v>
      </c>
      <c r="B245">
        <f>[4]p06!B245</f>
        <v>45000</v>
      </c>
    </row>
    <row r="246" spans="1:2" x14ac:dyDescent="0.2">
      <c r="A246" t="s">
        <v>410</v>
      </c>
      <c r="B246">
        <f>[4]p06!B246</f>
        <v>0</v>
      </c>
    </row>
    <row r="247" spans="1:2" x14ac:dyDescent="0.2">
      <c r="A247" t="s">
        <v>411</v>
      </c>
      <c r="B247">
        <f>[4]p06!B247</f>
        <v>1.6</v>
      </c>
    </row>
    <row r="248" spans="1:2" x14ac:dyDescent="0.2">
      <c r="A248" t="s">
        <v>412</v>
      </c>
      <c r="B248">
        <f>[4]p06!B248</f>
        <v>1.6</v>
      </c>
    </row>
    <row r="249" spans="1:2" x14ac:dyDescent="0.2">
      <c r="A249" t="s">
        <v>413</v>
      </c>
      <c r="B249">
        <f>[4]p06!B249</f>
        <v>400</v>
      </c>
    </row>
    <row r="250" spans="1:2" x14ac:dyDescent="0.2">
      <c r="A250" t="s">
        <v>414</v>
      </c>
      <c r="B250">
        <f>[4]p06!B250</f>
        <v>-2</v>
      </c>
    </row>
    <row r="251" spans="1:2" x14ac:dyDescent="0.2">
      <c r="A251" t="s">
        <v>415</v>
      </c>
      <c r="B251">
        <f>[4]p06!B251</f>
        <v>-2</v>
      </c>
    </row>
    <row r="252" spans="1:2" x14ac:dyDescent="0.2">
      <c r="A252" t="s">
        <v>416</v>
      </c>
      <c r="B252">
        <f>[4]p06!B252</f>
        <v>-1</v>
      </c>
    </row>
    <row r="253" spans="1:2" x14ac:dyDescent="0.2">
      <c r="A253" t="s">
        <v>417</v>
      </c>
      <c r="B253">
        <f>[4]p06!B253</f>
        <v>-1</v>
      </c>
    </row>
    <row r="254" spans="1:2" x14ac:dyDescent="0.2">
      <c r="A254" t="s">
        <v>418</v>
      </c>
      <c r="B254">
        <f>[4]p06!B254</f>
        <v>-52246.603970741904</v>
      </c>
    </row>
    <row r="255" spans="1:2" x14ac:dyDescent="0.2">
      <c r="A255" t="s">
        <v>419</v>
      </c>
      <c r="B255">
        <f>[4]p06!B255</f>
        <v>-2601.6260162601534</v>
      </c>
    </row>
    <row r="256" spans="1:2" x14ac:dyDescent="0.2">
      <c r="A256" t="s">
        <v>420</v>
      </c>
      <c r="B256">
        <f>[4]p06!B256</f>
        <v>8164.9316186976648</v>
      </c>
    </row>
    <row r="257" spans="1:2" x14ac:dyDescent="0.2">
      <c r="A257" t="s">
        <v>421</v>
      </c>
      <c r="B257">
        <f>[4]p06!B257</f>
        <v>-72150.072150072214</v>
      </c>
    </row>
    <row r="258" spans="1:2" x14ac:dyDescent="0.2">
      <c r="A258" t="s">
        <v>422</v>
      </c>
      <c r="B258">
        <f>[4]p06!B258</f>
        <v>-67510.548523206817</v>
      </c>
    </row>
    <row r="259" spans="1:2" x14ac:dyDescent="0.2">
      <c r="A259" t="s">
        <v>423</v>
      </c>
      <c r="B259">
        <f>[4]p06!B259</f>
        <v>5</v>
      </c>
    </row>
    <row r="260" spans="1:2" x14ac:dyDescent="0.2">
      <c r="A260" t="s">
        <v>1065</v>
      </c>
      <c r="B260">
        <f>[4]p06!B260</f>
        <v>14.154009122612146</v>
      </c>
    </row>
    <row r="261" spans="1:2" x14ac:dyDescent="0.2">
      <c r="A261" t="s">
        <v>1066</v>
      </c>
      <c r="B261">
        <f>[4]p06!B261</f>
        <v>23.275865418663024</v>
      </c>
    </row>
    <row r="262" spans="1:2" x14ac:dyDescent="0.2">
      <c r="A262" t="s">
        <v>227</v>
      </c>
      <c r="B262">
        <f>[4]p06!B262</f>
        <v>88</v>
      </c>
    </row>
    <row r="263" spans="1:2" x14ac:dyDescent="0.2">
      <c r="A263" t="s">
        <v>228</v>
      </c>
      <c r="B263">
        <f>[4]p06!B263</f>
        <v>86</v>
      </c>
    </row>
    <row r="264" spans="1:2" x14ac:dyDescent="0.2">
      <c r="A264" t="s">
        <v>346</v>
      </c>
      <c r="B264">
        <f>[4]p06!B264</f>
        <v>297798</v>
      </c>
    </row>
    <row r="265" spans="1:2" x14ac:dyDescent="0.2">
      <c r="A265" t="s">
        <v>355</v>
      </c>
      <c r="B265">
        <f>[4]p06!B265</f>
        <v>319123</v>
      </c>
    </row>
    <row r="266" spans="1:2" x14ac:dyDescent="0.2">
      <c r="A266" t="s">
        <v>338</v>
      </c>
      <c r="B266">
        <f>[4]p06!B266</f>
        <v>3</v>
      </c>
    </row>
    <row r="267" spans="1:2" x14ac:dyDescent="0.2">
      <c r="A267" t="s">
        <v>339</v>
      </c>
      <c r="B267">
        <f>[4]p06!B267</f>
        <v>6</v>
      </c>
    </row>
    <row r="268" spans="1:2" x14ac:dyDescent="0.2">
      <c r="A268" t="s">
        <v>1067</v>
      </c>
      <c r="B268">
        <f>[4]p06!B268</f>
        <v>714715.2</v>
      </c>
    </row>
    <row r="269" spans="1:2" x14ac:dyDescent="0.2">
      <c r="A269" t="s">
        <v>1068</v>
      </c>
      <c r="B269">
        <f>[4]p06!B269</f>
        <v>957369</v>
      </c>
    </row>
    <row r="270" spans="1:2" x14ac:dyDescent="0.2">
      <c r="A270" t="s">
        <v>1069</v>
      </c>
      <c r="B270">
        <f>[4]p06!B270</f>
        <v>727895.28656634979</v>
      </c>
    </row>
    <row r="271" spans="1:2" x14ac:dyDescent="0.2">
      <c r="A271" t="s">
        <v>1070</v>
      </c>
      <c r="B271">
        <f>[4]p06!B271</f>
        <v>0.73217796213049646</v>
      </c>
    </row>
    <row r="272" spans="1:2" x14ac:dyDescent="0.2">
      <c r="A272" t="s">
        <v>1071</v>
      </c>
      <c r="B272">
        <f>[4]p06!B272</f>
        <v>0.65776483017011556</v>
      </c>
    </row>
    <row r="273" spans="1:2" x14ac:dyDescent="0.2">
      <c r="A273" t="s">
        <v>1072</v>
      </c>
      <c r="B273">
        <f>[4]p06!B273</f>
        <v>0.31000185159882815</v>
      </c>
    </row>
    <row r="274" spans="1:2" x14ac:dyDescent="0.2">
      <c r="A274" t="s">
        <v>1073</v>
      </c>
      <c r="B274">
        <f>[4]p06!B274</f>
        <v>0.28429362476505993</v>
      </c>
    </row>
    <row r="275" spans="1:2" x14ac:dyDescent="0.2">
      <c r="A275" t="s">
        <v>1087</v>
      </c>
      <c r="B275">
        <f>[4]p06!B275</f>
        <v>0.36470806070450368</v>
      </c>
    </row>
    <row r="276" spans="1:2" x14ac:dyDescent="0.2">
      <c r="A276" t="s">
        <v>1088</v>
      </c>
      <c r="B276">
        <f>[4]p06!B276</f>
        <v>0.33446308795889401</v>
      </c>
    </row>
    <row r="277" spans="1:2" x14ac:dyDescent="0.2">
      <c r="A277" t="s">
        <v>1091</v>
      </c>
      <c r="B277">
        <f>[4]p06!B277</f>
        <v>1546967.6489130855</v>
      </c>
    </row>
    <row r="278" spans="1:2" x14ac:dyDescent="0.2">
      <c r="A278" t="s">
        <v>1092</v>
      </c>
      <c r="B278">
        <f>[4]p06!B278</f>
        <v>0.29056062176445085</v>
      </c>
    </row>
    <row r="279" spans="1:2" x14ac:dyDescent="0.2">
      <c r="A279" t="s">
        <v>1093</v>
      </c>
      <c r="B279">
        <f>[4]p06!B279</f>
        <v>0.22514294707612972</v>
      </c>
    </row>
    <row r="280" spans="1:2" x14ac:dyDescent="0.2">
      <c r="A280" t="s">
        <v>1094</v>
      </c>
      <c r="B280">
        <f>[4]p06!B280</f>
        <v>0.77485705292387019</v>
      </c>
    </row>
    <row r="281" spans="1:2" x14ac:dyDescent="0.2">
      <c r="A281" t="s">
        <v>1099</v>
      </c>
      <c r="B281">
        <f>[4]p06!B281</f>
        <v>5.0160000000000003E-2</v>
      </c>
    </row>
    <row r="282" spans="1:2" x14ac:dyDescent="0.2">
      <c r="A282" t="s">
        <v>1100</v>
      </c>
      <c r="B282">
        <f>[4]p06!B282</f>
        <v>0.10435840932646677</v>
      </c>
    </row>
    <row r="283" spans="1:2" x14ac:dyDescent="0.2">
      <c r="A283" t="s">
        <v>1095</v>
      </c>
      <c r="B283">
        <f>[4]p06!B283</f>
        <v>8004181</v>
      </c>
    </row>
    <row r="284" spans="1:2" x14ac:dyDescent="0.2">
      <c r="A284" t="s">
        <v>1096</v>
      </c>
      <c r="B284">
        <f>[4]p06!B284</f>
        <v>27547370.154269423</v>
      </c>
    </row>
    <row r="285" spans="1:2" x14ac:dyDescent="0.2">
      <c r="A285" t="s">
        <v>1097</v>
      </c>
      <c r="B285">
        <f>[4]p06!B285</f>
        <v>819072.36234673567</v>
      </c>
    </row>
    <row r="286" spans="1:2" x14ac:dyDescent="0.2">
      <c r="A286" t="s">
        <v>1101</v>
      </c>
      <c r="B286">
        <f>[4]p06!B286</f>
        <v>3000000</v>
      </c>
    </row>
    <row r="287" spans="1:2" x14ac:dyDescent="0.2">
      <c r="A287" t="s">
        <v>1102</v>
      </c>
      <c r="B287">
        <f>[4]p06!B287</f>
        <v>0</v>
      </c>
    </row>
    <row r="288" spans="1:2" x14ac:dyDescent="0.2">
      <c r="A288" t="s">
        <v>1103</v>
      </c>
      <c r="B288">
        <f>[4]p06!B288</f>
        <v>0</v>
      </c>
    </row>
    <row r="289" spans="1:2" x14ac:dyDescent="0.2">
      <c r="A289" t="s">
        <v>1069</v>
      </c>
      <c r="B289">
        <f>[4]p06!B289</f>
        <v>727895.28656634979</v>
      </c>
    </row>
    <row r="290" spans="1:2" x14ac:dyDescent="0.2">
      <c r="A290" t="s">
        <v>508</v>
      </c>
      <c r="B290">
        <f>[4]p06!B290</f>
        <v>9.2156019723867638E-2</v>
      </c>
    </row>
    <row r="291" spans="1:2" x14ac:dyDescent="0.2">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429</v>
      </c>
    </row>
    <row r="2" spans="1:11" x14ac:dyDescent="0.2">
      <c r="A2">
        <v>7</v>
      </c>
      <c r="B2" t="s">
        <v>176</v>
      </c>
      <c r="C2" t="s">
        <v>177</v>
      </c>
      <c r="D2" t="s">
        <v>178</v>
      </c>
      <c r="E2" t="s">
        <v>8</v>
      </c>
      <c r="F2" t="s">
        <v>179</v>
      </c>
      <c r="G2" t="s">
        <v>10</v>
      </c>
      <c r="H2" t="s">
        <v>180</v>
      </c>
    </row>
    <row r="3" spans="1:11" x14ac:dyDescent="0.2">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
      <c r="A5" t="s">
        <v>183</v>
      </c>
      <c r="B5">
        <f>[4]p07!B5</f>
        <v>0</v>
      </c>
      <c r="C5">
        <f>[4]p07!C5</f>
        <v>0</v>
      </c>
      <c r="D5">
        <f>[4]p07!D5</f>
        <v>79297</v>
      </c>
      <c r="E5">
        <f>[4]p07!E5</f>
        <v>0</v>
      </c>
      <c r="F5">
        <f>[4]p07!F5</f>
        <v>0</v>
      </c>
      <c r="G5">
        <f>[4]p07!G5</f>
        <v>0</v>
      </c>
      <c r="H5">
        <f>[4]p07!H5</f>
        <v>0</v>
      </c>
      <c r="I5">
        <f>[4]p07!I5</f>
        <v>0</v>
      </c>
      <c r="J5">
        <f>[4]p07!J5</f>
        <v>0</v>
      </c>
      <c r="K5">
        <f>[4]p07!K5</f>
        <v>0</v>
      </c>
    </row>
    <row r="6" spans="1:11" x14ac:dyDescent="0.2">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
      <c r="A7" t="s">
        <v>185</v>
      </c>
      <c r="B7">
        <f>[4]p07!B7</f>
        <v>0</v>
      </c>
      <c r="C7">
        <f>[4]p07!C7</f>
        <v>0</v>
      </c>
      <c r="D7">
        <f>[4]p07!D7</f>
        <v>1210849</v>
      </c>
      <c r="E7">
        <f>[4]p07!E7</f>
        <v>0</v>
      </c>
      <c r="F7">
        <f>[4]p07!F7</f>
        <v>0</v>
      </c>
      <c r="G7">
        <f>[4]p07!G7</f>
        <v>0</v>
      </c>
      <c r="H7">
        <f>[4]p07!H7</f>
        <v>0</v>
      </c>
      <c r="I7">
        <f>[4]p07!I7</f>
        <v>0</v>
      </c>
      <c r="J7">
        <f>[4]p07!J7</f>
        <v>0</v>
      </c>
      <c r="K7">
        <f>[4]p07!K7</f>
        <v>0</v>
      </c>
    </row>
    <row r="8" spans="1:11" x14ac:dyDescent="0.2">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2">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2">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2">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2">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2">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2">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2">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2">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2">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2">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2">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2">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2">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2">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2">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2">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2">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2">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5" thickBot="1" x14ac:dyDescent="0.25">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x14ac:dyDescent="0.2">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2">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x14ac:dyDescent="0.2">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x14ac:dyDescent="0.2">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x14ac:dyDescent="0.2">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x14ac:dyDescent="0.2">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x14ac:dyDescent="0.2">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x14ac:dyDescent="0.2">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2">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2">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2">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2">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
      <c r="A76" t="s">
        <v>437</v>
      </c>
      <c r="B76">
        <f>[4]p07!B76</f>
        <v>0</v>
      </c>
      <c r="C76">
        <f>[4]p07!C76</f>
        <v>0</v>
      </c>
      <c r="D76">
        <f>[4]p07!D76</f>
        <v>0</v>
      </c>
      <c r="E76">
        <f>[4]p07!E76</f>
        <v>0</v>
      </c>
      <c r="F76">
        <f>[4]p07!F76</f>
        <v>0</v>
      </c>
      <c r="G76">
        <f>[4]p07!G76</f>
        <v>0</v>
      </c>
      <c r="H76">
        <f>[4]p07!H76</f>
        <v>0</v>
      </c>
      <c r="I76">
        <f>[4]p07!I76</f>
        <v>0</v>
      </c>
      <c r="J76">
        <f>[4]p07!J76</f>
        <v>0</v>
      </c>
      <c r="K76">
        <f>[4]p07!K76</f>
        <v>0</v>
      </c>
    </row>
    <row r="77" spans="1:13" ht="13.5" thickBot="1" x14ac:dyDescent="0.25">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2">
      <c r="A78" t="s">
        <v>247</v>
      </c>
      <c r="B78">
        <f>[4]p07!B78</f>
        <v>1</v>
      </c>
    </row>
    <row r="79" spans="1:13" x14ac:dyDescent="0.2">
      <c r="A79" t="s">
        <v>248</v>
      </c>
      <c r="B79">
        <f>[4]p07!B79</f>
        <v>45000</v>
      </c>
    </row>
    <row r="80" spans="1:13" x14ac:dyDescent="0.2">
      <c r="A80" t="s">
        <v>249</v>
      </c>
      <c r="B80">
        <f>[4]p07!B80</f>
        <v>45000</v>
      </c>
    </row>
    <row r="81" spans="1:2" x14ac:dyDescent="0.2">
      <c r="A81" t="s">
        <v>250</v>
      </c>
      <c r="B81">
        <f>[4]p07!B81</f>
        <v>0</v>
      </c>
    </row>
    <row r="82" spans="1:2" x14ac:dyDescent="0.2">
      <c r="A82" t="s">
        <v>251</v>
      </c>
      <c r="B82">
        <f>[4]p07!B82</f>
        <v>0</v>
      </c>
    </row>
    <row r="83" spans="1:2" x14ac:dyDescent="0.2">
      <c r="A83" t="s">
        <v>252</v>
      </c>
      <c r="B83">
        <f>[4]p07!B83</f>
        <v>0</v>
      </c>
    </row>
    <row r="84" spans="1:2" x14ac:dyDescent="0.2">
      <c r="A84" t="s">
        <v>253</v>
      </c>
      <c r="B84">
        <f>[4]p07!B84</f>
        <v>0</v>
      </c>
    </row>
    <row r="85" spans="1:2" x14ac:dyDescent="0.2">
      <c r="A85" t="s">
        <v>254</v>
      </c>
      <c r="B85">
        <f>[4]p07!B85</f>
        <v>39834</v>
      </c>
    </row>
    <row r="86" spans="1:2" x14ac:dyDescent="0.2">
      <c r="A86" t="s">
        <v>255</v>
      </c>
      <c r="B86">
        <f>[4]p07!B86</f>
        <v>19944</v>
      </c>
    </row>
    <row r="87" spans="1:2" x14ac:dyDescent="0.2">
      <c r="A87" t="s">
        <v>256</v>
      </c>
      <c r="B87">
        <f>[4]p07!B87</f>
        <v>13645</v>
      </c>
    </row>
    <row r="88" spans="1:2" x14ac:dyDescent="0.2">
      <c r="A88" t="s">
        <v>257</v>
      </c>
      <c r="B88">
        <f>[4]p07!B88</f>
        <v>30782</v>
      </c>
    </row>
    <row r="89" spans="1:2" x14ac:dyDescent="0.2">
      <c r="A89" t="s">
        <v>258</v>
      </c>
      <c r="B89">
        <f>[4]p07!B89</f>
        <v>34330</v>
      </c>
    </row>
    <row r="90" spans="1:2" x14ac:dyDescent="0.2">
      <c r="A90" t="s">
        <v>259</v>
      </c>
      <c r="B90">
        <f>[4]p07!B90</f>
        <v>78922</v>
      </c>
    </row>
    <row r="91" spans="1:2" x14ac:dyDescent="0.2">
      <c r="A91" t="s">
        <v>260</v>
      </c>
      <c r="B91">
        <f>[4]p07!B91</f>
        <v>39834</v>
      </c>
    </row>
    <row r="92" spans="1:2" x14ac:dyDescent="0.2">
      <c r="A92" t="s">
        <v>261</v>
      </c>
      <c r="B92">
        <f>[4]p07!B92</f>
        <v>19944</v>
      </c>
    </row>
    <row r="93" spans="1:2" x14ac:dyDescent="0.2">
      <c r="A93" t="s">
        <v>262</v>
      </c>
      <c r="B93">
        <f>[4]p07!B93</f>
        <v>13645</v>
      </c>
    </row>
    <row r="94" spans="1:2" x14ac:dyDescent="0.2">
      <c r="A94" t="s">
        <v>263</v>
      </c>
      <c r="B94">
        <f>[4]p07!B94</f>
        <v>30782</v>
      </c>
    </row>
    <row r="95" spans="1:2" x14ac:dyDescent="0.2">
      <c r="A95" t="s">
        <v>264</v>
      </c>
      <c r="B95">
        <f>[4]p07!B95</f>
        <v>34330</v>
      </c>
    </row>
    <row r="96" spans="1:2" x14ac:dyDescent="0.2">
      <c r="A96" t="s">
        <v>265</v>
      </c>
      <c r="B96">
        <f>[4]p07!B96</f>
        <v>78922</v>
      </c>
    </row>
    <row r="97" spans="1:2" x14ac:dyDescent="0.2">
      <c r="A97" t="s">
        <v>266</v>
      </c>
      <c r="B97">
        <f>[4]p07!B97</f>
        <v>0</v>
      </c>
    </row>
    <row r="98" spans="1:2" x14ac:dyDescent="0.2">
      <c r="A98" t="s">
        <v>267</v>
      </c>
      <c r="B98">
        <f>[4]p07!B98</f>
        <v>0</v>
      </c>
    </row>
    <row r="99" spans="1:2" x14ac:dyDescent="0.2">
      <c r="A99" t="s">
        <v>268</v>
      </c>
      <c r="B99">
        <f>[4]p07!B99</f>
        <v>0</v>
      </c>
    </row>
    <row r="100" spans="1:2" x14ac:dyDescent="0.2">
      <c r="A100" t="s">
        <v>269</v>
      </c>
      <c r="B100">
        <f>[4]p07!B100</f>
        <v>0</v>
      </c>
    </row>
    <row r="101" spans="1:2" x14ac:dyDescent="0.2">
      <c r="A101" t="s">
        <v>270</v>
      </c>
      <c r="B101">
        <f>[4]p07!B101</f>
        <v>0</v>
      </c>
    </row>
    <row r="102" spans="1:2" x14ac:dyDescent="0.2">
      <c r="A102" t="s">
        <v>271</v>
      </c>
      <c r="B102">
        <f>[4]p07!B102</f>
        <v>0</v>
      </c>
    </row>
    <row r="103" spans="1:2" x14ac:dyDescent="0.2">
      <c r="A103" t="s">
        <v>272</v>
      </c>
      <c r="B103">
        <f>[4]p07!B103</f>
        <v>150572520</v>
      </c>
    </row>
    <row r="104" spans="1:2" x14ac:dyDescent="0.2">
      <c r="A104" t="s">
        <v>273</v>
      </c>
      <c r="B104">
        <f>[4]p07!B104</f>
        <v>7628580</v>
      </c>
    </row>
    <row r="105" spans="1:2" x14ac:dyDescent="0.2">
      <c r="A105" t="s">
        <v>274</v>
      </c>
      <c r="B105">
        <f>[4]p07!B105</f>
        <v>4912200</v>
      </c>
    </row>
    <row r="106" spans="1:2" x14ac:dyDescent="0.2">
      <c r="A106" t="s">
        <v>275</v>
      </c>
      <c r="B106">
        <f>[4]p07!B106</f>
        <v>886521.6</v>
      </c>
    </row>
    <row r="107" spans="1:2" x14ac:dyDescent="0.2">
      <c r="A107" t="s">
        <v>276</v>
      </c>
      <c r="B107">
        <f>[4]p07!B107</f>
        <v>1390365</v>
      </c>
    </row>
    <row r="108" spans="1:2" x14ac:dyDescent="0.2">
      <c r="A108" t="s">
        <v>277</v>
      </c>
      <c r="B108">
        <f>[4]p07!B108</f>
        <v>3267370.8</v>
      </c>
    </row>
    <row r="109" spans="1:2" x14ac:dyDescent="0.2">
      <c r="A109" t="s">
        <v>278</v>
      </c>
      <c r="B109">
        <f>[4]p07!B109</f>
        <v>1770.7485412889325</v>
      </c>
    </row>
    <row r="110" spans="1:2" x14ac:dyDescent="0.2">
      <c r="A110" t="s">
        <v>279</v>
      </c>
      <c r="B110">
        <f>[4]p07!B110</f>
        <v>264.38802935843751</v>
      </c>
    </row>
    <row r="111" spans="1:2" x14ac:dyDescent="0.2">
      <c r="A111" t="s">
        <v>280</v>
      </c>
      <c r="B111">
        <f>[4]p07!B111</f>
        <v>145.82635045908856</v>
      </c>
    </row>
    <row r="112" spans="1:2" x14ac:dyDescent="0.2">
      <c r="A112" t="s">
        <v>281</v>
      </c>
      <c r="B112">
        <f>[4]p07!B112</f>
        <v>13.502371541317968</v>
      </c>
    </row>
    <row r="113" spans="1:2" x14ac:dyDescent="0.2">
      <c r="A113" t="s">
        <v>282</v>
      </c>
      <c r="B113">
        <f>[4]p07!B113</f>
        <v>16.074251834902345</v>
      </c>
    </row>
    <row r="114" spans="1:2" x14ac:dyDescent="0.2">
      <c r="A114" t="s">
        <v>283</v>
      </c>
      <c r="B114">
        <f>[4]p07!B114</f>
        <v>21.432335779869792</v>
      </c>
    </row>
    <row r="115" spans="1:2" x14ac:dyDescent="0.2">
      <c r="A115" t="s">
        <v>284</v>
      </c>
      <c r="B115">
        <f>[4]p07!B115</f>
        <v>15000035</v>
      </c>
    </row>
    <row r="116" spans="1:2" x14ac:dyDescent="0.2">
      <c r="A116" t="s">
        <v>285</v>
      </c>
      <c r="B116">
        <f>[4]p07!B116</f>
        <v>800004</v>
      </c>
    </row>
    <row r="117" spans="1:2" x14ac:dyDescent="0.2">
      <c r="A117" t="s">
        <v>286</v>
      </c>
      <c r="B117">
        <f>[4]p07!B117</f>
        <v>800002</v>
      </c>
    </row>
    <row r="118" spans="1:2" x14ac:dyDescent="0.2">
      <c r="A118" t="s">
        <v>287</v>
      </c>
      <c r="B118">
        <f>[4]p07!B118</f>
        <v>149999.85</v>
      </c>
    </row>
    <row r="119" spans="1:2" x14ac:dyDescent="0.2">
      <c r="A119" t="s">
        <v>288</v>
      </c>
      <c r="B119">
        <f>[4]p07!B119</f>
        <v>300000</v>
      </c>
    </row>
    <row r="120" spans="1:2" x14ac:dyDescent="0.2">
      <c r="A120" t="s">
        <v>289</v>
      </c>
      <c r="B120">
        <f>[4]p07!B120</f>
        <v>800000</v>
      </c>
    </row>
    <row r="121" spans="1:2" x14ac:dyDescent="0.2">
      <c r="A121" t="s">
        <v>290</v>
      </c>
      <c r="B121">
        <f>[4]p07!B121</f>
        <v>13551526.799999999</v>
      </c>
    </row>
    <row r="122" spans="1:2" x14ac:dyDescent="0.2">
      <c r="A122" t="s">
        <v>291</v>
      </c>
      <c r="B122">
        <f>[4]p07!B122</f>
        <v>526372.02</v>
      </c>
    </row>
    <row r="123" spans="1:2" x14ac:dyDescent="0.2">
      <c r="A123" t="s">
        <v>292</v>
      </c>
      <c r="B123">
        <f>[4]p07!B123</f>
        <v>0</v>
      </c>
    </row>
    <row r="124" spans="1:2" x14ac:dyDescent="0.2">
      <c r="A124" t="s">
        <v>293</v>
      </c>
      <c r="B124">
        <f>[4]p07!B124</f>
        <v>101949.98400000001</v>
      </c>
    </row>
    <row r="125" spans="1:2" x14ac:dyDescent="0.2">
      <c r="A125" t="s">
        <v>294</v>
      </c>
      <c r="B125">
        <f>[4]p07!B125</f>
        <v>159891.97500000001</v>
      </c>
    </row>
    <row r="126" spans="1:2" x14ac:dyDescent="0.2">
      <c r="A126" t="s">
        <v>295</v>
      </c>
      <c r="B126">
        <f>[4]p07!B126</f>
        <v>187873.821</v>
      </c>
    </row>
    <row r="127" spans="1:2" x14ac:dyDescent="0.2">
      <c r="A127" t="s">
        <v>296</v>
      </c>
      <c r="B127">
        <f>[4]p07!B127</f>
        <v>40648</v>
      </c>
    </row>
    <row r="128" spans="1:2" x14ac:dyDescent="0.2">
      <c r="A128" t="s">
        <v>297</v>
      </c>
      <c r="B128">
        <f>[4]p07!B128</f>
        <v>27161</v>
      </c>
    </row>
    <row r="129" spans="1:2" x14ac:dyDescent="0.2">
      <c r="A129" t="s">
        <v>298</v>
      </c>
      <c r="B129">
        <f>[4]p07!B129</f>
        <v>16507</v>
      </c>
    </row>
    <row r="130" spans="1:2" x14ac:dyDescent="0.2">
      <c r="A130" t="s">
        <v>299</v>
      </c>
      <c r="B130">
        <f>[4]p07!B130</f>
        <v>34056</v>
      </c>
    </row>
    <row r="131" spans="1:2" x14ac:dyDescent="0.2">
      <c r="A131" t="s">
        <v>300</v>
      </c>
      <c r="B131">
        <f>[4]p07!B131</f>
        <v>42159</v>
      </c>
    </row>
    <row r="132" spans="1:2" x14ac:dyDescent="0.2">
      <c r="A132" t="s">
        <v>301</v>
      </c>
      <c r="B132">
        <f>[4]p07!B132</f>
        <v>88730</v>
      </c>
    </row>
    <row r="133" spans="1:2" x14ac:dyDescent="0.2">
      <c r="A133" t="s">
        <v>302</v>
      </c>
      <c r="B133">
        <f>[4]p07!B133</f>
        <v>40648</v>
      </c>
    </row>
    <row r="134" spans="1:2" x14ac:dyDescent="0.2">
      <c r="A134" t="s">
        <v>303</v>
      </c>
      <c r="B134">
        <f>[4]p07!B134</f>
        <v>27161</v>
      </c>
    </row>
    <row r="135" spans="1:2" x14ac:dyDescent="0.2">
      <c r="A135" t="s">
        <v>304</v>
      </c>
      <c r="B135">
        <f>[4]p07!B135</f>
        <v>16507</v>
      </c>
    </row>
    <row r="136" spans="1:2" x14ac:dyDescent="0.2">
      <c r="A136" t="s">
        <v>305</v>
      </c>
      <c r="B136">
        <f>[4]p07!B136</f>
        <v>34056</v>
      </c>
    </row>
    <row r="137" spans="1:2" x14ac:dyDescent="0.2">
      <c r="A137" t="s">
        <v>306</v>
      </c>
      <c r="B137">
        <f>[4]p07!B137</f>
        <v>42159</v>
      </c>
    </row>
    <row r="138" spans="1:2" x14ac:dyDescent="0.2">
      <c r="A138" t="s">
        <v>307</v>
      </c>
      <c r="B138">
        <f>[4]p07!B138</f>
        <v>88730</v>
      </c>
    </row>
    <row r="139" spans="1:2" x14ac:dyDescent="0.2">
      <c r="A139" t="s">
        <v>308</v>
      </c>
      <c r="B139">
        <f>[4]p07!B139</f>
        <v>0</v>
      </c>
    </row>
    <row r="140" spans="1:2" x14ac:dyDescent="0.2">
      <c r="A140" t="s">
        <v>309</v>
      </c>
      <c r="B140">
        <f>[4]p07!B140</f>
        <v>0</v>
      </c>
    </row>
    <row r="141" spans="1:2" x14ac:dyDescent="0.2">
      <c r="A141" t="s">
        <v>310</v>
      </c>
      <c r="B141">
        <f>[4]p07!B141</f>
        <v>0</v>
      </c>
    </row>
    <row r="142" spans="1:2" x14ac:dyDescent="0.2">
      <c r="A142" t="s">
        <v>311</v>
      </c>
      <c r="B142">
        <f>[4]p07!B142</f>
        <v>0</v>
      </c>
    </row>
    <row r="143" spans="1:2" x14ac:dyDescent="0.2">
      <c r="A143" t="s">
        <v>312</v>
      </c>
      <c r="B143">
        <f>[4]p07!B143</f>
        <v>0</v>
      </c>
    </row>
    <row r="144" spans="1:2" x14ac:dyDescent="0.2">
      <c r="A144" t="s">
        <v>313</v>
      </c>
      <c r="B144">
        <f>[4]p07!B144</f>
        <v>0</v>
      </c>
    </row>
    <row r="145" spans="1:2" x14ac:dyDescent="0.2">
      <c r="A145" t="s">
        <v>314</v>
      </c>
      <c r="B145">
        <f>[4]p07!B145</f>
        <v>237790800.00000003</v>
      </c>
    </row>
    <row r="146" spans="1:2" x14ac:dyDescent="0.2">
      <c r="A146" t="s">
        <v>315</v>
      </c>
      <c r="B146">
        <f>[4]p07!B146</f>
        <v>13444695</v>
      </c>
    </row>
    <row r="147" spans="1:2" x14ac:dyDescent="0.2">
      <c r="A147" t="s">
        <v>316</v>
      </c>
      <c r="B147">
        <f>[4]p07!B147</f>
        <v>7799557.5</v>
      </c>
    </row>
    <row r="148" spans="1:2" x14ac:dyDescent="0.2">
      <c r="A148" t="s">
        <v>317</v>
      </c>
      <c r="B148">
        <f>[4]p07!B148</f>
        <v>1348617.6</v>
      </c>
    </row>
    <row r="149" spans="1:2" x14ac:dyDescent="0.2">
      <c r="A149" t="s">
        <v>318</v>
      </c>
      <c r="B149">
        <f>[4]p07!B149</f>
        <v>2314529.1</v>
      </c>
    </row>
    <row r="150" spans="1:2" x14ac:dyDescent="0.2">
      <c r="A150" t="s">
        <v>319</v>
      </c>
      <c r="B150">
        <f>[4]p07!B150</f>
        <v>5030991</v>
      </c>
    </row>
    <row r="151" spans="1:2" x14ac:dyDescent="0.2">
      <c r="A151" t="s">
        <v>320</v>
      </c>
      <c r="B151">
        <f>[4]p07!B151</f>
        <v>2675.5041541467676</v>
      </c>
    </row>
    <row r="152" spans="1:2" x14ac:dyDescent="0.2">
      <c r="A152" t="s">
        <v>321</v>
      </c>
      <c r="B152">
        <f>[4]p07!B152</f>
        <v>370.5182335266025</v>
      </c>
    </row>
    <row r="153" spans="1:2" x14ac:dyDescent="0.2">
      <c r="A153" t="s">
        <v>322</v>
      </c>
      <c r="B153">
        <f>[4]p07!B153</f>
        <v>220.33563622385145</v>
      </c>
    </row>
    <row r="154" spans="1:2" x14ac:dyDescent="0.2">
      <c r="A154" t="s">
        <v>323</v>
      </c>
      <c r="B154">
        <f>[4]p07!B154</f>
        <v>19.641207260146629</v>
      </c>
    </row>
    <row r="155" spans="1:2" x14ac:dyDescent="0.2">
      <c r="A155" t="s">
        <v>324</v>
      </c>
      <c r="B155">
        <f>[4]p07!B155</f>
        <v>23.382389595412654</v>
      </c>
    </row>
    <row r="156" spans="1:2" x14ac:dyDescent="0.2">
      <c r="A156" t="s">
        <v>325</v>
      </c>
      <c r="B156">
        <f>[4]p07!B156</f>
        <v>30.87651946055021</v>
      </c>
    </row>
    <row r="157" spans="1:2" x14ac:dyDescent="0.2">
      <c r="A157" t="s">
        <v>326</v>
      </c>
      <c r="B157">
        <f>[4]p07!B157</f>
        <v>25000030</v>
      </c>
    </row>
    <row r="158" spans="1:2" x14ac:dyDescent="0.2">
      <c r="A158" t="s">
        <v>327</v>
      </c>
      <c r="B158">
        <f>[4]p07!B158</f>
        <v>1500000</v>
      </c>
    </row>
    <row r="159" spans="1:2" x14ac:dyDescent="0.2">
      <c r="A159" t="s">
        <v>328</v>
      </c>
      <c r="B159">
        <f>[4]p07!B159</f>
        <v>1100001</v>
      </c>
    </row>
    <row r="160" spans="1:2" x14ac:dyDescent="0.2">
      <c r="A160" t="s">
        <v>329</v>
      </c>
      <c r="B160">
        <f>[4]p07!B160</f>
        <v>159999.84</v>
      </c>
    </row>
    <row r="161" spans="1:2" x14ac:dyDescent="0.2">
      <c r="A161" t="s">
        <v>330</v>
      </c>
      <c r="B161">
        <f>[4]p07!B161</f>
        <v>549999.75</v>
      </c>
    </row>
    <row r="162" spans="1:2" x14ac:dyDescent="0.2">
      <c r="A162" t="s">
        <v>331</v>
      </c>
      <c r="B162">
        <f>[4]p07!B162</f>
        <v>700000</v>
      </c>
    </row>
    <row r="163" spans="1:2" x14ac:dyDescent="0.2">
      <c r="A163" t="s">
        <v>332</v>
      </c>
      <c r="B163">
        <f>[4]p07!B163</f>
        <v>21401172</v>
      </c>
    </row>
    <row r="164" spans="1:2" x14ac:dyDescent="0.2">
      <c r="A164" t="s">
        <v>333</v>
      </c>
      <c r="B164">
        <f>[4]p07!B164</f>
        <v>0</v>
      </c>
    </row>
    <row r="165" spans="1:2" x14ac:dyDescent="0.2">
      <c r="A165" t="s">
        <v>334</v>
      </c>
      <c r="B165">
        <f>[4]p07!B165</f>
        <v>717559.29</v>
      </c>
    </row>
    <row r="166" spans="1:2" x14ac:dyDescent="0.2">
      <c r="A166" t="s">
        <v>335</v>
      </c>
      <c r="B166">
        <f>[4]p07!B166</f>
        <v>155091.024</v>
      </c>
    </row>
    <row r="167" spans="1:2" x14ac:dyDescent="0.2">
      <c r="A167" t="s">
        <v>336</v>
      </c>
      <c r="B167">
        <f>[4]p07!B167</f>
        <v>266170.84650000004</v>
      </c>
    </row>
    <row r="168" spans="1:2" x14ac:dyDescent="0.2">
      <c r="A168" t="s">
        <v>337</v>
      </c>
      <c r="B168">
        <f>[4]p07!B168</f>
        <v>0</v>
      </c>
    </row>
    <row r="169" spans="1:2" x14ac:dyDescent="0.2">
      <c r="A169" t="s">
        <v>338</v>
      </c>
      <c r="B169">
        <f>[4]p07!B169</f>
        <v>3</v>
      </c>
    </row>
    <row r="170" spans="1:2" x14ac:dyDescent="0.2">
      <c r="A170" t="s">
        <v>339</v>
      </c>
      <c r="B170">
        <f>[4]p07!B170</f>
        <v>6</v>
      </c>
    </row>
    <row r="171" spans="1:2" x14ac:dyDescent="0.2">
      <c r="A171" t="s">
        <v>340</v>
      </c>
      <c r="B171">
        <f>[4]p07!B171</f>
        <v>236523</v>
      </c>
    </row>
    <row r="172" spans="1:2" x14ac:dyDescent="0.2">
      <c r="A172" t="s">
        <v>341</v>
      </c>
      <c r="B172">
        <f>[4]p07!B172</f>
        <v>8416064.4000000004</v>
      </c>
    </row>
    <row r="173" spans="1:2" x14ac:dyDescent="0.2">
      <c r="A173" t="s">
        <v>342</v>
      </c>
      <c r="B173">
        <f>[4]p07!B173</f>
        <v>23083934.849999998</v>
      </c>
    </row>
    <row r="174" spans="1:2" x14ac:dyDescent="0.2">
      <c r="A174" t="s">
        <v>343</v>
      </c>
      <c r="B174">
        <f>[4]p07!B174</f>
        <v>297798</v>
      </c>
    </row>
    <row r="175" spans="1:2" x14ac:dyDescent="0.2">
      <c r="A175" t="s">
        <v>344</v>
      </c>
      <c r="B175">
        <f>[4]p07!B175</f>
        <v>8416064.4000000004</v>
      </c>
    </row>
    <row r="176" spans="1:2" x14ac:dyDescent="0.2">
      <c r="A176" t="s">
        <v>345</v>
      </c>
      <c r="B176">
        <f>[4]p07!B176</f>
        <v>29019971.399999999</v>
      </c>
    </row>
    <row r="177" spans="1:2" x14ac:dyDescent="0.2">
      <c r="A177" t="s">
        <v>346</v>
      </c>
      <c r="B177">
        <f>[4]p07!B177</f>
        <v>294076</v>
      </c>
    </row>
    <row r="178" spans="1:2" x14ac:dyDescent="0.2">
      <c r="A178" t="s">
        <v>347</v>
      </c>
      <c r="B178">
        <f>[4]p07!B178</f>
        <v>8395149.8699999992</v>
      </c>
    </row>
    <row r="179" spans="1:2" x14ac:dyDescent="0.2">
      <c r="A179" t="s">
        <v>348</v>
      </c>
      <c r="B179">
        <f>[4]p07!B179</f>
        <v>28257936.899999999</v>
      </c>
    </row>
    <row r="180" spans="1:2" x14ac:dyDescent="0.2">
      <c r="A180" t="s">
        <v>349</v>
      </c>
      <c r="B180">
        <f>[4]p07!B180</f>
        <v>305763</v>
      </c>
    </row>
    <row r="181" spans="1:2" x14ac:dyDescent="0.2">
      <c r="A181" t="s">
        <v>350</v>
      </c>
      <c r="B181">
        <f>[4]p07!B181</f>
        <v>1882399</v>
      </c>
    </row>
    <row r="182" spans="1:2" x14ac:dyDescent="0.2">
      <c r="A182" t="s">
        <v>351</v>
      </c>
      <c r="B182">
        <f>[4]p07!B182</f>
        <v>7117601</v>
      </c>
    </row>
    <row r="183" spans="1:2" x14ac:dyDescent="0.2">
      <c r="A183" t="s">
        <v>352</v>
      </c>
      <c r="B183">
        <f>[4]p07!B183</f>
        <v>319123</v>
      </c>
    </row>
    <row r="184" spans="1:2" x14ac:dyDescent="0.2">
      <c r="A184" t="s">
        <v>353</v>
      </c>
      <c r="B184">
        <f>[4]p07!B184</f>
        <v>1882399</v>
      </c>
    </row>
    <row r="185" spans="1:2" x14ac:dyDescent="0.2">
      <c r="A185" t="s">
        <v>354</v>
      </c>
      <c r="B185">
        <f>[4]p07!B185</f>
        <v>7427864</v>
      </c>
    </row>
    <row r="186" spans="1:2" x14ac:dyDescent="0.2">
      <c r="A186" t="s">
        <v>355</v>
      </c>
      <c r="B186">
        <f>[4]p07!B186</f>
        <v>315134</v>
      </c>
    </row>
    <row r="187" spans="1:2" x14ac:dyDescent="0.2">
      <c r="A187" t="s">
        <v>356</v>
      </c>
      <c r="B187">
        <f>[4]p07!B187</f>
        <v>1867375</v>
      </c>
    </row>
    <row r="188" spans="1:2" x14ac:dyDescent="0.2">
      <c r="A188" t="s">
        <v>357</v>
      </c>
      <c r="B188">
        <f>[4]p07!B188</f>
        <v>7402388</v>
      </c>
    </row>
    <row r="189" spans="1:2" x14ac:dyDescent="0.2">
      <c r="A189" t="s">
        <v>358</v>
      </c>
      <c r="B189">
        <f>[4]p07!B189</f>
        <v>0</v>
      </c>
    </row>
    <row r="190" spans="1:2" x14ac:dyDescent="0.2">
      <c r="A190" t="s">
        <v>359</v>
      </c>
      <c r="B190">
        <f>[4]p07!B190</f>
        <v>0</v>
      </c>
    </row>
    <row r="191" spans="1:2" x14ac:dyDescent="0.2">
      <c r="A191" t="s">
        <v>360</v>
      </c>
      <c r="B191">
        <f>[4]p07!B191</f>
        <v>0</v>
      </c>
    </row>
    <row r="192" spans="1:2" x14ac:dyDescent="0.2">
      <c r="A192" t="s">
        <v>361</v>
      </c>
      <c r="B192">
        <f>[4]p07!B192</f>
        <v>191953</v>
      </c>
    </row>
    <row r="193" spans="1:2" x14ac:dyDescent="0.2">
      <c r="A193" t="s">
        <v>362</v>
      </c>
      <c r="B193">
        <f>[4]p07!B193</f>
        <v>25564189</v>
      </c>
    </row>
    <row r="194" spans="1:2" x14ac:dyDescent="0.2">
      <c r="A194" t="s">
        <v>363</v>
      </c>
      <c r="B194">
        <f>[4]p07!B194</f>
        <v>133.17943392397356</v>
      </c>
    </row>
    <row r="195" spans="1:2" x14ac:dyDescent="0.2">
      <c r="A195" t="s">
        <v>364</v>
      </c>
      <c r="B195">
        <f>[4]p07!B195</f>
        <v>0</v>
      </c>
    </row>
    <row r="196" spans="1:2" x14ac:dyDescent="0.2">
      <c r="A196" t="s">
        <v>365</v>
      </c>
      <c r="B196">
        <f>[4]p07!B196</f>
        <v>0</v>
      </c>
    </row>
    <row r="197" spans="1:2" x14ac:dyDescent="0.2">
      <c r="A197" t="s">
        <v>366</v>
      </c>
      <c r="B197">
        <f>[4]p07!B197</f>
        <v>0</v>
      </c>
    </row>
    <row r="198" spans="1:2" x14ac:dyDescent="0.2">
      <c r="A198" t="s">
        <v>367</v>
      </c>
      <c r="B198">
        <f>[4]p07!B198</f>
        <v>0</v>
      </c>
    </row>
    <row r="199" spans="1:2" x14ac:dyDescent="0.2">
      <c r="A199" t="s">
        <v>368</v>
      </c>
      <c r="B199">
        <f>[4]p07!B199</f>
        <v>0</v>
      </c>
    </row>
    <row r="200" spans="1:2" x14ac:dyDescent="0.2">
      <c r="A200" t="s">
        <v>369</v>
      </c>
      <c r="B200">
        <f>[4]p07!B200</f>
        <v>0</v>
      </c>
    </row>
    <row r="201" spans="1:2" x14ac:dyDescent="0.2">
      <c r="A201" t="s">
        <v>370</v>
      </c>
      <c r="B201">
        <f>[4]p07!B201</f>
        <v>95747</v>
      </c>
    </row>
    <row r="202" spans="1:2" x14ac:dyDescent="0.2">
      <c r="A202" t="s">
        <v>371</v>
      </c>
      <c r="B202">
        <f>[4]p07!B202</f>
        <v>2818271</v>
      </c>
    </row>
    <row r="203" spans="1:2" x14ac:dyDescent="0.2">
      <c r="A203" t="s">
        <v>372</v>
      </c>
      <c r="B203">
        <f>[4]p07!B203</f>
        <v>29.434562062774109</v>
      </c>
    </row>
    <row r="204" spans="1:2" x14ac:dyDescent="0.2">
      <c r="A204" t="s">
        <v>373</v>
      </c>
      <c r="B204">
        <f>[4]p07!B204</f>
        <v>0</v>
      </c>
    </row>
    <row r="205" spans="1:2" x14ac:dyDescent="0.2">
      <c r="A205" t="s">
        <v>374</v>
      </c>
      <c r="B205">
        <f>[4]p07!B205</f>
        <v>0</v>
      </c>
    </row>
    <row r="206" spans="1:2" x14ac:dyDescent="0.2">
      <c r="A206" t="s">
        <v>375</v>
      </c>
      <c r="B206">
        <f>[4]p07!B206</f>
        <v>0</v>
      </c>
    </row>
    <row r="207" spans="1:2" x14ac:dyDescent="0.2">
      <c r="A207" t="s">
        <v>376</v>
      </c>
      <c r="B207">
        <f>[4]p07!B207</f>
        <v>92495</v>
      </c>
    </row>
    <row r="208" spans="1:2" x14ac:dyDescent="0.2">
      <c r="A208" t="s">
        <v>377</v>
      </c>
      <c r="B208">
        <f>[4]p07!B208</f>
        <v>172656</v>
      </c>
    </row>
    <row r="209" spans="1:2" x14ac:dyDescent="0.2">
      <c r="A209" t="s">
        <v>378</v>
      </c>
      <c r="B209">
        <f>[4]p07!B209</f>
        <v>0</v>
      </c>
    </row>
    <row r="210" spans="1:2" x14ac:dyDescent="0.2">
      <c r="A210" t="s">
        <v>379</v>
      </c>
      <c r="B210">
        <f>[4]p07!B210</f>
        <v>0</v>
      </c>
    </row>
    <row r="211" spans="1:2" x14ac:dyDescent="0.2">
      <c r="A211" t="s">
        <v>380</v>
      </c>
      <c r="B211">
        <f>[4]p07!B211</f>
        <v>447541.5</v>
      </c>
    </row>
    <row r="212" spans="1:2" x14ac:dyDescent="0.2">
      <c r="A212" t="s">
        <v>381</v>
      </c>
      <c r="B212">
        <f>[4]p07!B212</f>
        <v>585799</v>
      </c>
    </row>
    <row r="213" spans="1:2" x14ac:dyDescent="0.2">
      <c r="A213" t="s">
        <v>382</v>
      </c>
      <c r="B213">
        <f>[4]p07!B213</f>
        <v>24927112.442436974</v>
      </c>
    </row>
    <row r="214" spans="1:2" x14ac:dyDescent="0.2">
      <c r="A214" t="s">
        <v>137</v>
      </c>
      <c r="B214">
        <f>[4]p07!B214</f>
        <v>231560</v>
      </c>
    </row>
    <row r="215" spans="1:2" x14ac:dyDescent="0.2">
      <c r="A215" t="s">
        <v>383</v>
      </c>
      <c r="B215">
        <f>[4]p07!B215</f>
        <v>-573.2729406375438</v>
      </c>
    </row>
    <row r="216" spans="1:2" x14ac:dyDescent="0.2">
      <c r="A216" t="s">
        <v>384</v>
      </c>
      <c r="B216">
        <f>[4]p07!B216</f>
        <v>25158099.169496335</v>
      </c>
    </row>
    <row r="217" spans="1:2" x14ac:dyDescent="0.2">
      <c r="A217" t="s">
        <v>385</v>
      </c>
      <c r="B217">
        <f>[4]p07!B217</f>
        <v>11676615</v>
      </c>
    </row>
    <row r="218" spans="1:2" x14ac:dyDescent="0.2">
      <c r="A218" t="s">
        <v>386</v>
      </c>
      <c r="B218">
        <f>[4]p07!B218</f>
        <v>712692.5</v>
      </c>
    </row>
    <row r="219" spans="1:2" x14ac:dyDescent="0.2">
      <c r="A219" t="s">
        <v>387</v>
      </c>
      <c r="B219">
        <f>[4]p07!B219</f>
        <v>4059081</v>
      </c>
    </row>
    <row r="220" spans="1:2" x14ac:dyDescent="0.2">
      <c r="A220" t="s">
        <v>388</v>
      </c>
      <c r="B220">
        <f>[4]p07!B220</f>
        <v>867353</v>
      </c>
    </row>
    <row r="221" spans="1:2" x14ac:dyDescent="0.2">
      <c r="A221" t="s">
        <v>145</v>
      </c>
      <c r="B221">
        <f>[4]p07!B221</f>
        <v>3000000</v>
      </c>
    </row>
    <row r="222" spans="1:2" x14ac:dyDescent="0.2">
      <c r="A222" t="s">
        <v>146</v>
      </c>
      <c r="B222">
        <f>[4]p07!B222</f>
        <v>285079</v>
      </c>
    </row>
    <row r="223" spans="1:2" x14ac:dyDescent="0.2">
      <c r="A223" t="s">
        <v>389</v>
      </c>
      <c r="B223">
        <f>[4]p07!B223</f>
        <v>139341</v>
      </c>
    </row>
    <row r="224" spans="1:2" x14ac:dyDescent="0.2">
      <c r="A224" t="s">
        <v>390</v>
      </c>
      <c r="B224">
        <f>[4]p07!B224</f>
        <v>0</v>
      </c>
    </row>
    <row r="225" spans="1:2" x14ac:dyDescent="0.2">
      <c r="A225" t="s">
        <v>391</v>
      </c>
      <c r="B225">
        <f>[4]p07!B225</f>
        <v>0</v>
      </c>
    </row>
    <row r="226" spans="1:2" x14ac:dyDescent="0.2">
      <c r="A226" t="s">
        <v>392</v>
      </c>
      <c r="B226">
        <f>[4]p07!B226</f>
        <v>1800000</v>
      </c>
    </row>
    <row r="227" spans="1:2" x14ac:dyDescent="0.2">
      <c r="A227" t="s">
        <v>152</v>
      </c>
      <c r="B227">
        <f>[4]p07!B227</f>
        <v>160000</v>
      </c>
    </row>
    <row r="228" spans="1:2" x14ac:dyDescent="0.2">
      <c r="A228" t="s">
        <v>393</v>
      </c>
      <c r="B228">
        <f>[4]p07!B228</f>
        <v>50000</v>
      </c>
    </row>
    <row r="229" spans="1:2" x14ac:dyDescent="0.2">
      <c r="A229" t="s">
        <v>394</v>
      </c>
      <c r="B229">
        <f>[4]p07!B229</f>
        <v>116628</v>
      </c>
    </row>
    <row r="230" spans="1:2" x14ac:dyDescent="0.2">
      <c r="A230" t="s">
        <v>395</v>
      </c>
      <c r="B230">
        <f>[4]p07!B230</f>
        <v>1721540.2091764708</v>
      </c>
    </row>
    <row r="231" spans="1:2" x14ac:dyDescent="0.2">
      <c r="A231" t="s">
        <v>396</v>
      </c>
      <c r="B231">
        <f>[4]p07!B231</f>
        <v>24588329.70917647</v>
      </c>
    </row>
    <row r="232" spans="1:2" x14ac:dyDescent="0.2">
      <c r="A232" t="s">
        <v>397</v>
      </c>
      <c r="B232">
        <f>[4]p07!B232</f>
        <v>569769.46031986549</v>
      </c>
    </row>
    <row r="233" spans="1:2" x14ac:dyDescent="0.2">
      <c r="A233" t="s">
        <v>398</v>
      </c>
      <c r="B233">
        <f>[4]p07!B233</f>
        <v>193722</v>
      </c>
    </row>
    <row r="234" spans="1:2" x14ac:dyDescent="0.2">
      <c r="A234" t="s">
        <v>243</v>
      </c>
      <c r="B234">
        <f>[4]p07!B234</f>
        <v>376047.46031986549</v>
      </c>
    </row>
    <row r="235" spans="1:2" x14ac:dyDescent="0.2">
      <c r="A235" t="s">
        <v>399</v>
      </c>
      <c r="B235">
        <f>[4]p07!B235</f>
        <v>6250000</v>
      </c>
    </row>
    <row r="236" spans="1:2" x14ac:dyDescent="0.2">
      <c r="A236" t="s">
        <v>400</v>
      </c>
      <c r="B236">
        <f>[4]p07!B236</f>
        <v>11666666.666666668</v>
      </c>
    </row>
    <row r="237" spans="1:2" x14ac:dyDescent="0.2">
      <c r="A237" t="s">
        <v>401</v>
      </c>
      <c r="B237">
        <f>[4]p07!B237</f>
        <v>10000000</v>
      </c>
    </row>
    <row r="238" spans="1:2" x14ac:dyDescent="0.2">
      <c r="A238" t="s">
        <v>402</v>
      </c>
      <c r="B238">
        <f>[4]p07!B238</f>
        <v>400</v>
      </c>
    </row>
    <row r="239" spans="1:2" x14ac:dyDescent="0.2">
      <c r="A239" t="s">
        <v>403</v>
      </c>
      <c r="B239">
        <f>[4]p07!B239</f>
        <v>300</v>
      </c>
    </row>
    <row r="240" spans="1:2" x14ac:dyDescent="0.2">
      <c r="A240" t="s">
        <v>404</v>
      </c>
      <c r="B240">
        <f>[4]p07!B240</f>
        <v>1000</v>
      </c>
    </row>
    <row r="241" spans="1:2" x14ac:dyDescent="0.2">
      <c r="A241" t="s">
        <v>405</v>
      </c>
      <c r="B241">
        <f>[4]p07!B241</f>
        <v>1.4</v>
      </c>
    </row>
    <row r="242" spans="1:2" x14ac:dyDescent="0.2">
      <c r="A242" t="s">
        <v>406</v>
      </c>
      <c r="B242">
        <f>[4]p07!B242</f>
        <v>2.2799999999999998</v>
      </c>
    </row>
    <row r="243" spans="1:2" x14ac:dyDescent="0.2">
      <c r="A243" t="s">
        <v>407</v>
      </c>
      <c r="B243">
        <f>[4]p07!B243</f>
        <v>41846835</v>
      </c>
    </row>
    <row r="244" spans="1:2" x14ac:dyDescent="0.2">
      <c r="A244" t="s">
        <v>408</v>
      </c>
      <c r="B244">
        <f>[4]p07!B244</f>
        <v>26557575</v>
      </c>
    </row>
    <row r="245" spans="1:2" x14ac:dyDescent="0.2">
      <c r="A245" t="s">
        <v>409</v>
      </c>
      <c r="B245">
        <f>[4]p07!B245</f>
        <v>50000</v>
      </c>
    </row>
    <row r="246" spans="1:2" x14ac:dyDescent="0.2">
      <c r="A246" t="s">
        <v>410</v>
      </c>
      <c r="B246">
        <f>[4]p07!B246</f>
        <v>0</v>
      </c>
    </row>
    <row r="247" spans="1:2" x14ac:dyDescent="0.2">
      <c r="A247" t="s">
        <v>411</v>
      </c>
      <c r="B247">
        <f>[4]p07!B247</f>
        <v>1.7</v>
      </c>
    </row>
    <row r="248" spans="1:2" x14ac:dyDescent="0.2">
      <c r="A248" t="s">
        <v>412</v>
      </c>
      <c r="B248">
        <f>[4]p07!B248</f>
        <v>1.7</v>
      </c>
    </row>
    <row r="249" spans="1:2" x14ac:dyDescent="0.2">
      <c r="A249" t="s">
        <v>413</v>
      </c>
      <c r="B249">
        <f>[4]p07!B249</f>
        <v>400</v>
      </c>
    </row>
    <row r="250" spans="1:2" x14ac:dyDescent="0.2">
      <c r="A250" t="s">
        <v>414</v>
      </c>
      <c r="B250">
        <f>[4]p07!B250</f>
        <v>-2</v>
      </c>
    </row>
    <row r="251" spans="1:2" x14ac:dyDescent="0.2">
      <c r="A251" t="s">
        <v>415</v>
      </c>
      <c r="B251">
        <f>[4]p07!B251</f>
        <v>-2</v>
      </c>
    </row>
    <row r="252" spans="1:2" x14ac:dyDescent="0.2">
      <c r="A252" t="s">
        <v>416</v>
      </c>
      <c r="B252">
        <f>[4]p07!B252</f>
        <v>-1</v>
      </c>
    </row>
    <row r="253" spans="1:2" x14ac:dyDescent="0.2">
      <c r="A253" t="s">
        <v>417</v>
      </c>
      <c r="B253">
        <f>[4]p07!B253</f>
        <v>-1</v>
      </c>
    </row>
    <row r="254" spans="1:2" x14ac:dyDescent="0.2">
      <c r="A254" t="s">
        <v>418</v>
      </c>
      <c r="B254">
        <f>[4]p07!B254</f>
        <v>54719.562243502049</v>
      </c>
    </row>
    <row r="255" spans="1:2" x14ac:dyDescent="0.2">
      <c r="A255" t="s">
        <v>419</v>
      </c>
      <c r="B255">
        <f>[4]p07!B255</f>
        <v>0</v>
      </c>
    </row>
    <row r="256" spans="1:2" x14ac:dyDescent="0.2">
      <c r="A256" t="s">
        <v>420</v>
      </c>
      <c r="B256">
        <f>[4]p07!B256</f>
        <v>4140.7867494823868</v>
      </c>
    </row>
    <row r="257" spans="1:2" x14ac:dyDescent="0.2">
      <c r="A257" t="s">
        <v>421</v>
      </c>
      <c r="B257">
        <f>[4]p07!B257</f>
        <v>-24801.587301587326</v>
      </c>
    </row>
    <row r="258" spans="1:2" x14ac:dyDescent="0.2">
      <c r="A258" t="s">
        <v>422</v>
      </c>
      <c r="B258">
        <f>[4]p07!B258</f>
        <v>-34632.034632034658</v>
      </c>
    </row>
    <row r="259" spans="1:2" x14ac:dyDescent="0.2">
      <c r="A259" t="s">
        <v>423</v>
      </c>
      <c r="B259">
        <f>[4]p07!B259</f>
        <v>5</v>
      </c>
    </row>
    <row r="260" spans="1:2" x14ac:dyDescent="0.2">
      <c r="A260" t="s">
        <v>1065</v>
      </c>
      <c r="B260">
        <f>[4]p07!B260</f>
        <v>13.926172737363958</v>
      </c>
    </row>
    <row r="261" spans="1:2" x14ac:dyDescent="0.2">
      <c r="A261" t="s">
        <v>1066</v>
      </c>
      <c r="B261">
        <f>[4]p07!B261</f>
        <v>23.489652021045014</v>
      </c>
    </row>
    <row r="262" spans="1:2" x14ac:dyDescent="0.2">
      <c r="A262" t="s">
        <v>227</v>
      </c>
      <c r="B262">
        <f>[4]p07!B262</f>
        <v>85</v>
      </c>
    </row>
    <row r="263" spans="1:2" x14ac:dyDescent="0.2">
      <c r="A263" t="s">
        <v>228</v>
      </c>
      <c r="B263">
        <f>[4]p07!B263</f>
        <v>85</v>
      </c>
    </row>
    <row r="264" spans="1:2" x14ac:dyDescent="0.2">
      <c r="A264" t="s">
        <v>346</v>
      </c>
      <c r="B264">
        <f>[4]p07!B264</f>
        <v>294076</v>
      </c>
    </row>
    <row r="265" spans="1:2" x14ac:dyDescent="0.2">
      <c r="A265" t="s">
        <v>355</v>
      </c>
      <c r="B265">
        <f>[4]p07!B265</f>
        <v>315134</v>
      </c>
    </row>
    <row r="266" spans="1:2" x14ac:dyDescent="0.2">
      <c r="A266" t="s">
        <v>338</v>
      </c>
      <c r="B266">
        <f>[4]p07!B266</f>
        <v>3</v>
      </c>
    </row>
    <row r="267" spans="1:2" x14ac:dyDescent="0.2">
      <c r="A267" t="s">
        <v>339</v>
      </c>
      <c r="B267">
        <f>[4]p07!B267</f>
        <v>6</v>
      </c>
    </row>
    <row r="268" spans="1:2" x14ac:dyDescent="0.2">
      <c r="A268" t="s">
        <v>1067</v>
      </c>
      <c r="B268">
        <f>[4]p07!B268</f>
        <v>705782.4</v>
      </c>
    </row>
    <row r="269" spans="1:2" x14ac:dyDescent="0.2">
      <c r="A269" t="s">
        <v>1068</v>
      </c>
      <c r="B269">
        <f>[4]p07!B269</f>
        <v>945402</v>
      </c>
    </row>
    <row r="270" spans="1:2" x14ac:dyDescent="0.2">
      <c r="A270" t="s">
        <v>1069</v>
      </c>
      <c r="B270">
        <f>[4]p07!B270</f>
        <v>-149090.48952486669</v>
      </c>
    </row>
    <row r="271" spans="1:2" x14ac:dyDescent="0.2">
      <c r="A271" t="s">
        <v>1070</v>
      </c>
      <c r="B271">
        <f>[4]p07!B271</f>
        <v>0.74704520206409353</v>
      </c>
    </row>
    <row r="272" spans="1:2" x14ac:dyDescent="0.2">
      <c r="A272" t="s">
        <v>1071</v>
      </c>
      <c r="B272">
        <f>[4]p07!B272</f>
        <v>0.71022001697150139</v>
      </c>
    </row>
    <row r="273" spans="1:2" x14ac:dyDescent="0.2">
      <c r="A273" t="s">
        <v>1072</v>
      </c>
      <c r="B273">
        <f>[4]p07!B273</f>
        <v>0.43429628285798055</v>
      </c>
    </row>
    <row r="274" spans="1:2" x14ac:dyDescent="0.2">
      <c r="A274" t="s">
        <v>1073</v>
      </c>
      <c r="B274">
        <f>[4]p07!B274</f>
        <v>0.39818689948358965</v>
      </c>
    </row>
    <row r="275" spans="1:2" x14ac:dyDescent="0.2">
      <c r="A275" t="s">
        <v>1087</v>
      </c>
      <c r="B275">
        <f>[4]p07!B275</f>
        <v>0.37764894161563528</v>
      </c>
    </row>
    <row r="276" spans="1:2" x14ac:dyDescent="0.2">
      <c r="A276" t="s">
        <v>1088</v>
      </c>
      <c r="B276">
        <f>[4]p07!B276</f>
        <v>0.34624947781181709</v>
      </c>
    </row>
    <row r="277" spans="1:2" x14ac:dyDescent="0.2">
      <c r="A277" t="s">
        <v>1091</v>
      </c>
      <c r="B277">
        <f>[4]p07!B277</f>
        <v>661402.46031986549</v>
      </c>
    </row>
    <row r="278" spans="1:2" x14ac:dyDescent="0.2">
      <c r="A278" t="s">
        <v>1092</v>
      </c>
      <c r="B278">
        <f>[4]p07!B278</f>
        <v>0.73072479274797086</v>
      </c>
    </row>
    <row r="279" spans="1:2" x14ac:dyDescent="0.2">
      <c r="A279" t="s">
        <v>1093</v>
      </c>
      <c r="B279">
        <f>[4]p07!B279</f>
        <v>0.42220738722287399</v>
      </c>
    </row>
    <row r="280" spans="1:2" x14ac:dyDescent="0.2">
      <c r="A280" t="s">
        <v>1094</v>
      </c>
      <c r="B280">
        <f>[4]p07!B280</f>
        <v>0.57779261277712601</v>
      </c>
    </row>
    <row r="281" spans="1:2" x14ac:dyDescent="0.2">
      <c r="A281" t="s">
        <v>1099</v>
      </c>
      <c r="B281">
        <f>[4]p07!B281</f>
        <v>6.0191999999999996E-2</v>
      </c>
    </row>
    <row r="282" spans="1:2" x14ac:dyDescent="0.2">
      <c r="A282" t="s">
        <v>1100</v>
      </c>
      <c r="B282">
        <f>[4]p07!B282</f>
        <v>0.11096087189121957</v>
      </c>
    </row>
    <row r="283" spans="1:2" x14ac:dyDescent="0.2">
      <c r="A283" t="s">
        <v>1095</v>
      </c>
      <c r="B283">
        <f>[4]p07!B283</f>
        <v>15289260</v>
      </c>
    </row>
    <row r="284" spans="1:2" x14ac:dyDescent="0.2">
      <c r="A284" t="s">
        <v>1096</v>
      </c>
      <c r="B284">
        <f>[4]p07!B284</f>
        <v>20923417.614589289</v>
      </c>
    </row>
    <row r="285" spans="1:2" x14ac:dyDescent="0.2">
      <c r="A285" t="s">
        <v>1097</v>
      </c>
      <c r="B285">
        <f>[4]p07!B285</f>
        <v>810492.94984473218</v>
      </c>
    </row>
    <row r="286" spans="1:2" x14ac:dyDescent="0.2">
      <c r="A286" t="s">
        <v>1101</v>
      </c>
      <c r="B286">
        <f>[4]p07!B286</f>
        <v>7000000</v>
      </c>
    </row>
    <row r="287" spans="1:2" x14ac:dyDescent="0.2">
      <c r="A287" t="s">
        <v>1102</v>
      </c>
      <c r="B287">
        <f>[4]p07!B287</f>
        <v>0</v>
      </c>
    </row>
    <row r="288" spans="1:2" x14ac:dyDescent="0.2">
      <c r="A288" t="s">
        <v>1103</v>
      </c>
      <c r="B288">
        <f>[4]p07!B288</f>
        <v>0</v>
      </c>
    </row>
    <row r="289" spans="1:2" x14ac:dyDescent="0.2">
      <c r="A289" t="s">
        <v>1069</v>
      </c>
      <c r="B289">
        <f>[4]p07!B289</f>
        <v>-149090.48952486669</v>
      </c>
    </row>
    <row r="290" spans="1:2" x14ac:dyDescent="0.2">
      <c r="A290" t="s">
        <v>508</v>
      </c>
      <c r="B290">
        <f>[4]p07!B290</f>
        <v>8.9525879137774947E-2</v>
      </c>
    </row>
    <row r="291" spans="1:2" x14ac:dyDescent="0.2">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91"/>
  <sheetViews>
    <sheetView topLeftCell="A247"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430</v>
      </c>
    </row>
    <row r="2" spans="1:11" x14ac:dyDescent="0.2">
      <c r="A2">
        <v>8</v>
      </c>
      <c r="B2" t="s">
        <v>176</v>
      </c>
      <c r="C2" t="s">
        <v>177</v>
      </c>
      <c r="D2" t="s">
        <v>178</v>
      </c>
      <c r="E2" t="s">
        <v>8</v>
      </c>
      <c r="F2" t="s">
        <v>179</v>
      </c>
      <c r="G2" t="s">
        <v>10</v>
      </c>
      <c r="H2" t="s">
        <v>180</v>
      </c>
    </row>
    <row r="3" spans="1:11" x14ac:dyDescent="0.2">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
      <c r="A5" t="s">
        <v>183</v>
      </c>
      <c r="B5">
        <f>[4]p08!B5</f>
        <v>0</v>
      </c>
      <c r="C5">
        <f>[4]p08!C5</f>
        <v>0</v>
      </c>
      <c r="D5">
        <f>[4]p08!D5</f>
        <v>90558</v>
      </c>
      <c r="E5">
        <f>[4]p08!E5</f>
        <v>0</v>
      </c>
      <c r="F5">
        <f>[4]p08!F5</f>
        <v>0</v>
      </c>
      <c r="G5">
        <f>[4]p08!G5</f>
        <v>0</v>
      </c>
      <c r="H5">
        <f>[4]p08!H5</f>
        <v>0</v>
      </c>
      <c r="I5">
        <f>[4]p08!I5</f>
        <v>0</v>
      </c>
      <c r="J5">
        <f>[4]p08!J5</f>
        <v>0</v>
      </c>
      <c r="K5">
        <f>[4]p08!K5</f>
        <v>0</v>
      </c>
    </row>
    <row r="6" spans="1:11" x14ac:dyDescent="0.2">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
      <c r="A7" t="s">
        <v>185</v>
      </c>
      <c r="B7">
        <f>[4]p08!B7</f>
        <v>0</v>
      </c>
      <c r="C7">
        <f>[4]p08!C7</f>
        <v>0</v>
      </c>
      <c r="D7">
        <f>[4]p08!D7</f>
        <v>1202282</v>
      </c>
      <c r="E7">
        <f>[4]p08!E7</f>
        <v>0</v>
      </c>
      <c r="F7">
        <f>[4]p08!F7</f>
        <v>0</v>
      </c>
      <c r="G7">
        <f>[4]p08!G7</f>
        <v>0</v>
      </c>
      <c r="H7">
        <f>[4]p08!H7</f>
        <v>0</v>
      </c>
      <c r="I7">
        <f>[4]p08!I7</f>
        <v>0</v>
      </c>
      <c r="J7">
        <f>[4]p08!J7</f>
        <v>0</v>
      </c>
      <c r="K7">
        <f>[4]p08!K7</f>
        <v>0</v>
      </c>
    </row>
    <row r="8" spans="1:11" x14ac:dyDescent="0.2">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2">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2">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2">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2">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2">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2">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2">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2">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2">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2">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2">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2">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2">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2">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2">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2">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2">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2">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5" thickBot="1" x14ac:dyDescent="0.25">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x14ac:dyDescent="0.2">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2">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x14ac:dyDescent="0.2">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x14ac:dyDescent="0.2">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x14ac:dyDescent="0.2">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x14ac:dyDescent="0.2">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x14ac:dyDescent="0.2">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x14ac:dyDescent="0.2">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2">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2">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2">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2">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
      <c r="A76" t="s">
        <v>437</v>
      </c>
      <c r="B76">
        <f>[4]p08!B76</f>
        <v>0</v>
      </c>
      <c r="C76">
        <f>[4]p08!C76</f>
        <v>0</v>
      </c>
      <c r="D76">
        <f>[4]p08!D76</f>
        <v>0</v>
      </c>
      <c r="E76">
        <f>[4]p08!E76</f>
        <v>0</v>
      </c>
      <c r="F76">
        <f>[4]p08!F76</f>
        <v>0</v>
      </c>
      <c r="G76">
        <f>[4]p08!G76</f>
        <v>0</v>
      </c>
      <c r="H76">
        <f>[4]p08!H76</f>
        <v>0</v>
      </c>
      <c r="I76">
        <f>[4]p08!I76</f>
        <v>0</v>
      </c>
      <c r="J76">
        <f>[4]p08!J76</f>
        <v>0</v>
      </c>
      <c r="K76">
        <f>[4]p08!K76</f>
        <v>0</v>
      </c>
    </row>
    <row r="77" spans="1:13" ht="13.5" thickBot="1" x14ac:dyDescent="0.25">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2">
      <c r="A78" t="s">
        <v>247</v>
      </c>
      <c r="B78">
        <f>[4]p08!B78</f>
        <v>1</v>
      </c>
    </row>
    <row r="79" spans="1:13" x14ac:dyDescent="0.2">
      <c r="A79" t="s">
        <v>248</v>
      </c>
      <c r="B79">
        <f>[4]p08!B79</f>
        <v>50000</v>
      </c>
    </row>
    <row r="80" spans="1:13" x14ac:dyDescent="0.2">
      <c r="A80" t="s">
        <v>249</v>
      </c>
      <c r="B80">
        <f>[4]p08!B80</f>
        <v>50000</v>
      </c>
    </row>
    <row r="81" spans="1:2" x14ac:dyDescent="0.2">
      <c r="A81" t="s">
        <v>250</v>
      </c>
      <c r="B81">
        <f>[4]p08!B81</f>
        <v>0</v>
      </c>
    </row>
    <row r="82" spans="1:2" x14ac:dyDescent="0.2">
      <c r="A82" t="s">
        <v>251</v>
      </c>
      <c r="B82">
        <f>[4]p08!B82</f>
        <v>0</v>
      </c>
    </row>
    <row r="83" spans="1:2" x14ac:dyDescent="0.2">
      <c r="A83" t="s">
        <v>252</v>
      </c>
      <c r="B83">
        <f>[4]p08!B83</f>
        <v>0</v>
      </c>
    </row>
    <row r="84" spans="1:2" x14ac:dyDescent="0.2">
      <c r="A84" t="s">
        <v>253</v>
      </c>
      <c r="B84">
        <f>[4]p08!B84</f>
        <v>0</v>
      </c>
    </row>
    <row r="85" spans="1:2" x14ac:dyDescent="0.2">
      <c r="A85" t="s">
        <v>254</v>
      </c>
      <c r="B85">
        <f>[4]p08!B85</f>
        <v>65978</v>
      </c>
    </row>
    <row r="86" spans="1:2" x14ac:dyDescent="0.2">
      <c r="A86" t="s">
        <v>255</v>
      </c>
      <c r="B86">
        <f>[4]p08!B86</f>
        <v>26522</v>
      </c>
    </row>
    <row r="87" spans="1:2" x14ac:dyDescent="0.2">
      <c r="A87" t="s">
        <v>256</v>
      </c>
      <c r="B87">
        <f>[4]p08!B87</f>
        <v>23436</v>
      </c>
    </row>
    <row r="88" spans="1:2" x14ac:dyDescent="0.2">
      <c r="A88" t="s">
        <v>257</v>
      </c>
      <c r="B88">
        <f>[4]p08!B88</f>
        <v>36330</v>
      </c>
    </row>
    <row r="89" spans="1:2" x14ac:dyDescent="0.2">
      <c r="A89" t="s">
        <v>258</v>
      </c>
      <c r="B89">
        <f>[4]p08!B89</f>
        <v>39768</v>
      </c>
    </row>
    <row r="90" spans="1:2" x14ac:dyDescent="0.2">
      <c r="A90" t="s">
        <v>259</v>
      </c>
      <c r="B90">
        <f>[4]p08!B90</f>
        <v>106637</v>
      </c>
    </row>
    <row r="91" spans="1:2" x14ac:dyDescent="0.2">
      <c r="A91" t="s">
        <v>260</v>
      </c>
      <c r="B91">
        <f>[4]p08!B91</f>
        <v>65978</v>
      </c>
    </row>
    <row r="92" spans="1:2" x14ac:dyDescent="0.2">
      <c r="A92" t="s">
        <v>261</v>
      </c>
      <c r="B92">
        <f>[4]p08!B92</f>
        <v>26522</v>
      </c>
    </row>
    <row r="93" spans="1:2" x14ac:dyDescent="0.2">
      <c r="A93" t="s">
        <v>262</v>
      </c>
      <c r="B93">
        <f>[4]p08!B93</f>
        <v>23436</v>
      </c>
    </row>
    <row r="94" spans="1:2" x14ac:dyDescent="0.2">
      <c r="A94" t="s">
        <v>263</v>
      </c>
      <c r="B94">
        <f>[4]p08!B94</f>
        <v>36330</v>
      </c>
    </row>
    <row r="95" spans="1:2" x14ac:dyDescent="0.2">
      <c r="A95" t="s">
        <v>264</v>
      </c>
      <c r="B95">
        <f>[4]p08!B95</f>
        <v>39768</v>
      </c>
    </row>
    <row r="96" spans="1:2" x14ac:dyDescent="0.2">
      <c r="A96" t="s">
        <v>265</v>
      </c>
      <c r="B96">
        <f>[4]p08!B96</f>
        <v>106637</v>
      </c>
    </row>
    <row r="97" spans="1:2" x14ac:dyDescent="0.2">
      <c r="A97" t="s">
        <v>266</v>
      </c>
      <c r="B97">
        <f>[4]p08!B97</f>
        <v>0</v>
      </c>
    </row>
    <row r="98" spans="1:2" x14ac:dyDescent="0.2">
      <c r="A98" t="s">
        <v>267</v>
      </c>
      <c r="B98">
        <f>[4]p08!B98</f>
        <v>0</v>
      </c>
    </row>
    <row r="99" spans="1:2" x14ac:dyDescent="0.2">
      <c r="A99" t="s">
        <v>268</v>
      </c>
      <c r="B99">
        <f>[4]p08!B99</f>
        <v>0</v>
      </c>
    </row>
    <row r="100" spans="1:2" x14ac:dyDescent="0.2">
      <c r="A100" t="s">
        <v>269</v>
      </c>
      <c r="B100">
        <f>[4]p08!B100</f>
        <v>0</v>
      </c>
    </row>
    <row r="101" spans="1:2" x14ac:dyDescent="0.2">
      <c r="A101" t="s">
        <v>270</v>
      </c>
      <c r="B101">
        <f>[4]p08!B101</f>
        <v>0</v>
      </c>
    </row>
    <row r="102" spans="1:2" x14ac:dyDescent="0.2">
      <c r="A102" t="s">
        <v>271</v>
      </c>
      <c r="B102">
        <f>[4]p08!B102</f>
        <v>0</v>
      </c>
    </row>
    <row r="103" spans="1:2" x14ac:dyDescent="0.2">
      <c r="A103" t="s">
        <v>272</v>
      </c>
      <c r="B103">
        <f>[4]p08!B103</f>
        <v>237520800.00000003</v>
      </c>
    </row>
    <row r="104" spans="1:2" x14ac:dyDescent="0.2">
      <c r="A104" t="s">
        <v>273</v>
      </c>
      <c r="B104">
        <f>[4]p08!B104</f>
        <v>10264014</v>
      </c>
    </row>
    <row r="105" spans="1:2" x14ac:dyDescent="0.2">
      <c r="A105" t="s">
        <v>274</v>
      </c>
      <c r="B105">
        <f>[4]p08!B105</f>
        <v>7382340</v>
      </c>
    </row>
    <row r="106" spans="1:2" x14ac:dyDescent="0.2">
      <c r="A106" t="s">
        <v>275</v>
      </c>
      <c r="B106">
        <f>[4]p08!B106</f>
        <v>1209789</v>
      </c>
    </row>
    <row r="107" spans="1:2" x14ac:dyDescent="0.2">
      <c r="A107" t="s">
        <v>276</v>
      </c>
      <c r="B107">
        <f>[4]p08!B107</f>
        <v>1932724.8</v>
      </c>
    </row>
    <row r="108" spans="1:2" x14ac:dyDescent="0.2">
      <c r="A108" t="s">
        <v>277</v>
      </c>
      <c r="B108">
        <f>[4]p08!B108</f>
        <v>4606718.4000000004</v>
      </c>
    </row>
    <row r="109" spans="1:2" x14ac:dyDescent="0.2">
      <c r="A109" t="s">
        <v>278</v>
      </c>
      <c r="B109">
        <f>[4]p08!B109</f>
        <v>1760.9967756444082</v>
      </c>
    </row>
    <row r="110" spans="1:2" x14ac:dyDescent="0.2">
      <c r="A110" t="s">
        <v>279</v>
      </c>
      <c r="B110">
        <f>[4]p08!B110</f>
        <v>260.12048032247554</v>
      </c>
    </row>
    <row r="111" spans="1:2" x14ac:dyDescent="0.2">
      <c r="A111" t="s">
        <v>280</v>
      </c>
      <c r="B111">
        <f>[4]p08!B111</f>
        <v>141.28927618542346</v>
      </c>
    </row>
    <row r="112" spans="1:2" x14ac:dyDescent="0.2">
      <c r="A112" t="s">
        <v>281</v>
      </c>
      <c r="B112">
        <f>[4]p08!B112</f>
        <v>13.489092283865361</v>
      </c>
    </row>
    <row r="113" spans="1:2" x14ac:dyDescent="0.2">
      <c r="A113" t="s">
        <v>282</v>
      </c>
      <c r="B113">
        <f>[4]p08!B113</f>
        <v>16.018297087090115</v>
      </c>
    </row>
    <row r="114" spans="1:2" x14ac:dyDescent="0.2">
      <c r="A114" t="s">
        <v>283</v>
      </c>
      <c r="B114">
        <f>[4]p08!B114</f>
        <v>21.076706693539627</v>
      </c>
    </row>
    <row r="115" spans="1:2" x14ac:dyDescent="0.2">
      <c r="A115" t="s">
        <v>284</v>
      </c>
      <c r="B115">
        <f>[4]p08!B115</f>
        <v>15000034</v>
      </c>
    </row>
    <row r="116" spans="1:2" x14ac:dyDescent="0.2">
      <c r="A116" t="s">
        <v>285</v>
      </c>
      <c r="B116">
        <f>[4]p08!B116</f>
        <v>800004</v>
      </c>
    </row>
    <row r="117" spans="1:2" x14ac:dyDescent="0.2">
      <c r="A117" t="s">
        <v>286</v>
      </c>
      <c r="B117">
        <f>[4]p08!B117</f>
        <v>799999.8</v>
      </c>
    </row>
    <row r="118" spans="1:2" x14ac:dyDescent="0.2">
      <c r="A118" t="s">
        <v>287</v>
      </c>
      <c r="B118">
        <f>[4]p08!B118</f>
        <v>150000</v>
      </c>
    </row>
    <row r="119" spans="1:2" x14ac:dyDescent="0.2">
      <c r="A119" t="s">
        <v>288</v>
      </c>
      <c r="B119">
        <f>[4]p08!B119</f>
        <v>300000.12</v>
      </c>
    </row>
    <row r="120" spans="1:2" x14ac:dyDescent="0.2">
      <c r="A120" t="s">
        <v>289</v>
      </c>
      <c r="B120">
        <f>[4]p08!B120</f>
        <v>800000</v>
      </c>
    </row>
    <row r="121" spans="1:2" x14ac:dyDescent="0.2">
      <c r="A121" t="s">
        <v>290</v>
      </c>
      <c r="B121">
        <f>[4]p08!B121</f>
        <v>21376872.000000004</v>
      </c>
    </row>
    <row r="122" spans="1:2" x14ac:dyDescent="0.2">
      <c r="A122" t="s">
        <v>291</v>
      </c>
      <c r="B122">
        <f>[4]p08!B122</f>
        <v>708216.96600000001</v>
      </c>
    </row>
    <row r="123" spans="1:2" x14ac:dyDescent="0.2">
      <c r="A123" t="s">
        <v>292</v>
      </c>
      <c r="B123">
        <f>[4]p08!B123</f>
        <v>0</v>
      </c>
    </row>
    <row r="124" spans="1:2" x14ac:dyDescent="0.2">
      <c r="A124" t="s">
        <v>293</v>
      </c>
      <c r="B124">
        <f>[4]p08!B124</f>
        <v>139125.73499999999</v>
      </c>
    </row>
    <row r="125" spans="1:2" x14ac:dyDescent="0.2">
      <c r="A125" t="s">
        <v>294</v>
      </c>
      <c r="B125">
        <f>[4]p08!B125</f>
        <v>222263.35200000001</v>
      </c>
    </row>
    <row r="126" spans="1:2" x14ac:dyDescent="0.2">
      <c r="A126" t="s">
        <v>295</v>
      </c>
      <c r="B126">
        <f>[4]p08!B126</f>
        <v>264886.30800000002</v>
      </c>
    </row>
    <row r="127" spans="1:2" x14ac:dyDescent="0.2">
      <c r="A127" t="s">
        <v>296</v>
      </c>
      <c r="B127">
        <f>[4]p08!B127</f>
        <v>48745</v>
      </c>
    </row>
    <row r="128" spans="1:2" x14ac:dyDescent="0.2">
      <c r="A128" t="s">
        <v>297</v>
      </c>
      <c r="B128">
        <f>[4]p08!B128</f>
        <v>28776</v>
      </c>
    </row>
    <row r="129" spans="1:2" x14ac:dyDescent="0.2">
      <c r="A129" t="s">
        <v>298</v>
      </c>
      <c r="B129">
        <f>[4]p08!B129</f>
        <v>17776</v>
      </c>
    </row>
    <row r="130" spans="1:2" x14ac:dyDescent="0.2">
      <c r="A130" t="s">
        <v>299</v>
      </c>
      <c r="B130">
        <f>[4]p08!B130</f>
        <v>38377</v>
      </c>
    </row>
    <row r="131" spans="1:2" x14ac:dyDescent="0.2">
      <c r="A131" t="s">
        <v>300</v>
      </c>
      <c r="B131">
        <f>[4]p08!B131</f>
        <v>48937</v>
      </c>
    </row>
    <row r="132" spans="1:2" x14ac:dyDescent="0.2">
      <c r="A132" t="s">
        <v>301</v>
      </c>
      <c r="B132">
        <f>[4]p08!B132</f>
        <v>112294</v>
      </c>
    </row>
    <row r="133" spans="1:2" x14ac:dyDescent="0.2">
      <c r="A133" t="s">
        <v>302</v>
      </c>
      <c r="B133">
        <f>[4]p08!B133</f>
        <v>48745</v>
      </c>
    </row>
    <row r="134" spans="1:2" x14ac:dyDescent="0.2">
      <c r="A134" t="s">
        <v>303</v>
      </c>
      <c r="B134">
        <f>[4]p08!B134</f>
        <v>28776</v>
      </c>
    </row>
    <row r="135" spans="1:2" x14ac:dyDescent="0.2">
      <c r="A135" t="s">
        <v>304</v>
      </c>
      <c r="B135">
        <f>[4]p08!B135</f>
        <v>17776</v>
      </c>
    </row>
    <row r="136" spans="1:2" x14ac:dyDescent="0.2">
      <c r="A136" t="s">
        <v>305</v>
      </c>
      <c r="B136">
        <f>[4]p08!B136</f>
        <v>38377</v>
      </c>
    </row>
    <row r="137" spans="1:2" x14ac:dyDescent="0.2">
      <c r="A137" t="s">
        <v>306</v>
      </c>
      <c r="B137">
        <f>[4]p08!B137</f>
        <v>48937</v>
      </c>
    </row>
    <row r="138" spans="1:2" x14ac:dyDescent="0.2">
      <c r="A138" t="s">
        <v>307</v>
      </c>
      <c r="B138">
        <f>[4]p08!B138</f>
        <v>112294</v>
      </c>
    </row>
    <row r="139" spans="1:2" x14ac:dyDescent="0.2">
      <c r="A139" t="s">
        <v>308</v>
      </c>
      <c r="B139">
        <f>[4]p08!B139</f>
        <v>0</v>
      </c>
    </row>
    <row r="140" spans="1:2" x14ac:dyDescent="0.2">
      <c r="A140" t="s">
        <v>309</v>
      </c>
      <c r="B140">
        <f>[4]p08!B140</f>
        <v>0</v>
      </c>
    </row>
    <row r="141" spans="1:2" x14ac:dyDescent="0.2">
      <c r="A141" t="s">
        <v>310</v>
      </c>
      <c r="B141">
        <f>[4]p08!B141</f>
        <v>0</v>
      </c>
    </row>
    <row r="142" spans="1:2" x14ac:dyDescent="0.2">
      <c r="A142" t="s">
        <v>311</v>
      </c>
      <c r="B142">
        <f>[4]p08!B142</f>
        <v>0</v>
      </c>
    </row>
    <row r="143" spans="1:2" x14ac:dyDescent="0.2">
      <c r="A143" t="s">
        <v>312</v>
      </c>
      <c r="B143">
        <f>[4]p08!B143</f>
        <v>0</v>
      </c>
    </row>
    <row r="144" spans="1:2" x14ac:dyDescent="0.2">
      <c r="A144" t="s">
        <v>313</v>
      </c>
      <c r="B144">
        <f>[4]p08!B144</f>
        <v>0</v>
      </c>
    </row>
    <row r="145" spans="1:2" x14ac:dyDescent="0.2">
      <c r="A145" t="s">
        <v>314</v>
      </c>
      <c r="B145">
        <f>[4]p08!B145</f>
        <v>307093500</v>
      </c>
    </row>
    <row r="146" spans="1:2" x14ac:dyDescent="0.2">
      <c r="A146" t="s">
        <v>315</v>
      </c>
      <c r="B146">
        <f>[4]p08!B146</f>
        <v>15539040</v>
      </c>
    </row>
    <row r="147" spans="1:2" x14ac:dyDescent="0.2">
      <c r="A147" t="s">
        <v>316</v>
      </c>
      <c r="B147">
        <f>[4]p08!B147</f>
        <v>8959104</v>
      </c>
    </row>
    <row r="148" spans="1:2" x14ac:dyDescent="0.2">
      <c r="A148" t="s">
        <v>317</v>
      </c>
      <c r="B148">
        <f>[4]p08!B148</f>
        <v>1588807.8</v>
      </c>
    </row>
    <row r="149" spans="1:2" x14ac:dyDescent="0.2">
      <c r="A149" t="s">
        <v>318</v>
      </c>
      <c r="B149">
        <f>[4]p08!B149</f>
        <v>2774727.9</v>
      </c>
    </row>
    <row r="150" spans="1:2" x14ac:dyDescent="0.2">
      <c r="A150" t="s">
        <v>319</v>
      </c>
      <c r="B150">
        <f>[4]p08!B150</f>
        <v>6063876</v>
      </c>
    </row>
    <row r="151" spans="1:2" x14ac:dyDescent="0.2">
      <c r="A151" t="s">
        <v>320</v>
      </c>
      <c r="B151">
        <f>[4]p08!B151</f>
        <v>2831.1125367461564</v>
      </c>
    </row>
    <row r="152" spans="1:2" x14ac:dyDescent="0.2">
      <c r="A152" t="s">
        <v>321</v>
      </c>
      <c r="B152">
        <f>[4]p08!B152</f>
        <v>387.83895861574274</v>
      </c>
    </row>
    <row r="153" spans="1:2" x14ac:dyDescent="0.2">
      <c r="A153" t="s">
        <v>322</v>
      </c>
      <c r="B153">
        <f>[4]p08!B153</f>
        <v>227.14740120405207</v>
      </c>
    </row>
    <row r="154" spans="1:2" x14ac:dyDescent="0.2">
      <c r="A154" t="s">
        <v>323</v>
      </c>
      <c r="B154">
        <f>[4]p08!B154</f>
        <v>20.876744459506281</v>
      </c>
    </row>
    <row r="155" spans="1:2" x14ac:dyDescent="0.2">
      <c r="A155" t="s">
        <v>324</v>
      </c>
      <c r="B155">
        <f>[4]p08!B155</f>
        <v>24.791134045663707</v>
      </c>
    </row>
    <row r="156" spans="1:2" x14ac:dyDescent="0.2">
      <c r="A156" t="s">
        <v>325</v>
      </c>
      <c r="B156">
        <f>[4]p08!B156</f>
        <v>32.319913217978559</v>
      </c>
    </row>
    <row r="157" spans="1:2" x14ac:dyDescent="0.2">
      <c r="A157" t="s">
        <v>326</v>
      </c>
      <c r="B157">
        <f>[4]p08!B157</f>
        <v>25000028</v>
      </c>
    </row>
    <row r="158" spans="1:2" x14ac:dyDescent="0.2">
      <c r="A158" t="s">
        <v>327</v>
      </c>
      <c r="B158">
        <f>[4]p08!B158</f>
        <v>1500000</v>
      </c>
    </row>
    <row r="159" spans="1:2" x14ac:dyDescent="0.2">
      <c r="A159" t="s">
        <v>328</v>
      </c>
      <c r="B159">
        <f>[4]p08!B159</f>
        <v>1099998</v>
      </c>
    </row>
    <row r="160" spans="1:2" x14ac:dyDescent="0.2">
      <c r="A160" t="s">
        <v>329</v>
      </c>
      <c r="B160">
        <f>[4]p08!B160</f>
        <v>160000</v>
      </c>
    </row>
    <row r="161" spans="1:2" x14ac:dyDescent="0.2">
      <c r="A161" t="s">
        <v>330</v>
      </c>
      <c r="B161">
        <f>[4]p08!B161</f>
        <v>549999.84</v>
      </c>
    </row>
    <row r="162" spans="1:2" x14ac:dyDescent="0.2">
      <c r="A162" t="s">
        <v>331</v>
      </c>
      <c r="B162">
        <f>[4]p08!B162</f>
        <v>700000</v>
      </c>
    </row>
    <row r="163" spans="1:2" x14ac:dyDescent="0.2">
      <c r="A163" t="s">
        <v>332</v>
      </c>
      <c r="B163">
        <f>[4]p08!B163</f>
        <v>27638414.999999996</v>
      </c>
    </row>
    <row r="164" spans="1:2" x14ac:dyDescent="0.2">
      <c r="A164" t="s">
        <v>333</v>
      </c>
      <c r="B164">
        <f>[4]p08!B164</f>
        <v>0</v>
      </c>
    </row>
    <row r="165" spans="1:2" x14ac:dyDescent="0.2">
      <c r="A165" t="s">
        <v>334</v>
      </c>
      <c r="B165">
        <f>[4]p08!B165</f>
        <v>824237.56799999997</v>
      </c>
    </row>
    <row r="166" spans="1:2" x14ac:dyDescent="0.2">
      <c r="A166" t="s">
        <v>335</v>
      </c>
      <c r="B166">
        <f>[4]p08!B166</f>
        <v>182712.897</v>
      </c>
    </row>
    <row r="167" spans="1:2" x14ac:dyDescent="0.2">
      <c r="A167" t="s">
        <v>336</v>
      </c>
      <c r="B167">
        <f>[4]p08!B167</f>
        <v>319093.70850000001</v>
      </c>
    </row>
    <row r="168" spans="1:2" x14ac:dyDescent="0.2">
      <c r="A168" t="s">
        <v>337</v>
      </c>
      <c r="B168">
        <f>[4]p08!B168</f>
        <v>0</v>
      </c>
    </row>
    <row r="169" spans="1:2" x14ac:dyDescent="0.2">
      <c r="A169" t="s">
        <v>338</v>
      </c>
      <c r="B169">
        <f>[4]p08!B169</f>
        <v>3</v>
      </c>
    </row>
    <row r="170" spans="1:2" x14ac:dyDescent="0.2">
      <c r="A170" t="s">
        <v>339</v>
      </c>
      <c r="B170">
        <f>[4]p08!B170</f>
        <v>6</v>
      </c>
    </row>
    <row r="171" spans="1:2" x14ac:dyDescent="0.2">
      <c r="A171" t="s">
        <v>340</v>
      </c>
      <c r="B171">
        <f>[4]p08!B171</f>
        <v>200103</v>
      </c>
    </row>
    <row r="172" spans="1:2" x14ac:dyDescent="0.2">
      <c r="A172" t="s">
        <v>341</v>
      </c>
      <c r="B172">
        <f>[4]p08!B172</f>
        <v>8335609.7999999989</v>
      </c>
    </row>
    <row r="173" spans="1:2" x14ac:dyDescent="0.2">
      <c r="A173" t="s">
        <v>342</v>
      </c>
      <c r="B173">
        <f>[4]p08!B173</f>
        <v>19264392.899999999</v>
      </c>
    </row>
    <row r="174" spans="1:2" x14ac:dyDescent="0.2">
      <c r="A174" t="s">
        <v>343</v>
      </c>
      <c r="B174">
        <f>[4]p08!B174</f>
        <v>294076</v>
      </c>
    </row>
    <row r="175" spans="1:2" x14ac:dyDescent="0.2">
      <c r="A175" t="s">
        <v>344</v>
      </c>
      <c r="B175">
        <f>[4]p08!B175</f>
        <v>8335609.7999999989</v>
      </c>
    </row>
    <row r="176" spans="1:2" x14ac:dyDescent="0.2">
      <c r="A176" t="s">
        <v>345</v>
      </c>
      <c r="B176">
        <f>[4]p08!B176</f>
        <v>28193788.949999999</v>
      </c>
    </row>
    <row r="177" spans="1:2" x14ac:dyDescent="0.2">
      <c r="A177" t="s">
        <v>346</v>
      </c>
      <c r="B177">
        <f>[4]p08!B177</f>
        <v>290400</v>
      </c>
    </row>
    <row r="178" spans="1:2" x14ac:dyDescent="0.2">
      <c r="A178" t="s">
        <v>347</v>
      </c>
      <c r="B178">
        <f>[4]p08!B178</f>
        <v>8198243.3177536251</v>
      </c>
    </row>
    <row r="179" spans="1:2" x14ac:dyDescent="0.2">
      <c r="A179" t="s">
        <v>348</v>
      </c>
      <c r="B179">
        <f>[4]p08!B179</f>
        <v>27419501.400000002</v>
      </c>
    </row>
    <row r="180" spans="1:2" x14ac:dyDescent="0.2">
      <c r="A180" t="s">
        <v>349</v>
      </c>
      <c r="B180">
        <f>[4]p08!B180</f>
        <v>218283</v>
      </c>
    </row>
    <row r="181" spans="1:2" x14ac:dyDescent="0.2">
      <c r="A181" t="s">
        <v>350</v>
      </c>
      <c r="B181">
        <f>[4]p08!B181</f>
        <v>1867375</v>
      </c>
    </row>
    <row r="182" spans="1:2" x14ac:dyDescent="0.2">
      <c r="A182" t="s">
        <v>351</v>
      </c>
      <c r="B182">
        <f>[4]p08!B182</f>
        <v>5132625</v>
      </c>
    </row>
    <row r="183" spans="1:2" x14ac:dyDescent="0.2">
      <c r="A183" t="s">
        <v>352</v>
      </c>
      <c r="B183">
        <f>[4]p08!B183</f>
        <v>315134</v>
      </c>
    </row>
    <row r="184" spans="1:2" x14ac:dyDescent="0.2">
      <c r="A184" t="s">
        <v>353</v>
      </c>
      <c r="B184">
        <f>[4]p08!B184</f>
        <v>1867375</v>
      </c>
    </row>
    <row r="185" spans="1:2" x14ac:dyDescent="0.2">
      <c r="A185" t="s">
        <v>354</v>
      </c>
      <c r="B185">
        <f>[4]p08!B185</f>
        <v>7402388</v>
      </c>
    </row>
    <row r="186" spans="1:2" x14ac:dyDescent="0.2">
      <c r="A186" t="s">
        <v>355</v>
      </c>
      <c r="B186">
        <f>[4]p08!B186</f>
        <v>311195</v>
      </c>
    </row>
    <row r="187" spans="1:2" x14ac:dyDescent="0.2">
      <c r="A187" t="s">
        <v>356</v>
      </c>
      <c r="B187">
        <f>[4]p08!B187</f>
        <v>1853689</v>
      </c>
    </row>
    <row r="188" spans="1:2" x14ac:dyDescent="0.2">
      <c r="A188" t="s">
        <v>357</v>
      </c>
      <c r="B188">
        <f>[4]p08!B188</f>
        <v>7292574</v>
      </c>
    </row>
    <row r="189" spans="1:2" x14ac:dyDescent="0.2">
      <c r="A189" t="s">
        <v>358</v>
      </c>
      <c r="B189">
        <f>[4]p08!B189</f>
        <v>0</v>
      </c>
    </row>
    <row r="190" spans="1:2" x14ac:dyDescent="0.2">
      <c r="A190" t="s">
        <v>359</v>
      </c>
      <c r="B190">
        <f>[4]p08!B190</f>
        <v>0</v>
      </c>
    </row>
    <row r="191" spans="1:2" x14ac:dyDescent="0.2">
      <c r="A191" t="s">
        <v>360</v>
      </c>
      <c r="B191">
        <f>[4]p08!B191</f>
        <v>0</v>
      </c>
    </row>
    <row r="192" spans="1:2" x14ac:dyDescent="0.2">
      <c r="A192" t="s">
        <v>361</v>
      </c>
      <c r="B192">
        <f>[4]p08!B192</f>
        <v>93385</v>
      </c>
    </row>
    <row r="193" spans="1:2" x14ac:dyDescent="0.2">
      <c r="A193" t="s">
        <v>362</v>
      </c>
      <c r="B193">
        <f>[4]p08!B193</f>
        <v>12880499.100000001</v>
      </c>
    </row>
    <row r="194" spans="1:2" x14ac:dyDescent="0.2">
      <c r="A194" t="s">
        <v>363</v>
      </c>
      <c r="B194">
        <f>[4]p08!B194</f>
        <v>137.92898007526122</v>
      </c>
    </row>
    <row r="195" spans="1:2" x14ac:dyDescent="0.2">
      <c r="A195" t="s">
        <v>364</v>
      </c>
      <c r="B195">
        <f>[4]p08!B195</f>
        <v>0</v>
      </c>
    </row>
    <row r="196" spans="1:2" x14ac:dyDescent="0.2">
      <c r="A196" t="s">
        <v>365</v>
      </c>
      <c r="B196">
        <f>[4]p08!B196</f>
        <v>0</v>
      </c>
    </row>
    <row r="197" spans="1:2" x14ac:dyDescent="0.2">
      <c r="A197" t="s">
        <v>366</v>
      </c>
      <c r="B197">
        <f>[4]p08!B197</f>
        <v>0</v>
      </c>
    </row>
    <row r="198" spans="1:2" x14ac:dyDescent="0.2">
      <c r="A198" t="s">
        <v>367</v>
      </c>
      <c r="B198">
        <f>[4]p08!B198</f>
        <v>0</v>
      </c>
    </row>
    <row r="199" spans="1:2" x14ac:dyDescent="0.2">
      <c r="A199" t="s">
        <v>368</v>
      </c>
      <c r="B199">
        <f>[4]p08!B199</f>
        <v>0</v>
      </c>
    </row>
    <row r="200" spans="1:2" x14ac:dyDescent="0.2">
      <c r="A200" t="s">
        <v>369</v>
      </c>
      <c r="B200">
        <f>[4]p08!B200</f>
        <v>0</v>
      </c>
    </row>
    <row r="201" spans="1:2" x14ac:dyDescent="0.2">
      <c r="A201" t="s">
        <v>370</v>
      </c>
      <c r="B201">
        <f>[4]p08!B201</f>
        <v>19125</v>
      </c>
    </row>
    <row r="202" spans="1:2" x14ac:dyDescent="0.2">
      <c r="A202" t="s">
        <v>371</v>
      </c>
      <c r="B202">
        <f>[4]p08!B202</f>
        <v>613309</v>
      </c>
    </row>
    <row r="203" spans="1:2" x14ac:dyDescent="0.2">
      <c r="A203" t="s">
        <v>372</v>
      </c>
      <c r="B203">
        <f>[4]p08!B203</f>
        <v>32.068461584273628</v>
      </c>
    </row>
    <row r="204" spans="1:2" x14ac:dyDescent="0.2">
      <c r="A204" t="s">
        <v>373</v>
      </c>
      <c r="B204">
        <f>[4]p08!B204</f>
        <v>10366</v>
      </c>
    </row>
    <row r="205" spans="1:2" x14ac:dyDescent="0.2">
      <c r="A205" t="s">
        <v>374</v>
      </c>
      <c r="B205">
        <f>[4]p08!B205</f>
        <v>363520</v>
      </c>
    </row>
    <row r="206" spans="1:2" x14ac:dyDescent="0.2">
      <c r="A206" t="s">
        <v>375</v>
      </c>
      <c r="B206">
        <f>[4]p08!B206</f>
        <v>35.068461584273628</v>
      </c>
    </row>
    <row r="207" spans="1:2" x14ac:dyDescent="0.2">
      <c r="A207" t="s">
        <v>376</v>
      </c>
      <c r="B207">
        <f>[4]p08!B207</f>
        <v>102870</v>
      </c>
    </row>
    <row r="208" spans="1:2" x14ac:dyDescent="0.2">
      <c r="A208" t="s">
        <v>377</v>
      </c>
      <c r="B208">
        <f>[4]p08!B208</f>
        <v>192024</v>
      </c>
    </row>
    <row r="209" spans="1:2" x14ac:dyDescent="0.2">
      <c r="A209" t="s">
        <v>378</v>
      </c>
      <c r="B209">
        <f>[4]p08!B209</f>
        <v>0</v>
      </c>
    </row>
    <row r="210" spans="1:2" x14ac:dyDescent="0.2">
      <c r="A210" t="s">
        <v>379</v>
      </c>
      <c r="B210">
        <f>[4]p08!B210</f>
        <v>0</v>
      </c>
    </row>
    <row r="211" spans="1:2" x14ac:dyDescent="0.2">
      <c r="A211" t="s">
        <v>380</v>
      </c>
      <c r="B211">
        <f>[4]p08!B211</f>
        <v>563719.80000000005</v>
      </c>
    </row>
    <row r="212" spans="1:2" x14ac:dyDescent="0.2">
      <c r="A212" t="s">
        <v>381</v>
      </c>
      <c r="B212">
        <f>[4]p08!B212</f>
        <v>651509</v>
      </c>
    </row>
    <row r="213" spans="1:2" x14ac:dyDescent="0.2">
      <c r="A213" t="s">
        <v>382</v>
      </c>
      <c r="B213">
        <f>[4]p08!B213</f>
        <v>32088722.74652227</v>
      </c>
    </row>
    <row r="214" spans="1:2" x14ac:dyDescent="0.2">
      <c r="A214" t="s">
        <v>137</v>
      </c>
      <c r="B214">
        <f>[4]p08!B214</f>
        <v>209300</v>
      </c>
    </row>
    <row r="215" spans="1:2" x14ac:dyDescent="0.2">
      <c r="A215" t="s">
        <v>383</v>
      </c>
      <c r="B215">
        <f>[4]p08!B215</f>
        <v>-154766.97640322938</v>
      </c>
    </row>
    <row r="216" spans="1:2" x14ac:dyDescent="0.2">
      <c r="A216" t="s">
        <v>384</v>
      </c>
      <c r="B216">
        <f>[4]p08!B216</f>
        <v>32143255.770119041</v>
      </c>
    </row>
    <row r="217" spans="1:2" x14ac:dyDescent="0.2">
      <c r="A217" t="s">
        <v>385</v>
      </c>
      <c r="B217">
        <f>[4]p08!B217</f>
        <v>14990251</v>
      </c>
    </row>
    <row r="218" spans="1:2" x14ac:dyDescent="0.2">
      <c r="A218" t="s">
        <v>386</v>
      </c>
      <c r="B218">
        <f>[4]p08!B218</f>
        <v>858613.8</v>
      </c>
    </row>
    <row r="219" spans="1:2" x14ac:dyDescent="0.2">
      <c r="A219" t="s">
        <v>387</v>
      </c>
      <c r="B219">
        <f>[4]p08!B219</f>
        <v>4034942</v>
      </c>
    </row>
    <row r="220" spans="1:2" x14ac:dyDescent="0.2">
      <c r="A220" t="s">
        <v>388</v>
      </c>
      <c r="B220">
        <f>[4]p08!B220</f>
        <v>316261</v>
      </c>
    </row>
    <row r="221" spans="1:2" x14ac:dyDescent="0.2">
      <c r="A221" t="s">
        <v>145</v>
      </c>
      <c r="B221">
        <f>[4]p08!B221</f>
        <v>3000000</v>
      </c>
    </row>
    <row r="222" spans="1:2" x14ac:dyDescent="0.2">
      <c r="A222" t="s">
        <v>146</v>
      </c>
      <c r="B222">
        <f>[4]p08!B222</f>
        <v>348595</v>
      </c>
    </row>
    <row r="223" spans="1:2" x14ac:dyDescent="0.2">
      <c r="A223" t="s">
        <v>389</v>
      </c>
      <c r="B223">
        <f>[4]p08!B223</f>
        <v>137598</v>
      </c>
    </row>
    <row r="224" spans="1:2" x14ac:dyDescent="0.2">
      <c r="A224" t="s">
        <v>390</v>
      </c>
      <c r="B224">
        <f>[4]p08!B224</f>
        <v>0</v>
      </c>
    </row>
    <row r="225" spans="1:2" x14ac:dyDescent="0.2">
      <c r="A225" t="s">
        <v>391</v>
      </c>
      <c r="B225">
        <f>[4]p08!B225</f>
        <v>0</v>
      </c>
    </row>
    <row r="226" spans="1:2" x14ac:dyDescent="0.2">
      <c r="A226" t="s">
        <v>392</v>
      </c>
      <c r="B226">
        <f>[4]p08!B226</f>
        <v>1550000</v>
      </c>
    </row>
    <row r="227" spans="1:2" x14ac:dyDescent="0.2">
      <c r="A227" t="s">
        <v>152</v>
      </c>
      <c r="B227">
        <f>[4]p08!B227</f>
        <v>160000</v>
      </c>
    </row>
    <row r="228" spans="1:2" x14ac:dyDescent="0.2">
      <c r="A228" t="s">
        <v>393</v>
      </c>
      <c r="B228">
        <f>[4]p08!B228</f>
        <v>50000</v>
      </c>
    </row>
    <row r="229" spans="1:2" x14ac:dyDescent="0.2">
      <c r="A229" t="s">
        <v>394</v>
      </c>
      <c r="B229">
        <f>[4]p08!B229</f>
        <v>66693</v>
      </c>
    </row>
    <row r="230" spans="1:2" x14ac:dyDescent="0.2">
      <c r="A230" t="s">
        <v>395</v>
      </c>
      <c r="B230">
        <f>[4]p08!B230</f>
        <v>2228489.0903849448</v>
      </c>
    </row>
    <row r="231" spans="1:2" x14ac:dyDescent="0.2">
      <c r="A231" t="s">
        <v>396</v>
      </c>
      <c r="B231">
        <f>[4]p08!B231</f>
        <v>27741442.890384946</v>
      </c>
    </row>
    <row r="232" spans="1:2" x14ac:dyDescent="0.2">
      <c r="A232" t="s">
        <v>397</v>
      </c>
      <c r="B232">
        <f>[4]p08!B232</f>
        <v>4401812.8797340952</v>
      </c>
    </row>
    <row r="233" spans="1:2" x14ac:dyDescent="0.2">
      <c r="A233" t="s">
        <v>398</v>
      </c>
      <c r="B233">
        <f>[4]p08!B233</f>
        <v>1496616</v>
      </c>
    </row>
    <row r="234" spans="1:2" x14ac:dyDescent="0.2">
      <c r="A234" t="s">
        <v>243</v>
      </c>
      <c r="B234">
        <f>[4]p08!B234</f>
        <v>2905196.8797340952</v>
      </c>
    </row>
    <row r="235" spans="1:2" x14ac:dyDescent="0.2">
      <c r="A235" t="s">
        <v>399</v>
      </c>
      <c r="B235">
        <f>[4]p08!B235</f>
        <v>6250000</v>
      </c>
    </row>
    <row r="236" spans="1:2" x14ac:dyDescent="0.2">
      <c r="A236" t="s">
        <v>400</v>
      </c>
      <c r="B236">
        <f>[4]p08!B236</f>
        <v>11666666.666666668</v>
      </c>
    </row>
    <row r="237" spans="1:2" x14ac:dyDescent="0.2">
      <c r="A237" t="s">
        <v>401</v>
      </c>
      <c r="B237">
        <f>[4]p08!B237</f>
        <v>10000000</v>
      </c>
    </row>
    <row r="238" spans="1:2" x14ac:dyDescent="0.2">
      <c r="A238" t="s">
        <v>402</v>
      </c>
      <c r="B238">
        <f>[4]p08!B238</f>
        <v>400</v>
      </c>
    </row>
    <row r="239" spans="1:2" x14ac:dyDescent="0.2">
      <c r="A239" t="s">
        <v>403</v>
      </c>
      <c r="B239">
        <f>[4]p08!B239</f>
        <v>300</v>
      </c>
    </row>
    <row r="240" spans="1:2" x14ac:dyDescent="0.2">
      <c r="A240" t="s">
        <v>404</v>
      </c>
      <c r="B240">
        <f>[4]p08!B240</f>
        <v>1000</v>
      </c>
    </row>
    <row r="241" spans="1:2" x14ac:dyDescent="0.2">
      <c r="A241" t="s">
        <v>405</v>
      </c>
      <c r="B241">
        <f>[4]p08!B241</f>
        <v>1.4</v>
      </c>
    </row>
    <row r="242" spans="1:2" x14ac:dyDescent="0.2">
      <c r="A242" t="s">
        <v>406</v>
      </c>
      <c r="B242">
        <f>[4]p08!B242</f>
        <v>2.2799999999999998</v>
      </c>
    </row>
    <row r="243" spans="1:2" x14ac:dyDescent="0.2">
      <c r="A243" t="s">
        <v>407</v>
      </c>
      <c r="B243">
        <f>[4]p08!B243</f>
        <v>41657228</v>
      </c>
    </row>
    <row r="244" spans="1:2" x14ac:dyDescent="0.2">
      <c r="A244" t="s">
        <v>408</v>
      </c>
      <c r="B244">
        <f>[4]p08!B244</f>
        <v>26019373</v>
      </c>
    </row>
    <row r="245" spans="1:2" x14ac:dyDescent="0.2">
      <c r="A245" t="s">
        <v>409</v>
      </c>
      <c r="B245">
        <f>[4]p08!B245</f>
        <v>60000</v>
      </c>
    </row>
    <row r="246" spans="1:2" x14ac:dyDescent="0.2">
      <c r="A246" t="s">
        <v>410</v>
      </c>
      <c r="B246">
        <f>[4]p08!B246</f>
        <v>0</v>
      </c>
    </row>
    <row r="247" spans="1:2" x14ac:dyDescent="0.2">
      <c r="A247" t="s">
        <v>411</v>
      </c>
      <c r="B247">
        <f>[4]p08!B247</f>
        <v>1.8</v>
      </c>
    </row>
    <row r="248" spans="1:2" x14ac:dyDescent="0.2">
      <c r="A248" t="s">
        <v>412</v>
      </c>
      <c r="B248">
        <f>[4]p08!B248</f>
        <v>1.8</v>
      </c>
    </row>
    <row r="249" spans="1:2" x14ac:dyDescent="0.2">
      <c r="A249" t="s">
        <v>413</v>
      </c>
      <c r="B249">
        <f>[4]p08!B249</f>
        <v>400</v>
      </c>
    </row>
    <row r="250" spans="1:2" x14ac:dyDescent="0.2">
      <c r="A250" t="s">
        <v>414</v>
      </c>
      <c r="B250">
        <f>[4]p08!B250</f>
        <v>-2</v>
      </c>
    </row>
    <row r="251" spans="1:2" x14ac:dyDescent="0.2">
      <c r="A251" t="s">
        <v>415</v>
      </c>
      <c r="B251">
        <f>[4]p08!B251</f>
        <v>-2</v>
      </c>
    </row>
    <row r="252" spans="1:2" x14ac:dyDescent="0.2">
      <c r="A252" t="s">
        <v>416</v>
      </c>
      <c r="B252">
        <f>[4]p08!B252</f>
        <v>-1</v>
      </c>
    </row>
    <row r="253" spans="1:2" x14ac:dyDescent="0.2">
      <c r="A253" t="s">
        <v>417</v>
      </c>
      <c r="B253">
        <f>[4]p08!B253</f>
        <v>-1</v>
      </c>
    </row>
    <row r="254" spans="1:2" x14ac:dyDescent="0.2">
      <c r="A254" t="s">
        <v>418</v>
      </c>
      <c r="B254">
        <f>[4]p08!B254</f>
        <v>-54719.562243502049</v>
      </c>
    </row>
    <row r="255" spans="1:2" x14ac:dyDescent="0.2">
      <c r="A255" t="s">
        <v>419</v>
      </c>
      <c r="B255">
        <f>[4]p08!B255</f>
        <v>-2732.2404371584607</v>
      </c>
    </row>
    <row r="256" spans="1:2" x14ac:dyDescent="0.2">
      <c r="A256" t="s">
        <v>420</v>
      </c>
      <c r="B256">
        <f>[4]p08!B256</f>
        <v>0</v>
      </c>
    </row>
    <row r="257" spans="1:2" x14ac:dyDescent="0.2">
      <c r="A257" t="s">
        <v>421</v>
      </c>
      <c r="B257">
        <f>[4]p08!B257</f>
        <v>-47348.484848484884</v>
      </c>
    </row>
    <row r="258" spans="1:2" x14ac:dyDescent="0.2">
      <c r="A258" t="s">
        <v>422</v>
      </c>
      <c r="B258">
        <f>[4]p08!B258</f>
        <v>-49966.688874083986</v>
      </c>
    </row>
    <row r="259" spans="1:2" x14ac:dyDescent="0.2">
      <c r="A259" t="s">
        <v>423</v>
      </c>
      <c r="B259">
        <f>[4]p08!B259</f>
        <v>5</v>
      </c>
    </row>
    <row r="260" spans="1:2" x14ac:dyDescent="0.2">
      <c r="A260" t="s">
        <v>1065</v>
      </c>
      <c r="B260">
        <f>[4]p08!B260</f>
        <v>13.488538665879576</v>
      </c>
    </row>
    <row r="261" spans="1:2" x14ac:dyDescent="0.2">
      <c r="A261" t="s">
        <v>1066</v>
      </c>
      <c r="B261">
        <f>[4]p08!B261</f>
        <v>23.43409759154228</v>
      </c>
    </row>
    <row r="262" spans="1:2" x14ac:dyDescent="0.2">
      <c r="A262" t="s">
        <v>227</v>
      </c>
      <c r="B262">
        <f>[4]p08!B262</f>
        <v>86</v>
      </c>
    </row>
    <row r="263" spans="1:2" x14ac:dyDescent="0.2">
      <c r="A263" t="s">
        <v>228</v>
      </c>
      <c r="B263">
        <f>[4]p08!B263</f>
        <v>85</v>
      </c>
    </row>
    <row r="264" spans="1:2" x14ac:dyDescent="0.2">
      <c r="A264" t="s">
        <v>346</v>
      </c>
      <c r="B264">
        <f>[4]p08!B264</f>
        <v>290400</v>
      </c>
    </row>
    <row r="265" spans="1:2" x14ac:dyDescent="0.2">
      <c r="A265" t="s">
        <v>355</v>
      </c>
      <c r="B265">
        <f>[4]p08!B265</f>
        <v>311195</v>
      </c>
    </row>
    <row r="266" spans="1:2" x14ac:dyDescent="0.2">
      <c r="A266" t="s">
        <v>338</v>
      </c>
      <c r="B266">
        <f>[4]p08!B266</f>
        <v>3</v>
      </c>
    </row>
    <row r="267" spans="1:2" x14ac:dyDescent="0.2">
      <c r="A267" t="s">
        <v>339</v>
      </c>
      <c r="B267">
        <f>[4]p08!B267</f>
        <v>6</v>
      </c>
    </row>
    <row r="268" spans="1:2" x14ac:dyDescent="0.2">
      <c r="A268" t="s">
        <v>1067</v>
      </c>
      <c r="B268">
        <f>[4]p08!B268</f>
        <v>696960</v>
      </c>
    </row>
    <row r="269" spans="1:2" x14ac:dyDescent="0.2">
      <c r="A269" t="s">
        <v>1068</v>
      </c>
      <c r="B269">
        <f>[4]p08!B269</f>
        <v>933585</v>
      </c>
    </row>
    <row r="270" spans="1:2" x14ac:dyDescent="0.2">
      <c r="A270" t="s">
        <v>1069</v>
      </c>
      <c r="B270">
        <f>[4]p08!B270</f>
        <v>2470284.1190860104</v>
      </c>
    </row>
    <row r="271" spans="1:2" x14ac:dyDescent="0.2">
      <c r="A271" t="s">
        <v>1070</v>
      </c>
      <c r="B271">
        <f>[4]p08!B271</f>
        <v>0.758354874667312</v>
      </c>
    </row>
    <row r="272" spans="1:2" x14ac:dyDescent="0.2">
      <c r="A272" t="s">
        <v>1071</v>
      </c>
      <c r="B272">
        <f>[4]p08!B272</f>
        <v>0.75132097511822094</v>
      </c>
    </row>
    <row r="273" spans="1:2" x14ac:dyDescent="0.2">
      <c r="A273" t="s">
        <v>1072</v>
      </c>
      <c r="B273">
        <f>[4]p08!B273</f>
        <v>0.43427328144241628</v>
      </c>
    </row>
    <row r="274" spans="1:2" x14ac:dyDescent="0.2">
      <c r="A274" t="s">
        <v>1073</v>
      </c>
      <c r="B274">
        <f>[4]p08!B274</f>
        <v>0.39812559836294392</v>
      </c>
    </row>
    <row r="275" spans="1:2" x14ac:dyDescent="0.2">
      <c r="A275" t="s">
        <v>1087</v>
      </c>
      <c r="B275">
        <f>[4]p08!B275</f>
        <v>0.37762894038470984</v>
      </c>
    </row>
    <row r="276" spans="1:2" x14ac:dyDescent="0.2">
      <c r="A276" t="s">
        <v>1088</v>
      </c>
      <c r="B276">
        <f>[4]p08!B276</f>
        <v>0.34619617248951645</v>
      </c>
    </row>
    <row r="277" spans="1:2" x14ac:dyDescent="0.2">
      <c r="A277" t="s">
        <v>1091</v>
      </c>
      <c r="B277">
        <f>[4]p08!B277</f>
        <v>3284959.8797340952</v>
      </c>
    </row>
    <row r="278" spans="1:2" x14ac:dyDescent="0.2">
      <c r="A278" t="s">
        <v>1092</v>
      </c>
      <c r="B278">
        <f>[4]p08!B278</f>
        <v>0.75078709648507491</v>
      </c>
    </row>
    <row r="279" spans="1:2" x14ac:dyDescent="0.2">
      <c r="A279" t="s">
        <v>1093</v>
      </c>
      <c r="B279">
        <f>[4]p08!B279</f>
        <v>0.42882832412483179</v>
      </c>
    </row>
    <row r="280" spans="1:2" x14ac:dyDescent="0.2">
      <c r="A280" t="s">
        <v>1094</v>
      </c>
      <c r="B280">
        <f>[4]p08!B280</f>
        <v>0.57117167587516815</v>
      </c>
    </row>
    <row r="281" spans="1:2" x14ac:dyDescent="0.2">
      <c r="A281" t="s">
        <v>1099</v>
      </c>
      <c r="B281">
        <f>[4]p08!B281</f>
        <v>6.0191999999999996E-2</v>
      </c>
    </row>
    <row r="282" spans="1:2" x14ac:dyDescent="0.2">
      <c r="A282" t="s">
        <v>1100</v>
      </c>
      <c r="B282">
        <f>[4]p08!B282</f>
        <v>0.11126180644727612</v>
      </c>
    </row>
    <row r="283" spans="1:2" x14ac:dyDescent="0.2">
      <c r="A283" t="s">
        <v>1095</v>
      </c>
      <c r="B283">
        <f>[4]p08!B283</f>
        <v>15637855</v>
      </c>
    </row>
    <row r="284" spans="1:2" x14ac:dyDescent="0.2">
      <c r="A284" t="s">
        <v>1096</v>
      </c>
      <c r="B284">
        <f>[4]p08!B284</f>
        <v>20828614.494323384</v>
      </c>
    </row>
    <row r="285" spans="1:2" x14ac:dyDescent="0.2">
      <c r="A285" t="s">
        <v>1097</v>
      </c>
      <c r="B285">
        <f>[4]p08!B285</f>
        <v>814675.76064808457</v>
      </c>
    </row>
    <row r="286" spans="1:2" x14ac:dyDescent="0.2">
      <c r="A286" t="s">
        <v>1101</v>
      </c>
      <c r="B286">
        <f>[4]p08!B286</f>
        <v>3000000</v>
      </c>
    </row>
    <row r="287" spans="1:2" x14ac:dyDescent="0.2">
      <c r="A287" t="s">
        <v>1102</v>
      </c>
      <c r="B287">
        <f>[4]p08!B287</f>
        <v>0</v>
      </c>
    </row>
    <row r="288" spans="1:2" x14ac:dyDescent="0.2">
      <c r="A288" t="s">
        <v>1103</v>
      </c>
      <c r="B288">
        <f>[4]p08!B288</f>
        <v>0</v>
      </c>
    </row>
    <row r="289" spans="1:2" x14ac:dyDescent="0.2">
      <c r="A289" t="s">
        <v>1069</v>
      </c>
      <c r="B289">
        <f>[4]p08!B289</f>
        <v>2470284.1190860104</v>
      </c>
    </row>
    <row r="290" spans="1:2" x14ac:dyDescent="0.2">
      <c r="A290" t="s">
        <v>508</v>
      </c>
      <c r="B290">
        <f>[4]p08!B290</f>
        <v>8.9361626935111169E-2</v>
      </c>
    </row>
    <row r="291" spans="1:2" x14ac:dyDescent="0.2">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431</v>
      </c>
    </row>
    <row r="2" spans="1:11" x14ac:dyDescent="0.2">
      <c r="A2">
        <v>9</v>
      </c>
      <c r="B2" t="s">
        <v>176</v>
      </c>
      <c r="C2" t="s">
        <v>177</v>
      </c>
      <c r="D2" t="s">
        <v>178</v>
      </c>
      <c r="E2" t="s">
        <v>8</v>
      </c>
      <c r="F2" t="s">
        <v>179</v>
      </c>
      <c r="G2" t="s">
        <v>10</v>
      </c>
      <c r="H2" t="s">
        <v>180</v>
      </c>
    </row>
    <row r="3" spans="1:11" x14ac:dyDescent="0.2">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
      <c r="A5" t="s">
        <v>183</v>
      </c>
      <c r="B5">
        <f>[4]p09!B5</f>
        <v>0</v>
      </c>
      <c r="C5">
        <f>[4]p09!C5</f>
        <v>0</v>
      </c>
      <c r="D5">
        <f>[4]p09!D5</f>
        <v>89668</v>
      </c>
      <c r="E5">
        <f>[4]p09!E5</f>
        <v>0</v>
      </c>
      <c r="F5">
        <f>[4]p09!F5</f>
        <v>0</v>
      </c>
      <c r="G5">
        <f>[4]p09!G5</f>
        <v>0</v>
      </c>
      <c r="H5">
        <f>[4]p09!H5</f>
        <v>0</v>
      </c>
      <c r="I5">
        <f>[4]p09!I5</f>
        <v>0</v>
      </c>
      <c r="J5">
        <f>[4]p09!J5</f>
        <v>0</v>
      </c>
      <c r="K5">
        <f>[4]p09!K5</f>
        <v>0</v>
      </c>
    </row>
    <row r="6" spans="1:11" x14ac:dyDescent="0.2">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
      <c r="A7" t="s">
        <v>185</v>
      </c>
      <c r="B7">
        <f>[4]p09!B7</f>
        <v>0</v>
      </c>
      <c r="C7">
        <f>[4]p09!C7</f>
        <v>0</v>
      </c>
      <c r="D7">
        <f>[4]p09!D7</f>
        <v>1217910</v>
      </c>
      <c r="E7">
        <f>[4]p09!E7</f>
        <v>0</v>
      </c>
      <c r="F7">
        <f>[4]p09!F7</f>
        <v>0</v>
      </c>
      <c r="G7">
        <f>[4]p09!G7</f>
        <v>0</v>
      </c>
      <c r="H7">
        <f>[4]p09!H7</f>
        <v>0</v>
      </c>
      <c r="I7">
        <f>[4]p09!I7</f>
        <v>0</v>
      </c>
      <c r="J7">
        <f>[4]p09!J7</f>
        <v>0</v>
      </c>
      <c r="K7">
        <f>[4]p09!K7</f>
        <v>0</v>
      </c>
    </row>
    <row r="8" spans="1:11" x14ac:dyDescent="0.2">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2">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2">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2">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2">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2">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2">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2">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2">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2">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2">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2">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2">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2">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2">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2">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2">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2">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2">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5" thickBot="1" x14ac:dyDescent="0.25">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x14ac:dyDescent="0.2">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2">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x14ac:dyDescent="0.2">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x14ac:dyDescent="0.2">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x14ac:dyDescent="0.2">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x14ac:dyDescent="0.2">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x14ac:dyDescent="0.2">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x14ac:dyDescent="0.2">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2">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2">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2">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2">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
      <c r="A76" t="s">
        <v>437</v>
      </c>
      <c r="B76">
        <f>[4]p09!B76</f>
        <v>0</v>
      </c>
      <c r="C76">
        <f>[4]p09!C76</f>
        <v>0</v>
      </c>
      <c r="D76">
        <f>[4]p09!D76</f>
        <v>0</v>
      </c>
      <c r="E76">
        <f>[4]p09!E76</f>
        <v>0</v>
      </c>
      <c r="F76">
        <f>[4]p09!F76</f>
        <v>0</v>
      </c>
      <c r="G76">
        <f>[4]p09!G76</f>
        <v>0</v>
      </c>
      <c r="H76">
        <f>[4]p09!H76</f>
        <v>0</v>
      </c>
      <c r="I76">
        <f>[4]p09!I76</f>
        <v>0</v>
      </c>
      <c r="J76">
        <f>[4]p09!J76</f>
        <v>0</v>
      </c>
      <c r="K76">
        <f>[4]p09!K76</f>
        <v>0</v>
      </c>
    </row>
    <row r="77" spans="1:13" ht="13.5" thickBot="1" x14ac:dyDescent="0.25">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2">
      <c r="A78" t="s">
        <v>247</v>
      </c>
      <c r="B78">
        <f>[4]p09!B78</f>
        <v>1</v>
      </c>
    </row>
    <row r="79" spans="1:13" x14ac:dyDescent="0.2">
      <c r="A79" t="s">
        <v>248</v>
      </c>
      <c r="B79">
        <f>[4]p09!B79</f>
        <v>60000</v>
      </c>
    </row>
    <row r="80" spans="1:13" x14ac:dyDescent="0.2">
      <c r="A80" t="s">
        <v>249</v>
      </c>
      <c r="B80">
        <f>[4]p09!B80</f>
        <v>60000</v>
      </c>
    </row>
    <row r="81" spans="1:2" x14ac:dyDescent="0.2">
      <c r="A81" t="s">
        <v>250</v>
      </c>
      <c r="B81">
        <f>[4]p09!B81</f>
        <v>0</v>
      </c>
    </row>
    <row r="82" spans="1:2" x14ac:dyDescent="0.2">
      <c r="A82" t="s">
        <v>251</v>
      </c>
      <c r="B82">
        <f>[4]p09!B82</f>
        <v>0</v>
      </c>
    </row>
    <row r="83" spans="1:2" x14ac:dyDescent="0.2">
      <c r="A83" t="s">
        <v>252</v>
      </c>
      <c r="B83">
        <f>[4]p09!B83</f>
        <v>0</v>
      </c>
    </row>
    <row r="84" spans="1:2" x14ac:dyDescent="0.2">
      <c r="A84" t="s">
        <v>253</v>
      </c>
      <c r="B84">
        <f>[4]p09!B84</f>
        <v>0</v>
      </c>
    </row>
    <row r="85" spans="1:2" x14ac:dyDescent="0.2">
      <c r="A85" t="s">
        <v>254</v>
      </c>
      <c r="B85">
        <f>[4]p09!B85</f>
        <v>71082</v>
      </c>
    </row>
    <row r="86" spans="1:2" x14ac:dyDescent="0.2">
      <c r="A86" t="s">
        <v>255</v>
      </c>
      <c r="B86">
        <f>[4]p09!B86</f>
        <v>26065</v>
      </c>
    </row>
    <row r="87" spans="1:2" x14ac:dyDescent="0.2">
      <c r="A87" t="s">
        <v>256</v>
      </c>
      <c r="B87">
        <f>[4]p09!B87</f>
        <v>22814</v>
      </c>
    </row>
    <row r="88" spans="1:2" x14ac:dyDescent="0.2">
      <c r="A88" t="s">
        <v>257</v>
      </c>
      <c r="B88">
        <f>[4]p09!B88</f>
        <v>35819</v>
      </c>
    </row>
    <row r="89" spans="1:2" x14ac:dyDescent="0.2">
      <c r="A89" t="s">
        <v>258</v>
      </c>
      <c r="B89">
        <f>[4]p09!B89</f>
        <v>40538</v>
      </c>
    </row>
    <row r="90" spans="1:2" x14ac:dyDescent="0.2">
      <c r="A90" t="s">
        <v>259</v>
      </c>
      <c r="B90">
        <f>[4]p09!B90</f>
        <v>110351</v>
      </c>
    </row>
    <row r="91" spans="1:2" x14ac:dyDescent="0.2">
      <c r="A91" t="s">
        <v>260</v>
      </c>
      <c r="B91">
        <f>[4]p09!B91</f>
        <v>71082</v>
      </c>
    </row>
    <row r="92" spans="1:2" x14ac:dyDescent="0.2">
      <c r="A92" t="s">
        <v>261</v>
      </c>
      <c r="B92">
        <f>[4]p09!B92</f>
        <v>26065</v>
      </c>
    </row>
    <row r="93" spans="1:2" x14ac:dyDescent="0.2">
      <c r="A93" t="s">
        <v>262</v>
      </c>
      <c r="B93">
        <f>[4]p09!B93</f>
        <v>22814</v>
      </c>
    </row>
    <row r="94" spans="1:2" x14ac:dyDescent="0.2">
      <c r="A94" t="s">
        <v>263</v>
      </c>
      <c r="B94">
        <f>[4]p09!B94</f>
        <v>35819</v>
      </c>
    </row>
    <row r="95" spans="1:2" x14ac:dyDescent="0.2">
      <c r="A95" t="s">
        <v>264</v>
      </c>
      <c r="B95">
        <f>[4]p09!B95</f>
        <v>40538</v>
      </c>
    </row>
    <row r="96" spans="1:2" x14ac:dyDescent="0.2">
      <c r="A96" t="s">
        <v>265</v>
      </c>
      <c r="B96">
        <f>[4]p09!B96</f>
        <v>110351</v>
      </c>
    </row>
    <row r="97" spans="1:2" x14ac:dyDescent="0.2">
      <c r="A97" t="s">
        <v>266</v>
      </c>
      <c r="B97">
        <f>[4]p09!B97</f>
        <v>0</v>
      </c>
    </row>
    <row r="98" spans="1:2" x14ac:dyDescent="0.2">
      <c r="A98" t="s">
        <v>267</v>
      </c>
      <c r="B98">
        <f>[4]p09!B98</f>
        <v>0</v>
      </c>
    </row>
    <row r="99" spans="1:2" x14ac:dyDescent="0.2">
      <c r="A99" t="s">
        <v>268</v>
      </c>
      <c r="B99">
        <f>[4]p09!B99</f>
        <v>0</v>
      </c>
    </row>
    <row r="100" spans="1:2" x14ac:dyDescent="0.2">
      <c r="A100" t="s">
        <v>269</v>
      </c>
      <c r="B100">
        <f>[4]p09!B100</f>
        <v>0</v>
      </c>
    </row>
    <row r="101" spans="1:2" x14ac:dyDescent="0.2">
      <c r="A101" t="s">
        <v>270</v>
      </c>
      <c r="B101">
        <f>[4]p09!B101</f>
        <v>0</v>
      </c>
    </row>
    <row r="102" spans="1:2" x14ac:dyDescent="0.2">
      <c r="A102" t="s">
        <v>271</v>
      </c>
      <c r="B102">
        <f>[4]p09!B102</f>
        <v>0</v>
      </c>
    </row>
    <row r="103" spans="1:2" x14ac:dyDescent="0.2">
      <c r="A103" t="s">
        <v>272</v>
      </c>
      <c r="B103">
        <f>[4]p09!B103</f>
        <v>243100439.99999997</v>
      </c>
    </row>
    <row r="104" spans="1:2" x14ac:dyDescent="0.2">
      <c r="A104" t="s">
        <v>273</v>
      </c>
      <c r="B104">
        <f>[4]p09!B104</f>
        <v>10321740</v>
      </c>
    </row>
    <row r="105" spans="1:2" x14ac:dyDescent="0.2">
      <c r="A105" t="s">
        <v>274</v>
      </c>
      <c r="B105">
        <f>[4]p09!B105</f>
        <v>7186410</v>
      </c>
    </row>
    <row r="106" spans="1:2" x14ac:dyDescent="0.2">
      <c r="A106" t="s">
        <v>275</v>
      </c>
      <c r="B106">
        <f>[4]p09!B106</f>
        <v>1192772.7</v>
      </c>
    </row>
    <row r="107" spans="1:2" x14ac:dyDescent="0.2">
      <c r="A107" t="s">
        <v>276</v>
      </c>
      <c r="B107">
        <f>[4]p09!B107</f>
        <v>1897178.4</v>
      </c>
    </row>
    <row r="108" spans="1:2" x14ac:dyDescent="0.2">
      <c r="A108" t="s">
        <v>277</v>
      </c>
      <c r="B108">
        <f>[4]p09!B108</f>
        <v>4767163.2</v>
      </c>
    </row>
    <row r="109" spans="1:2" x14ac:dyDescent="0.2">
      <c r="A109" t="s">
        <v>278</v>
      </c>
      <c r="B109">
        <f>[4]p09!B109</f>
        <v>1671.0868762675682</v>
      </c>
    </row>
    <row r="110" spans="1:2" x14ac:dyDescent="0.2">
      <c r="A110" t="s">
        <v>279</v>
      </c>
      <c r="B110">
        <f>[4]p09!B110</f>
        <v>253.05789960595223</v>
      </c>
    </row>
    <row r="111" spans="1:2" x14ac:dyDescent="0.2">
      <c r="A111" t="s">
        <v>280</v>
      </c>
      <c r="B111">
        <f>[4]p09!B111</f>
        <v>136.37605541953715</v>
      </c>
    </row>
    <row r="112" spans="1:2" x14ac:dyDescent="0.2">
      <c r="A112" t="s">
        <v>281</v>
      </c>
      <c r="B112">
        <f>[4]p09!B112</f>
        <v>12.875131834182978</v>
      </c>
    </row>
    <row r="113" spans="1:2" x14ac:dyDescent="0.2">
      <c r="A113" t="s">
        <v>282</v>
      </c>
      <c r="B113">
        <f>[4]p09!B113</f>
        <v>15.252079249724453</v>
      </c>
    </row>
    <row r="114" spans="1:2" x14ac:dyDescent="0.2">
      <c r="A114" t="s">
        <v>283</v>
      </c>
      <c r="B114">
        <f>[4]p09!B114</f>
        <v>19.807895129512275</v>
      </c>
    </row>
    <row r="115" spans="1:2" x14ac:dyDescent="0.2">
      <c r="A115" t="s">
        <v>284</v>
      </c>
      <c r="B115">
        <f>[4]p09!B115</f>
        <v>15000018</v>
      </c>
    </row>
    <row r="116" spans="1:2" x14ac:dyDescent="0.2">
      <c r="A116" t="s">
        <v>285</v>
      </c>
      <c r="B116">
        <f>[4]p09!B116</f>
        <v>799998.4</v>
      </c>
    </row>
    <row r="117" spans="1:2" x14ac:dyDescent="0.2">
      <c r="A117" t="s">
        <v>286</v>
      </c>
      <c r="B117">
        <f>[4]p09!B117</f>
        <v>799999.6</v>
      </c>
    </row>
    <row r="118" spans="1:2" x14ac:dyDescent="0.2">
      <c r="A118" t="s">
        <v>287</v>
      </c>
      <c r="B118">
        <f>[4]p09!B118</f>
        <v>149999.85</v>
      </c>
    </row>
    <row r="119" spans="1:2" x14ac:dyDescent="0.2">
      <c r="A119" t="s">
        <v>288</v>
      </c>
      <c r="B119">
        <f>[4]p09!B119</f>
        <v>299999.7</v>
      </c>
    </row>
    <row r="120" spans="1:2" x14ac:dyDescent="0.2">
      <c r="A120" t="s">
        <v>289</v>
      </c>
      <c r="B120">
        <f>[4]p09!B120</f>
        <v>800000</v>
      </c>
    </row>
    <row r="121" spans="1:2" x14ac:dyDescent="0.2">
      <c r="A121" t="s">
        <v>290</v>
      </c>
      <c r="B121">
        <f>[4]p09!B121</f>
        <v>21879039.599999998</v>
      </c>
    </row>
    <row r="122" spans="1:2" x14ac:dyDescent="0.2">
      <c r="A122" t="s">
        <v>291</v>
      </c>
      <c r="B122">
        <f>[4]p09!B122</f>
        <v>712200.06</v>
      </c>
    </row>
    <row r="123" spans="1:2" x14ac:dyDescent="0.2">
      <c r="A123" t="s">
        <v>292</v>
      </c>
      <c r="B123">
        <f>[4]p09!B123</f>
        <v>0</v>
      </c>
    </row>
    <row r="124" spans="1:2" x14ac:dyDescent="0.2">
      <c r="A124" t="s">
        <v>293</v>
      </c>
      <c r="B124">
        <f>[4]p09!B124</f>
        <v>137168.86050000001</v>
      </c>
    </row>
    <row r="125" spans="1:2" x14ac:dyDescent="0.2">
      <c r="A125" t="s">
        <v>294</v>
      </c>
      <c r="B125">
        <f>[4]p09!B125</f>
        <v>218175.51599999997</v>
      </c>
    </row>
    <row r="126" spans="1:2" x14ac:dyDescent="0.2">
      <c r="A126" t="s">
        <v>295</v>
      </c>
      <c r="B126">
        <f>[4]p09!B126</f>
        <v>274111.88400000002</v>
      </c>
    </row>
    <row r="127" spans="1:2" x14ac:dyDescent="0.2">
      <c r="A127" t="s">
        <v>296</v>
      </c>
      <c r="B127">
        <f>[4]p09!B127</f>
        <v>49302</v>
      </c>
    </row>
    <row r="128" spans="1:2" x14ac:dyDescent="0.2">
      <c r="A128" t="s">
        <v>297</v>
      </c>
      <c r="B128">
        <f>[4]p09!B128</f>
        <v>30168</v>
      </c>
    </row>
    <row r="129" spans="1:2" x14ac:dyDescent="0.2">
      <c r="A129" t="s">
        <v>298</v>
      </c>
      <c r="B129">
        <f>[4]p09!B129</f>
        <v>18440</v>
      </c>
    </row>
    <row r="130" spans="1:2" x14ac:dyDescent="0.2">
      <c r="A130" t="s">
        <v>299</v>
      </c>
      <c r="B130">
        <f>[4]p09!B130</f>
        <v>33062</v>
      </c>
    </row>
    <row r="131" spans="1:2" x14ac:dyDescent="0.2">
      <c r="A131" t="s">
        <v>300</v>
      </c>
      <c r="B131">
        <f>[4]p09!B131</f>
        <v>44451</v>
      </c>
    </row>
    <row r="132" spans="1:2" x14ac:dyDescent="0.2">
      <c r="A132" t="s">
        <v>301</v>
      </c>
      <c r="B132">
        <f>[4]p09!B132</f>
        <v>110316</v>
      </c>
    </row>
    <row r="133" spans="1:2" x14ac:dyDescent="0.2">
      <c r="A133" t="s">
        <v>302</v>
      </c>
      <c r="B133">
        <f>[4]p09!B133</f>
        <v>49302</v>
      </c>
    </row>
    <row r="134" spans="1:2" x14ac:dyDescent="0.2">
      <c r="A134" t="s">
        <v>303</v>
      </c>
      <c r="B134">
        <f>[4]p09!B134</f>
        <v>30168</v>
      </c>
    </row>
    <row r="135" spans="1:2" x14ac:dyDescent="0.2">
      <c r="A135" t="s">
        <v>304</v>
      </c>
      <c r="B135">
        <f>[4]p09!B135</f>
        <v>18440</v>
      </c>
    </row>
    <row r="136" spans="1:2" x14ac:dyDescent="0.2">
      <c r="A136" t="s">
        <v>305</v>
      </c>
      <c r="B136">
        <f>[4]p09!B136</f>
        <v>33062</v>
      </c>
    </row>
    <row r="137" spans="1:2" x14ac:dyDescent="0.2">
      <c r="A137" t="s">
        <v>306</v>
      </c>
      <c r="B137">
        <f>[4]p09!B137</f>
        <v>44451</v>
      </c>
    </row>
    <row r="138" spans="1:2" x14ac:dyDescent="0.2">
      <c r="A138" t="s">
        <v>307</v>
      </c>
      <c r="B138">
        <f>[4]p09!B138</f>
        <v>110316</v>
      </c>
    </row>
    <row r="139" spans="1:2" x14ac:dyDescent="0.2">
      <c r="A139" t="s">
        <v>308</v>
      </c>
      <c r="B139">
        <f>[4]p09!B139</f>
        <v>0</v>
      </c>
    </row>
    <row r="140" spans="1:2" x14ac:dyDescent="0.2">
      <c r="A140" t="s">
        <v>309</v>
      </c>
      <c r="B140">
        <f>[4]p09!B140</f>
        <v>0</v>
      </c>
    </row>
    <row r="141" spans="1:2" x14ac:dyDescent="0.2">
      <c r="A141" t="s">
        <v>310</v>
      </c>
      <c r="B141">
        <f>[4]p09!B141</f>
        <v>0</v>
      </c>
    </row>
    <row r="142" spans="1:2" x14ac:dyDescent="0.2">
      <c r="A142" t="s">
        <v>311</v>
      </c>
      <c r="B142">
        <f>[4]p09!B142</f>
        <v>0</v>
      </c>
    </row>
    <row r="143" spans="1:2" x14ac:dyDescent="0.2">
      <c r="A143" t="s">
        <v>312</v>
      </c>
      <c r="B143">
        <f>[4]p09!B143</f>
        <v>0</v>
      </c>
    </row>
    <row r="144" spans="1:2" x14ac:dyDescent="0.2">
      <c r="A144" t="s">
        <v>313</v>
      </c>
      <c r="B144">
        <f>[4]p09!B144</f>
        <v>0</v>
      </c>
    </row>
    <row r="145" spans="1:2" x14ac:dyDescent="0.2">
      <c r="A145" t="s">
        <v>314</v>
      </c>
      <c r="B145">
        <f>[4]p09!B145</f>
        <v>266230800</v>
      </c>
    </row>
    <row r="146" spans="1:2" x14ac:dyDescent="0.2">
      <c r="A146" t="s">
        <v>315</v>
      </c>
      <c r="B146">
        <f>[4]p09!B146</f>
        <v>13575600.000000002</v>
      </c>
    </row>
    <row r="147" spans="1:2" x14ac:dyDescent="0.2">
      <c r="A147" t="s">
        <v>316</v>
      </c>
      <c r="B147">
        <f>[4]p09!B147</f>
        <v>8298000</v>
      </c>
    </row>
    <row r="148" spans="1:2" x14ac:dyDescent="0.2">
      <c r="A148" t="s">
        <v>317</v>
      </c>
      <c r="B148">
        <f>[4]p09!B148</f>
        <v>1368766.8</v>
      </c>
    </row>
    <row r="149" spans="1:2" x14ac:dyDescent="0.2">
      <c r="A149" t="s">
        <v>318</v>
      </c>
      <c r="B149">
        <f>[4]p09!B149</f>
        <v>2320342.2000000002</v>
      </c>
    </row>
    <row r="150" spans="1:2" x14ac:dyDescent="0.2">
      <c r="A150" t="s">
        <v>319</v>
      </c>
      <c r="B150">
        <f>[4]p09!B150</f>
        <v>5262073.2</v>
      </c>
    </row>
    <row r="151" spans="1:2" x14ac:dyDescent="0.2">
      <c r="A151" t="s">
        <v>320</v>
      </c>
      <c r="B151">
        <f>[4]p09!B151</f>
        <v>2826.7373171071463</v>
      </c>
    </row>
    <row r="152" spans="1:2" x14ac:dyDescent="0.2">
      <c r="A152" t="s">
        <v>321</v>
      </c>
      <c r="B152">
        <f>[4]p09!B152</f>
        <v>395.45129577159321</v>
      </c>
    </row>
    <row r="153" spans="1:2" x14ac:dyDescent="0.2">
      <c r="A153" t="s">
        <v>322</v>
      </c>
      <c r="B153">
        <f>[4]p09!B153</f>
        <v>230.68775806276707</v>
      </c>
    </row>
    <row r="154" spans="1:2" x14ac:dyDescent="0.2">
      <c r="A154" t="s">
        <v>323</v>
      </c>
      <c r="B154">
        <f>[4]p09!B154</f>
        <v>20.924301794478676</v>
      </c>
    </row>
    <row r="155" spans="1:2" x14ac:dyDescent="0.2">
      <c r="A155" t="s">
        <v>324</v>
      </c>
      <c r="B155">
        <f>[4]p09!B155</f>
        <v>24.787249818074738</v>
      </c>
    </row>
    <row r="156" spans="1:2" x14ac:dyDescent="0.2">
      <c r="A156" t="s">
        <v>325</v>
      </c>
      <c r="B156">
        <f>[4]p09!B156</f>
        <v>31.891233529967195</v>
      </c>
    </row>
    <row r="157" spans="1:2" x14ac:dyDescent="0.2">
      <c r="A157" t="s">
        <v>326</v>
      </c>
      <c r="B157">
        <f>[4]p09!B157</f>
        <v>24999972</v>
      </c>
    </row>
    <row r="158" spans="1:2" x14ac:dyDescent="0.2">
      <c r="A158" t="s">
        <v>327</v>
      </c>
      <c r="B158">
        <f>[4]p09!B158</f>
        <v>1500003.2</v>
      </c>
    </row>
    <row r="159" spans="1:2" x14ac:dyDescent="0.2">
      <c r="A159" t="s">
        <v>328</v>
      </c>
      <c r="B159">
        <f>[4]p09!B159</f>
        <v>1100003</v>
      </c>
    </row>
    <row r="160" spans="1:2" x14ac:dyDescent="0.2">
      <c r="A160" t="s">
        <v>329</v>
      </c>
      <c r="B160">
        <f>[4]p09!B160</f>
        <v>160000.1</v>
      </c>
    </row>
    <row r="161" spans="1:2" x14ac:dyDescent="0.2">
      <c r="A161" t="s">
        <v>330</v>
      </c>
      <c r="B161">
        <f>[4]p09!B161</f>
        <v>550000.22</v>
      </c>
    </row>
    <row r="162" spans="1:2" x14ac:dyDescent="0.2">
      <c r="A162" t="s">
        <v>331</v>
      </c>
      <c r="B162">
        <f>[4]p09!B162</f>
        <v>700000</v>
      </c>
    </row>
    <row r="163" spans="1:2" x14ac:dyDescent="0.2">
      <c r="A163" t="s">
        <v>332</v>
      </c>
      <c r="B163">
        <f>[4]p09!B163</f>
        <v>23960772</v>
      </c>
    </row>
    <row r="164" spans="1:2" x14ac:dyDescent="0.2">
      <c r="A164" t="s">
        <v>333</v>
      </c>
      <c r="B164">
        <f>[4]p09!B164</f>
        <v>0</v>
      </c>
    </row>
    <row r="165" spans="1:2" x14ac:dyDescent="0.2">
      <c r="A165" t="s">
        <v>334</v>
      </c>
      <c r="B165">
        <f>[4]p09!B165</f>
        <v>763416</v>
      </c>
    </row>
    <row r="166" spans="1:2" x14ac:dyDescent="0.2">
      <c r="A166" t="s">
        <v>335</v>
      </c>
      <c r="B166">
        <f>[4]p09!B166</f>
        <v>157408.18199999997</v>
      </c>
    </row>
    <row r="167" spans="1:2" x14ac:dyDescent="0.2">
      <c r="A167" t="s">
        <v>336</v>
      </c>
      <c r="B167">
        <f>[4]p09!B167</f>
        <v>266839.353</v>
      </c>
    </row>
    <row r="168" spans="1:2" x14ac:dyDescent="0.2">
      <c r="A168" t="s">
        <v>337</v>
      </c>
      <c r="B168">
        <f>[4]p09!B168</f>
        <v>0</v>
      </c>
    </row>
    <row r="169" spans="1:2" x14ac:dyDescent="0.2">
      <c r="A169" t="s">
        <v>338</v>
      </c>
      <c r="B169">
        <f>[4]p09!B169</f>
        <v>3</v>
      </c>
    </row>
    <row r="170" spans="1:2" x14ac:dyDescent="0.2">
      <c r="A170" t="s">
        <v>339</v>
      </c>
      <c r="B170">
        <f>[4]p09!B170</f>
        <v>6</v>
      </c>
    </row>
    <row r="171" spans="1:2" x14ac:dyDescent="0.2">
      <c r="A171" t="s">
        <v>340</v>
      </c>
      <c r="B171">
        <f>[4]p09!B171</f>
        <v>289458</v>
      </c>
    </row>
    <row r="172" spans="1:2" x14ac:dyDescent="0.2">
      <c r="A172" t="s">
        <v>341</v>
      </c>
      <c r="B172">
        <f>[4]p09!B172</f>
        <v>8139263.1500000004</v>
      </c>
    </row>
    <row r="173" spans="1:2" x14ac:dyDescent="0.2">
      <c r="A173" t="s">
        <v>342</v>
      </c>
      <c r="B173">
        <f>[4]p09!B173</f>
        <v>27360739.150000002</v>
      </c>
    </row>
    <row r="174" spans="1:2" x14ac:dyDescent="0.2">
      <c r="A174" t="s">
        <v>343</v>
      </c>
      <c r="B174">
        <f>[4]p09!B174</f>
        <v>290400</v>
      </c>
    </row>
    <row r="175" spans="1:2" x14ac:dyDescent="0.2">
      <c r="A175" t="s">
        <v>344</v>
      </c>
      <c r="B175">
        <f>[4]p09!B175</f>
        <v>8139263.1500000004</v>
      </c>
    </row>
    <row r="176" spans="1:2" x14ac:dyDescent="0.2">
      <c r="A176" t="s">
        <v>345</v>
      </c>
      <c r="B176">
        <f>[4]p09!B176</f>
        <v>27540959.600000001</v>
      </c>
    </row>
    <row r="177" spans="1:2" x14ac:dyDescent="0.2">
      <c r="A177" t="s">
        <v>346</v>
      </c>
      <c r="B177">
        <f>[4]p09!B177</f>
        <v>286770</v>
      </c>
    </row>
    <row r="178" spans="1:2" x14ac:dyDescent="0.2">
      <c r="A178" t="s">
        <v>347</v>
      </c>
      <c r="B178">
        <f>[4]p09!B178</f>
        <v>8006669.0140845058</v>
      </c>
    </row>
    <row r="179" spans="1:2" x14ac:dyDescent="0.2">
      <c r="A179" t="s">
        <v>348</v>
      </c>
      <c r="B179">
        <f>[4]p09!B179</f>
        <v>26546512.999999996</v>
      </c>
    </row>
    <row r="180" spans="1:2" x14ac:dyDescent="0.2">
      <c r="A180" t="s">
        <v>349</v>
      </c>
      <c r="B180">
        <f>[4]p09!B180</f>
        <v>262167</v>
      </c>
    </row>
    <row r="181" spans="1:2" x14ac:dyDescent="0.2">
      <c r="A181" t="s">
        <v>350</v>
      </c>
      <c r="B181">
        <f>[4]p09!B181</f>
        <v>1853689</v>
      </c>
    </row>
    <row r="182" spans="1:2" x14ac:dyDescent="0.2">
      <c r="A182" t="s">
        <v>351</v>
      </c>
      <c r="B182">
        <f>[4]p09!B182</f>
        <v>6146311</v>
      </c>
    </row>
    <row r="183" spans="1:2" x14ac:dyDescent="0.2">
      <c r="A183" t="s">
        <v>352</v>
      </c>
      <c r="B183">
        <f>[4]p09!B183</f>
        <v>311195</v>
      </c>
    </row>
    <row r="184" spans="1:2" x14ac:dyDescent="0.2">
      <c r="A184" t="s">
        <v>353</v>
      </c>
      <c r="B184">
        <f>[4]p09!B184</f>
        <v>1853689</v>
      </c>
    </row>
    <row r="185" spans="1:2" x14ac:dyDescent="0.2">
      <c r="A185" t="s">
        <v>354</v>
      </c>
      <c r="B185">
        <f>[4]p09!B185</f>
        <v>7292574</v>
      </c>
    </row>
    <row r="186" spans="1:2" x14ac:dyDescent="0.2">
      <c r="A186" t="s">
        <v>355</v>
      </c>
      <c r="B186">
        <f>[4]p09!B186</f>
        <v>307305</v>
      </c>
    </row>
    <row r="187" spans="1:2" x14ac:dyDescent="0.2">
      <c r="A187" t="s">
        <v>356</v>
      </c>
      <c r="B187">
        <f>[4]p09!B187</f>
        <v>1838387</v>
      </c>
    </row>
    <row r="188" spans="1:2" x14ac:dyDescent="0.2">
      <c r="A188" t="s">
        <v>357</v>
      </c>
      <c r="B188">
        <f>[4]p09!B188</f>
        <v>7153074</v>
      </c>
    </row>
    <row r="189" spans="1:2" x14ac:dyDescent="0.2">
      <c r="A189" t="s">
        <v>358</v>
      </c>
      <c r="B189">
        <f>[4]p09!B189</f>
        <v>0</v>
      </c>
    </row>
    <row r="190" spans="1:2" x14ac:dyDescent="0.2">
      <c r="A190" t="s">
        <v>359</v>
      </c>
      <c r="B190">
        <f>[4]p09!B190</f>
        <v>0</v>
      </c>
    </row>
    <row r="191" spans="1:2" x14ac:dyDescent="0.2">
      <c r="A191" t="s">
        <v>360</v>
      </c>
      <c r="B191">
        <f>[4]p09!B191</f>
        <v>0</v>
      </c>
    </row>
    <row r="192" spans="1:2" x14ac:dyDescent="0.2">
      <c r="A192" t="s">
        <v>361</v>
      </c>
      <c r="B192">
        <f>[4]p09!B192</f>
        <v>76174</v>
      </c>
    </row>
    <row r="193" spans="1:2" x14ac:dyDescent="0.2">
      <c r="A193" t="s">
        <v>362</v>
      </c>
      <c r="B193">
        <f>[4]p09!B193</f>
        <v>9342208.4000000004</v>
      </c>
    </row>
    <row r="194" spans="1:2" x14ac:dyDescent="0.2">
      <c r="A194" t="s">
        <v>363</v>
      </c>
      <c r="B194">
        <f>[4]p09!B194</f>
        <v>122.64301660344506</v>
      </c>
    </row>
    <row r="195" spans="1:2" x14ac:dyDescent="0.2">
      <c r="A195" t="s">
        <v>364</v>
      </c>
      <c r="B195">
        <f>[4]p09!B195</f>
        <v>0</v>
      </c>
    </row>
    <row r="196" spans="1:2" x14ac:dyDescent="0.2">
      <c r="A196" t="s">
        <v>365</v>
      </c>
      <c r="B196">
        <f>[4]p09!B196</f>
        <v>0</v>
      </c>
    </row>
    <row r="197" spans="1:2" x14ac:dyDescent="0.2">
      <c r="A197" t="s">
        <v>366</v>
      </c>
      <c r="B197">
        <f>[4]p09!B197</f>
        <v>0</v>
      </c>
    </row>
    <row r="198" spans="1:2" x14ac:dyDescent="0.2">
      <c r="A198" t="s">
        <v>367</v>
      </c>
      <c r="B198">
        <f>[4]p09!B198</f>
        <v>0</v>
      </c>
    </row>
    <row r="199" spans="1:2" x14ac:dyDescent="0.2">
      <c r="A199" t="s">
        <v>368</v>
      </c>
      <c r="B199">
        <f>[4]p09!B199</f>
        <v>0</v>
      </c>
    </row>
    <row r="200" spans="1:2" x14ac:dyDescent="0.2">
      <c r="A200" t="s">
        <v>369</v>
      </c>
      <c r="B200">
        <f>[4]p09!B200</f>
        <v>0</v>
      </c>
    </row>
    <row r="201" spans="1:2" x14ac:dyDescent="0.2">
      <c r="A201" t="s">
        <v>370</v>
      </c>
      <c r="B201">
        <f>[4]p09!B201</f>
        <v>5919</v>
      </c>
    </row>
    <row r="202" spans="1:2" x14ac:dyDescent="0.2">
      <c r="A202" t="s">
        <v>371</v>
      </c>
      <c r="B202">
        <f>[4]p09!B202</f>
        <v>180618</v>
      </c>
    </row>
    <row r="203" spans="1:2" x14ac:dyDescent="0.2">
      <c r="A203" t="s">
        <v>372</v>
      </c>
      <c r="B203">
        <f>[4]p09!B203</f>
        <v>30.514900807500563</v>
      </c>
    </row>
    <row r="204" spans="1:2" x14ac:dyDescent="0.2">
      <c r="A204" t="s">
        <v>373</v>
      </c>
      <c r="B204">
        <f>[4]p09!B204</f>
        <v>22655</v>
      </c>
    </row>
    <row r="205" spans="1:2" x14ac:dyDescent="0.2">
      <c r="A205" t="s">
        <v>374</v>
      </c>
      <c r="B205">
        <f>[4]p09!B205</f>
        <v>759280</v>
      </c>
    </row>
    <row r="206" spans="1:2" x14ac:dyDescent="0.2">
      <c r="A206" t="s">
        <v>375</v>
      </c>
      <c r="B206">
        <f>[4]p09!B206</f>
        <v>33.514900807500567</v>
      </c>
    </row>
    <row r="207" spans="1:2" x14ac:dyDescent="0.2">
      <c r="A207" t="s">
        <v>376</v>
      </c>
      <c r="B207">
        <f>[4]p09!B207</f>
        <v>102676</v>
      </c>
    </row>
    <row r="208" spans="1:2" x14ac:dyDescent="0.2">
      <c r="A208" t="s">
        <v>377</v>
      </c>
      <c r="B208">
        <f>[4]p09!B208</f>
        <v>191663</v>
      </c>
    </row>
    <row r="209" spans="1:2" x14ac:dyDescent="0.2">
      <c r="A209" t="s">
        <v>378</v>
      </c>
      <c r="B209">
        <f>[4]p09!B209</f>
        <v>0</v>
      </c>
    </row>
    <row r="210" spans="1:2" x14ac:dyDescent="0.2">
      <c r="A210" t="s">
        <v>379</v>
      </c>
      <c r="B210">
        <f>[4]p09!B210</f>
        <v>0</v>
      </c>
    </row>
    <row r="211" spans="1:2" x14ac:dyDescent="0.2">
      <c r="A211" t="s">
        <v>380</v>
      </c>
      <c r="B211">
        <f>[4]p09!B211</f>
        <v>562646.69999999995</v>
      </c>
    </row>
    <row r="212" spans="1:2" x14ac:dyDescent="0.2">
      <c r="A212" t="s">
        <v>381</v>
      </c>
      <c r="B212">
        <f>[4]p09!B212</f>
        <v>650284</v>
      </c>
    </row>
    <row r="213" spans="1:2" x14ac:dyDescent="0.2">
      <c r="A213" t="s">
        <v>382</v>
      </c>
      <c r="B213">
        <f>[4]p09!B213</f>
        <v>29409855.605096083</v>
      </c>
    </row>
    <row r="214" spans="1:2" x14ac:dyDescent="0.2">
      <c r="A214" t="s">
        <v>137</v>
      </c>
      <c r="B214">
        <f>[4]p09!B214</f>
        <v>377860</v>
      </c>
    </row>
    <row r="215" spans="1:2" x14ac:dyDescent="0.2">
      <c r="A215" t="s">
        <v>383</v>
      </c>
      <c r="B215">
        <f>[4]p09!B215</f>
        <v>-123367.23914717692</v>
      </c>
    </row>
    <row r="216" spans="1:2" x14ac:dyDescent="0.2">
      <c r="A216" t="s">
        <v>384</v>
      </c>
      <c r="B216">
        <f>[4]p09!B216</f>
        <v>29664348.365948908</v>
      </c>
    </row>
    <row r="217" spans="1:2" x14ac:dyDescent="0.2">
      <c r="A217" t="s">
        <v>385</v>
      </c>
      <c r="B217">
        <f>[4]p09!B217</f>
        <v>14347146</v>
      </c>
    </row>
    <row r="218" spans="1:2" x14ac:dyDescent="0.2">
      <c r="A218" t="s">
        <v>386</v>
      </c>
      <c r="B218">
        <f>[4]p09!B218</f>
        <v>856985.7</v>
      </c>
    </row>
    <row r="219" spans="1:2" x14ac:dyDescent="0.2">
      <c r="A219" t="s">
        <v>387</v>
      </c>
      <c r="B219">
        <f>[4]p09!B219</f>
        <v>3993679</v>
      </c>
    </row>
    <row r="220" spans="1:2" x14ac:dyDescent="0.2">
      <c r="A220" t="s">
        <v>388</v>
      </c>
      <c r="B220">
        <f>[4]p09!B220</f>
        <v>204748</v>
      </c>
    </row>
    <row r="221" spans="1:2" x14ac:dyDescent="0.2">
      <c r="A221" t="s">
        <v>145</v>
      </c>
      <c r="B221">
        <f>[4]p09!B221</f>
        <v>3800000</v>
      </c>
    </row>
    <row r="222" spans="1:2" x14ac:dyDescent="0.2">
      <c r="A222" t="s">
        <v>146</v>
      </c>
      <c r="B222">
        <f>[4]p09!B222</f>
        <v>356543</v>
      </c>
    </row>
    <row r="223" spans="1:2" x14ac:dyDescent="0.2">
      <c r="A223" t="s">
        <v>389</v>
      </c>
      <c r="B223">
        <f>[4]p09!B223</f>
        <v>135879</v>
      </c>
    </row>
    <row r="224" spans="1:2" x14ac:dyDescent="0.2">
      <c r="A224" t="s">
        <v>390</v>
      </c>
      <c r="B224">
        <f>[4]p09!B224</f>
        <v>0</v>
      </c>
    </row>
    <row r="225" spans="1:2" x14ac:dyDescent="0.2">
      <c r="A225" t="s">
        <v>391</v>
      </c>
      <c r="B225">
        <f>[4]p09!B225</f>
        <v>0</v>
      </c>
    </row>
    <row r="226" spans="1:2" x14ac:dyDescent="0.2">
      <c r="A226" t="s">
        <v>392</v>
      </c>
      <c r="B226">
        <f>[4]p09!B226</f>
        <v>1300000</v>
      </c>
    </row>
    <row r="227" spans="1:2" x14ac:dyDescent="0.2">
      <c r="A227" t="s">
        <v>152</v>
      </c>
      <c r="B227">
        <f>[4]p09!B227</f>
        <v>160000</v>
      </c>
    </row>
    <row r="228" spans="1:2" x14ac:dyDescent="0.2">
      <c r="A228" t="s">
        <v>393</v>
      </c>
      <c r="B228">
        <f>[4]p09!B228</f>
        <v>100000</v>
      </c>
    </row>
    <row r="229" spans="1:2" x14ac:dyDescent="0.2">
      <c r="A229" t="s">
        <v>394</v>
      </c>
      <c r="B229">
        <f>[4]p09!B229</f>
        <v>54490</v>
      </c>
    </row>
    <row r="230" spans="1:2" x14ac:dyDescent="0.2">
      <c r="A230" t="s">
        <v>395</v>
      </c>
      <c r="B230">
        <f>[4]p09!B230</f>
        <v>2049050.0294580043</v>
      </c>
    </row>
    <row r="231" spans="1:2" x14ac:dyDescent="0.2">
      <c r="A231" t="s">
        <v>396</v>
      </c>
      <c r="B231">
        <f>[4]p09!B231</f>
        <v>27358520.729458004</v>
      </c>
    </row>
    <row r="232" spans="1:2" x14ac:dyDescent="0.2">
      <c r="A232" t="s">
        <v>397</v>
      </c>
      <c r="B232">
        <f>[4]p09!B232</f>
        <v>2305827.6364909038</v>
      </c>
    </row>
    <row r="233" spans="1:2" x14ac:dyDescent="0.2">
      <c r="A233" t="s">
        <v>398</v>
      </c>
      <c r="B233">
        <f>[4]p09!B233</f>
        <v>783981</v>
      </c>
    </row>
    <row r="234" spans="1:2" x14ac:dyDescent="0.2">
      <c r="A234" t="s">
        <v>243</v>
      </c>
      <c r="B234">
        <f>[4]p09!B234</f>
        <v>1521846.6364909038</v>
      </c>
    </row>
    <row r="235" spans="1:2" x14ac:dyDescent="0.2">
      <c r="A235" t="s">
        <v>399</v>
      </c>
      <c r="B235">
        <f>[4]p09!B235</f>
        <v>6250000</v>
      </c>
    </row>
    <row r="236" spans="1:2" x14ac:dyDescent="0.2">
      <c r="A236" t="s">
        <v>400</v>
      </c>
      <c r="B236">
        <f>[4]p09!B236</f>
        <v>11666666.666666668</v>
      </c>
    </row>
    <row r="237" spans="1:2" x14ac:dyDescent="0.2">
      <c r="A237" t="s">
        <v>401</v>
      </c>
      <c r="B237">
        <f>[4]p09!B237</f>
        <v>10000000</v>
      </c>
    </row>
    <row r="238" spans="1:2" x14ac:dyDescent="0.2">
      <c r="A238" t="s">
        <v>402</v>
      </c>
      <c r="B238">
        <f>[4]p09!B238</f>
        <v>400</v>
      </c>
    </row>
    <row r="239" spans="1:2" x14ac:dyDescent="0.2">
      <c r="A239" t="s">
        <v>403</v>
      </c>
      <c r="B239">
        <f>[4]p09!B239</f>
        <v>300</v>
      </c>
    </row>
    <row r="240" spans="1:2" x14ac:dyDescent="0.2">
      <c r="A240" t="s">
        <v>404</v>
      </c>
      <c r="B240">
        <f>[4]p09!B240</f>
        <v>1000</v>
      </c>
    </row>
    <row r="241" spans="1:2" x14ac:dyDescent="0.2">
      <c r="A241" t="s">
        <v>405</v>
      </c>
      <c r="B241">
        <f>[4]p09!B241</f>
        <v>1.4</v>
      </c>
    </row>
    <row r="242" spans="1:2" x14ac:dyDescent="0.2">
      <c r="A242" t="s">
        <v>406</v>
      </c>
      <c r="B242">
        <f>[4]p09!B242</f>
        <v>2.2799999999999998</v>
      </c>
    </row>
    <row r="243" spans="1:2" x14ac:dyDescent="0.2">
      <c r="A243" t="s">
        <v>407</v>
      </c>
      <c r="B243">
        <f>[4]p09!B243</f>
        <v>40700922</v>
      </c>
    </row>
    <row r="244" spans="1:2" x14ac:dyDescent="0.2">
      <c r="A244" t="s">
        <v>408</v>
      </c>
      <c r="B244">
        <f>[4]p09!B244</f>
        <v>24706524</v>
      </c>
    </row>
    <row r="245" spans="1:2" x14ac:dyDescent="0.2">
      <c r="A245" t="s">
        <v>409</v>
      </c>
      <c r="B245">
        <f>[4]p09!B245</f>
        <v>75000</v>
      </c>
    </row>
    <row r="246" spans="1:2" x14ac:dyDescent="0.2">
      <c r="A246" t="s">
        <v>410</v>
      </c>
      <c r="B246">
        <f>[4]p09!B246</f>
        <v>0</v>
      </c>
    </row>
    <row r="247" spans="1:2" x14ac:dyDescent="0.2">
      <c r="A247" t="s">
        <v>411</v>
      </c>
      <c r="B247">
        <f>[4]p09!B247</f>
        <v>1.9</v>
      </c>
    </row>
    <row r="248" spans="1:2" x14ac:dyDescent="0.2">
      <c r="A248" t="s">
        <v>412</v>
      </c>
      <c r="B248">
        <f>[4]p09!B248</f>
        <v>1.9</v>
      </c>
    </row>
    <row r="249" spans="1:2" x14ac:dyDescent="0.2">
      <c r="A249" t="s">
        <v>413</v>
      </c>
      <c r="B249">
        <f>[4]p09!B249</f>
        <v>400</v>
      </c>
    </row>
    <row r="250" spans="1:2" x14ac:dyDescent="0.2">
      <c r="A250" t="s">
        <v>414</v>
      </c>
      <c r="B250">
        <f>[4]p09!B250</f>
        <v>-2</v>
      </c>
    </row>
    <row r="251" spans="1:2" x14ac:dyDescent="0.2">
      <c r="A251" t="s">
        <v>415</v>
      </c>
      <c r="B251">
        <f>[4]p09!B251</f>
        <v>-2</v>
      </c>
    </row>
    <row r="252" spans="1:2" x14ac:dyDescent="0.2">
      <c r="A252" t="s">
        <v>416</v>
      </c>
      <c r="B252">
        <f>[4]p09!B252</f>
        <v>-1</v>
      </c>
    </row>
    <row r="253" spans="1:2" x14ac:dyDescent="0.2">
      <c r="A253" t="s">
        <v>417</v>
      </c>
      <c r="B253">
        <f>[4]p09!B253</f>
        <v>-1</v>
      </c>
    </row>
    <row r="254" spans="1:2" x14ac:dyDescent="0.2">
      <c r="A254" t="s">
        <v>418</v>
      </c>
      <c r="B254">
        <f>[4]p09!B254</f>
        <v>-108181.20351588911</v>
      </c>
    </row>
    <row r="255" spans="1:2" x14ac:dyDescent="0.2">
      <c r="A255" t="s">
        <v>419</v>
      </c>
      <c r="B255">
        <f>[4]p09!B255</f>
        <v>-2560.1638504864222</v>
      </c>
    </row>
    <row r="256" spans="1:2" x14ac:dyDescent="0.2">
      <c r="A256" t="s">
        <v>420</v>
      </c>
      <c r="B256">
        <f>[4]p09!B256</f>
        <v>4024.144869215278</v>
      </c>
    </row>
    <row r="257" spans="1:2" x14ac:dyDescent="0.2">
      <c r="A257" t="s">
        <v>421</v>
      </c>
      <c r="B257">
        <f>[4]p09!B257</f>
        <v>0</v>
      </c>
    </row>
    <row r="258" spans="1:2" x14ac:dyDescent="0.2">
      <c r="A258" t="s">
        <v>422</v>
      </c>
      <c r="B258">
        <f>[4]p09!B258</f>
        <v>-16650.016650016667</v>
      </c>
    </row>
    <row r="259" spans="1:2" x14ac:dyDescent="0.2">
      <c r="A259" t="s">
        <v>423</v>
      </c>
      <c r="B259">
        <f>[4]p09!B259</f>
        <v>5</v>
      </c>
    </row>
    <row r="260" spans="1:2" x14ac:dyDescent="0.2">
      <c r="A260" t="s">
        <v>1065</v>
      </c>
      <c r="B260">
        <f>[4]p09!B260</f>
        <v>13.416050230629706</v>
      </c>
    </row>
    <row r="261" spans="1:2" x14ac:dyDescent="0.2">
      <c r="A261" t="s">
        <v>1066</v>
      </c>
      <c r="B261">
        <f>[4]p09!B261</f>
        <v>23.276790159613412</v>
      </c>
    </row>
    <row r="262" spans="1:2" x14ac:dyDescent="0.2">
      <c r="A262" t="s">
        <v>227</v>
      </c>
      <c r="B262">
        <f>[4]p09!B262</f>
        <v>87</v>
      </c>
    </row>
    <row r="263" spans="1:2" x14ac:dyDescent="0.2">
      <c r="A263" t="s">
        <v>228</v>
      </c>
      <c r="B263">
        <f>[4]p09!B263</f>
        <v>88</v>
      </c>
    </row>
    <row r="264" spans="1:2" x14ac:dyDescent="0.2">
      <c r="A264" t="s">
        <v>346</v>
      </c>
      <c r="B264">
        <f>[4]p09!B264</f>
        <v>286770</v>
      </c>
    </row>
    <row r="265" spans="1:2" x14ac:dyDescent="0.2">
      <c r="A265" t="s">
        <v>355</v>
      </c>
      <c r="B265">
        <f>[4]p09!B265</f>
        <v>307305</v>
      </c>
    </row>
    <row r="266" spans="1:2" x14ac:dyDescent="0.2">
      <c r="A266" t="s">
        <v>338</v>
      </c>
      <c r="B266">
        <f>[4]p09!B266</f>
        <v>3</v>
      </c>
    </row>
    <row r="267" spans="1:2" x14ac:dyDescent="0.2">
      <c r="A267" t="s">
        <v>339</v>
      </c>
      <c r="B267">
        <f>[4]p09!B267</f>
        <v>6</v>
      </c>
    </row>
    <row r="268" spans="1:2" x14ac:dyDescent="0.2">
      <c r="A268" t="s">
        <v>1067</v>
      </c>
      <c r="B268">
        <f>[4]p09!B268</f>
        <v>688248</v>
      </c>
    </row>
    <row r="269" spans="1:2" x14ac:dyDescent="0.2">
      <c r="A269" t="s">
        <v>1068</v>
      </c>
      <c r="B269">
        <f>[4]p09!B269</f>
        <v>921915</v>
      </c>
    </row>
    <row r="270" spans="1:2" x14ac:dyDescent="0.2">
      <c r="A270" t="s">
        <v>1069</v>
      </c>
      <c r="B270">
        <f>[4]p09!B270</f>
        <v>929660.41461654659</v>
      </c>
    </row>
    <row r="271" spans="1:2" x14ac:dyDescent="0.2">
      <c r="A271" t="s">
        <v>1070</v>
      </c>
      <c r="B271">
        <f>[4]p09!B271</f>
        <v>0.75761645734864846</v>
      </c>
    </row>
    <row r="272" spans="1:2" x14ac:dyDescent="0.2">
      <c r="A272" t="s">
        <v>1071</v>
      </c>
      <c r="B272">
        <f>[4]p09!B272</f>
        <v>0.80559651488464401</v>
      </c>
    </row>
    <row r="273" spans="1:2" x14ac:dyDescent="0.2">
      <c r="A273" t="s">
        <v>1072</v>
      </c>
      <c r="B273">
        <f>[4]p09!B273</f>
        <v>0.38135612297009225</v>
      </c>
    </row>
    <row r="274" spans="1:2" x14ac:dyDescent="0.2">
      <c r="A274" t="s">
        <v>1073</v>
      </c>
      <c r="B274">
        <f>[4]p09!B274</f>
        <v>0.3495970974113724</v>
      </c>
    </row>
    <row r="275" spans="1:2" x14ac:dyDescent="0.2">
      <c r="A275" t="s">
        <v>1087</v>
      </c>
      <c r="B275">
        <f>[4]p09!B275</f>
        <v>0.3422867101281159</v>
      </c>
    </row>
    <row r="276" spans="1:2" x14ac:dyDescent="0.2">
      <c r="A276" t="s">
        <v>1088</v>
      </c>
      <c r="B276">
        <f>[4]p09!B276</f>
        <v>0.31378131404884668</v>
      </c>
    </row>
    <row r="277" spans="1:2" x14ac:dyDescent="0.2">
      <c r="A277" t="s">
        <v>1091</v>
      </c>
      <c r="B277">
        <f>[4]p09!B277</f>
        <v>1739084.6364909038</v>
      </c>
    </row>
    <row r="278" spans="1:2" x14ac:dyDescent="0.2">
      <c r="A278" t="s">
        <v>1092</v>
      </c>
      <c r="B278">
        <f>[4]p09!B278</f>
        <v>0.78594769411792742</v>
      </c>
    </row>
    <row r="279" spans="1:2" x14ac:dyDescent="0.2">
      <c r="A279" t="s">
        <v>1093</v>
      </c>
      <c r="B279">
        <f>[4]p09!B279</f>
        <v>0.44007318730916362</v>
      </c>
    </row>
    <row r="280" spans="1:2" x14ac:dyDescent="0.2">
      <c r="A280" t="s">
        <v>1094</v>
      </c>
      <c r="B280">
        <f>[4]p09!B280</f>
        <v>0.55992681269083644</v>
      </c>
    </row>
    <row r="281" spans="1:2" x14ac:dyDescent="0.2">
      <c r="A281" t="s">
        <v>1099</v>
      </c>
      <c r="B281">
        <f>[4]p09!B281</f>
        <v>6.0191999999999996E-2</v>
      </c>
    </row>
    <row r="282" spans="1:2" x14ac:dyDescent="0.2">
      <c r="A282" t="s">
        <v>1100</v>
      </c>
      <c r="B282">
        <f>[4]p09!B282</f>
        <v>0.11178921541176892</v>
      </c>
    </row>
    <row r="283" spans="1:2" x14ac:dyDescent="0.2">
      <c r="A283" t="s">
        <v>1095</v>
      </c>
      <c r="B283">
        <f>[4]p09!B283</f>
        <v>15994398</v>
      </c>
    </row>
    <row r="284" spans="1:2" x14ac:dyDescent="0.2">
      <c r="A284" t="s">
        <v>1096</v>
      </c>
      <c r="B284">
        <f>[4]p09!B284</f>
        <v>20350461.130814288</v>
      </c>
    </row>
    <row r="285" spans="1:2" x14ac:dyDescent="0.2">
      <c r="A285" t="s">
        <v>1097</v>
      </c>
      <c r="B285">
        <f>[4]p09!B285</f>
        <v>809424.2218743572</v>
      </c>
    </row>
    <row r="286" spans="1:2" x14ac:dyDescent="0.2">
      <c r="A286" t="s">
        <v>1101</v>
      </c>
      <c r="B286">
        <f>[4]p09!B286</f>
        <v>2000000</v>
      </c>
    </row>
    <row r="287" spans="1:2" x14ac:dyDescent="0.2">
      <c r="A287" t="s">
        <v>1102</v>
      </c>
      <c r="B287">
        <f>[4]p09!B287</f>
        <v>0</v>
      </c>
    </row>
    <row r="288" spans="1:2" x14ac:dyDescent="0.2">
      <c r="A288" t="s">
        <v>1103</v>
      </c>
      <c r="B288">
        <f>[4]p09!B288</f>
        <v>0</v>
      </c>
    </row>
    <row r="289" spans="1:2" x14ac:dyDescent="0.2">
      <c r="A289" t="s">
        <v>1069</v>
      </c>
      <c r="B289">
        <f>[4]p09!B289</f>
        <v>929660.41461654659</v>
      </c>
    </row>
    <row r="290" spans="1:2" x14ac:dyDescent="0.2">
      <c r="A290" t="s">
        <v>508</v>
      </c>
      <c r="B290">
        <f>[4]p09!B290</f>
        <v>8.9082664369234274E-2</v>
      </c>
    </row>
    <row r="291" spans="1:2" x14ac:dyDescent="0.2">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432</v>
      </c>
    </row>
    <row r="2" spans="1:11" x14ac:dyDescent="0.2">
      <c r="A2">
        <v>10</v>
      </c>
      <c r="B2" t="s">
        <v>176</v>
      </c>
      <c r="C2" t="s">
        <v>177</v>
      </c>
      <c r="D2" t="s">
        <v>178</v>
      </c>
      <c r="E2" t="s">
        <v>8</v>
      </c>
      <c r="F2" t="s">
        <v>179</v>
      </c>
      <c r="G2" t="s">
        <v>10</v>
      </c>
      <c r="H2" t="s">
        <v>180</v>
      </c>
    </row>
    <row r="3" spans="1:11" x14ac:dyDescent="0.2">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
      <c r="A5" t="s">
        <v>183</v>
      </c>
      <c r="B5">
        <f>[4]p10!B5</f>
        <v>0</v>
      </c>
      <c r="C5">
        <f>[4]p10!C5</f>
        <v>0</v>
      </c>
      <c r="D5">
        <f>[4]p10!D5</f>
        <v>89100</v>
      </c>
      <c r="E5">
        <f>[4]p10!E5</f>
        <v>0</v>
      </c>
      <c r="F5">
        <f>[4]p10!F5</f>
        <v>0</v>
      </c>
      <c r="G5">
        <f>[4]p10!G5</f>
        <v>0</v>
      </c>
      <c r="H5">
        <f>[4]p10!H5</f>
        <v>0</v>
      </c>
      <c r="I5">
        <f>[4]p10!I5</f>
        <v>0</v>
      </c>
      <c r="J5">
        <f>[4]p10!J5</f>
        <v>0</v>
      </c>
      <c r="K5">
        <f>[4]p10!K5</f>
        <v>0</v>
      </c>
    </row>
    <row r="6" spans="1:11" x14ac:dyDescent="0.2">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
      <c r="A7" t="s">
        <v>185</v>
      </c>
      <c r="B7">
        <f>[4]p10!B7</f>
        <v>0</v>
      </c>
      <c r="C7">
        <f>[4]p10!C7</f>
        <v>0</v>
      </c>
      <c r="D7">
        <f>[4]p10!D7</f>
        <v>1226001</v>
      </c>
      <c r="E7">
        <f>[4]p10!E7</f>
        <v>0</v>
      </c>
      <c r="F7">
        <f>[4]p10!F7</f>
        <v>0</v>
      </c>
      <c r="G7">
        <f>[4]p10!G7</f>
        <v>0</v>
      </c>
      <c r="H7">
        <f>[4]p10!H7</f>
        <v>0</v>
      </c>
      <c r="I7">
        <f>[4]p10!I7</f>
        <v>0</v>
      </c>
      <c r="J7">
        <f>[4]p10!J7</f>
        <v>0</v>
      </c>
      <c r="K7">
        <f>[4]p10!K7</f>
        <v>0</v>
      </c>
    </row>
    <row r="8" spans="1:11" x14ac:dyDescent="0.2">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2">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2">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2">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2">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2">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2">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2">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2">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2">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2">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2">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2">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2">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2">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2">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2">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2">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2">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5" thickBot="1" x14ac:dyDescent="0.25">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x14ac:dyDescent="0.2">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2">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x14ac:dyDescent="0.2">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x14ac:dyDescent="0.2">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x14ac:dyDescent="0.2">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x14ac:dyDescent="0.2">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x14ac:dyDescent="0.2">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x14ac:dyDescent="0.2">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2">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2">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2">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2">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
      <c r="A76" t="s">
        <v>437</v>
      </c>
      <c r="B76">
        <f>[4]p10!B76</f>
        <v>0</v>
      </c>
      <c r="C76">
        <f>[4]p10!C76</f>
        <v>0</v>
      </c>
      <c r="D76">
        <f>[4]p10!D76</f>
        <v>0</v>
      </c>
      <c r="E76">
        <f>[4]p10!E76</f>
        <v>0</v>
      </c>
      <c r="F76">
        <f>[4]p10!F76</f>
        <v>0</v>
      </c>
      <c r="G76">
        <f>[4]p10!G76</f>
        <v>0</v>
      </c>
      <c r="H76">
        <f>[4]p10!H76</f>
        <v>0</v>
      </c>
      <c r="I76">
        <f>[4]p10!I76</f>
        <v>0</v>
      </c>
      <c r="J76">
        <f>[4]p10!J76</f>
        <v>0</v>
      </c>
      <c r="K76">
        <f>[4]p10!K76</f>
        <v>0</v>
      </c>
    </row>
    <row r="77" spans="1:13" ht="13.5" thickBot="1" x14ac:dyDescent="0.25">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2">
      <c r="A78" t="s">
        <v>247</v>
      </c>
      <c r="B78">
        <f>[4]p10!B78</f>
        <v>1</v>
      </c>
    </row>
    <row r="79" spans="1:13" x14ac:dyDescent="0.2">
      <c r="A79" t="s">
        <v>248</v>
      </c>
      <c r="B79">
        <f>[4]p10!B79</f>
        <v>75000</v>
      </c>
    </row>
    <row r="80" spans="1:13" x14ac:dyDescent="0.2">
      <c r="A80" t="s">
        <v>249</v>
      </c>
      <c r="B80">
        <f>[4]p10!B80</f>
        <v>75000</v>
      </c>
    </row>
    <row r="81" spans="1:2" x14ac:dyDescent="0.2">
      <c r="A81" t="s">
        <v>250</v>
      </c>
      <c r="B81">
        <f>[4]p10!B81</f>
        <v>0</v>
      </c>
    </row>
    <row r="82" spans="1:2" x14ac:dyDescent="0.2">
      <c r="A82" t="s">
        <v>251</v>
      </c>
      <c r="B82">
        <f>[4]p10!B82</f>
        <v>0</v>
      </c>
    </row>
    <row r="83" spans="1:2" x14ac:dyDescent="0.2">
      <c r="A83" t="s">
        <v>252</v>
      </c>
      <c r="B83">
        <f>[4]p10!B83</f>
        <v>0</v>
      </c>
    </row>
    <row r="84" spans="1:2" x14ac:dyDescent="0.2">
      <c r="A84" t="s">
        <v>253</v>
      </c>
      <c r="B84">
        <f>[4]p10!B84</f>
        <v>0</v>
      </c>
    </row>
    <row r="85" spans="1:2" x14ac:dyDescent="0.2">
      <c r="A85" t="s">
        <v>254</v>
      </c>
      <c r="B85">
        <f>[4]p10!B85</f>
        <v>69476</v>
      </c>
    </row>
    <row r="86" spans="1:2" x14ac:dyDescent="0.2">
      <c r="A86" t="s">
        <v>255</v>
      </c>
      <c r="B86">
        <f>[4]p10!B86</f>
        <v>22971</v>
      </c>
    </row>
    <row r="87" spans="1:2" x14ac:dyDescent="0.2">
      <c r="A87" t="s">
        <v>256</v>
      </c>
      <c r="B87">
        <f>[4]p10!B87</f>
        <v>21267</v>
      </c>
    </row>
    <row r="88" spans="1:2" x14ac:dyDescent="0.2">
      <c r="A88" t="s">
        <v>257</v>
      </c>
      <c r="B88">
        <f>[4]p10!B88</f>
        <v>36808</v>
      </c>
    </row>
    <row r="89" spans="1:2" x14ac:dyDescent="0.2">
      <c r="A89" t="s">
        <v>258</v>
      </c>
      <c r="B89">
        <f>[4]p10!B89</f>
        <v>41672</v>
      </c>
    </row>
    <row r="90" spans="1:2" x14ac:dyDescent="0.2">
      <c r="A90" t="s">
        <v>259</v>
      </c>
      <c r="B90">
        <f>[4]p10!B90</f>
        <v>113956</v>
      </c>
    </row>
    <row r="91" spans="1:2" x14ac:dyDescent="0.2">
      <c r="A91" t="s">
        <v>260</v>
      </c>
      <c r="B91">
        <f>[4]p10!B91</f>
        <v>69476</v>
      </c>
    </row>
    <row r="92" spans="1:2" x14ac:dyDescent="0.2">
      <c r="A92" t="s">
        <v>261</v>
      </c>
      <c r="B92">
        <f>[4]p10!B92</f>
        <v>22971</v>
      </c>
    </row>
    <row r="93" spans="1:2" x14ac:dyDescent="0.2">
      <c r="A93" t="s">
        <v>262</v>
      </c>
      <c r="B93">
        <f>[4]p10!B93</f>
        <v>21267</v>
      </c>
    </row>
    <row r="94" spans="1:2" x14ac:dyDescent="0.2">
      <c r="A94" t="s">
        <v>263</v>
      </c>
      <c r="B94">
        <f>[4]p10!B94</f>
        <v>36808</v>
      </c>
    </row>
    <row r="95" spans="1:2" x14ac:dyDescent="0.2">
      <c r="A95" t="s">
        <v>264</v>
      </c>
      <c r="B95">
        <f>[4]p10!B95</f>
        <v>41672</v>
      </c>
    </row>
    <row r="96" spans="1:2" x14ac:dyDescent="0.2">
      <c r="A96" t="s">
        <v>265</v>
      </c>
      <c r="B96">
        <f>[4]p10!B96</f>
        <v>113956</v>
      </c>
    </row>
    <row r="97" spans="1:2" x14ac:dyDescent="0.2">
      <c r="A97" t="s">
        <v>266</v>
      </c>
      <c r="B97">
        <f>[4]p10!B97</f>
        <v>0</v>
      </c>
    </row>
    <row r="98" spans="1:2" x14ac:dyDescent="0.2">
      <c r="A98" t="s">
        <v>267</v>
      </c>
      <c r="B98">
        <f>[4]p10!B98</f>
        <v>0</v>
      </c>
    </row>
    <row r="99" spans="1:2" x14ac:dyDescent="0.2">
      <c r="A99" t="s">
        <v>268</v>
      </c>
      <c r="B99">
        <f>[4]p10!B99</f>
        <v>0</v>
      </c>
    </row>
    <row r="100" spans="1:2" x14ac:dyDescent="0.2">
      <c r="A100" t="s">
        <v>269</v>
      </c>
      <c r="B100">
        <f>[4]p10!B100</f>
        <v>0</v>
      </c>
    </row>
    <row r="101" spans="1:2" x14ac:dyDescent="0.2">
      <c r="A101" t="s">
        <v>270</v>
      </c>
      <c r="B101">
        <f>[4]p10!B101</f>
        <v>0</v>
      </c>
    </row>
    <row r="102" spans="1:2" x14ac:dyDescent="0.2">
      <c r="A102" t="s">
        <v>271</v>
      </c>
      <c r="B102">
        <f>[4]p10!B102</f>
        <v>0</v>
      </c>
    </row>
    <row r="103" spans="1:2" x14ac:dyDescent="0.2">
      <c r="A103" t="s">
        <v>272</v>
      </c>
      <c r="B103">
        <f>[4]p10!B103</f>
        <v>237607920</v>
      </c>
    </row>
    <row r="104" spans="1:2" x14ac:dyDescent="0.2">
      <c r="A104" t="s">
        <v>273</v>
      </c>
      <c r="B104">
        <f>[4]p10!B104</f>
        <v>9096516</v>
      </c>
    </row>
    <row r="105" spans="1:2" x14ac:dyDescent="0.2">
      <c r="A105" t="s">
        <v>274</v>
      </c>
      <c r="B105">
        <f>[4]p10!B105</f>
        <v>6699105</v>
      </c>
    </row>
    <row r="106" spans="1:2" x14ac:dyDescent="0.2">
      <c r="A106" t="s">
        <v>275</v>
      </c>
      <c r="B106">
        <f>[4]p10!B106</f>
        <v>1225706.3999999999</v>
      </c>
    </row>
    <row r="107" spans="1:2" x14ac:dyDescent="0.2">
      <c r="A107" t="s">
        <v>276</v>
      </c>
      <c r="B107">
        <f>[4]p10!B107</f>
        <v>1950249.6</v>
      </c>
    </row>
    <row r="108" spans="1:2" x14ac:dyDescent="0.2">
      <c r="A108" t="s">
        <v>277</v>
      </c>
      <c r="B108">
        <f>[4]p10!B108</f>
        <v>4922899.2</v>
      </c>
    </row>
    <row r="109" spans="1:2" x14ac:dyDescent="0.2">
      <c r="A109" t="s">
        <v>278</v>
      </c>
      <c r="B109">
        <f>[4]p10!B109</f>
        <v>1569.0699167194</v>
      </c>
    </row>
    <row r="110" spans="1:2" x14ac:dyDescent="0.2">
      <c r="A110" t="s">
        <v>279</v>
      </c>
      <c r="B110">
        <f>[4]p10!B110</f>
        <v>234.67049406869745</v>
      </c>
    </row>
    <row r="111" spans="1:2" x14ac:dyDescent="0.2">
      <c r="A111" t="s">
        <v>280</v>
      </c>
      <c r="B111">
        <f>[4]p10!B111</f>
        <v>129.85406207332966</v>
      </c>
    </row>
    <row r="112" spans="1:2" x14ac:dyDescent="0.2">
      <c r="A112" t="s">
        <v>281</v>
      </c>
      <c r="B112">
        <f>[4]p10!B112</f>
        <v>12.112936159397815</v>
      </c>
    </row>
    <row r="113" spans="1:2" x14ac:dyDescent="0.2">
      <c r="A113" t="s">
        <v>282</v>
      </c>
      <c r="B113">
        <f>[4]p10!B113</f>
        <v>14.349170527286642</v>
      </c>
    </row>
    <row r="114" spans="1:2" x14ac:dyDescent="0.2">
      <c r="A114" t="s">
        <v>283</v>
      </c>
      <c r="B114">
        <f>[4]p10!B114</f>
        <v>18.635286399073561</v>
      </c>
    </row>
    <row r="115" spans="1:2" x14ac:dyDescent="0.2">
      <c r="A115" t="s">
        <v>284</v>
      </c>
      <c r="B115">
        <f>[4]p10!B115</f>
        <v>7999998</v>
      </c>
    </row>
    <row r="116" spans="1:2" x14ac:dyDescent="0.2">
      <c r="A116" t="s">
        <v>285</v>
      </c>
      <c r="B116">
        <f>[4]p10!B116</f>
        <v>400001.4</v>
      </c>
    </row>
    <row r="117" spans="1:2" x14ac:dyDescent="0.2">
      <c r="A117" t="s">
        <v>286</v>
      </c>
      <c r="B117">
        <f>[4]p10!B117</f>
        <v>400003.2</v>
      </c>
    </row>
    <row r="118" spans="1:2" x14ac:dyDescent="0.2">
      <c r="A118" t="s">
        <v>287</v>
      </c>
      <c r="B118">
        <f>[4]p10!B118</f>
        <v>149999.85</v>
      </c>
    </row>
    <row r="119" spans="1:2" x14ac:dyDescent="0.2">
      <c r="A119" t="s">
        <v>288</v>
      </c>
      <c r="B119">
        <f>[4]p10!B119</f>
        <v>299999.7</v>
      </c>
    </row>
    <row r="120" spans="1:2" x14ac:dyDescent="0.2">
      <c r="A120" t="s">
        <v>289</v>
      </c>
      <c r="B120">
        <f>[4]p10!B120</f>
        <v>1000000</v>
      </c>
    </row>
    <row r="121" spans="1:2" x14ac:dyDescent="0.2">
      <c r="A121" t="s">
        <v>290</v>
      </c>
      <c r="B121">
        <f>[4]p10!B121</f>
        <v>21384712.799999997</v>
      </c>
    </row>
    <row r="122" spans="1:2" x14ac:dyDescent="0.2">
      <c r="A122" t="s">
        <v>291</v>
      </c>
      <c r="B122">
        <f>[4]p10!B122</f>
        <v>627659.60399999993</v>
      </c>
    </row>
    <row r="123" spans="1:2" x14ac:dyDescent="0.2">
      <c r="A123" t="s">
        <v>292</v>
      </c>
      <c r="B123">
        <f>[4]p10!B123</f>
        <v>0</v>
      </c>
    </row>
    <row r="124" spans="1:2" x14ac:dyDescent="0.2">
      <c r="A124" t="s">
        <v>293</v>
      </c>
      <c r="B124">
        <f>[4]p10!B124</f>
        <v>140956.236</v>
      </c>
    </row>
    <row r="125" spans="1:2" x14ac:dyDescent="0.2">
      <c r="A125" t="s">
        <v>294</v>
      </c>
      <c r="B125">
        <f>[4]p10!B125</f>
        <v>224278.704</v>
      </c>
    </row>
    <row r="126" spans="1:2" x14ac:dyDescent="0.2">
      <c r="A126" t="s">
        <v>295</v>
      </c>
      <c r="B126">
        <f>[4]p10!B126</f>
        <v>283066.70400000003</v>
      </c>
    </row>
    <row r="127" spans="1:2" x14ac:dyDescent="0.2">
      <c r="A127" t="s">
        <v>296</v>
      </c>
      <c r="B127">
        <f>[4]p10!B127</f>
        <v>50760</v>
      </c>
    </row>
    <row r="128" spans="1:2" x14ac:dyDescent="0.2">
      <c r="A128" t="s">
        <v>297</v>
      </c>
      <c r="B128">
        <f>[4]p10!B128</f>
        <v>25804</v>
      </c>
    </row>
    <row r="129" spans="1:2" x14ac:dyDescent="0.2">
      <c r="A129" t="s">
        <v>298</v>
      </c>
      <c r="B129">
        <f>[4]p10!B129</f>
        <v>16594</v>
      </c>
    </row>
    <row r="130" spans="1:2" x14ac:dyDescent="0.2">
      <c r="A130" t="s">
        <v>299</v>
      </c>
      <c r="B130">
        <f>[4]p10!B130</f>
        <v>33949</v>
      </c>
    </row>
    <row r="131" spans="1:2" x14ac:dyDescent="0.2">
      <c r="A131" t="s">
        <v>300</v>
      </c>
      <c r="B131">
        <f>[4]p10!B131</f>
        <v>45681</v>
      </c>
    </row>
    <row r="132" spans="1:2" x14ac:dyDescent="0.2">
      <c r="A132" t="s">
        <v>301</v>
      </c>
      <c r="B132">
        <f>[4]p10!B132</f>
        <v>115922</v>
      </c>
    </row>
    <row r="133" spans="1:2" x14ac:dyDescent="0.2">
      <c r="A133" t="s">
        <v>302</v>
      </c>
      <c r="B133">
        <f>[4]p10!B133</f>
        <v>50760</v>
      </c>
    </row>
    <row r="134" spans="1:2" x14ac:dyDescent="0.2">
      <c r="A134" t="s">
        <v>303</v>
      </c>
      <c r="B134">
        <f>[4]p10!B134</f>
        <v>25804</v>
      </c>
    </row>
    <row r="135" spans="1:2" x14ac:dyDescent="0.2">
      <c r="A135" t="s">
        <v>304</v>
      </c>
      <c r="B135">
        <f>[4]p10!B135</f>
        <v>16594</v>
      </c>
    </row>
    <row r="136" spans="1:2" x14ac:dyDescent="0.2">
      <c r="A136" t="s">
        <v>305</v>
      </c>
      <c r="B136">
        <f>[4]p10!B136</f>
        <v>33949</v>
      </c>
    </row>
    <row r="137" spans="1:2" x14ac:dyDescent="0.2">
      <c r="A137" t="s">
        <v>306</v>
      </c>
      <c r="B137">
        <f>[4]p10!B137</f>
        <v>45681</v>
      </c>
    </row>
    <row r="138" spans="1:2" x14ac:dyDescent="0.2">
      <c r="A138" t="s">
        <v>307</v>
      </c>
      <c r="B138">
        <f>[4]p10!B138</f>
        <v>115922</v>
      </c>
    </row>
    <row r="139" spans="1:2" x14ac:dyDescent="0.2">
      <c r="A139" t="s">
        <v>308</v>
      </c>
      <c r="B139">
        <f>[4]p10!B139</f>
        <v>0</v>
      </c>
    </row>
    <row r="140" spans="1:2" x14ac:dyDescent="0.2">
      <c r="A140" t="s">
        <v>309</v>
      </c>
      <c r="B140">
        <f>[4]p10!B140</f>
        <v>0</v>
      </c>
    </row>
    <row r="141" spans="1:2" x14ac:dyDescent="0.2">
      <c r="A141" t="s">
        <v>310</v>
      </c>
      <c r="B141">
        <f>[4]p10!B141</f>
        <v>0</v>
      </c>
    </row>
    <row r="142" spans="1:2" x14ac:dyDescent="0.2">
      <c r="A142" t="s">
        <v>311</v>
      </c>
      <c r="B142">
        <f>[4]p10!B142</f>
        <v>0</v>
      </c>
    </row>
    <row r="143" spans="1:2" x14ac:dyDescent="0.2">
      <c r="A143" t="s">
        <v>312</v>
      </c>
      <c r="B143">
        <f>[4]p10!B143</f>
        <v>0</v>
      </c>
    </row>
    <row r="144" spans="1:2" x14ac:dyDescent="0.2">
      <c r="A144" t="s">
        <v>313</v>
      </c>
      <c r="B144">
        <f>[4]p10!B144</f>
        <v>0</v>
      </c>
    </row>
    <row r="145" spans="1:2" x14ac:dyDescent="0.2">
      <c r="A145" t="s">
        <v>314</v>
      </c>
      <c r="B145">
        <f>[4]p10!B145</f>
        <v>274104000</v>
      </c>
    </row>
    <row r="146" spans="1:2" x14ac:dyDescent="0.2">
      <c r="A146" t="s">
        <v>315</v>
      </c>
      <c r="B146">
        <f>[4]p10!B146</f>
        <v>11611800</v>
      </c>
    </row>
    <row r="147" spans="1:2" x14ac:dyDescent="0.2">
      <c r="A147" t="s">
        <v>316</v>
      </c>
      <c r="B147">
        <f>[4]p10!B147</f>
        <v>7467300</v>
      </c>
    </row>
    <row r="148" spans="1:2" x14ac:dyDescent="0.2">
      <c r="A148" t="s">
        <v>317</v>
      </c>
      <c r="B148">
        <f>[4]p10!B148</f>
        <v>1405488.6</v>
      </c>
    </row>
    <row r="149" spans="1:2" x14ac:dyDescent="0.2">
      <c r="A149" t="s">
        <v>318</v>
      </c>
      <c r="B149">
        <f>[4]p10!B149</f>
        <v>2384548.2000000002</v>
      </c>
    </row>
    <row r="150" spans="1:2" x14ac:dyDescent="0.2">
      <c r="A150" t="s">
        <v>319</v>
      </c>
      <c r="B150">
        <f>[4]p10!B150</f>
        <v>5529479.4000000004</v>
      </c>
    </row>
    <row r="151" spans="1:2" x14ac:dyDescent="0.2">
      <c r="A151" t="s">
        <v>320</v>
      </c>
      <c r="B151">
        <f>[4]p10!B151</f>
        <v>2725.0910383941132</v>
      </c>
    </row>
    <row r="152" spans="1:2" x14ac:dyDescent="0.2">
      <c r="A152" t="s">
        <v>321</v>
      </c>
      <c r="B152">
        <f>[4]p10!B152</f>
        <v>374.81920308515151</v>
      </c>
    </row>
    <row r="153" spans="1:2" x14ac:dyDescent="0.2">
      <c r="A153" t="s">
        <v>322</v>
      </c>
      <c r="B153">
        <f>[4]p10!B153</f>
        <v>225.52477559123696</v>
      </c>
    </row>
    <row r="154" spans="1:2" x14ac:dyDescent="0.2">
      <c r="A154" t="s">
        <v>323</v>
      </c>
      <c r="B154">
        <f>[4]p10!B154</f>
        <v>20.164875574208892</v>
      </c>
    </row>
    <row r="155" spans="1:2" x14ac:dyDescent="0.2">
      <c r="A155" t="s">
        <v>324</v>
      </c>
      <c r="B155">
        <f>[4]p10!B155</f>
        <v>23.887621834062841</v>
      </c>
    </row>
    <row r="156" spans="1:2" x14ac:dyDescent="0.2">
      <c r="A156" t="s">
        <v>325</v>
      </c>
      <c r="B156">
        <f>[4]p10!B156</f>
        <v>30.722885498782912</v>
      </c>
    </row>
    <row r="157" spans="1:2" x14ac:dyDescent="0.2">
      <c r="A157" t="s">
        <v>326</v>
      </c>
      <c r="B157">
        <f>[4]p10!B157</f>
        <v>15000018</v>
      </c>
    </row>
    <row r="158" spans="1:2" x14ac:dyDescent="0.2">
      <c r="A158" t="s">
        <v>327</v>
      </c>
      <c r="B158">
        <f>[4]p10!B158</f>
        <v>699999.4</v>
      </c>
    </row>
    <row r="159" spans="1:2" x14ac:dyDescent="0.2">
      <c r="A159" t="s">
        <v>328</v>
      </c>
      <c r="B159">
        <f>[4]p10!B159</f>
        <v>499996.8</v>
      </c>
    </row>
    <row r="160" spans="1:2" x14ac:dyDescent="0.2">
      <c r="A160" t="s">
        <v>329</v>
      </c>
      <c r="B160">
        <f>[4]p10!B160</f>
        <v>160000.1</v>
      </c>
    </row>
    <row r="161" spans="1:2" x14ac:dyDescent="0.2">
      <c r="A161" t="s">
        <v>330</v>
      </c>
      <c r="B161">
        <f>[4]p10!B161</f>
        <v>550000.22</v>
      </c>
    </row>
    <row r="162" spans="1:2" x14ac:dyDescent="0.2">
      <c r="A162" t="s">
        <v>331</v>
      </c>
      <c r="B162">
        <f>[4]p10!B162</f>
        <v>1000000</v>
      </c>
    </row>
    <row r="163" spans="1:2" x14ac:dyDescent="0.2">
      <c r="A163" t="s">
        <v>332</v>
      </c>
      <c r="B163">
        <f>[4]p10!B163</f>
        <v>24669360</v>
      </c>
    </row>
    <row r="164" spans="1:2" x14ac:dyDescent="0.2">
      <c r="A164" t="s">
        <v>333</v>
      </c>
      <c r="B164">
        <f>[4]p10!B164</f>
        <v>0</v>
      </c>
    </row>
    <row r="165" spans="1:2" x14ac:dyDescent="0.2">
      <c r="A165" t="s">
        <v>334</v>
      </c>
      <c r="B165">
        <f>[4]p10!B165</f>
        <v>686991.6</v>
      </c>
    </row>
    <row r="166" spans="1:2" x14ac:dyDescent="0.2">
      <c r="A166" t="s">
        <v>335</v>
      </c>
      <c r="B166">
        <f>[4]p10!B166</f>
        <v>161631.18899999998</v>
      </c>
    </row>
    <row r="167" spans="1:2" x14ac:dyDescent="0.2">
      <c r="A167" t="s">
        <v>336</v>
      </c>
      <c r="B167">
        <f>[4]p10!B167</f>
        <v>274223.04300000006</v>
      </c>
    </row>
    <row r="168" spans="1:2" x14ac:dyDescent="0.2">
      <c r="A168" t="s">
        <v>337</v>
      </c>
      <c r="B168">
        <f>[4]p10!B168</f>
        <v>0</v>
      </c>
    </row>
    <row r="169" spans="1:2" x14ac:dyDescent="0.2">
      <c r="A169" t="s">
        <v>338</v>
      </c>
      <c r="B169">
        <f>[4]p10!B169</f>
        <v>3</v>
      </c>
    </row>
    <row r="170" spans="1:2" x14ac:dyDescent="0.2">
      <c r="A170" t="s">
        <v>339</v>
      </c>
      <c r="B170">
        <f>[4]p10!B170</f>
        <v>6</v>
      </c>
    </row>
    <row r="171" spans="1:2" x14ac:dyDescent="0.2">
      <c r="A171" t="s">
        <v>340</v>
      </c>
      <c r="B171">
        <f>[4]p10!B171</f>
        <v>286770</v>
      </c>
    </row>
    <row r="172" spans="1:2" x14ac:dyDescent="0.2">
      <c r="A172" t="s">
        <v>341</v>
      </c>
      <c r="B172">
        <f>[4]p10!B172</f>
        <v>8121049.9999999991</v>
      </c>
    </row>
    <row r="173" spans="1:2" x14ac:dyDescent="0.2">
      <c r="A173" t="s">
        <v>342</v>
      </c>
      <c r="B173">
        <f>[4]p10!B173</f>
        <v>26603269</v>
      </c>
    </row>
    <row r="174" spans="1:2" x14ac:dyDescent="0.2">
      <c r="A174" t="s">
        <v>343</v>
      </c>
      <c r="B174">
        <f>[4]p10!B174</f>
        <v>286770</v>
      </c>
    </row>
    <row r="175" spans="1:2" x14ac:dyDescent="0.2">
      <c r="A175" t="s">
        <v>344</v>
      </c>
      <c r="B175">
        <f>[4]p10!B175</f>
        <v>8121049.9999999991</v>
      </c>
    </row>
    <row r="176" spans="1:2" x14ac:dyDescent="0.2">
      <c r="A176" t="s">
        <v>345</v>
      </c>
      <c r="B176">
        <f>[4]p10!B176</f>
        <v>26603269</v>
      </c>
    </row>
    <row r="177" spans="1:2" x14ac:dyDescent="0.2">
      <c r="A177" t="s">
        <v>346</v>
      </c>
      <c r="B177">
        <f>[4]p10!B177</f>
        <v>283185</v>
      </c>
    </row>
    <row r="178" spans="1:2" x14ac:dyDescent="0.2">
      <c r="A178" t="s">
        <v>347</v>
      </c>
      <c r="B178">
        <f>[4]p10!B178</f>
        <v>8160571.0694444468</v>
      </c>
    </row>
    <row r="179" spans="1:2" x14ac:dyDescent="0.2">
      <c r="A179" t="s">
        <v>348</v>
      </c>
      <c r="B179">
        <f>[4]p10!B179</f>
        <v>26375992.500000004</v>
      </c>
    </row>
    <row r="180" spans="1:2" x14ac:dyDescent="0.2">
      <c r="A180" t="s">
        <v>349</v>
      </c>
      <c r="B180">
        <f>[4]p10!B180</f>
        <v>307305</v>
      </c>
    </row>
    <row r="181" spans="1:2" x14ac:dyDescent="0.2">
      <c r="A181" t="s">
        <v>350</v>
      </c>
      <c r="B181">
        <f>[4]p10!B181</f>
        <v>1838387</v>
      </c>
    </row>
    <row r="182" spans="1:2" x14ac:dyDescent="0.2">
      <c r="A182" t="s">
        <v>351</v>
      </c>
      <c r="B182">
        <f>[4]p10!B182</f>
        <v>7153074</v>
      </c>
    </row>
    <row r="183" spans="1:2" x14ac:dyDescent="0.2">
      <c r="A183" t="s">
        <v>352</v>
      </c>
      <c r="B183">
        <f>[4]p10!B183</f>
        <v>307305</v>
      </c>
    </row>
    <row r="184" spans="1:2" x14ac:dyDescent="0.2">
      <c r="A184" t="s">
        <v>353</v>
      </c>
      <c r="B184">
        <f>[4]p10!B184</f>
        <v>1838387</v>
      </c>
    </row>
    <row r="185" spans="1:2" x14ac:dyDescent="0.2">
      <c r="A185" t="s">
        <v>354</v>
      </c>
      <c r="B185">
        <f>[4]p10!B185</f>
        <v>7153074</v>
      </c>
    </row>
    <row r="186" spans="1:2" x14ac:dyDescent="0.2">
      <c r="A186" t="s">
        <v>355</v>
      </c>
      <c r="B186">
        <f>[4]p10!B186</f>
        <v>303463</v>
      </c>
    </row>
    <row r="187" spans="1:2" x14ac:dyDescent="0.2">
      <c r="A187" t="s">
        <v>356</v>
      </c>
      <c r="B187">
        <f>[4]p10!B187</f>
        <v>1825861</v>
      </c>
    </row>
    <row r="188" spans="1:2" x14ac:dyDescent="0.2">
      <c r="A188" t="s">
        <v>357</v>
      </c>
      <c r="B188">
        <f>[4]p10!B188</f>
        <v>7021582</v>
      </c>
    </row>
    <row r="189" spans="1:2" x14ac:dyDescent="0.2">
      <c r="A189" t="s">
        <v>358</v>
      </c>
      <c r="B189">
        <f>[4]p10!B189</f>
        <v>0</v>
      </c>
    </row>
    <row r="190" spans="1:2" x14ac:dyDescent="0.2">
      <c r="A190" t="s">
        <v>359</v>
      </c>
      <c r="B190">
        <f>[4]p10!B190</f>
        <v>0</v>
      </c>
    </row>
    <row r="191" spans="1:2" x14ac:dyDescent="0.2">
      <c r="A191" t="s">
        <v>360</v>
      </c>
      <c r="B191">
        <f>[4]p10!B191</f>
        <v>0</v>
      </c>
    </row>
    <row r="192" spans="1:2" x14ac:dyDescent="0.2">
      <c r="A192" t="s">
        <v>361</v>
      </c>
      <c r="B192">
        <f>[4]p10!B192</f>
        <v>56794</v>
      </c>
    </row>
    <row r="193" spans="1:2" x14ac:dyDescent="0.2">
      <c r="A193" t="s">
        <v>362</v>
      </c>
      <c r="B193">
        <f>[4]p10!B193</f>
        <v>6877051.2000000002</v>
      </c>
    </row>
    <row r="194" spans="1:2" x14ac:dyDescent="0.2">
      <c r="A194" t="s">
        <v>363</v>
      </c>
      <c r="B194">
        <f>[4]p10!B194</f>
        <v>121.08769745789307</v>
      </c>
    </row>
    <row r="195" spans="1:2" x14ac:dyDescent="0.2">
      <c r="A195" t="s">
        <v>364</v>
      </c>
      <c r="B195">
        <f>[4]p10!B195</f>
        <v>0</v>
      </c>
    </row>
    <row r="196" spans="1:2" x14ac:dyDescent="0.2">
      <c r="A196" t="s">
        <v>365</v>
      </c>
      <c r="B196">
        <f>[4]p10!B196</f>
        <v>0</v>
      </c>
    </row>
    <row r="197" spans="1:2" x14ac:dyDescent="0.2">
      <c r="A197" t="s">
        <v>366</v>
      </c>
      <c r="B197">
        <f>[4]p10!B197</f>
        <v>0</v>
      </c>
    </row>
    <row r="198" spans="1:2" x14ac:dyDescent="0.2">
      <c r="A198" t="s">
        <v>367</v>
      </c>
      <c r="B198">
        <f>[4]p10!B198</f>
        <v>0</v>
      </c>
    </row>
    <row r="199" spans="1:2" x14ac:dyDescent="0.2">
      <c r="A199" t="s">
        <v>368</v>
      </c>
      <c r="B199">
        <f>[4]p10!B199</f>
        <v>0</v>
      </c>
    </row>
    <row r="200" spans="1:2" x14ac:dyDescent="0.2">
      <c r="A200" t="s">
        <v>369</v>
      </c>
      <c r="B200">
        <f>[4]p10!B200</f>
        <v>0</v>
      </c>
    </row>
    <row r="201" spans="1:2" x14ac:dyDescent="0.2">
      <c r="A201" t="s">
        <v>370</v>
      </c>
      <c r="B201">
        <f>[4]p10!B201</f>
        <v>47169</v>
      </c>
    </row>
    <row r="202" spans="1:2" x14ac:dyDescent="0.2">
      <c r="A202" t="s">
        <v>371</v>
      </c>
      <c r="B202">
        <f>[4]p10!B202</f>
        <v>1380121</v>
      </c>
    </row>
    <row r="203" spans="1:2" x14ac:dyDescent="0.2">
      <c r="A203" t="s">
        <v>372</v>
      </c>
      <c r="B203">
        <f>[4]p10!B203</f>
        <v>29.259078114576724</v>
      </c>
    </row>
    <row r="204" spans="1:2" x14ac:dyDescent="0.2">
      <c r="A204" t="s">
        <v>373</v>
      </c>
      <c r="B204">
        <f>[4]p10!B204</f>
        <v>0</v>
      </c>
    </row>
    <row r="205" spans="1:2" x14ac:dyDescent="0.2">
      <c r="A205" t="s">
        <v>374</v>
      </c>
      <c r="B205">
        <f>[4]p10!B205</f>
        <v>0</v>
      </c>
    </row>
    <row r="206" spans="1:2" x14ac:dyDescent="0.2">
      <c r="A206" t="s">
        <v>375</v>
      </c>
      <c r="B206">
        <f>[4]p10!B206</f>
        <v>0</v>
      </c>
    </row>
    <row r="207" spans="1:2" x14ac:dyDescent="0.2">
      <c r="A207" t="s">
        <v>376</v>
      </c>
      <c r="B207">
        <f>[4]p10!B207</f>
        <v>102493</v>
      </c>
    </row>
    <row r="208" spans="1:2" x14ac:dyDescent="0.2">
      <c r="A208" t="s">
        <v>377</v>
      </c>
      <c r="B208">
        <f>[4]p10!B208</f>
        <v>191320</v>
      </c>
    </row>
    <row r="209" spans="1:2" x14ac:dyDescent="0.2">
      <c r="A209" t="s">
        <v>378</v>
      </c>
      <c r="B209">
        <f>[4]p10!B209</f>
        <v>0</v>
      </c>
    </row>
    <row r="210" spans="1:2" x14ac:dyDescent="0.2">
      <c r="A210" t="s">
        <v>379</v>
      </c>
      <c r="B210">
        <f>[4]p10!B210</f>
        <v>0</v>
      </c>
    </row>
    <row r="211" spans="1:2" x14ac:dyDescent="0.2">
      <c r="A211" t="s">
        <v>380</v>
      </c>
      <c r="B211">
        <f>[4]p10!B211</f>
        <v>564244.19999999995</v>
      </c>
    </row>
    <row r="212" spans="1:2" x14ac:dyDescent="0.2">
      <c r="A212" t="s">
        <v>381</v>
      </c>
      <c r="B212">
        <f>[4]p10!B212</f>
        <v>649120</v>
      </c>
    </row>
    <row r="213" spans="1:2" x14ac:dyDescent="0.2">
      <c r="A213" t="s">
        <v>382</v>
      </c>
      <c r="B213">
        <f>[4]p10!B213</f>
        <v>29676683.847876064</v>
      </c>
    </row>
    <row r="214" spans="1:2" x14ac:dyDescent="0.2">
      <c r="A214" t="s">
        <v>137</v>
      </c>
      <c r="B214">
        <f>[4]p10!B214</f>
        <v>221480</v>
      </c>
    </row>
    <row r="215" spans="1:2" x14ac:dyDescent="0.2">
      <c r="A215" t="s">
        <v>383</v>
      </c>
      <c r="B215">
        <f>[4]p10!B215</f>
        <v>5491.2578066737042</v>
      </c>
    </row>
    <row r="216" spans="1:2" x14ac:dyDescent="0.2">
      <c r="A216" t="s">
        <v>384</v>
      </c>
      <c r="B216">
        <f>[4]p10!B216</f>
        <v>29903655.105682738</v>
      </c>
    </row>
    <row r="217" spans="1:2" x14ac:dyDescent="0.2">
      <c r="A217" t="s">
        <v>385</v>
      </c>
      <c r="B217">
        <f>[4]p10!B217</f>
        <v>13734717</v>
      </c>
    </row>
    <row r="218" spans="1:2" x14ac:dyDescent="0.2">
      <c r="A218" t="s">
        <v>386</v>
      </c>
      <c r="B218">
        <f>[4]p10!B218</f>
        <v>858057.2</v>
      </c>
    </row>
    <row r="219" spans="1:2" x14ac:dyDescent="0.2">
      <c r="A219" t="s">
        <v>387</v>
      </c>
      <c r="B219">
        <f>[4]p10!B219</f>
        <v>4060351</v>
      </c>
    </row>
    <row r="220" spans="1:2" x14ac:dyDescent="0.2">
      <c r="A220" t="s">
        <v>388</v>
      </c>
      <c r="B220">
        <f>[4]p10!B220</f>
        <v>203963</v>
      </c>
    </row>
    <row r="221" spans="1:2" x14ac:dyDescent="0.2">
      <c r="A221" t="s">
        <v>145</v>
      </c>
      <c r="B221">
        <f>[4]p10!B221</f>
        <v>3300000</v>
      </c>
    </row>
    <row r="222" spans="1:2" x14ac:dyDescent="0.2">
      <c r="A222" t="s">
        <v>146</v>
      </c>
      <c r="B222">
        <f>[4]p10!B222</f>
        <v>364672</v>
      </c>
    </row>
    <row r="223" spans="1:2" x14ac:dyDescent="0.2">
      <c r="A223" t="s">
        <v>389</v>
      </c>
      <c r="B223">
        <f>[4]p10!B223</f>
        <v>134180</v>
      </c>
    </row>
    <row r="224" spans="1:2" x14ac:dyDescent="0.2">
      <c r="A224" t="s">
        <v>390</v>
      </c>
      <c r="B224">
        <f>[4]p10!B224</f>
        <v>0</v>
      </c>
    </row>
    <row r="225" spans="1:2" x14ac:dyDescent="0.2">
      <c r="A225" t="s">
        <v>391</v>
      </c>
      <c r="B225">
        <f>[4]p10!B225</f>
        <v>0</v>
      </c>
    </row>
    <row r="226" spans="1:2" x14ac:dyDescent="0.2">
      <c r="A226" t="s">
        <v>392</v>
      </c>
      <c r="B226">
        <f>[4]p10!B226</f>
        <v>1300000</v>
      </c>
    </row>
    <row r="227" spans="1:2" x14ac:dyDescent="0.2">
      <c r="A227" t="s">
        <v>152</v>
      </c>
      <c r="B227">
        <f>[4]p10!B227</f>
        <v>160000</v>
      </c>
    </row>
    <row r="228" spans="1:2" x14ac:dyDescent="0.2">
      <c r="A228" t="s">
        <v>393</v>
      </c>
      <c r="B228">
        <f>[4]p10!B228</f>
        <v>100000</v>
      </c>
    </row>
    <row r="229" spans="1:2" x14ac:dyDescent="0.2">
      <c r="A229" t="s">
        <v>394</v>
      </c>
      <c r="B229">
        <f>[4]p10!B229</f>
        <v>104621</v>
      </c>
    </row>
    <row r="230" spans="1:2" x14ac:dyDescent="0.2">
      <c r="A230" t="s">
        <v>395</v>
      </c>
      <c r="B230">
        <f>[4]p10!B230</f>
        <v>2072210.8527636612</v>
      </c>
    </row>
    <row r="231" spans="1:2" x14ac:dyDescent="0.2">
      <c r="A231" t="s">
        <v>396</v>
      </c>
      <c r="B231">
        <f>[4]p10!B231</f>
        <v>26392772.05276366</v>
      </c>
    </row>
    <row r="232" spans="1:2" x14ac:dyDescent="0.2">
      <c r="A232" t="s">
        <v>397</v>
      </c>
      <c r="B232">
        <f>[4]p10!B232</f>
        <v>3510883.0529190786</v>
      </c>
    </row>
    <row r="233" spans="1:2" x14ac:dyDescent="0.2">
      <c r="A233" t="s">
        <v>398</v>
      </c>
      <c r="B233">
        <f>[4]p10!B233</f>
        <v>1193700</v>
      </c>
    </row>
    <row r="234" spans="1:2" x14ac:dyDescent="0.2">
      <c r="A234" t="s">
        <v>243</v>
      </c>
      <c r="B234">
        <f>[4]p10!B234</f>
        <v>2317183.0529190786</v>
      </c>
    </row>
    <row r="235" spans="1:2" x14ac:dyDescent="0.2">
      <c r="A235" t="s">
        <v>399</v>
      </c>
      <c r="B235">
        <f>[4]p10!B235</f>
        <v>6250000</v>
      </c>
    </row>
    <row r="236" spans="1:2" x14ac:dyDescent="0.2">
      <c r="A236" t="s">
        <v>400</v>
      </c>
      <c r="B236">
        <f>[4]p10!B236</f>
        <v>11666666.666666668</v>
      </c>
    </row>
    <row r="237" spans="1:2" x14ac:dyDescent="0.2">
      <c r="A237" t="s">
        <v>401</v>
      </c>
      <c r="B237">
        <f>[4]p10!B237</f>
        <v>10000000</v>
      </c>
    </row>
    <row r="238" spans="1:2" x14ac:dyDescent="0.2">
      <c r="A238" t="s">
        <v>402</v>
      </c>
      <c r="B238">
        <f>[4]p10!B238</f>
        <v>400</v>
      </c>
    </row>
    <row r="239" spans="1:2" x14ac:dyDescent="0.2">
      <c r="A239" t="s">
        <v>403</v>
      </c>
      <c r="B239">
        <f>[4]p10!B239</f>
        <v>300</v>
      </c>
    </row>
    <row r="240" spans="1:2" x14ac:dyDescent="0.2">
      <c r="A240" t="s">
        <v>404</v>
      </c>
      <c r="B240">
        <f>[4]p10!B240</f>
        <v>1000</v>
      </c>
    </row>
    <row r="241" spans="1:2" x14ac:dyDescent="0.2">
      <c r="A241" t="s">
        <v>405</v>
      </c>
      <c r="B241">
        <f>[4]p10!B241</f>
        <v>1.4</v>
      </c>
    </row>
    <row r="242" spans="1:2" x14ac:dyDescent="0.2">
      <c r="A242" t="s">
        <v>406</v>
      </c>
      <c r="B242">
        <f>[4]p10!B242</f>
        <v>2.2799999999999998</v>
      </c>
    </row>
    <row r="243" spans="1:2" x14ac:dyDescent="0.2">
      <c r="A243" t="s">
        <v>407</v>
      </c>
      <c r="B243">
        <f>[4]p10!B243</f>
        <v>41335288</v>
      </c>
    </row>
    <row r="244" spans="1:2" x14ac:dyDescent="0.2">
      <c r="A244" t="s">
        <v>408</v>
      </c>
      <c r="B244">
        <f>[4]p10!B244</f>
        <v>24976218</v>
      </c>
    </row>
    <row r="245" spans="1:2" x14ac:dyDescent="0.2">
      <c r="A245" t="s">
        <v>409</v>
      </c>
      <c r="B245">
        <f>[4]p10!B245</f>
        <v>40000</v>
      </c>
    </row>
    <row r="246" spans="1:2" x14ac:dyDescent="0.2">
      <c r="A246" t="s">
        <v>410</v>
      </c>
      <c r="B246">
        <f>[4]p10!B246</f>
        <v>0</v>
      </c>
    </row>
    <row r="247" spans="1:2" x14ac:dyDescent="0.2">
      <c r="A247" t="s">
        <v>411</v>
      </c>
      <c r="B247">
        <f>[4]p10!B247</f>
        <v>2</v>
      </c>
    </row>
    <row r="248" spans="1:2" x14ac:dyDescent="0.2">
      <c r="A248" t="s">
        <v>412</v>
      </c>
      <c r="B248">
        <f>[4]p10!B248</f>
        <v>2</v>
      </c>
    </row>
    <row r="249" spans="1:2" x14ac:dyDescent="0.2">
      <c r="A249" t="s">
        <v>413</v>
      </c>
      <c r="B249">
        <f>[4]p10!B249</f>
        <v>400</v>
      </c>
    </row>
    <row r="250" spans="1:2" x14ac:dyDescent="0.2">
      <c r="A250" t="s">
        <v>414</v>
      </c>
      <c r="B250">
        <f>[4]p10!B250</f>
        <v>-2</v>
      </c>
    </row>
    <row r="251" spans="1:2" x14ac:dyDescent="0.2">
      <c r="A251" t="s">
        <v>415</v>
      </c>
      <c r="B251">
        <f>[4]p10!B251</f>
        <v>-2</v>
      </c>
    </row>
    <row r="252" spans="1:2" x14ac:dyDescent="0.2">
      <c r="A252" t="s">
        <v>416</v>
      </c>
      <c r="B252">
        <f>[4]p10!B252</f>
        <v>-1</v>
      </c>
    </row>
    <row r="253" spans="1:2" x14ac:dyDescent="0.2">
      <c r="A253" t="s">
        <v>417</v>
      </c>
      <c r="B253">
        <f>[4]p10!B253</f>
        <v>-1</v>
      </c>
    </row>
    <row r="254" spans="1:2" x14ac:dyDescent="0.2">
      <c r="A254" t="s">
        <v>418</v>
      </c>
      <c r="B254">
        <f>[4]p10!B254</f>
        <v>52246.603970741904</v>
      </c>
    </row>
    <row r="255" spans="1:2" x14ac:dyDescent="0.2">
      <c r="A255" t="s">
        <v>419</v>
      </c>
      <c r="B255">
        <f>[4]p10!B255</f>
        <v>-2644.1036488630493</v>
      </c>
    </row>
    <row r="256" spans="1:2" x14ac:dyDescent="0.2">
      <c r="A256" t="s">
        <v>420</v>
      </c>
      <c r="B256">
        <f>[4]p10!B256</f>
        <v>12077.29468599033</v>
      </c>
    </row>
    <row r="257" spans="1:2" x14ac:dyDescent="0.2">
      <c r="A257" t="s">
        <v>421</v>
      </c>
      <c r="B257">
        <f>[4]p10!B257</f>
        <v>-23310.023310023331</v>
      </c>
    </row>
    <row r="258" spans="1:2" x14ac:dyDescent="0.2">
      <c r="A258" t="s">
        <v>422</v>
      </c>
      <c r="B258">
        <f>[4]p10!B258</f>
        <v>-32878.513891172151</v>
      </c>
    </row>
    <row r="259" spans="1:2" x14ac:dyDescent="0.2">
      <c r="A259" t="s">
        <v>423</v>
      </c>
      <c r="B259">
        <f>[4]p10!B259</f>
        <v>5</v>
      </c>
    </row>
    <row r="260" spans="1:2" x14ac:dyDescent="0.2">
      <c r="A260" t="s">
        <v>1065</v>
      </c>
      <c r="B260">
        <f>[4]p10!B260</f>
        <v>13.305785718069208</v>
      </c>
    </row>
    <row r="261" spans="1:2" x14ac:dyDescent="0.2">
      <c r="A261" t="s">
        <v>1066</v>
      </c>
      <c r="B261">
        <f>[4]p10!B261</f>
        <v>23.138181590506914</v>
      </c>
    </row>
    <row r="262" spans="1:2" x14ac:dyDescent="0.2">
      <c r="A262" t="s">
        <v>227</v>
      </c>
      <c r="B262">
        <f>[4]p10!B262</f>
        <v>87</v>
      </c>
    </row>
    <row r="263" spans="1:2" x14ac:dyDescent="0.2">
      <c r="A263" t="s">
        <v>228</v>
      </c>
      <c r="B263">
        <f>[4]p10!B263</f>
        <v>85</v>
      </c>
    </row>
    <row r="264" spans="1:2" x14ac:dyDescent="0.2">
      <c r="A264" t="s">
        <v>346</v>
      </c>
      <c r="B264">
        <f>[4]p10!B264</f>
        <v>283185</v>
      </c>
    </row>
    <row r="265" spans="1:2" x14ac:dyDescent="0.2">
      <c r="A265" t="s">
        <v>355</v>
      </c>
      <c r="B265">
        <f>[4]p10!B265</f>
        <v>303463</v>
      </c>
    </row>
    <row r="266" spans="1:2" x14ac:dyDescent="0.2">
      <c r="A266" t="s">
        <v>338</v>
      </c>
      <c r="B266">
        <f>[4]p10!B266</f>
        <v>3</v>
      </c>
    </row>
    <row r="267" spans="1:2" x14ac:dyDescent="0.2">
      <c r="A267" t="s">
        <v>339</v>
      </c>
      <c r="B267">
        <f>[4]p10!B267</f>
        <v>6</v>
      </c>
    </row>
    <row r="268" spans="1:2" x14ac:dyDescent="0.2">
      <c r="A268" t="s">
        <v>1067</v>
      </c>
      <c r="B268">
        <f>[4]p10!B268</f>
        <v>679644</v>
      </c>
    </row>
    <row r="269" spans="1:2" x14ac:dyDescent="0.2">
      <c r="A269" t="s">
        <v>1068</v>
      </c>
      <c r="B269">
        <f>[4]p10!B269</f>
        <v>910389</v>
      </c>
    </row>
    <row r="270" spans="1:2" x14ac:dyDescent="0.2">
      <c r="A270" t="s">
        <v>1069</v>
      </c>
      <c r="B270">
        <f>[4]p10!B270</f>
        <v>1872839.1504657445</v>
      </c>
    </row>
    <row r="271" spans="1:2" x14ac:dyDescent="0.2">
      <c r="A271" t="s">
        <v>1070</v>
      </c>
      <c r="B271">
        <f>[4]p10!B271</f>
        <v>0.75666583641407048</v>
      </c>
    </row>
    <row r="272" spans="1:2" x14ac:dyDescent="0.2">
      <c r="A272" t="s">
        <v>1071</v>
      </c>
      <c r="B272">
        <f>[4]p10!B272</f>
        <v>0.83695663886797411</v>
      </c>
    </row>
    <row r="273" spans="1:2" x14ac:dyDescent="0.2">
      <c r="A273" t="s">
        <v>1072</v>
      </c>
      <c r="B273">
        <f>[4]p10!B273</f>
        <v>0.35337295659020485</v>
      </c>
    </row>
    <row r="274" spans="1:2" x14ac:dyDescent="0.2">
      <c r="A274" t="s">
        <v>1073</v>
      </c>
      <c r="B274">
        <f>[4]p10!B274</f>
        <v>0.32393542353877314</v>
      </c>
    </row>
    <row r="275" spans="1:2" x14ac:dyDescent="0.2">
      <c r="A275" t="s">
        <v>1087</v>
      </c>
      <c r="B275">
        <f>[4]p10!B275</f>
        <v>0.35439217976129739</v>
      </c>
    </row>
    <row r="276" spans="1:2" x14ac:dyDescent="0.2">
      <c r="A276" t="s">
        <v>1088</v>
      </c>
      <c r="B276">
        <f>[4]p10!B276</f>
        <v>0.32486885885449124</v>
      </c>
    </row>
    <row r="277" spans="1:2" x14ac:dyDescent="0.2">
      <c r="A277" t="s">
        <v>1091</v>
      </c>
      <c r="B277">
        <f>[4]p10!B277</f>
        <v>2697048.0529190786</v>
      </c>
    </row>
    <row r="278" spans="1:2" x14ac:dyDescent="0.2">
      <c r="A278" t="s">
        <v>1092</v>
      </c>
      <c r="B278">
        <f>[4]p10!B278</f>
        <v>0.79153046445784736</v>
      </c>
    </row>
    <row r="279" spans="1:2" x14ac:dyDescent="0.2">
      <c r="A279" t="s">
        <v>1093</v>
      </c>
      <c r="B279">
        <f>[4]p10!B279</f>
        <v>0.44181803221380339</v>
      </c>
    </row>
    <row r="280" spans="1:2" x14ac:dyDescent="0.2">
      <c r="A280" t="s">
        <v>1094</v>
      </c>
      <c r="B280">
        <f>[4]p10!B280</f>
        <v>0.55818196778619655</v>
      </c>
    </row>
    <row r="281" spans="1:2" x14ac:dyDescent="0.2">
      <c r="A281" t="s">
        <v>1099</v>
      </c>
      <c r="B281">
        <f>[4]p10!B281</f>
        <v>6.0191999999999996E-2</v>
      </c>
    </row>
    <row r="282" spans="1:2" x14ac:dyDescent="0.2">
      <c r="A282" t="s">
        <v>1100</v>
      </c>
      <c r="B282">
        <f>[4]p10!B282</f>
        <v>0.11187295696686772</v>
      </c>
    </row>
    <row r="283" spans="1:2" x14ac:dyDescent="0.2">
      <c r="A283" t="s">
        <v>1095</v>
      </c>
      <c r="B283">
        <f>[4]p10!B283</f>
        <v>16359070</v>
      </c>
    </row>
    <row r="284" spans="1:2" x14ac:dyDescent="0.2">
      <c r="A284" t="s">
        <v>1096</v>
      </c>
      <c r="B284">
        <f>[4]p10!B284</f>
        <v>20667644.183733366</v>
      </c>
    </row>
    <row r="285" spans="1:2" x14ac:dyDescent="0.2">
      <c r="A285" t="s">
        <v>1097</v>
      </c>
      <c r="B285">
        <f>[4]p10!B285</f>
        <v>824208.90245333419</v>
      </c>
    </row>
    <row r="286" spans="1:2" x14ac:dyDescent="0.2">
      <c r="A286" t="s">
        <v>1101</v>
      </c>
      <c r="B286">
        <f>[4]p10!B286</f>
        <v>2000000</v>
      </c>
    </row>
    <row r="287" spans="1:2" x14ac:dyDescent="0.2">
      <c r="A287" t="s">
        <v>1102</v>
      </c>
      <c r="B287">
        <f>[4]p10!B287</f>
        <v>0</v>
      </c>
    </row>
    <row r="288" spans="1:2" x14ac:dyDescent="0.2">
      <c r="A288" t="s">
        <v>1103</v>
      </c>
      <c r="B288">
        <f>[4]p10!B288</f>
        <v>0</v>
      </c>
    </row>
    <row r="289" spans="1:2" x14ac:dyDescent="0.2">
      <c r="A289" t="s">
        <v>1069</v>
      </c>
      <c r="B289">
        <f>[4]p10!B289</f>
        <v>1872839.1504657445</v>
      </c>
    </row>
    <row r="290" spans="1:2" x14ac:dyDescent="0.2">
      <c r="A290" t="s">
        <v>508</v>
      </c>
      <c r="B290">
        <f>[4]p10!B290</f>
        <v>8.9039378256839968E-2</v>
      </c>
    </row>
    <row r="291" spans="1:2" x14ac:dyDescent="0.2">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433</v>
      </c>
    </row>
    <row r="2" spans="1:11" x14ac:dyDescent="0.2">
      <c r="A2">
        <v>11</v>
      </c>
      <c r="B2" t="s">
        <v>176</v>
      </c>
      <c r="C2" t="s">
        <v>177</v>
      </c>
      <c r="D2" t="s">
        <v>178</v>
      </c>
      <c r="E2" t="s">
        <v>8</v>
      </c>
      <c r="F2" t="s">
        <v>179</v>
      </c>
      <c r="G2" t="s">
        <v>10</v>
      </c>
      <c r="H2" t="s">
        <v>180</v>
      </c>
    </row>
    <row r="3" spans="1:11" x14ac:dyDescent="0.2">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
      <c r="A5" t="s">
        <v>183</v>
      </c>
      <c r="B5">
        <f>[4]p11!B5</f>
        <v>0</v>
      </c>
      <c r="C5">
        <f>[4]p11!C5</f>
        <v>0</v>
      </c>
      <c r="D5">
        <f>[4]p11!D5</f>
        <v>88617</v>
      </c>
      <c r="E5">
        <f>[4]p11!E5</f>
        <v>0</v>
      </c>
      <c r="F5">
        <f>[4]p11!F5</f>
        <v>0</v>
      </c>
      <c r="G5">
        <f>[4]p11!G5</f>
        <v>0</v>
      </c>
      <c r="H5">
        <f>[4]p11!H5</f>
        <v>0</v>
      </c>
      <c r="I5">
        <f>[4]p11!I5</f>
        <v>0</v>
      </c>
      <c r="J5">
        <f>[4]p11!J5</f>
        <v>0</v>
      </c>
      <c r="K5">
        <f>[4]p11!K5</f>
        <v>0</v>
      </c>
    </row>
    <row r="6" spans="1:11" x14ac:dyDescent="0.2">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
      <c r="A7" t="s">
        <v>185</v>
      </c>
      <c r="B7">
        <f>[4]p11!B7</f>
        <v>0</v>
      </c>
      <c r="C7">
        <f>[4]p11!C7</f>
        <v>0</v>
      </c>
      <c r="D7">
        <f>[4]p11!D7</f>
        <v>1265129</v>
      </c>
      <c r="E7">
        <f>[4]p11!E7</f>
        <v>0</v>
      </c>
      <c r="F7">
        <f>[4]p11!F7</f>
        <v>0</v>
      </c>
      <c r="G7">
        <f>[4]p11!G7</f>
        <v>0</v>
      </c>
      <c r="H7">
        <f>[4]p11!H7</f>
        <v>0</v>
      </c>
      <c r="I7">
        <f>[4]p11!I7</f>
        <v>0</v>
      </c>
      <c r="J7">
        <f>[4]p11!J7</f>
        <v>0</v>
      </c>
      <c r="K7">
        <f>[4]p11!K7</f>
        <v>0</v>
      </c>
    </row>
    <row r="8" spans="1:11" x14ac:dyDescent="0.2">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2">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2">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2">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2">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2">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2">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2">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2">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2">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2">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2">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2">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2">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2">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2">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2">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2">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2">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5" thickBot="1" x14ac:dyDescent="0.25">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x14ac:dyDescent="0.2">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2">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x14ac:dyDescent="0.2">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x14ac:dyDescent="0.2">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x14ac:dyDescent="0.2">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x14ac:dyDescent="0.2">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x14ac:dyDescent="0.2">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x14ac:dyDescent="0.2">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2">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2">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2">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2">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
      <c r="A76" t="s">
        <v>437</v>
      </c>
      <c r="B76">
        <f>[4]p11!B76</f>
        <v>0</v>
      </c>
      <c r="C76">
        <f>[4]p11!C76</f>
        <v>0</v>
      </c>
      <c r="D76">
        <f>[4]p11!D76</f>
        <v>0</v>
      </c>
      <c r="E76">
        <f>[4]p11!E76</f>
        <v>0</v>
      </c>
      <c r="F76">
        <f>[4]p11!F76</f>
        <v>0</v>
      </c>
      <c r="G76">
        <f>[4]p11!G76</f>
        <v>0</v>
      </c>
      <c r="H76">
        <f>[4]p11!H76</f>
        <v>0</v>
      </c>
      <c r="I76">
        <f>[4]p11!I76</f>
        <v>0</v>
      </c>
      <c r="J76">
        <f>[4]p11!J76</f>
        <v>0</v>
      </c>
      <c r="K76">
        <f>[4]p11!K76</f>
        <v>0</v>
      </c>
    </row>
    <row r="77" spans="1:13" ht="13.5" thickBot="1" x14ac:dyDescent="0.25">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2">
      <c r="A78" t="s">
        <v>247</v>
      </c>
      <c r="B78">
        <f>[4]p11!B78</f>
        <v>1</v>
      </c>
    </row>
    <row r="79" spans="1:13" x14ac:dyDescent="0.2">
      <c r="A79" t="s">
        <v>248</v>
      </c>
      <c r="B79">
        <f>[4]p11!B79</f>
        <v>40000</v>
      </c>
    </row>
    <row r="80" spans="1:13" x14ac:dyDescent="0.2">
      <c r="A80" t="s">
        <v>249</v>
      </c>
      <c r="B80">
        <f>[4]p11!B80</f>
        <v>40000</v>
      </c>
    </row>
    <row r="81" spans="1:2" x14ac:dyDescent="0.2">
      <c r="A81" t="s">
        <v>250</v>
      </c>
      <c r="B81">
        <f>[4]p11!B81</f>
        <v>0</v>
      </c>
    </row>
    <row r="82" spans="1:2" x14ac:dyDescent="0.2">
      <c r="A82" t="s">
        <v>251</v>
      </c>
      <c r="B82">
        <f>[4]p11!B82</f>
        <v>0</v>
      </c>
    </row>
    <row r="83" spans="1:2" x14ac:dyDescent="0.2">
      <c r="A83" t="s">
        <v>252</v>
      </c>
      <c r="B83">
        <f>[4]p11!B83</f>
        <v>0</v>
      </c>
    </row>
    <row r="84" spans="1:2" x14ac:dyDescent="0.2">
      <c r="A84" t="s">
        <v>253</v>
      </c>
      <c r="B84">
        <f>[4]p11!B84</f>
        <v>0</v>
      </c>
    </row>
    <row r="85" spans="1:2" x14ac:dyDescent="0.2">
      <c r="A85" t="s">
        <v>254</v>
      </c>
      <c r="B85">
        <f>[4]p11!B85</f>
        <v>56244</v>
      </c>
    </row>
    <row r="86" spans="1:2" x14ac:dyDescent="0.2">
      <c r="A86" t="s">
        <v>255</v>
      </c>
      <c r="B86">
        <f>[4]p11!B86</f>
        <v>20806</v>
      </c>
    </row>
    <row r="87" spans="1:2" x14ac:dyDescent="0.2">
      <c r="A87" t="s">
        <v>256</v>
      </c>
      <c r="B87">
        <f>[4]p11!B87</f>
        <v>17814</v>
      </c>
    </row>
    <row r="88" spans="1:2" x14ac:dyDescent="0.2">
      <c r="A88" t="s">
        <v>257</v>
      </c>
      <c r="B88">
        <f>[4]p11!B88</f>
        <v>31201</v>
      </c>
    </row>
    <row r="89" spans="1:2" x14ac:dyDescent="0.2">
      <c r="A89" t="s">
        <v>258</v>
      </c>
      <c r="B89">
        <f>[4]p11!B89</f>
        <v>33511</v>
      </c>
    </row>
    <row r="90" spans="1:2" x14ac:dyDescent="0.2">
      <c r="A90" t="s">
        <v>259</v>
      </c>
      <c r="B90">
        <f>[4]p11!B90</f>
        <v>95915</v>
      </c>
    </row>
    <row r="91" spans="1:2" x14ac:dyDescent="0.2">
      <c r="A91" t="s">
        <v>260</v>
      </c>
      <c r="B91">
        <f>[4]p11!B91</f>
        <v>56244</v>
      </c>
    </row>
    <row r="92" spans="1:2" x14ac:dyDescent="0.2">
      <c r="A92" t="s">
        <v>261</v>
      </c>
      <c r="B92">
        <f>[4]p11!B92</f>
        <v>20806</v>
      </c>
    </row>
    <row r="93" spans="1:2" x14ac:dyDescent="0.2">
      <c r="A93" t="s">
        <v>262</v>
      </c>
      <c r="B93">
        <f>[4]p11!B93</f>
        <v>17814</v>
      </c>
    </row>
    <row r="94" spans="1:2" x14ac:dyDescent="0.2">
      <c r="A94" t="s">
        <v>263</v>
      </c>
      <c r="B94">
        <f>[4]p11!B94</f>
        <v>31201</v>
      </c>
    </row>
    <row r="95" spans="1:2" x14ac:dyDescent="0.2">
      <c r="A95" t="s">
        <v>264</v>
      </c>
      <c r="B95">
        <f>[4]p11!B95</f>
        <v>33511</v>
      </c>
    </row>
    <row r="96" spans="1:2" x14ac:dyDescent="0.2">
      <c r="A96" t="s">
        <v>265</v>
      </c>
      <c r="B96">
        <f>[4]p11!B96</f>
        <v>95915</v>
      </c>
    </row>
    <row r="97" spans="1:2" x14ac:dyDescent="0.2">
      <c r="A97" t="s">
        <v>266</v>
      </c>
      <c r="B97">
        <f>[4]p11!B97</f>
        <v>0</v>
      </c>
    </row>
    <row r="98" spans="1:2" x14ac:dyDescent="0.2">
      <c r="A98" t="s">
        <v>267</v>
      </c>
      <c r="B98">
        <f>[4]p11!B98</f>
        <v>0</v>
      </c>
    </row>
    <row r="99" spans="1:2" x14ac:dyDescent="0.2">
      <c r="A99" t="s">
        <v>268</v>
      </c>
      <c r="B99">
        <f>[4]p11!B99</f>
        <v>0</v>
      </c>
    </row>
    <row r="100" spans="1:2" x14ac:dyDescent="0.2">
      <c r="A100" t="s">
        <v>269</v>
      </c>
      <c r="B100">
        <f>[4]p11!B100</f>
        <v>0</v>
      </c>
    </row>
    <row r="101" spans="1:2" x14ac:dyDescent="0.2">
      <c r="A101" t="s">
        <v>270</v>
      </c>
      <c r="B101">
        <f>[4]p11!B101</f>
        <v>0</v>
      </c>
    </row>
    <row r="102" spans="1:2" x14ac:dyDescent="0.2">
      <c r="A102" t="s">
        <v>271</v>
      </c>
      <c r="B102">
        <f>[4]p11!B102</f>
        <v>0</v>
      </c>
    </row>
    <row r="103" spans="1:2" x14ac:dyDescent="0.2">
      <c r="A103" t="s">
        <v>272</v>
      </c>
      <c r="B103">
        <f>[4]p11!B103</f>
        <v>192354480</v>
      </c>
    </row>
    <row r="104" spans="1:2" x14ac:dyDescent="0.2">
      <c r="A104" t="s">
        <v>273</v>
      </c>
      <c r="B104">
        <f>[4]p11!B104</f>
        <v>7958295</v>
      </c>
    </row>
    <row r="105" spans="1:2" x14ac:dyDescent="0.2">
      <c r="A105" t="s">
        <v>274</v>
      </c>
      <c r="B105">
        <f>[4]p11!B105</f>
        <v>5611410.0000000009</v>
      </c>
    </row>
    <row r="106" spans="1:2" x14ac:dyDescent="0.2">
      <c r="A106" t="s">
        <v>275</v>
      </c>
      <c r="B106">
        <f>[4]p11!B106</f>
        <v>982831.5</v>
      </c>
    </row>
    <row r="107" spans="1:2" x14ac:dyDescent="0.2">
      <c r="A107" t="s">
        <v>276</v>
      </c>
      <c r="B107">
        <f>[4]p11!B107</f>
        <v>1568314.8</v>
      </c>
    </row>
    <row r="108" spans="1:2" x14ac:dyDescent="0.2">
      <c r="A108" t="s">
        <v>277</v>
      </c>
      <c r="B108">
        <f>[4]p11!B108</f>
        <v>4143528</v>
      </c>
    </row>
    <row r="109" spans="1:2" x14ac:dyDescent="0.2">
      <c r="A109" t="s">
        <v>278</v>
      </c>
      <c r="B109">
        <f>[4]p11!B109</f>
        <v>1544.7627917307414</v>
      </c>
    </row>
    <row r="110" spans="1:2" x14ac:dyDescent="0.2">
      <c r="A110" t="s">
        <v>279</v>
      </c>
      <c r="B110">
        <f>[4]p11!B110</f>
        <v>239.52947554225892</v>
      </c>
    </row>
    <row r="111" spans="1:2" x14ac:dyDescent="0.2">
      <c r="A111" t="s">
        <v>280</v>
      </c>
      <c r="B111">
        <f>[4]p11!B111</f>
        <v>131.12521371667921</v>
      </c>
    </row>
    <row r="112" spans="1:2" x14ac:dyDescent="0.2">
      <c r="A112" t="s">
        <v>281</v>
      </c>
      <c r="B112">
        <f>[4]p11!B112</f>
        <v>11.879909147763655</v>
      </c>
    </row>
    <row r="113" spans="1:2" x14ac:dyDescent="0.2">
      <c r="A113" t="s">
        <v>282</v>
      </c>
      <c r="B113">
        <f>[4]p11!B113</f>
        <v>14.107392112969341</v>
      </c>
    </row>
    <row r="114" spans="1:2" x14ac:dyDescent="0.2">
      <c r="A114" t="s">
        <v>283</v>
      </c>
      <c r="B114">
        <f>[4]p11!B114</f>
        <v>18.562358043380712</v>
      </c>
    </row>
    <row r="115" spans="1:2" x14ac:dyDescent="0.2">
      <c r="A115" t="s">
        <v>284</v>
      </c>
      <c r="B115">
        <f>[4]p11!B115</f>
        <v>15000034</v>
      </c>
    </row>
    <row r="116" spans="1:2" x14ac:dyDescent="0.2">
      <c r="A116" t="s">
        <v>285</v>
      </c>
      <c r="B116">
        <f>[4]p11!B116</f>
        <v>800000</v>
      </c>
    </row>
    <row r="117" spans="1:2" x14ac:dyDescent="0.2">
      <c r="A117" t="s">
        <v>286</v>
      </c>
      <c r="B117">
        <f>[4]p11!B117</f>
        <v>799999.7</v>
      </c>
    </row>
    <row r="118" spans="1:2" x14ac:dyDescent="0.2">
      <c r="A118" t="s">
        <v>287</v>
      </c>
      <c r="B118">
        <f>[4]p11!B118</f>
        <v>150000</v>
      </c>
    </row>
    <row r="119" spans="1:2" x14ac:dyDescent="0.2">
      <c r="A119" t="s">
        <v>288</v>
      </c>
      <c r="B119">
        <f>[4]p11!B119</f>
        <v>300000.12</v>
      </c>
    </row>
    <row r="120" spans="1:2" x14ac:dyDescent="0.2">
      <c r="A120" t="s">
        <v>289</v>
      </c>
      <c r="B120">
        <f>[4]p11!B120</f>
        <v>800000</v>
      </c>
    </row>
    <row r="121" spans="1:2" x14ac:dyDescent="0.2">
      <c r="A121" t="s">
        <v>290</v>
      </c>
      <c r="B121">
        <f>[4]p11!B121</f>
        <v>17311903.199999999</v>
      </c>
    </row>
    <row r="122" spans="1:2" x14ac:dyDescent="0.2">
      <c r="A122" t="s">
        <v>291</v>
      </c>
      <c r="B122">
        <f>[4]p11!B122</f>
        <v>549122.35499999986</v>
      </c>
    </row>
    <row r="123" spans="1:2" x14ac:dyDescent="0.2">
      <c r="A123" t="s">
        <v>292</v>
      </c>
      <c r="B123">
        <f>[4]p11!B123</f>
        <v>0</v>
      </c>
    </row>
    <row r="124" spans="1:2" x14ac:dyDescent="0.2">
      <c r="A124" t="s">
        <v>293</v>
      </c>
      <c r="B124">
        <f>[4]p11!B124</f>
        <v>113025.6225</v>
      </c>
    </row>
    <row r="125" spans="1:2" x14ac:dyDescent="0.2">
      <c r="A125" t="s">
        <v>294</v>
      </c>
      <c r="B125">
        <f>[4]p11!B125</f>
        <v>180356.20199999999</v>
      </c>
    </row>
    <row r="126" spans="1:2" x14ac:dyDescent="0.2">
      <c r="A126" t="s">
        <v>295</v>
      </c>
      <c r="B126">
        <f>[4]p11!B126</f>
        <v>238252.86</v>
      </c>
    </row>
    <row r="127" spans="1:2" x14ac:dyDescent="0.2">
      <c r="A127" t="s">
        <v>296</v>
      </c>
      <c r="B127">
        <f>[4]p11!B127</f>
        <v>44405</v>
      </c>
    </row>
    <row r="128" spans="1:2" x14ac:dyDescent="0.2">
      <c r="A128" t="s">
        <v>297</v>
      </c>
      <c r="B128">
        <f>[4]p11!B128</f>
        <v>23960</v>
      </c>
    </row>
    <row r="129" spans="1:2" x14ac:dyDescent="0.2">
      <c r="A129" t="s">
        <v>298</v>
      </c>
      <c r="B129">
        <f>[4]p11!B129</f>
        <v>15201</v>
      </c>
    </row>
    <row r="130" spans="1:2" x14ac:dyDescent="0.2">
      <c r="A130" t="s">
        <v>299</v>
      </c>
      <c r="B130">
        <f>[4]p11!B130</f>
        <v>29188</v>
      </c>
    </row>
    <row r="131" spans="1:2" x14ac:dyDescent="0.2">
      <c r="A131" t="s">
        <v>300</v>
      </c>
      <c r="B131">
        <f>[4]p11!B131</f>
        <v>39614</v>
      </c>
    </row>
    <row r="132" spans="1:2" x14ac:dyDescent="0.2">
      <c r="A132" t="s">
        <v>301</v>
      </c>
      <c r="B132">
        <f>[4]p11!B132</f>
        <v>100636</v>
      </c>
    </row>
    <row r="133" spans="1:2" x14ac:dyDescent="0.2">
      <c r="A133" t="s">
        <v>302</v>
      </c>
      <c r="B133">
        <f>[4]p11!B133</f>
        <v>44405</v>
      </c>
    </row>
    <row r="134" spans="1:2" x14ac:dyDescent="0.2">
      <c r="A134" t="s">
        <v>303</v>
      </c>
      <c r="B134">
        <f>[4]p11!B134</f>
        <v>23960</v>
      </c>
    </row>
    <row r="135" spans="1:2" x14ac:dyDescent="0.2">
      <c r="A135" t="s">
        <v>304</v>
      </c>
      <c r="B135">
        <f>[4]p11!B135</f>
        <v>15201</v>
      </c>
    </row>
    <row r="136" spans="1:2" x14ac:dyDescent="0.2">
      <c r="A136" t="s">
        <v>305</v>
      </c>
      <c r="B136">
        <f>[4]p11!B136</f>
        <v>29188</v>
      </c>
    </row>
    <row r="137" spans="1:2" x14ac:dyDescent="0.2">
      <c r="A137" t="s">
        <v>306</v>
      </c>
      <c r="B137">
        <f>[4]p11!B137</f>
        <v>39614</v>
      </c>
    </row>
    <row r="138" spans="1:2" x14ac:dyDescent="0.2">
      <c r="A138" t="s">
        <v>307</v>
      </c>
      <c r="B138">
        <f>[4]p11!B138</f>
        <v>100636</v>
      </c>
    </row>
    <row r="139" spans="1:2" x14ac:dyDescent="0.2">
      <c r="A139" t="s">
        <v>308</v>
      </c>
      <c r="B139">
        <f>[4]p11!B139</f>
        <v>0</v>
      </c>
    </row>
    <row r="140" spans="1:2" x14ac:dyDescent="0.2">
      <c r="A140" t="s">
        <v>309</v>
      </c>
      <c r="B140">
        <f>[4]p11!B140</f>
        <v>0</v>
      </c>
    </row>
    <row r="141" spans="1:2" x14ac:dyDescent="0.2">
      <c r="A141" t="s">
        <v>310</v>
      </c>
      <c r="B141">
        <f>[4]p11!B141</f>
        <v>0</v>
      </c>
    </row>
    <row r="142" spans="1:2" x14ac:dyDescent="0.2">
      <c r="A142" t="s">
        <v>311</v>
      </c>
      <c r="B142">
        <f>[4]p11!B142</f>
        <v>0</v>
      </c>
    </row>
    <row r="143" spans="1:2" x14ac:dyDescent="0.2">
      <c r="A143" t="s">
        <v>312</v>
      </c>
      <c r="B143">
        <f>[4]p11!B143</f>
        <v>0</v>
      </c>
    </row>
    <row r="144" spans="1:2" x14ac:dyDescent="0.2">
      <c r="A144" t="s">
        <v>313</v>
      </c>
      <c r="B144">
        <f>[4]p11!B144</f>
        <v>0</v>
      </c>
    </row>
    <row r="145" spans="1:2" x14ac:dyDescent="0.2">
      <c r="A145" t="s">
        <v>314</v>
      </c>
      <c r="B145">
        <f>[4]p11!B145</f>
        <v>239786999.99999997</v>
      </c>
    </row>
    <row r="146" spans="1:2" x14ac:dyDescent="0.2">
      <c r="A146" t="s">
        <v>315</v>
      </c>
      <c r="B146">
        <f>[4]p11!B146</f>
        <v>10782000</v>
      </c>
    </row>
    <row r="147" spans="1:2" x14ac:dyDescent="0.2">
      <c r="A147" t="s">
        <v>316</v>
      </c>
      <c r="B147">
        <f>[4]p11!B147</f>
        <v>6840450</v>
      </c>
    </row>
    <row r="148" spans="1:2" x14ac:dyDescent="0.2">
      <c r="A148" t="s">
        <v>317</v>
      </c>
      <c r="B148">
        <f>[4]p11!B148</f>
        <v>1208383.2</v>
      </c>
    </row>
    <row r="149" spans="1:2" x14ac:dyDescent="0.2">
      <c r="A149" t="s">
        <v>318</v>
      </c>
      <c r="B149">
        <f>[4]p11!B149</f>
        <v>2067850.8</v>
      </c>
    </row>
    <row r="150" spans="1:2" x14ac:dyDescent="0.2">
      <c r="A150" t="s">
        <v>319</v>
      </c>
      <c r="B150">
        <f>[4]p11!B150</f>
        <v>4800337.2</v>
      </c>
    </row>
    <row r="151" spans="1:2" x14ac:dyDescent="0.2">
      <c r="A151" t="s">
        <v>320</v>
      </c>
      <c r="B151">
        <f>[4]p11!B151</f>
        <v>2682.8120508825614</v>
      </c>
    </row>
    <row r="152" spans="1:2" x14ac:dyDescent="0.2">
      <c r="A152" t="s">
        <v>321</v>
      </c>
      <c r="B152">
        <f>[4]p11!B152</f>
        <v>382.44361204688397</v>
      </c>
    </row>
    <row r="153" spans="1:2" x14ac:dyDescent="0.2">
      <c r="A153" t="s">
        <v>322</v>
      </c>
      <c r="B153">
        <f>[4]p11!B153</f>
        <v>227.72706943538023</v>
      </c>
    </row>
    <row r="154" spans="1:2" x14ac:dyDescent="0.2">
      <c r="A154" t="s">
        <v>323</v>
      </c>
      <c r="B154">
        <f>[4]p11!B154</f>
        <v>19.773112936800459</v>
      </c>
    </row>
    <row r="155" spans="1:2" x14ac:dyDescent="0.2">
      <c r="A155" t="s">
        <v>324</v>
      </c>
      <c r="B155">
        <f>[4]p11!B155</f>
        <v>23.480571612450543</v>
      </c>
    </row>
    <row r="156" spans="1:2" x14ac:dyDescent="0.2">
      <c r="A156" t="s">
        <v>325</v>
      </c>
      <c r="B156">
        <f>[4]p11!B156</f>
        <v>30.595488963750718</v>
      </c>
    </row>
    <row r="157" spans="1:2" x14ac:dyDescent="0.2">
      <c r="A157" t="s">
        <v>326</v>
      </c>
      <c r="B157">
        <f>[4]p11!B157</f>
        <v>25000028</v>
      </c>
    </row>
    <row r="158" spans="1:2" x14ac:dyDescent="0.2">
      <c r="A158" t="s">
        <v>327</v>
      </c>
      <c r="B158">
        <f>[4]p11!B158</f>
        <v>1500000</v>
      </c>
    </row>
    <row r="159" spans="1:2" x14ac:dyDescent="0.2">
      <c r="A159" t="s">
        <v>328</v>
      </c>
      <c r="B159">
        <f>[4]p11!B159</f>
        <v>1100000.5</v>
      </c>
    </row>
    <row r="160" spans="1:2" x14ac:dyDescent="0.2">
      <c r="A160" t="s">
        <v>329</v>
      </c>
      <c r="B160">
        <f>[4]p11!B160</f>
        <v>160000</v>
      </c>
    </row>
    <row r="161" spans="1:2" x14ac:dyDescent="0.2">
      <c r="A161" t="s">
        <v>330</v>
      </c>
      <c r="B161">
        <f>[4]p11!B161</f>
        <v>549999.84</v>
      </c>
    </row>
    <row r="162" spans="1:2" x14ac:dyDescent="0.2">
      <c r="A162" t="s">
        <v>331</v>
      </c>
      <c r="B162">
        <f>[4]p11!B162</f>
        <v>700000</v>
      </c>
    </row>
    <row r="163" spans="1:2" x14ac:dyDescent="0.2">
      <c r="A163" t="s">
        <v>332</v>
      </c>
      <c r="B163">
        <f>[4]p11!B163</f>
        <v>21580829.999999996</v>
      </c>
    </row>
    <row r="164" spans="1:2" x14ac:dyDescent="0.2">
      <c r="A164" t="s">
        <v>333</v>
      </c>
      <c r="B164">
        <f>[4]p11!B164</f>
        <v>0</v>
      </c>
    </row>
    <row r="165" spans="1:2" x14ac:dyDescent="0.2">
      <c r="A165" t="s">
        <v>334</v>
      </c>
      <c r="B165">
        <f>[4]p11!B165</f>
        <v>629321.4</v>
      </c>
    </row>
    <row r="166" spans="1:2" x14ac:dyDescent="0.2">
      <c r="A166" t="s">
        <v>335</v>
      </c>
      <c r="B166">
        <f>[4]p11!B166</f>
        <v>138964.068</v>
      </c>
    </row>
    <row r="167" spans="1:2" x14ac:dyDescent="0.2">
      <c r="A167" t="s">
        <v>336</v>
      </c>
      <c r="B167">
        <f>[4]p11!B167</f>
        <v>237802.84200000003</v>
      </c>
    </row>
    <row r="168" spans="1:2" x14ac:dyDescent="0.2">
      <c r="A168" t="s">
        <v>337</v>
      </c>
      <c r="B168">
        <f>[4]p11!B168</f>
        <v>0</v>
      </c>
    </row>
    <row r="169" spans="1:2" x14ac:dyDescent="0.2">
      <c r="A169" t="s">
        <v>338</v>
      </c>
      <c r="B169">
        <f>[4]p11!B169</f>
        <v>3</v>
      </c>
    </row>
    <row r="170" spans="1:2" x14ac:dyDescent="0.2">
      <c r="A170" t="s">
        <v>339</v>
      </c>
      <c r="B170">
        <f>[4]p11!B170</f>
        <v>6</v>
      </c>
    </row>
    <row r="171" spans="1:2" x14ac:dyDescent="0.2">
      <c r="A171" t="s">
        <v>340</v>
      </c>
      <c r="B171">
        <f>[4]p11!B171</f>
        <v>283185</v>
      </c>
    </row>
    <row r="172" spans="1:2" x14ac:dyDescent="0.2">
      <c r="A172" t="s">
        <v>341</v>
      </c>
      <c r="B172">
        <f>[4]p11!B172</f>
        <v>8217638</v>
      </c>
    </row>
    <row r="173" spans="1:2" x14ac:dyDescent="0.2">
      <c r="A173" t="s">
        <v>342</v>
      </c>
      <c r="B173">
        <f>[4]p11!B173</f>
        <v>26432277.300000001</v>
      </c>
    </row>
    <row r="174" spans="1:2" x14ac:dyDescent="0.2">
      <c r="A174" t="s">
        <v>343</v>
      </c>
      <c r="B174">
        <f>[4]p11!B174</f>
        <v>283185</v>
      </c>
    </row>
    <row r="175" spans="1:2" x14ac:dyDescent="0.2">
      <c r="A175" t="s">
        <v>344</v>
      </c>
      <c r="B175">
        <f>[4]p11!B175</f>
        <v>8217638</v>
      </c>
    </row>
    <row r="176" spans="1:2" x14ac:dyDescent="0.2">
      <c r="A176" t="s">
        <v>345</v>
      </c>
      <c r="B176">
        <f>[4]p11!B176</f>
        <v>26432277.300000001</v>
      </c>
    </row>
    <row r="177" spans="1:2" x14ac:dyDescent="0.2">
      <c r="A177" t="s">
        <v>346</v>
      </c>
      <c r="B177">
        <f>[4]p11!B177</f>
        <v>322123</v>
      </c>
    </row>
    <row r="178" spans="1:2" x14ac:dyDescent="0.2">
      <c r="A178" t="s">
        <v>347</v>
      </c>
      <c r="B178">
        <f>[4]p11!B178</f>
        <v>9116065.5821917802</v>
      </c>
    </row>
    <row r="179" spans="1:2" x14ac:dyDescent="0.2">
      <c r="A179" t="s">
        <v>348</v>
      </c>
      <c r="B179">
        <f>[4]p11!B179</f>
        <v>30074159.999999996</v>
      </c>
    </row>
    <row r="180" spans="1:2" x14ac:dyDescent="0.2">
      <c r="A180" t="s">
        <v>349</v>
      </c>
      <c r="B180">
        <f>[4]p11!B180</f>
        <v>283463</v>
      </c>
    </row>
    <row r="181" spans="1:2" x14ac:dyDescent="0.2">
      <c r="A181" t="s">
        <v>350</v>
      </c>
      <c r="B181">
        <f>[4]p11!B181</f>
        <v>1785861</v>
      </c>
    </row>
    <row r="182" spans="1:2" x14ac:dyDescent="0.2">
      <c r="A182" t="s">
        <v>351</v>
      </c>
      <c r="B182">
        <f>[4]p11!B182</f>
        <v>6559550</v>
      </c>
    </row>
    <row r="183" spans="1:2" x14ac:dyDescent="0.2">
      <c r="A183" t="s">
        <v>352</v>
      </c>
      <c r="B183">
        <f>[4]p11!B183</f>
        <v>283463</v>
      </c>
    </row>
    <row r="184" spans="1:2" x14ac:dyDescent="0.2">
      <c r="A184" t="s">
        <v>353</v>
      </c>
      <c r="B184">
        <f>[4]p11!B184</f>
        <v>1785861</v>
      </c>
    </row>
    <row r="185" spans="1:2" x14ac:dyDescent="0.2">
      <c r="A185" t="s">
        <v>354</v>
      </c>
      <c r="B185">
        <f>[4]p11!B185</f>
        <v>6559550</v>
      </c>
    </row>
    <row r="186" spans="1:2" x14ac:dyDescent="0.2">
      <c r="A186" t="s">
        <v>355</v>
      </c>
      <c r="B186">
        <f>[4]p11!B186</f>
        <v>279920</v>
      </c>
    </row>
    <row r="187" spans="1:2" x14ac:dyDescent="0.2">
      <c r="A187" t="s">
        <v>356</v>
      </c>
      <c r="B187">
        <f>[4]p11!B187</f>
        <v>1774724</v>
      </c>
    </row>
    <row r="188" spans="1:2" x14ac:dyDescent="0.2">
      <c r="A188" t="s">
        <v>357</v>
      </c>
      <c r="B188">
        <f>[4]p11!B188</f>
        <v>6441132</v>
      </c>
    </row>
    <row r="189" spans="1:2" x14ac:dyDescent="0.2">
      <c r="A189" t="s">
        <v>358</v>
      </c>
      <c r="B189">
        <f>[4]p11!B189</f>
        <v>0</v>
      </c>
    </row>
    <row r="190" spans="1:2" x14ac:dyDescent="0.2">
      <c r="A190" t="s">
        <v>359</v>
      </c>
      <c r="B190">
        <f>[4]p11!B190</f>
        <v>0</v>
      </c>
    </row>
    <row r="191" spans="1:2" x14ac:dyDescent="0.2">
      <c r="A191" t="s">
        <v>360</v>
      </c>
      <c r="B191">
        <f>[4]p11!B191</f>
        <v>0</v>
      </c>
    </row>
    <row r="192" spans="1:2" x14ac:dyDescent="0.2">
      <c r="A192" t="s">
        <v>361</v>
      </c>
      <c r="B192">
        <f>[4]p11!B192</f>
        <v>84488</v>
      </c>
    </row>
    <row r="193" spans="1:2" x14ac:dyDescent="0.2">
      <c r="A193" t="s">
        <v>362</v>
      </c>
      <c r="B193">
        <f>[4]p11!B193</f>
        <v>10337770.9</v>
      </c>
    </row>
    <row r="194" spans="1:2" x14ac:dyDescent="0.2">
      <c r="A194" t="s">
        <v>363</v>
      </c>
      <c r="B194">
        <f>[4]p11!B194</f>
        <v>122.35787665307133</v>
      </c>
    </row>
    <row r="195" spans="1:2" x14ac:dyDescent="0.2">
      <c r="A195" t="s">
        <v>364</v>
      </c>
      <c r="B195">
        <f>[4]p11!B195</f>
        <v>0</v>
      </c>
    </row>
    <row r="196" spans="1:2" x14ac:dyDescent="0.2">
      <c r="A196" t="s">
        <v>365</v>
      </c>
      <c r="B196">
        <f>[4]p11!B196</f>
        <v>0</v>
      </c>
    </row>
    <row r="197" spans="1:2" x14ac:dyDescent="0.2">
      <c r="A197" t="s">
        <v>366</v>
      </c>
      <c r="B197">
        <f>[4]p11!B197</f>
        <v>0</v>
      </c>
    </row>
    <row r="198" spans="1:2" x14ac:dyDescent="0.2">
      <c r="A198" t="s">
        <v>367</v>
      </c>
      <c r="B198">
        <f>[4]p11!B198</f>
        <v>0</v>
      </c>
    </row>
    <row r="199" spans="1:2" x14ac:dyDescent="0.2">
      <c r="A199" t="s">
        <v>368</v>
      </c>
      <c r="B199">
        <f>[4]p11!B199</f>
        <v>0</v>
      </c>
    </row>
    <row r="200" spans="1:2" x14ac:dyDescent="0.2">
      <c r="A200" t="s">
        <v>369</v>
      </c>
      <c r="B200">
        <f>[4]p11!B200</f>
        <v>0</v>
      </c>
    </row>
    <row r="201" spans="1:2" x14ac:dyDescent="0.2">
      <c r="A201" t="s">
        <v>370</v>
      </c>
      <c r="B201">
        <f>[4]p11!B201</f>
        <v>77628</v>
      </c>
    </row>
    <row r="202" spans="1:2" x14ac:dyDescent="0.2">
      <c r="A202" t="s">
        <v>371</v>
      </c>
      <c r="B202">
        <f>[4]p11!B202</f>
        <v>2285440</v>
      </c>
    </row>
    <row r="203" spans="1:2" x14ac:dyDescent="0.2">
      <c r="A203" t="s">
        <v>372</v>
      </c>
      <c r="B203">
        <f>[4]p11!B203</f>
        <v>29.440918215075691</v>
      </c>
    </row>
    <row r="204" spans="1:2" x14ac:dyDescent="0.2">
      <c r="A204" t="s">
        <v>373</v>
      </c>
      <c r="B204">
        <f>[4]p11!B204</f>
        <v>0</v>
      </c>
    </row>
    <row r="205" spans="1:2" x14ac:dyDescent="0.2">
      <c r="A205" t="s">
        <v>374</v>
      </c>
      <c r="B205">
        <f>[4]p11!B205</f>
        <v>0</v>
      </c>
    </row>
    <row r="206" spans="1:2" x14ac:dyDescent="0.2">
      <c r="A206" t="s">
        <v>375</v>
      </c>
      <c r="B206">
        <f>[4]p11!B206</f>
        <v>0</v>
      </c>
    </row>
    <row r="207" spans="1:2" x14ac:dyDescent="0.2">
      <c r="A207" t="s">
        <v>376</v>
      </c>
      <c r="B207">
        <f>[4]p11!B207</f>
        <v>102318</v>
      </c>
    </row>
    <row r="208" spans="1:2" x14ac:dyDescent="0.2">
      <c r="A208" t="s">
        <v>377</v>
      </c>
      <c r="B208">
        <f>[4]p11!B208</f>
        <v>190994</v>
      </c>
    </row>
    <row r="209" spans="1:2" x14ac:dyDescent="0.2">
      <c r="A209" t="s">
        <v>378</v>
      </c>
      <c r="B209">
        <f>[4]p11!B209</f>
        <v>0</v>
      </c>
    </row>
    <row r="210" spans="1:2" x14ac:dyDescent="0.2">
      <c r="A210" t="s">
        <v>379</v>
      </c>
      <c r="B210">
        <f>[4]p11!B210</f>
        <v>0</v>
      </c>
    </row>
    <row r="211" spans="1:2" x14ac:dyDescent="0.2">
      <c r="A211" t="s">
        <v>380</v>
      </c>
      <c r="B211">
        <f>[4]p11!B211</f>
        <v>482844.6</v>
      </c>
    </row>
    <row r="212" spans="1:2" x14ac:dyDescent="0.2">
      <c r="A212" t="s">
        <v>381</v>
      </c>
      <c r="B212">
        <f>[4]p11!B212</f>
        <v>648014</v>
      </c>
    </row>
    <row r="213" spans="1:2" x14ac:dyDescent="0.2">
      <c r="A213" t="s">
        <v>382</v>
      </c>
      <c r="B213">
        <f>[4]p11!B213</f>
        <v>25381925.366610531</v>
      </c>
    </row>
    <row r="214" spans="1:2" x14ac:dyDescent="0.2">
      <c r="A214" t="s">
        <v>137</v>
      </c>
      <c r="B214">
        <f>[4]p11!B214</f>
        <v>279440</v>
      </c>
    </row>
    <row r="215" spans="1:2" x14ac:dyDescent="0.2">
      <c r="A215" t="s">
        <v>383</v>
      </c>
      <c r="B215">
        <f>[4]p11!B215</f>
        <v>-136358.62676200303</v>
      </c>
    </row>
    <row r="216" spans="1:2" x14ac:dyDescent="0.2">
      <c r="A216" t="s">
        <v>384</v>
      </c>
      <c r="B216">
        <f>[4]p11!B216</f>
        <v>25525006.739848528</v>
      </c>
    </row>
    <row r="217" spans="1:2" x14ac:dyDescent="0.2">
      <c r="A217" t="s">
        <v>385</v>
      </c>
      <c r="B217">
        <f>[4]p11!B217</f>
        <v>11725670</v>
      </c>
    </row>
    <row r="218" spans="1:2" x14ac:dyDescent="0.2">
      <c r="A218" t="s">
        <v>386</v>
      </c>
      <c r="B218">
        <f>[4]p11!B218</f>
        <v>776156.6</v>
      </c>
    </row>
    <row r="219" spans="1:2" x14ac:dyDescent="0.2">
      <c r="A219" t="s">
        <v>387</v>
      </c>
      <c r="B219">
        <f>[4]p11!B219</f>
        <v>4012187</v>
      </c>
    </row>
    <row r="220" spans="1:2" x14ac:dyDescent="0.2">
      <c r="A220" t="s">
        <v>388</v>
      </c>
      <c r="B220">
        <f>[4]p11!B220</f>
        <v>424232</v>
      </c>
    </row>
    <row r="221" spans="1:2" x14ac:dyDescent="0.2">
      <c r="A221" t="s">
        <v>145</v>
      </c>
      <c r="B221">
        <f>[4]p11!B221</f>
        <v>3300000</v>
      </c>
    </row>
    <row r="222" spans="1:2" x14ac:dyDescent="0.2">
      <c r="A222" t="s">
        <v>146</v>
      </c>
      <c r="B222">
        <f>[4]p11!B222</f>
        <v>372987</v>
      </c>
    </row>
    <row r="223" spans="1:2" x14ac:dyDescent="0.2">
      <c r="A223" t="s">
        <v>389</v>
      </c>
      <c r="B223">
        <f>[4]p11!B223</f>
        <v>127503</v>
      </c>
    </row>
    <row r="224" spans="1:2" x14ac:dyDescent="0.2">
      <c r="A224" t="s">
        <v>390</v>
      </c>
      <c r="B224">
        <f>[4]p11!B224</f>
        <v>60000</v>
      </c>
    </row>
    <row r="225" spans="1:2" x14ac:dyDescent="0.2">
      <c r="A225" t="s">
        <v>391</v>
      </c>
      <c r="B225">
        <f>[4]p11!B225</f>
        <v>0</v>
      </c>
    </row>
    <row r="226" spans="1:2" x14ac:dyDescent="0.2">
      <c r="A226" t="s">
        <v>392</v>
      </c>
      <c r="B226">
        <f>[4]p11!B226</f>
        <v>1550000</v>
      </c>
    </row>
    <row r="227" spans="1:2" x14ac:dyDescent="0.2">
      <c r="A227" t="s">
        <v>152</v>
      </c>
      <c r="B227">
        <f>[4]p11!B227</f>
        <v>160000</v>
      </c>
    </row>
    <row r="228" spans="1:2" x14ac:dyDescent="0.2">
      <c r="A228" t="s">
        <v>393</v>
      </c>
      <c r="B228">
        <f>[4]p11!B228</f>
        <v>100000</v>
      </c>
    </row>
    <row r="229" spans="1:2" x14ac:dyDescent="0.2">
      <c r="A229" t="s">
        <v>394</v>
      </c>
      <c r="B229">
        <f>[4]p11!B229</f>
        <v>65869</v>
      </c>
    </row>
    <row r="230" spans="1:2" x14ac:dyDescent="0.2">
      <c r="A230" t="s">
        <v>395</v>
      </c>
      <c r="B230">
        <f>[4]p11!B230</f>
        <v>1764575.3029071367</v>
      </c>
    </row>
    <row r="231" spans="1:2" x14ac:dyDescent="0.2">
      <c r="A231" t="s">
        <v>396</v>
      </c>
      <c r="B231">
        <f>[4]p11!B231</f>
        <v>24439179.902907137</v>
      </c>
    </row>
    <row r="232" spans="1:2" x14ac:dyDescent="0.2">
      <c r="A232" t="s">
        <v>397</v>
      </c>
      <c r="B232">
        <f>[4]p11!B232</f>
        <v>1085826.8369413912</v>
      </c>
    </row>
    <row r="233" spans="1:2" x14ac:dyDescent="0.2">
      <c r="A233" t="s">
        <v>398</v>
      </c>
      <c r="B233">
        <f>[4]p11!B233</f>
        <v>369181</v>
      </c>
    </row>
    <row r="234" spans="1:2" x14ac:dyDescent="0.2">
      <c r="A234" t="s">
        <v>243</v>
      </c>
      <c r="B234">
        <f>[4]p11!B234</f>
        <v>716645.83694139123</v>
      </c>
    </row>
    <row r="235" spans="1:2" x14ac:dyDescent="0.2">
      <c r="A235" t="s">
        <v>399</v>
      </c>
      <c r="B235">
        <f>[4]p11!B235</f>
        <v>6250000</v>
      </c>
    </row>
    <row r="236" spans="1:2" x14ac:dyDescent="0.2">
      <c r="A236" t="s">
        <v>400</v>
      </c>
      <c r="B236">
        <f>[4]p11!B236</f>
        <v>11666666.666666668</v>
      </c>
    </row>
    <row r="237" spans="1:2" x14ac:dyDescent="0.2">
      <c r="A237" t="s">
        <v>401</v>
      </c>
      <c r="B237">
        <f>[4]p11!B237</f>
        <v>10000000</v>
      </c>
    </row>
    <row r="238" spans="1:2" x14ac:dyDescent="0.2">
      <c r="A238" t="s">
        <v>402</v>
      </c>
      <c r="B238">
        <f>[4]p11!B238</f>
        <v>400</v>
      </c>
    </row>
    <row r="239" spans="1:2" x14ac:dyDescent="0.2">
      <c r="A239" t="s">
        <v>403</v>
      </c>
      <c r="B239">
        <f>[4]p11!B239</f>
        <v>300</v>
      </c>
    </row>
    <row r="240" spans="1:2" x14ac:dyDescent="0.2">
      <c r="A240" t="s">
        <v>404</v>
      </c>
      <c r="B240">
        <f>[4]p11!B240</f>
        <v>1000</v>
      </c>
    </row>
    <row r="241" spans="1:2" x14ac:dyDescent="0.2">
      <c r="A241" t="s">
        <v>405</v>
      </c>
      <c r="B241">
        <f>[4]p11!B241</f>
        <v>1.4</v>
      </c>
    </row>
    <row r="242" spans="1:2" x14ac:dyDescent="0.2">
      <c r="A242" t="s">
        <v>406</v>
      </c>
      <c r="B242">
        <f>[4]p11!B242</f>
        <v>2.4700000000000002</v>
      </c>
    </row>
    <row r="243" spans="1:2" x14ac:dyDescent="0.2">
      <c r="A243" t="s">
        <v>407</v>
      </c>
      <c r="B243">
        <f>[4]p11!B243</f>
        <v>38768580</v>
      </c>
    </row>
    <row r="244" spans="1:2" x14ac:dyDescent="0.2">
      <c r="A244" t="s">
        <v>408</v>
      </c>
      <c r="B244">
        <f>[4]p11!B244</f>
        <v>22036523</v>
      </c>
    </row>
    <row r="245" spans="1:2" x14ac:dyDescent="0.2">
      <c r="A245" t="s">
        <v>409</v>
      </c>
      <c r="B245">
        <f>[4]p11!B245</f>
        <v>55000</v>
      </c>
    </row>
    <row r="246" spans="1:2" x14ac:dyDescent="0.2">
      <c r="A246" t="s">
        <v>410</v>
      </c>
      <c r="B246">
        <f>[4]p11!B246</f>
        <v>0</v>
      </c>
    </row>
    <row r="247" spans="1:2" x14ac:dyDescent="0.2">
      <c r="A247" t="s">
        <v>411</v>
      </c>
      <c r="B247">
        <f>[4]p11!B247</f>
        <v>2.1</v>
      </c>
    </row>
    <row r="248" spans="1:2" x14ac:dyDescent="0.2">
      <c r="A248" t="s">
        <v>412</v>
      </c>
      <c r="B248">
        <f>[4]p11!B248</f>
        <v>2.1</v>
      </c>
    </row>
    <row r="249" spans="1:2" x14ac:dyDescent="0.2">
      <c r="A249" t="s">
        <v>413</v>
      </c>
      <c r="B249">
        <f>[4]p11!B249</f>
        <v>400</v>
      </c>
    </row>
    <row r="250" spans="1:2" x14ac:dyDescent="0.2">
      <c r="A250" t="s">
        <v>414</v>
      </c>
      <c r="B250">
        <f>[4]p11!B250</f>
        <v>-2</v>
      </c>
    </row>
    <row r="251" spans="1:2" x14ac:dyDescent="0.2">
      <c r="A251" t="s">
        <v>415</v>
      </c>
      <c r="B251">
        <f>[4]p11!B251</f>
        <v>-2</v>
      </c>
    </row>
    <row r="252" spans="1:2" x14ac:dyDescent="0.2">
      <c r="A252" t="s">
        <v>416</v>
      </c>
      <c r="B252">
        <f>[4]p11!B252</f>
        <v>-1</v>
      </c>
    </row>
    <row r="253" spans="1:2" x14ac:dyDescent="0.2">
      <c r="A253" t="s">
        <v>417</v>
      </c>
      <c r="B253">
        <f>[4]p11!B253</f>
        <v>-1</v>
      </c>
    </row>
    <row r="254" spans="1:2" x14ac:dyDescent="0.2">
      <c r="A254" t="s">
        <v>418</v>
      </c>
      <c r="B254">
        <f>[4]p11!B254</f>
        <v>-54719.562243502049</v>
      </c>
    </row>
    <row r="255" spans="1:2" x14ac:dyDescent="0.2">
      <c r="A255" t="s">
        <v>419</v>
      </c>
      <c r="B255">
        <f>[4]p11!B255</f>
        <v>3934.4262295082062</v>
      </c>
    </row>
    <row r="256" spans="1:2" x14ac:dyDescent="0.2">
      <c r="A256" t="s">
        <v>420</v>
      </c>
      <c r="B256">
        <f>[4]p11!B256</f>
        <v>11741.682974559679</v>
      </c>
    </row>
    <row r="257" spans="1:2" x14ac:dyDescent="0.2">
      <c r="A257" t="s">
        <v>421</v>
      </c>
      <c r="B257">
        <f>[4]p11!B257</f>
        <v>-47348.484848484884</v>
      </c>
    </row>
    <row r="258" spans="1:2" x14ac:dyDescent="0.2">
      <c r="A258" t="s">
        <v>422</v>
      </c>
      <c r="B258">
        <f>[4]p11!B258</f>
        <v>-49966.688874083986</v>
      </c>
    </row>
    <row r="259" spans="1:2" x14ac:dyDescent="0.2">
      <c r="A259" t="s">
        <v>423</v>
      </c>
      <c r="B259">
        <f>[4]p11!B259</f>
        <v>5</v>
      </c>
    </row>
    <row r="260" spans="1:2" x14ac:dyDescent="0.2">
      <c r="A260" t="s">
        <v>1065</v>
      </c>
      <c r="B260">
        <f>[4]p11!B260</f>
        <v>13.93467897981493</v>
      </c>
    </row>
    <row r="261" spans="1:2" x14ac:dyDescent="0.2">
      <c r="A261" t="s">
        <v>1066</v>
      </c>
      <c r="B261">
        <f>[4]p11!B261</f>
        <v>23.010617319234068</v>
      </c>
    </row>
    <row r="262" spans="1:2" x14ac:dyDescent="0.2">
      <c r="A262" t="s">
        <v>227</v>
      </c>
      <c r="B262">
        <f>[4]p11!B262</f>
        <v>86</v>
      </c>
    </row>
    <row r="263" spans="1:2" x14ac:dyDescent="0.2">
      <c r="A263" t="s">
        <v>228</v>
      </c>
      <c r="B263">
        <f>[4]p11!B263</f>
        <v>86</v>
      </c>
    </row>
    <row r="264" spans="1:2" x14ac:dyDescent="0.2">
      <c r="A264" t="s">
        <v>346</v>
      </c>
      <c r="B264">
        <f>[4]p11!B264</f>
        <v>322123</v>
      </c>
    </row>
    <row r="265" spans="1:2" x14ac:dyDescent="0.2">
      <c r="A265" t="s">
        <v>355</v>
      </c>
      <c r="B265">
        <f>[4]p11!B265</f>
        <v>279920</v>
      </c>
    </row>
    <row r="266" spans="1:2" x14ac:dyDescent="0.2">
      <c r="A266" t="s">
        <v>338</v>
      </c>
      <c r="B266">
        <f>[4]p11!B266</f>
        <v>3</v>
      </c>
    </row>
    <row r="267" spans="1:2" x14ac:dyDescent="0.2">
      <c r="A267" t="s">
        <v>339</v>
      </c>
      <c r="B267">
        <f>[4]p11!B267</f>
        <v>6</v>
      </c>
    </row>
    <row r="268" spans="1:2" x14ac:dyDescent="0.2">
      <c r="A268" t="s">
        <v>1067</v>
      </c>
      <c r="B268">
        <f>[4]p11!B268</f>
        <v>773095.2</v>
      </c>
    </row>
    <row r="269" spans="1:2" x14ac:dyDescent="0.2">
      <c r="A269" t="s">
        <v>1068</v>
      </c>
      <c r="B269">
        <f>[4]p11!B269</f>
        <v>839760</v>
      </c>
    </row>
    <row r="270" spans="1:2" x14ac:dyDescent="0.2">
      <c r="A270" t="s">
        <v>1069</v>
      </c>
      <c r="B270">
        <f>[4]p11!B270</f>
        <v>279895.37946052244</v>
      </c>
    </row>
    <row r="271" spans="1:2" x14ac:dyDescent="0.2">
      <c r="A271" t="s">
        <v>1070</v>
      </c>
      <c r="B271">
        <f>[4]p11!B271</f>
        <v>0.75555075455529985</v>
      </c>
    </row>
    <row r="272" spans="1:2" x14ac:dyDescent="0.2">
      <c r="A272" t="s">
        <v>1071</v>
      </c>
      <c r="B272">
        <f>[4]p11!B272</f>
        <v>0.86125316886017234</v>
      </c>
    </row>
    <row r="273" spans="1:2" x14ac:dyDescent="0.2">
      <c r="A273" t="s">
        <v>1072</v>
      </c>
      <c r="B273">
        <f>[4]p11!B273</f>
        <v>0.41922925563394653</v>
      </c>
    </row>
    <row r="274" spans="1:2" x14ac:dyDescent="0.2">
      <c r="A274" t="s">
        <v>1073</v>
      </c>
      <c r="B274">
        <f>[4]p11!B274</f>
        <v>0.38429853543452286</v>
      </c>
    </row>
    <row r="275" spans="1:2" x14ac:dyDescent="0.2">
      <c r="A275" t="s">
        <v>1087</v>
      </c>
      <c r="B275">
        <f>[4]p11!B275</f>
        <v>0.41561153094193398</v>
      </c>
    </row>
    <row r="276" spans="1:2" x14ac:dyDescent="0.2">
      <c r="A276" t="s">
        <v>1088</v>
      </c>
      <c r="B276">
        <f>[4]p11!B276</f>
        <v>0.37899026547458475</v>
      </c>
    </row>
    <row r="277" spans="1:2" x14ac:dyDescent="0.2">
      <c r="A277" t="s">
        <v>1091</v>
      </c>
      <c r="B277">
        <f>[4]p11!B277</f>
        <v>1100013.8369413912</v>
      </c>
    </row>
    <row r="278" spans="1:2" x14ac:dyDescent="0.2">
      <c r="A278" t="s">
        <v>1092</v>
      </c>
      <c r="B278">
        <f>[4]p11!B278</f>
        <v>0.86317615874267473</v>
      </c>
    </row>
    <row r="279" spans="1:2" x14ac:dyDescent="0.2">
      <c r="A279" t="s">
        <v>1093</v>
      </c>
      <c r="B279">
        <f>[4]p11!B279</f>
        <v>0.46328209745082344</v>
      </c>
    </row>
    <row r="280" spans="1:2" x14ac:dyDescent="0.2">
      <c r="A280" t="s">
        <v>1094</v>
      </c>
      <c r="B280">
        <f>[4]p11!B280</f>
        <v>0.53671790254917651</v>
      </c>
    </row>
    <row r="281" spans="1:2" x14ac:dyDescent="0.2">
      <c r="A281" t="s">
        <v>1099</v>
      </c>
      <c r="B281">
        <f>[4]p11!B281</f>
        <v>6.5207999999999988E-2</v>
      </c>
    </row>
    <row r="282" spans="1:2" x14ac:dyDescent="0.2">
      <c r="A282" t="s">
        <v>1100</v>
      </c>
      <c r="B282">
        <f>[4]p11!B282</f>
        <v>0.11294764238114012</v>
      </c>
    </row>
    <row r="283" spans="1:2" x14ac:dyDescent="0.2">
      <c r="A283" t="s">
        <v>1095</v>
      </c>
      <c r="B283">
        <f>[4]p11!B283</f>
        <v>16732057</v>
      </c>
    </row>
    <row r="284" spans="1:2" x14ac:dyDescent="0.2">
      <c r="A284" t="s">
        <v>1096</v>
      </c>
      <c r="B284">
        <f>[4]p11!B284</f>
        <v>19384290.020674758</v>
      </c>
    </row>
    <row r="285" spans="1:2" x14ac:dyDescent="0.2">
      <c r="A285" t="s">
        <v>1097</v>
      </c>
      <c r="B285">
        <f>[4]p11!B285</f>
        <v>820118.45748086879</v>
      </c>
    </row>
    <row r="286" spans="1:2" x14ac:dyDescent="0.2">
      <c r="A286" t="s">
        <v>1101</v>
      </c>
      <c r="B286">
        <f>[4]p11!B286</f>
        <v>2000000</v>
      </c>
    </row>
    <row r="287" spans="1:2" x14ac:dyDescent="0.2">
      <c r="A287" t="s">
        <v>1102</v>
      </c>
      <c r="B287">
        <f>[4]p11!B287</f>
        <v>0</v>
      </c>
    </row>
    <row r="288" spans="1:2" x14ac:dyDescent="0.2">
      <c r="A288" t="s">
        <v>1103</v>
      </c>
      <c r="B288">
        <f>[4]p11!B288</f>
        <v>0</v>
      </c>
    </row>
    <row r="289" spans="1:2" x14ac:dyDescent="0.2">
      <c r="A289" t="s">
        <v>1069</v>
      </c>
      <c r="B289">
        <f>[4]p11!B289</f>
        <v>279895.37946052244</v>
      </c>
    </row>
    <row r="290" spans="1:2" x14ac:dyDescent="0.2">
      <c r="A290" t="s">
        <v>508</v>
      </c>
      <c r="B290">
        <f>[4]p11!B290</f>
        <v>9.0830720727253289E-2</v>
      </c>
    </row>
    <row r="291" spans="1:2" x14ac:dyDescent="0.2">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434</v>
      </c>
    </row>
    <row r="2" spans="1:11" x14ac:dyDescent="0.2">
      <c r="A2">
        <v>12</v>
      </c>
      <c r="B2" t="s">
        <v>176</v>
      </c>
      <c r="C2" t="s">
        <v>177</v>
      </c>
      <c r="D2" t="s">
        <v>178</v>
      </c>
      <c r="E2" t="s">
        <v>8</v>
      </c>
      <c r="F2" t="s">
        <v>179</v>
      </c>
      <c r="G2" t="s">
        <v>10</v>
      </c>
      <c r="H2" t="s">
        <v>180</v>
      </c>
    </row>
    <row r="3" spans="1:11" x14ac:dyDescent="0.2">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
      <c r="A5" t="s">
        <v>183</v>
      </c>
      <c r="B5">
        <f>[4]p12!B5</f>
        <v>0</v>
      </c>
      <c r="C5">
        <f>[4]p12!C5</f>
        <v>0</v>
      </c>
      <c r="D5">
        <f>[4]p12!D5</f>
        <v>81667</v>
      </c>
      <c r="E5">
        <f>[4]p12!E5</f>
        <v>0</v>
      </c>
      <c r="F5">
        <f>[4]p12!F5</f>
        <v>0</v>
      </c>
      <c r="G5">
        <f>[4]p12!G5</f>
        <v>0</v>
      </c>
      <c r="H5">
        <f>[4]p12!H5</f>
        <v>0</v>
      </c>
      <c r="I5">
        <f>[4]p12!I5</f>
        <v>0</v>
      </c>
      <c r="J5">
        <f>[4]p12!J5</f>
        <v>0</v>
      </c>
      <c r="K5">
        <f>[4]p12!K5</f>
        <v>0</v>
      </c>
    </row>
    <row r="6" spans="1:11" x14ac:dyDescent="0.2">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
      <c r="A7" t="s">
        <v>185</v>
      </c>
      <c r="B7">
        <f>[4]p12!B7</f>
        <v>0</v>
      </c>
      <c r="C7">
        <f>[4]p12!C7</f>
        <v>0</v>
      </c>
      <c r="D7">
        <f>[4]p12!D7</f>
        <v>1276113</v>
      </c>
      <c r="E7">
        <f>[4]p12!E7</f>
        <v>0</v>
      </c>
      <c r="F7">
        <f>[4]p12!F7</f>
        <v>0</v>
      </c>
      <c r="G7">
        <f>[4]p12!G7</f>
        <v>0</v>
      </c>
      <c r="H7">
        <f>[4]p12!H7</f>
        <v>0</v>
      </c>
      <c r="I7">
        <f>[4]p12!I7</f>
        <v>0</v>
      </c>
      <c r="J7">
        <f>[4]p12!J7</f>
        <v>0</v>
      </c>
      <c r="K7">
        <f>[4]p12!K7</f>
        <v>0</v>
      </c>
    </row>
    <row r="8" spans="1:11" x14ac:dyDescent="0.2">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2">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2">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2">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2">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2">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2">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2">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2">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2">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2">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2">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2">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2">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2">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2">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2">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2">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2">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5" thickBot="1" x14ac:dyDescent="0.25">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x14ac:dyDescent="0.2">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2">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x14ac:dyDescent="0.2">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x14ac:dyDescent="0.2">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x14ac:dyDescent="0.2">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x14ac:dyDescent="0.2">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x14ac:dyDescent="0.2">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x14ac:dyDescent="0.2">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2">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2">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2">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2">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
      <c r="A76" t="s">
        <v>437</v>
      </c>
      <c r="B76">
        <f>[4]p12!B76</f>
        <v>0</v>
      </c>
      <c r="C76">
        <f>[4]p12!C76</f>
        <v>0</v>
      </c>
      <c r="D76">
        <f>[4]p12!D76</f>
        <v>0</v>
      </c>
      <c r="E76">
        <f>[4]p12!E76</f>
        <v>0</v>
      </c>
      <c r="F76">
        <f>[4]p12!F76</f>
        <v>0</v>
      </c>
      <c r="G76">
        <f>[4]p12!G76</f>
        <v>0</v>
      </c>
      <c r="H76">
        <f>[4]p12!H76</f>
        <v>0</v>
      </c>
      <c r="I76">
        <f>[4]p12!I76</f>
        <v>0</v>
      </c>
      <c r="J76">
        <f>[4]p12!J76</f>
        <v>0</v>
      </c>
      <c r="K76">
        <f>[4]p12!K76</f>
        <v>0</v>
      </c>
    </row>
    <row r="77" spans="1:13" ht="13.5" thickBot="1" x14ac:dyDescent="0.25">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2">
      <c r="A78" t="s">
        <v>247</v>
      </c>
      <c r="B78">
        <f>[4]p12!B78</f>
        <v>1</v>
      </c>
    </row>
    <row r="79" spans="1:13" x14ac:dyDescent="0.2">
      <c r="A79" t="s">
        <v>248</v>
      </c>
      <c r="B79">
        <f>[4]p12!B79</f>
        <v>55000</v>
      </c>
    </row>
    <row r="80" spans="1:13" x14ac:dyDescent="0.2">
      <c r="A80" t="s">
        <v>249</v>
      </c>
      <c r="B80">
        <f>[4]p12!B80</f>
        <v>55000</v>
      </c>
    </row>
    <row r="81" spans="1:2" x14ac:dyDescent="0.2">
      <c r="A81" t="s">
        <v>250</v>
      </c>
      <c r="B81">
        <f>[4]p12!B81</f>
        <v>0</v>
      </c>
    </row>
    <row r="82" spans="1:2" x14ac:dyDescent="0.2">
      <c r="A82" t="s">
        <v>251</v>
      </c>
      <c r="B82">
        <f>[4]p12!B82</f>
        <v>0</v>
      </c>
    </row>
    <row r="83" spans="1:2" x14ac:dyDescent="0.2">
      <c r="A83" t="s">
        <v>252</v>
      </c>
      <c r="B83">
        <f>[4]p12!B83</f>
        <v>0</v>
      </c>
    </row>
    <row r="84" spans="1:2" x14ac:dyDescent="0.2">
      <c r="A84" t="s">
        <v>253</v>
      </c>
      <c r="B84">
        <f>[4]p12!B84</f>
        <v>0</v>
      </c>
    </row>
    <row r="85" spans="1:2" x14ac:dyDescent="0.2">
      <c r="A85" t="s">
        <v>254</v>
      </c>
      <c r="B85">
        <f>[4]p12!B85</f>
        <v>60924</v>
      </c>
    </row>
    <row r="86" spans="1:2" x14ac:dyDescent="0.2">
      <c r="A86" t="s">
        <v>255</v>
      </c>
      <c r="B86">
        <f>[4]p12!B86</f>
        <v>20565</v>
      </c>
    </row>
    <row r="87" spans="1:2" x14ac:dyDescent="0.2">
      <c r="A87" t="s">
        <v>256</v>
      </c>
      <c r="B87">
        <f>[4]p12!B87</f>
        <v>17149</v>
      </c>
    </row>
    <row r="88" spans="1:2" x14ac:dyDescent="0.2">
      <c r="A88" t="s">
        <v>257</v>
      </c>
      <c r="B88">
        <f>[4]p12!B88</f>
        <v>34420</v>
      </c>
    </row>
    <row r="89" spans="1:2" x14ac:dyDescent="0.2">
      <c r="A89" t="s">
        <v>258</v>
      </c>
      <c r="B89">
        <f>[4]p12!B89</f>
        <v>39803</v>
      </c>
    </row>
    <row r="90" spans="1:2" x14ac:dyDescent="0.2">
      <c r="A90" t="s">
        <v>259</v>
      </c>
      <c r="B90">
        <f>[4]p12!B90</f>
        <v>108624</v>
      </c>
    </row>
    <row r="91" spans="1:2" x14ac:dyDescent="0.2">
      <c r="A91" t="s">
        <v>260</v>
      </c>
      <c r="B91">
        <f>[4]p12!B91</f>
        <v>60924</v>
      </c>
    </row>
    <row r="92" spans="1:2" x14ac:dyDescent="0.2">
      <c r="A92" t="s">
        <v>261</v>
      </c>
      <c r="B92">
        <f>[4]p12!B92</f>
        <v>20565</v>
      </c>
    </row>
    <row r="93" spans="1:2" x14ac:dyDescent="0.2">
      <c r="A93" t="s">
        <v>262</v>
      </c>
      <c r="B93">
        <f>[4]p12!B93</f>
        <v>17149</v>
      </c>
    </row>
    <row r="94" spans="1:2" x14ac:dyDescent="0.2">
      <c r="A94" t="s">
        <v>263</v>
      </c>
      <c r="B94">
        <f>[4]p12!B94</f>
        <v>34420</v>
      </c>
    </row>
    <row r="95" spans="1:2" x14ac:dyDescent="0.2">
      <c r="A95" t="s">
        <v>264</v>
      </c>
      <c r="B95">
        <f>[4]p12!B95</f>
        <v>39803</v>
      </c>
    </row>
    <row r="96" spans="1:2" x14ac:dyDescent="0.2">
      <c r="A96" t="s">
        <v>265</v>
      </c>
      <c r="B96">
        <f>[4]p12!B96</f>
        <v>108624</v>
      </c>
    </row>
    <row r="97" spans="1:2" x14ac:dyDescent="0.2">
      <c r="A97" t="s">
        <v>266</v>
      </c>
      <c r="B97">
        <f>[4]p12!B97</f>
        <v>0</v>
      </c>
    </row>
    <row r="98" spans="1:2" x14ac:dyDescent="0.2">
      <c r="A98" t="s">
        <v>267</v>
      </c>
      <c r="B98">
        <f>[4]p12!B98</f>
        <v>0</v>
      </c>
    </row>
    <row r="99" spans="1:2" x14ac:dyDescent="0.2">
      <c r="A99" t="s">
        <v>268</v>
      </c>
      <c r="B99">
        <f>[4]p12!B99</f>
        <v>0</v>
      </c>
    </row>
    <row r="100" spans="1:2" x14ac:dyDescent="0.2">
      <c r="A100" t="s">
        <v>269</v>
      </c>
      <c r="B100">
        <f>[4]p12!B100</f>
        <v>0</v>
      </c>
    </row>
    <row r="101" spans="1:2" x14ac:dyDescent="0.2">
      <c r="A101" t="s">
        <v>270</v>
      </c>
      <c r="B101">
        <f>[4]p12!B101</f>
        <v>0</v>
      </c>
    </row>
    <row r="102" spans="1:2" x14ac:dyDescent="0.2">
      <c r="A102" t="s">
        <v>271</v>
      </c>
      <c r="B102">
        <f>[4]p12!B102</f>
        <v>0</v>
      </c>
    </row>
    <row r="103" spans="1:2" x14ac:dyDescent="0.2">
      <c r="A103" t="s">
        <v>272</v>
      </c>
      <c r="B103">
        <f>[4]p12!B103</f>
        <v>208360080.00000003</v>
      </c>
    </row>
    <row r="104" spans="1:2" x14ac:dyDescent="0.2">
      <c r="A104" t="s">
        <v>273</v>
      </c>
      <c r="B104">
        <f>[4]p12!B104</f>
        <v>7866112.5</v>
      </c>
    </row>
    <row r="105" spans="1:2" x14ac:dyDescent="0.2">
      <c r="A105" t="s">
        <v>274</v>
      </c>
      <c r="B105">
        <f>[4]p12!B105</f>
        <v>5401935</v>
      </c>
    </row>
    <row r="106" spans="1:2" x14ac:dyDescent="0.2">
      <c r="A106" t="s">
        <v>275</v>
      </c>
      <c r="B106">
        <f>[4]p12!B106</f>
        <v>1084230</v>
      </c>
    </row>
    <row r="107" spans="1:2" x14ac:dyDescent="0.2">
      <c r="A107" t="s">
        <v>276</v>
      </c>
      <c r="B107">
        <f>[4]p12!B107</f>
        <v>1862780.4</v>
      </c>
    </row>
    <row r="108" spans="1:2" x14ac:dyDescent="0.2">
      <c r="A108" t="s">
        <v>277</v>
      </c>
      <c r="B108">
        <f>[4]p12!B108</f>
        <v>4594795.2</v>
      </c>
    </row>
    <row r="109" spans="1:2" x14ac:dyDescent="0.2">
      <c r="A109" t="s">
        <v>278</v>
      </c>
      <c r="B109">
        <f>[4]p12!B109</f>
        <v>1606.5858343623458</v>
      </c>
    </row>
    <row r="110" spans="1:2" x14ac:dyDescent="0.2">
      <c r="A110" t="s">
        <v>279</v>
      </c>
      <c r="B110">
        <f>[4]p12!B110</f>
        <v>243.20821510828776</v>
      </c>
    </row>
    <row r="111" spans="1:2" x14ac:dyDescent="0.2">
      <c r="A111" t="s">
        <v>280</v>
      </c>
      <c r="B111">
        <f>[4]p12!B111</f>
        <v>127.79660046064114</v>
      </c>
    </row>
    <row r="112" spans="1:2" x14ac:dyDescent="0.2">
      <c r="A112" t="s">
        <v>281</v>
      </c>
      <c r="B112">
        <f>[4]p12!B112</f>
        <v>12.068260613544332</v>
      </c>
    </row>
    <row r="113" spans="1:2" x14ac:dyDescent="0.2">
      <c r="A113" t="s">
        <v>282</v>
      </c>
      <c r="B113">
        <f>[4]p12!B113</f>
        <v>14.331059478583896</v>
      </c>
    </row>
    <row r="114" spans="1:2" x14ac:dyDescent="0.2">
      <c r="A114" t="s">
        <v>283</v>
      </c>
      <c r="B114">
        <f>[4]p12!B114</f>
        <v>18.85665720866302</v>
      </c>
    </row>
    <row r="115" spans="1:2" x14ac:dyDescent="0.2">
      <c r="A115" t="s">
        <v>284</v>
      </c>
      <c r="B115">
        <f>[4]p12!B115</f>
        <v>7999992</v>
      </c>
    </row>
    <row r="116" spans="1:2" x14ac:dyDescent="0.2">
      <c r="A116" t="s">
        <v>285</v>
      </c>
      <c r="B116">
        <f>[4]p12!B116</f>
        <v>400000</v>
      </c>
    </row>
    <row r="117" spans="1:2" x14ac:dyDescent="0.2">
      <c r="A117" t="s">
        <v>286</v>
      </c>
      <c r="B117">
        <f>[4]p12!B117</f>
        <v>400001</v>
      </c>
    </row>
    <row r="118" spans="1:2" x14ac:dyDescent="0.2">
      <c r="A118" t="s">
        <v>287</v>
      </c>
      <c r="B118">
        <f>[4]p12!B118</f>
        <v>150000</v>
      </c>
    </row>
    <row r="119" spans="1:2" x14ac:dyDescent="0.2">
      <c r="A119" t="s">
        <v>288</v>
      </c>
      <c r="B119">
        <f>[4]p12!B119</f>
        <v>300000.12</v>
      </c>
    </row>
    <row r="120" spans="1:2" x14ac:dyDescent="0.2">
      <c r="A120" t="s">
        <v>289</v>
      </c>
      <c r="B120">
        <f>[4]p12!B120</f>
        <v>1000000</v>
      </c>
    </row>
    <row r="121" spans="1:2" x14ac:dyDescent="0.2">
      <c r="A121" t="s">
        <v>290</v>
      </c>
      <c r="B121">
        <f>[4]p12!B121</f>
        <v>18752407.200000003</v>
      </c>
    </row>
    <row r="122" spans="1:2" x14ac:dyDescent="0.2">
      <c r="A122" t="s">
        <v>291</v>
      </c>
      <c r="B122">
        <f>[4]p12!B122</f>
        <v>542761.76249999995</v>
      </c>
    </row>
    <row r="123" spans="1:2" x14ac:dyDescent="0.2">
      <c r="A123" t="s">
        <v>292</v>
      </c>
      <c r="B123">
        <f>[4]p12!B123</f>
        <v>0</v>
      </c>
    </row>
    <row r="124" spans="1:2" x14ac:dyDescent="0.2">
      <c r="A124" t="s">
        <v>293</v>
      </c>
      <c r="B124">
        <f>[4]p12!B124</f>
        <v>124686.45</v>
      </c>
    </row>
    <row r="125" spans="1:2" x14ac:dyDescent="0.2">
      <c r="A125" t="s">
        <v>294</v>
      </c>
      <c r="B125">
        <f>[4]p12!B125</f>
        <v>214219.74599999998</v>
      </c>
    </row>
    <row r="126" spans="1:2" x14ac:dyDescent="0.2">
      <c r="A126" t="s">
        <v>295</v>
      </c>
      <c r="B126">
        <f>[4]p12!B126</f>
        <v>264200.72399999999</v>
      </c>
    </row>
    <row r="127" spans="1:2" x14ac:dyDescent="0.2">
      <c r="A127" t="s">
        <v>296</v>
      </c>
      <c r="B127">
        <f>[4]p12!B127</f>
        <v>50538</v>
      </c>
    </row>
    <row r="128" spans="1:2" x14ac:dyDescent="0.2">
      <c r="A128" t="s">
        <v>297</v>
      </c>
      <c r="B128">
        <f>[4]p12!B128</f>
        <v>23594</v>
      </c>
    </row>
    <row r="129" spans="1:2" x14ac:dyDescent="0.2">
      <c r="A129" t="s">
        <v>298</v>
      </c>
      <c r="B129">
        <f>[4]p12!B129</f>
        <v>13771</v>
      </c>
    </row>
    <row r="130" spans="1:2" x14ac:dyDescent="0.2">
      <c r="A130" t="s">
        <v>299</v>
      </c>
      <c r="B130">
        <f>[4]p12!B130</f>
        <v>32585</v>
      </c>
    </row>
    <row r="131" spans="1:2" x14ac:dyDescent="0.2">
      <c r="A131" t="s">
        <v>300</v>
      </c>
      <c r="B131">
        <f>[4]p12!B131</f>
        <v>45002</v>
      </c>
    </row>
    <row r="132" spans="1:2" x14ac:dyDescent="0.2">
      <c r="A132" t="s">
        <v>301</v>
      </c>
      <c r="B132">
        <f>[4]p12!B132</f>
        <v>118166</v>
      </c>
    </row>
    <row r="133" spans="1:2" x14ac:dyDescent="0.2">
      <c r="A133" t="s">
        <v>302</v>
      </c>
      <c r="B133">
        <f>[4]p12!B133</f>
        <v>50538</v>
      </c>
    </row>
    <row r="134" spans="1:2" x14ac:dyDescent="0.2">
      <c r="A134" t="s">
        <v>303</v>
      </c>
      <c r="B134">
        <f>[4]p12!B134</f>
        <v>23594</v>
      </c>
    </row>
    <row r="135" spans="1:2" x14ac:dyDescent="0.2">
      <c r="A135" t="s">
        <v>304</v>
      </c>
      <c r="B135">
        <f>[4]p12!B135</f>
        <v>13771</v>
      </c>
    </row>
    <row r="136" spans="1:2" x14ac:dyDescent="0.2">
      <c r="A136" t="s">
        <v>305</v>
      </c>
      <c r="B136">
        <f>[4]p12!B136</f>
        <v>32585</v>
      </c>
    </row>
    <row r="137" spans="1:2" x14ac:dyDescent="0.2">
      <c r="A137" t="s">
        <v>306</v>
      </c>
      <c r="B137">
        <f>[4]p12!B137</f>
        <v>45002</v>
      </c>
    </row>
    <row r="138" spans="1:2" x14ac:dyDescent="0.2">
      <c r="A138" t="s">
        <v>307</v>
      </c>
      <c r="B138">
        <f>[4]p12!B138</f>
        <v>118166</v>
      </c>
    </row>
    <row r="139" spans="1:2" x14ac:dyDescent="0.2">
      <c r="A139" t="s">
        <v>308</v>
      </c>
      <c r="B139">
        <f>[4]p12!B139</f>
        <v>0</v>
      </c>
    </row>
    <row r="140" spans="1:2" x14ac:dyDescent="0.2">
      <c r="A140" t="s">
        <v>309</v>
      </c>
      <c r="B140">
        <f>[4]p12!B140</f>
        <v>0</v>
      </c>
    </row>
    <row r="141" spans="1:2" x14ac:dyDescent="0.2">
      <c r="A141" t="s">
        <v>310</v>
      </c>
      <c r="B141">
        <f>[4]p12!B141</f>
        <v>0</v>
      </c>
    </row>
    <row r="142" spans="1:2" x14ac:dyDescent="0.2">
      <c r="A142" t="s">
        <v>311</v>
      </c>
      <c r="B142">
        <f>[4]p12!B142</f>
        <v>0</v>
      </c>
    </row>
    <row r="143" spans="1:2" x14ac:dyDescent="0.2">
      <c r="A143" t="s">
        <v>312</v>
      </c>
      <c r="B143">
        <f>[4]p12!B143</f>
        <v>0</v>
      </c>
    </row>
    <row r="144" spans="1:2" x14ac:dyDescent="0.2">
      <c r="A144" t="s">
        <v>313</v>
      </c>
      <c r="B144">
        <f>[4]p12!B144</f>
        <v>0</v>
      </c>
    </row>
    <row r="145" spans="1:2" x14ac:dyDescent="0.2">
      <c r="A145" t="s">
        <v>314</v>
      </c>
      <c r="B145">
        <f>[4]p12!B145</f>
        <v>272905200</v>
      </c>
    </row>
    <row r="146" spans="1:2" x14ac:dyDescent="0.2">
      <c r="A146" t="s">
        <v>315</v>
      </c>
      <c r="B146">
        <f>[4]p12!B146</f>
        <v>10617300</v>
      </c>
    </row>
    <row r="147" spans="1:2" x14ac:dyDescent="0.2">
      <c r="A147" t="s">
        <v>316</v>
      </c>
      <c r="B147">
        <f>[4]p12!B147</f>
        <v>6196950</v>
      </c>
    </row>
    <row r="148" spans="1:2" x14ac:dyDescent="0.2">
      <c r="A148" t="s">
        <v>317</v>
      </c>
      <c r="B148">
        <f>[4]p12!B148</f>
        <v>1349019</v>
      </c>
    </row>
    <row r="149" spans="1:2" x14ac:dyDescent="0.2">
      <c r="A149" t="s">
        <v>318</v>
      </c>
      <c r="B149">
        <f>[4]p12!B149</f>
        <v>2349104.4</v>
      </c>
    </row>
    <row r="150" spans="1:2" x14ac:dyDescent="0.2">
      <c r="A150" t="s">
        <v>319</v>
      </c>
      <c r="B150">
        <f>[4]p12!B150</f>
        <v>5636518.2000000002</v>
      </c>
    </row>
    <row r="151" spans="1:2" x14ac:dyDescent="0.2">
      <c r="A151" t="s">
        <v>320</v>
      </c>
      <c r="B151">
        <f>[4]p12!B151</f>
        <v>2734.8981714252641</v>
      </c>
    </row>
    <row r="152" spans="1:2" x14ac:dyDescent="0.2">
      <c r="A152" t="s">
        <v>321</v>
      </c>
      <c r="B152">
        <f>[4]p12!B152</f>
        <v>380.97985389563411</v>
      </c>
    </row>
    <row r="153" spans="1:2" x14ac:dyDescent="0.2">
      <c r="A153" t="s">
        <v>322</v>
      </c>
      <c r="B153">
        <f>[4]p12!B153</f>
        <v>217.5487181815551</v>
      </c>
    </row>
    <row r="154" spans="1:2" x14ac:dyDescent="0.2">
      <c r="A154" t="s">
        <v>323</v>
      </c>
      <c r="B154">
        <f>[4]p12!B154</f>
        <v>19.698168519456466</v>
      </c>
    </row>
    <row r="155" spans="1:2" x14ac:dyDescent="0.2">
      <c r="A155" t="s">
        <v>324</v>
      </c>
      <c r="B155">
        <f>[4]p12!B155</f>
        <v>23.39157511685455</v>
      </c>
    </row>
    <row r="156" spans="1:2" x14ac:dyDescent="0.2">
      <c r="A156" t="s">
        <v>325</v>
      </c>
      <c r="B156">
        <f>[4]p12!B156</f>
        <v>30.478388311650729</v>
      </c>
    </row>
    <row r="157" spans="1:2" x14ac:dyDescent="0.2">
      <c r="A157" t="s">
        <v>326</v>
      </c>
      <c r="B157">
        <f>[4]p12!B157</f>
        <v>15000040</v>
      </c>
    </row>
    <row r="158" spans="1:2" x14ac:dyDescent="0.2">
      <c r="A158" t="s">
        <v>327</v>
      </c>
      <c r="B158">
        <f>[4]p12!B158</f>
        <v>700000</v>
      </c>
    </row>
    <row r="159" spans="1:2" x14ac:dyDescent="0.2">
      <c r="A159" t="s">
        <v>328</v>
      </c>
      <c r="B159">
        <f>[4]p12!B159</f>
        <v>500003</v>
      </c>
    </row>
    <row r="160" spans="1:2" x14ac:dyDescent="0.2">
      <c r="A160" t="s">
        <v>329</v>
      </c>
      <c r="B160">
        <f>[4]p12!B160</f>
        <v>160000</v>
      </c>
    </row>
    <row r="161" spans="1:2" x14ac:dyDescent="0.2">
      <c r="A161" t="s">
        <v>330</v>
      </c>
      <c r="B161">
        <f>[4]p12!B161</f>
        <v>549999.84</v>
      </c>
    </row>
    <row r="162" spans="1:2" x14ac:dyDescent="0.2">
      <c r="A162" t="s">
        <v>331</v>
      </c>
      <c r="B162">
        <f>[4]p12!B162</f>
        <v>1000000</v>
      </c>
    </row>
    <row r="163" spans="1:2" x14ac:dyDescent="0.2">
      <c r="A163" t="s">
        <v>332</v>
      </c>
      <c r="B163">
        <f>[4]p12!B163</f>
        <v>24561467.999999996</v>
      </c>
    </row>
    <row r="164" spans="1:2" x14ac:dyDescent="0.2">
      <c r="A164" t="s">
        <v>333</v>
      </c>
      <c r="B164">
        <f>[4]p12!B164</f>
        <v>0</v>
      </c>
    </row>
    <row r="165" spans="1:2" x14ac:dyDescent="0.2">
      <c r="A165" t="s">
        <v>334</v>
      </c>
      <c r="B165">
        <f>[4]p12!B165</f>
        <v>570119.4</v>
      </c>
    </row>
    <row r="166" spans="1:2" x14ac:dyDescent="0.2">
      <c r="A166" t="s">
        <v>335</v>
      </c>
      <c r="B166">
        <f>[4]p12!B166</f>
        <v>155137.185</v>
      </c>
    </row>
    <row r="167" spans="1:2" x14ac:dyDescent="0.2">
      <c r="A167" t="s">
        <v>336</v>
      </c>
      <c r="B167">
        <f>[4]p12!B167</f>
        <v>270147.00600000005</v>
      </c>
    </row>
    <row r="168" spans="1:2" x14ac:dyDescent="0.2">
      <c r="A168" t="s">
        <v>337</v>
      </c>
      <c r="B168">
        <f>[4]p12!B168</f>
        <v>0</v>
      </c>
    </row>
    <row r="169" spans="1:2" x14ac:dyDescent="0.2">
      <c r="A169" t="s">
        <v>338</v>
      </c>
      <c r="B169">
        <f>[4]p12!B169</f>
        <v>3</v>
      </c>
    </row>
    <row r="170" spans="1:2" x14ac:dyDescent="0.2">
      <c r="A170" t="s">
        <v>339</v>
      </c>
      <c r="B170">
        <f>[4]p12!B170</f>
        <v>6</v>
      </c>
    </row>
    <row r="171" spans="1:2" x14ac:dyDescent="0.2">
      <c r="A171" t="s">
        <v>340</v>
      </c>
      <c r="B171">
        <f>[4]p12!B171</f>
        <v>322123</v>
      </c>
    </row>
    <row r="172" spans="1:2" x14ac:dyDescent="0.2">
      <c r="A172" t="s">
        <v>341</v>
      </c>
      <c r="B172">
        <f>[4]p12!B172</f>
        <v>9178935</v>
      </c>
    </row>
    <row r="173" spans="1:2" x14ac:dyDescent="0.2">
      <c r="A173" t="s">
        <v>342</v>
      </c>
      <c r="B173">
        <f>[4]p12!B173</f>
        <v>29879635.250000004</v>
      </c>
    </row>
    <row r="174" spans="1:2" x14ac:dyDescent="0.2">
      <c r="A174" t="s">
        <v>343</v>
      </c>
      <c r="B174">
        <f>[4]p12!B174</f>
        <v>322123</v>
      </c>
    </row>
    <row r="175" spans="1:2" x14ac:dyDescent="0.2">
      <c r="A175" t="s">
        <v>344</v>
      </c>
      <c r="B175">
        <f>[4]p12!B175</f>
        <v>9178935</v>
      </c>
    </row>
    <row r="176" spans="1:2" x14ac:dyDescent="0.2">
      <c r="A176" t="s">
        <v>345</v>
      </c>
      <c r="B176">
        <f>[4]p12!B176</f>
        <v>29879635.250000004</v>
      </c>
    </row>
    <row r="177" spans="1:2" x14ac:dyDescent="0.2">
      <c r="A177" t="s">
        <v>346</v>
      </c>
      <c r="B177">
        <f>[4]p12!B177</f>
        <v>318096</v>
      </c>
    </row>
    <row r="178" spans="1:2" x14ac:dyDescent="0.2">
      <c r="A178" t="s">
        <v>347</v>
      </c>
      <c r="B178">
        <f>[4]p12!B178</f>
        <v>9156777.3746428564</v>
      </c>
    </row>
    <row r="179" spans="1:2" x14ac:dyDescent="0.2">
      <c r="A179" t="s">
        <v>348</v>
      </c>
      <c r="B179">
        <f>[4]p12!B179</f>
        <v>30916385.5</v>
      </c>
    </row>
    <row r="180" spans="1:2" x14ac:dyDescent="0.2">
      <c r="A180" t="s">
        <v>349</v>
      </c>
      <c r="B180">
        <f>[4]p12!B180</f>
        <v>279920</v>
      </c>
    </row>
    <row r="181" spans="1:2" x14ac:dyDescent="0.2">
      <c r="A181" t="s">
        <v>350</v>
      </c>
      <c r="B181">
        <f>[4]p12!B181</f>
        <v>1774724</v>
      </c>
    </row>
    <row r="182" spans="1:2" x14ac:dyDescent="0.2">
      <c r="A182" t="s">
        <v>351</v>
      </c>
      <c r="B182">
        <f>[4]p12!B182</f>
        <v>6441132</v>
      </c>
    </row>
    <row r="183" spans="1:2" x14ac:dyDescent="0.2">
      <c r="A183" t="s">
        <v>352</v>
      </c>
      <c r="B183">
        <f>[4]p12!B183</f>
        <v>279920</v>
      </c>
    </row>
    <row r="184" spans="1:2" x14ac:dyDescent="0.2">
      <c r="A184" t="s">
        <v>353</v>
      </c>
      <c r="B184">
        <f>[4]p12!B184</f>
        <v>1774724</v>
      </c>
    </row>
    <row r="185" spans="1:2" x14ac:dyDescent="0.2">
      <c r="A185" t="s">
        <v>354</v>
      </c>
      <c r="B185">
        <f>[4]p12!B185</f>
        <v>6441132</v>
      </c>
    </row>
    <row r="186" spans="1:2" x14ac:dyDescent="0.2">
      <c r="A186" t="s">
        <v>355</v>
      </c>
      <c r="B186">
        <f>[4]p12!B186</f>
        <v>276421</v>
      </c>
    </row>
    <row r="187" spans="1:2" x14ac:dyDescent="0.2">
      <c r="A187" t="s">
        <v>356</v>
      </c>
      <c r="B187">
        <f>[4]p12!B187</f>
        <v>1766492</v>
      </c>
    </row>
    <row r="188" spans="1:2" x14ac:dyDescent="0.2">
      <c r="A188" t="s">
        <v>357</v>
      </c>
      <c r="B188">
        <f>[4]p12!B188</f>
        <v>6348993</v>
      </c>
    </row>
    <row r="189" spans="1:2" x14ac:dyDescent="0.2">
      <c r="A189" t="s">
        <v>358</v>
      </c>
      <c r="B189">
        <f>[4]p12!B189</f>
        <v>0</v>
      </c>
    </row>
    <row r="190" spans="1:2" x14ac:dyDescent="0.2">
      <c r="A190" t="s">
        <v>359</v>
      </c>
      <c r="B190">
        <f>[4]p12!B190</f>
        <v>0</v>
      </c>
    </row>
    <row r="191" spans="1:2" x14ac:dyDescent="0.2">
      <c r="A191" t="s">
        <v>360</v>
      </c>
      <c r="B191">
        <f>[4]p12!B191</f>
        <v>0</v>
      </c>
    </row>
    <row r="192" spans="1:2" x14ac:dyDescent="0.2">
      <c r="A192" t="s">
        <v>361</v>
      </c>
      <c r="B192">
        <f>[4]p12!B192</f>
        <v>125126</v>
      </c>
    </row>
    <row r="193" spans="1:2" x14ac:dyDescent="0.2">
      <c r="A193" t="s">
        <v>362</v>
      </c>
      <c r="B193">
        <f>[4]p12!B193</f>
        <v>15171975</v>
      </c>
    </row>
    <row r="194" spans="1:2" x14ac:dyDescent="0.2">
      <c r="A194" t="s">
        <v>363</v>
      </c>
      <c r="B194">
        <f>[4]p12!B194</f>
        <v>121.25359024347843</v>
      </c>
    </row>
    <row r="195" spans="1:2" x14ac:dyDescent="0.2">
      <c r="A195" t="s">
        <v>364</v>
      </c>
      <c r="B195">
        <f>[4]p12!B195</f>
        <v>0</v>
      </c>
    </row>
    <row r="196" spans="1:2" x14ac:dyDescent="0.2">
      <c r="A196" t="s">
        <v>365</v>
      </c>
      <c r="B196">
        <f>[4]p12!B196</f>
        <v>0</v>
      </c>
    </row>
    <row r="197" spans="1:2" x14ac:dyDescent="0.2">
      <c r="A197" t="s">
        <v>366</v>
      </c>
      <c r="B197">
        <f>[4]p12!B197</f>
        <v>0</v>
      </c>
    </row>
    <row r="198" spans="1:2" x14ac:dyDescent="0.2">
      <c r="A198" t="s">
        <v>367</v>
      </c>
      <c r="B198">
        <f>[4]p12!B198</f>
        <v>0</v>
      </c>
    </row>
    <row r="199" spans="1:2" x14ac:dyDescent="0.2">
      <c r="A199" t="s">
        <v>368</v>
      </c>
      <c r="B199">
        <f>[4]p12!B199</f>
        <v>0</v>
      </c>
    </row>
    <row r="200" spans="1:2" x14ac:dyDescent="0.2">
      <c r="A200" t="s">
        <v>369</v>
      </c>
      <c r="B200">
        <f>[4]p12!B200</f>
        <v>0</v>
      </c>
    </row>
    <row r="201" spans="1:2" x14ac:dyDescent="0.2">
      <c r="A201" t="s">
        <v>370</v>
      </c>
      <c r="B201">
        <f>[4]p12!B201</f>
        <v>73892</v>
      </c>
    </row>
    <row r="202" spans="1:2" x14ac:dyDescent="0.2">
      <c r="A202" t="s">
        <v>371</v>
      </c>
      <c r="B202">
        <f>[4]p12!B202</f>
        <v>2168784</v>
      </c>
    </row>
    <row r="203" spans="1:2" x14ac:dyDescent="0.2">
      <c r="A203" t="s">
        <v>372</v>
      </c>
      <c r="B203">
        <f>[4]p12!B203</f>
        <v>29.35072877965133</v>
      </c>
    </row>
    <row r="204" spans="1:2" x14ac:dyDescent="0.2">
      <c r="A204" t="s">
        <v>373</v>
      </c>
      <c r="B204">
        <f>[4]p12!B204</f>
        <v>0</v>
      </c>
    </row>
    <row r="205" spans="1:2" x14ac:dyDescent="0.2">
      <c r="A205" t="s">
        <v>374</v>
      </c>
      <c r="B205">
        <f>[4]p12!B205</f>
        <v>0</v>
      </c>
    </row>
    <row r="206" spans="1:2" x14ac:dyDescent="0.2">
      <c r="A206" t="s">
        <v>375</v>
      </c>
      <c r="B206">
        <f>[4]p12!B206</f>
        <v>0</v>
      </c>
    </row>
    <row r="207" spans="1:2" x14ac:dyDescent="0.2">
      <c r="A207" t="s">
        <v>376</v>
      </c>
      <c r="B207">
        <f>[4]p12!B207</f>
        <v>97202</v>
      </c>
    </row>
    <row r="208" spans="1:2" x14ac:dyDescent="0.2">
      <c r="A208" t="s">
        <v>377</v>
      </c>
      <c r="B208">
        <f>[4]p12!B208</f>
        <v>181444</v>
      </c>
    </row>
    <row r="209" spans="1:2" x14ac:dyDescent="0.2">
      <c r="A209" t="s">
        <v>378</v>
      </c>
      <c r="B209">
        <f>[4]p12!B209</f>
        <v>0</v>
      </c>
    </row>
    <row r="210" spans="1:2" x14ac:dyDescent="0.2">
      <c r="A210" t="s">
        <v>379</v>
      </c>
      <c r="B210">
        <f>[4]p12!B210</f>
        <v>0</v>
      </c>
    </row>
    <row r="211" spans="1:2" x14ac:dyDescent="0.2">
      <c r="A211" t="s">
        <v>380</v>
      </c>
      <c r="B211">
        <f>[4]p12!B211</f>
        <v>535332.30000000005</v>
      </c>
    </row>
    <row r="212" spans="1:2" x14ac:dyDescent="0.2">
      <c r="A212" t="s">
        <v>381</v>
      </c>
      <c r="B212">
        <f>[4]p12!B212</f>
        <v>615613</v>
      </c>
    </row>
    <row r="213" spans="1:2" x14ac:dyDescent="0.2">
      <c r="A213" t="s">
        <v>382</v>
      </c>
      <c r="B213">
        <f>[4]p12!B213</f>
        <v>28179798.854502734</v>
      </c>
    </row>
    <row r="214" spans="1:2" x14ac:dyDescent="0.2">
      <c r="A214" t="s">
        <v>137</v>
      </c>
      <c r="B214">
        <f>[4]p12!B214</f>
        <v>216440</v>
      </c>
    </row>
    <row r="215" spans="1:2" x14ac:dyDescent="0.2">
      <c r="A215" t="s">
        <v>383</v>
      </c>
      <c r="B215">
        <f>[4]p12!B215</f>
        <v>-68113.480969260199</v>
      </c>
    </row>
    <row r="216" spans="1:2" x14ac:dyDescent="0.2">
      <c r="A216" t="s">
        <v>384</v>
      </c>
      <c r="B216">
        <f>[4]p12!B216</f>
        <v>28328125.373533472</v>
      </c>
    </row>
    <row r="217" spans="1:2" x14ac:dyDescent="0.2">
      <c r="A217" t="s">
        <v>385</v>
      </c>
      <c r="B217">
        <f>[4]p12!B217</f>
        <v>13161016</v>
      </c>
    </row>
    <row r="218" spans="1:2" x14ac:dyDescent="0.2">
      <c r="A218" t="s">
        <v>386</v>
      </c>
      <c r="B218">
        <f>[4]p12!B218</f>
        <v>813978.3</v>
      </c>
    </row>
    <row r="219" spans="1:2" x14ac:dyDescent="0.2">
      <c r="A219" t="s">
        <v>387</v>
      </c>
      <c r="B219">
        <f>[4]p12!B219</f>
        <v>4080732</v>
      </c>
    </row>
    <row r="220" spans="1:2" x14ac:dyDescent="0.2">
      <c r="A220" t="s">
        <v>388</v>
      </c>
      <c r="B220">
        <f>[4]p12!B220</f>
        <v>498036</v>
      </c>
    </row>
    <row r="221" spans="1:2" x14ac:dyDescent="0.2">
      <c r="A221" t="s">
        <v>145</v>
      </c>
      <c r="B221">
        <f>[4]p12!B221</f>
        <v>4000000</v>
      </c>
    </row>
    <row r="222" spans="1:2" x14ac:dyDescent="0.2">
      <c r="A222" t="s">
        <v>146</v>
      </c>
      <c r="B222">
        <f>[4]p12!B222</f>
        <v>413282</v>
      </c>
    </row>
    <row r="223" spans="1:2" x14ac:dyDescent="0.2">
      <c r="A223" t="s">
        <v>389</v>
      </c>
      <c r="B223">
        <f>[4]p12!B223</f>
        <v>134405</v>
      </c>
    </row>
    <row r="224" spans="1:2" x14ac:dyDescent="0.2">
      <c r="A224" t="s">
        <v>390</v>
      </c>
      <c r="B224">
        <f>[4]p12!B224</f>
        <v>0</v>
      </c>
    </row>
    <row r="225" spans="1:2" x14ac:dyDescent="0.2">
      <c r="A225" t="s">
        <v>391</v>
      </c>
      <c r="B225">
        <f>[4]p12!B225</f>
        <v>0</v>
      </c>
    </row>
    <row r="226" spans="1:2" x14ac:dyDescent="0.2">
      <c r="A226" t="s">
        <v>392</v>
      </c>
      <c r="B226">
        <f>[4]p12!B226</f>
        <v>1550000</v>
      </c>
    </row>
    <row r="227" spans="1:2" x14ac:dyDescent="0.2">
      <c r="A227" t="s">
        <v>152</v>
      </c>
      <c r="B227">
        <f>[4]p12!B227</f>
        <v>160000</v>
      </c>
    </row>
    <row r="228" spans="1:2" x14ac:dyDescent="0.2">
      <c r="A228" t="s">
        <v>393</v>
      </c>
      <c r="B228">
        <f>[4]p12!B228</f>
        <v>100000</v>
      </c>
    </row>
    <row r="229" spans="1:2" x14ac:dyDescent="0.2">
      <c r="A229" t="s">
        <v>394</v>
      </c>
      <c r="B229">
        <f>[4]p12!B229</f>
        <v>67737</v>
      </c>
    </row>
    <row r="230" spans="1:2" x14ac:dyDescent="0.2">
      <c r="A230" t="s">
        <v>395</v>
      </c>
      <c r="B230">
        <f>[4]p12!B230</f>
        <v>1955819.5242158663</v>
      </c>
    </row>
    <row r="231" spans="1:2" x14ac:dyDescent="0.2">
      <c r="A231" t="s">
        <v>396</v>
      </c>
      <c r="B231">
        <f>[4]p12!B231</f>
        <v>26935005.824215867</v>
      </c>
    </row>
    <row r="232" spans="1:2" x14ac:dyDescent="0.2">
      <c r="A232" t="s">
        <v>397</v>
      </c>
      <c r="B232">
        <f>[4]p12!B232</f>
        <v>1393119.5493176058</v>
      </c>
    </row>
    <row r="233" spans="1:2" x14ac:dyDescent="0.2">
      <c r="A233" t="s">
        <v>398</v>
      </c>
      <c r="B233">
        <f>[4]p12!B233</f>
        <v>473661</v>
      </c>
    </row>
    <row r="234" spans="1:2" x14ac:dyDescent="0.2">
      <c r="A234" t="s">
        <v>243</v>
      </c>
      <c r="B234">
        <f>[4]p12!B234</f>
        <v>919458.54931760579</v>
      </c>
    </row>
    <row r="235" spans="1:2" x14ac:dyDescent="0.2">
      <c r="A235" t="s">
        <v>399</v>
      </c>
      <c r="B235">
        <f>[4]p12!B235</f>
        <v>6250000</v>
      </c>
    </row>
    <row r="236" spans="1:2" x14ac:dyDescent="0.2">
      <c r="A236" t="s">
        <v>400</v>
      </c>
      <c r="B236">
        <f>[4]p12!B236</f>
        <v>11666666.666666668</v>
      </c>
    </row>
    <row r="237" spans="1:2" x14ac:dyDescent="0.2">
      <c r="A237" t="s">
        <v>401</v>
      </c>
      <c r="B237">
        <f>[4]p12!B237</f>
        <v>10000000</v>
      </c>
    </row>
    <row r="238" spans="1:2" x14ac:dyDescent="0.2">
      <c r="A238" t="s">
        <v>402</v>
      </c>
      <c r="B238">
        <f>[4]p12!B238</f>
        <v>400</v>
      </c>
    </row>
    <row r="239" spans="1:2" x14ac:dyDescent="0.2">
      <c r="A239" t="s">
        <v>403</v>
      </c>
      <c r="B239">
        <f>[4]p12!B239</f>
        <v>300</v>
      </c>
    </row>
    <row r="240" spans="1:2" x14ac:dyDescent="0.2">
      <c r="A240" t="s">
        <v>404</v>
      </c>
      <c r="B240">
        <f>[4]p12!B240</f>
        <v>1000</v>
      </c>
    </row>
    <row r="241" spans="1:2" x14ac:dyDescent="0.2">
      <c r="A241" t="s">
        <v>405</v>
      </c>
      <c r="B241">
        <f>[4]p12!B241</f>
        <v>1.4</v>
      </c>
    </row>
    <row r="242" spans="1:2" x14ac:dyDescent="0.2">
      <c r="A242" t="s">
        <v>406</v>
      </c>
      <c r="B242">
        <f>[4]p12!B242</f>
        <v>2.4700000000000002</v>
      </c>
    </row>
    <row r="243" spans="1:2" x14ac:dyDescent="0.2">
      <c r="A243" t="s">
        <v>407</v>
      </c>
      <c r="B243">
        <f>[4]p12!B243</f>
        <v>36607497</v>
      </c>
    </row>
    <row r="244" spans="1:2" x14ac:dyDescent="0.2">
      <c r="A244" t="s">
        <v>408</v>
      </c>
      <c r="B244">
        <f>[4]p12!B244</f>
        <v>19462158</v>
      </c>
    </row>
    <row r="245" spans="1:2" x14ac:dyDescent="0.2">
      <c r="A245" t="s">
        <v>409</v>
      </c>
      <c r="B245">
        <f>[4]p12!B245</f>
        <v>35000</v>
      </c>
    </row>
    <row r="246" spans="1:2" x14ac:dyDescent="0.2">
      <c r="A246" t="s">
        <v>410</v>
      </c>
      <c r="B246">
        <f>[4]p12!B246</f>
        <v>0</v>
      </c>
    </row>
    <row r="247" spans="1:2" x14ac:dyDescent="0.2">
      <c r="A247" t="s">
        <v>411</v>
      </c>
      <c r="B247">
        <f>[4]p12!B247</f>
        <v>2.2000000000000002</v>
      </c>
    </row>
    <row r="248" spans="1:2" x14ac:dyDescent="0.2">
      <c r="A248" t="s">
        <v>412</v>
      </c>
      <c r="B248">
        <f>[4]p12!B248</f>
        <v>2.2000000000000002</v>
      </c>
    </row>
    <row r="249" spans="1:2" x14ac:dyDescent="0.2">
      <c r="A249" t="s">
        <v>413</v>
      </c>
      <c r="B249">
        <f>[4]p12!B249</f>
        <v>400</v>
      </c>
    </row>
    <row r="250" spans="1:2" x14ac:dyDescent="0.2">
      <c r="A250" t="s">
        <v>414</v>
      </c>
      <c r="B250">
        <f>[4]p12!B250</f>
        <v>-2</v>
      </c>
    </row>
    <row r="251" spans="1:2" x14ac:dyDescent="0.2">
      <c r="A251" t="s">
        <v>415</v>
      </c>
      <c r="B251">
        <f>[4]p12!B251</f>
        <v>-2</v>
      </c>
    </row>
    <row r="252" spans="1:2" x14ac:dyDescent="0.2">
      <c r="A252" t="s">
        <v>416</v>
      </c>
      <c r="B252">
        <f>[4]p12!B252</f>
        <v>-1</v>
      </c>
    </row>
    <row r="253" spans="1:2" x14ac:dyDescent="0.2">
      <c r="A253" t="s">
        <v>417</v>
      </c>
      <c r="B253">
        <f>[4]p12!B253</f>
        <v>-1</v>
      </c>
    </row>
    <row r="254" spans="1:2" x14ac:dyDescent="0.2">
      <c r="A254" t="s">
        <v>418</v>
      </c>
      <c r="B254">
        <f>[4]p12!B254</f>
        <v>-105708.24524312897</v>
      </c>
    </row>
    <row r="255" spans="1:2" x14ac:dyDescent="0.2">
      <c r="A255" t="s">
        <v>419</v>
      </c>
      <c r="B255">
        <f>[4]p12!B255</f>
        <v>0</v>
      </c>
    </row>
    <row r="256" spans="1:2" x14ac:dyDescent="0.2">
      <c r="A256" t="s">
        <v>420</v>
      </c>
      <c r="B256">
        <f>[4]p12!B256</f>
        <v>12793.176972281442</v>
      </c>
    </row>
    <row r="257" spans="1:2" x14ac:dyDescent="0.2">
      <c r="A257" t="s">
        <v>421</v>
      </c>
      <c r="B257">
        <f>[4]p12!B257</f>
        <v>24801.587301587326</v>
      </c>
    </row>
    <row r="258" spans="1:2" x14ac:dyDescent="0.2">
      <c r="A258" t="s">
        <v>422</v>
      </c>
      <c r="B258">
        <f>[4]p12!B258</f>
        <v>0</v>
      </c>
    </row>
    <row r="259" spans="1:2" x14ac:dyDescent="0.2">
      <c r="A259" t="s">
        <v>423</v>
      </c>
      <c r="B259">
        <f>[4]p12!B259</f>
        <v>5</v>
      </c>
    </row>
    <row r="260" spans="1:2" x14ac:dyDescent="0.2">
      <c r="A260" t="s">
        <v>1065</v>
      </c>
      <c r="B260">
        <f>[4]p12!B260</f>
        <v>13.68901367184041</v>
      </c>
    </row>
    <row r="261" spans="1:2" x14ac:dyDescent="0.2">
      <c r="A261" t="s">
        <v>1066</v>
      </c>
      <c r="B261">
        <f>[4]p12!B261</f>
        <v>22.968562446413262</v>
      </c>
    </row>
    <row r="262" spans="1:2" x14ac:dyDescent="0.2">
      <c r="A262" t="s">
        <v>227</v>
      </c>
      <c r="B262">
        <f>[4]p12!B262</f>
        <v>88</v>
      </c>
    </row>
    <row r="263" spans="1:2" x14ac:dyDescent="0.2">
      <c r="A263" t="s">
        <v>228</v>
      </c>
      <c r="B263">
        <f>[4]p12!B263</f>
        <v>89</v>
      </c>
    </row>
    <row r="264" spans="1:2" x14ac:dyDescent="0.2">
      <c r="A264" t="s">
        <v>346</v>
      </c>
      <c r="B264">
        <f>[4]p12!B264</f>
        <v>318096</v>
      </c>
    </row>
    <row r="265" spans="1:2" x14ac:dyDescent="0.2">
      <c r="A265" t="s">
        <v>355</v>
      </c>
      <c r="B265">
        <f>[4]p12!B265</f>
        <v>276421</v>
      </c>
    </row>
    <row r="266" spans="1:2" x14ac:dyDescent="0.2">
      <c r="A266" t="s">
        <v>338</v>
      </c>
      <c r="B266">
        <f>[4]p12!B266</f>
        <v>3</v>
      </c>
    </row>
    <row r="267" spans="1:2" x14ac:dyDescent="0.2">
      <c r="A267" t="s">
        <v>339</v>
      </c>
      <c r="B267">
        <f>[4]p12!B267</f>
        <v>6</v>
      </c>
    </row>
    <row r="268" spans="1:2" x14ac:dyDescent="0.2">
      <c r="A268" t="s">
        <v>1067</v>
      </c>
      <c r="B268">
        <f>[4]p12!B268</f>
        <v>763430.40000000002</v>
      </c>
    </row>
    <row r="269" spans="1:2" x14ac:dyDescent="0.2">
      <c r="A269" t="s">
        <v>1068</v>
      </c>
      <c r="B269">
        <f>[4]p12!B269</f>
        <v>829263</v>
      </c>
    </row>
    <row r="270" spans="1:2" x14ac:dyDescent="0.2">
      <c r="A270" t="s">
        <v>1069</v>
      </c>
      <c r="B270">
        <f>[4]p12!B270</f>
        <v>546515.49743979669</v>
      </c>
    </row>
    <row r="271" spans="1:2" x14ac:dyDescent="0.2">
      <c r="A271" t="s">
        <v>1070</v>
      </c>
      <c r="B271">
        <f>[4]p12!B271</f>
        <v>0.76327222908800896</v>
      </c>
    </row>
    <row r="272" spans="1:2" x14ac:dyDescent="0.2">
      <c r="A272" t="s">
        <v>1071</v>
      </c>
      <c r="B272">
        <f>[4]p12!B272</f>
        <v>0.89071603547131961</v>
      </c>
    </row>
    <row r="273" spans="1:2" x14ac:dyDescent="0.2">
      <c r="A273" t="s">
        <v>1072</v>
      </c>
      <c r="B273">
        <f>[4]p12!B273</f>
        <v>0.49397516819967929</v>
      </c>
    </row>
    <row r="274" spans="1:2" x14ac:dyDescent="0.2">
      <c r="A274" t="s">
        <v>1073</v>
      </c>
      <c r="B274">
        <f>[4]p12!B274</f>
        <v>0.45236032553247152</v>
      </c>
    </row>
    <row r="275" spans="1:2" x14ac:dyDescent="0.2">
      <c r="A275" t="s">
        <v>1087</v>
      </c>
      <c r="B275">
        <f>[4]p12!B275</f>
        <v>0.42954362452146028</v>
      </c>
    </row>
    <row r="276" spans="1:2" x14ac:dyDescent="0.2">
      <c r="A276" t="s">
        <v>1088</v>
      </c>
      <c r="B276">
        <f>[4]p12!B276</f>
        <v>0.39335680481084484</v>
      </c>
    </row>
    <row r="277" spans="1:2" x14ac:dyDescent="0.2">
      <c r="A277" t="s">
        <v>1091</v>
      </c>
      <c r="B277">
        <f>[4]p12!B277</f>
        <v>1347907.5493176058</v>
      </c>
    </row>
    <row r="278" spans="1:2" x14ac:dyDescent="0.2">
      <c r="A278" t="s">
        <v>1092</v>
      </c>
      <c r="B278">
        <f>[4]p12!B278</f>
        <v>0.93671189453009152</v>
      </c>
    </row>
    <row r="279" spans="1:2" x14ac:dyDescent="0.2">
      <c r="A279" t="s">
        <v>1093</v>
      </c>
      <c r="B279">
        <f>[4]p12!B279</f>
        <v>0.48366093954174216</v>
      </c>
    </row>
    <row r="280" spans="1:2" x14ac:dyDescent="0.2">
      <c r="A280" t="s">
        <v>1094</v>
      </c>
      <c r="B280">
        <f>[4]p12!B280</f>
        <v>0.51633906045825784</v>
      </c>
    </row>
    <row r="281" spans="1:2" x14ac:dyDescent="0.2">
      <c r="A281" t="s">
        <v>1099</v>
      </c>
      <c r="B281">
        <f>[4]p12!B281</f>
        <v>6.5207999999999988E-2</v>
      </c>
    </row>
    <row r="282" spans="1:2" x14ac:dyDescent="0.2">
      <c r="A282" t="s">
        <v>1100</v>
      </c>
      <c r="B282">
        <f>[4]p12!B282</f>
        <v>0.11405067841795138</v>
      </c>
    </row>
    <row r="283" spans="1:2" x14ac:dyDescent="0.2">
      <c r="A283" t="s">
        <v>1095</v>
      </c>
      <c r="B283">
        <f>[4]p12!B283</f>
        <v>17145339</v>
      </c>
    </row>
    <row r="284" spans="1:2" x14ac:dyDescent="0.2">
      <c r="A284" t="s">
        <v>1096</v>
      </c>
      <c r="B284">
        <f>[4]p12!B284</f>
        <v>18303748.569992363</v>
      </c>
    </row>
    <row r="285" spans="1:2" x14ac:dyDescent="0.2">
      <c r="A285" t="s">
        <v>1097</v>
      </c>
      <c r="B285">
        <f>[4]p12!B285</f>
        <v>801392.05187780911</v>
      </c>
    </row>
    <row r="286" spans="1:2" x14ac:dyDescent="0.2">
      <c r="A286" t="s">
        <v>1101</v>
      </c>
      <c r="B286">
        <f>[4]p12!B286</f>
        <v>2000000</v>
      </c>
    </row>
    <row r="287" spans="1:2" x14ac:dyDescent="0.2">
      <c r="A287" t="s">
        <v>1102</v>
      </c>
      <c r="B287">
        <f>[4]p12!B287</f>
        <v>0</v>
      </c>
    </row>
    <row r="288" spans="1:2" x14ac:dyDescent="0.2">
      <c r="A288" t="s">
        <v>1103</v>
      </c>
      <c r="B288">
        <f>[4]p12!B288</f>
        <v>0</v>
      </c>
    </row>
    <row r="289" spans="1:2" x14ac:dyDescent="0.2">
      <c r="A289" t="s">
        <v>1069</v>
      </c>
      <c r="B289">
        <f>[4]p12!B289</f>
        <v>546515.49743979669</v>
      </c>
    </row>
    <row r="290" spans="1:2" x14ac:dyDescent="0.2">
      <c r="A290" t="s">
        <v>508</v>
      </c>
      <c r="B290">
        <f>[4]p12!B290</f>
        <v>9.042738268458983E-2</v>
      </c>
    </row>
    <row r="291" spans="1:2" x14ac:dyDescent="0.2">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499</v>
      </c>
    </row>
    <row r="2" spans="1:11" x14ac:dyDescent="0.2">
      <c r="A2">
        <v>13</v>
      </c>
      <c r="B2" t="s">
        <v>176</v>
      </c>
      <c r="C2" t="s">
        <v>177</v>
      </c>
      <c r="D2" t="s">
        <v>178</v>
      </c>
      <c r="E2" t="s">
        <v>8</v>
      </c>
      <c r="F2" t="s">
        <v>179</v>
      </c>
      <c r="G2" t="s">
        <v>10</v>
      </c>
      <c r="H2" t="s">
        <v>180</v>
      </c>
    </row>
    <row r="3" spans="1:11" x14ac:dyDescent="0.2">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
      <c r="A5" t="s">
        <v>183</v>
      </c>
      <c r="B5">
        <f>[4]p13!B5</f>
        <v>0</v>
      </c>
      <c r="C5">
        <f>[4]p13!C5</f>
        <v>0</v>
      </c>
      <c r="D5">
        <f>[4]p13!D5</f>
        <v>88014</v>
      </c>
      <c r="E5">
        <f>[4]p13!E5</f>
        <v>0</v>
      </c>
      <c r="F5">
        <f>[4]p13!F5</f>
        <v>0</v>
      </c>
      <c r="G5">
        <f>[4]p13!G5</f>
        <v>0</v>
      </c>
      <c r="H5">
        <f>[4]p13!H5</f>
        <v>0</v>
      </c>
      <c r="I5">
        <f>[4]p13!I5</f>
        <v>0</v>
      </c>
      <c r="J5">
        <f>[4]p13!J5</f>
        <v>0</v>
      </c>
      <c r="K5">
        <f>[4]p13!K5</f>
        <v>0</v>
      </c>
    </row>
    <row r="6" spans="1:11" x14ac:dyDescent="0.2">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
      <c r="A7" t="s">
        <v>185</v>
      </c>
      <c r="B7">
        <f>[4]p13!B7</f>
        <v>0</v>
      </c>
      <c r="C7">
        <f>[4]p13!C7</f>
        <v>0</v>
      </c>
      <c r="D7">
        <f>[4]p13!D7</f>
        <v>1316210</v>
      </c>
      <c r="E7">
        <f>[4]p13!E7</f>
        <v>0</v>
      </c>
      <c r="F7">
        <f>[4]p13!F7</f>
        <v>0</v>
      </c>
      <c r="G7">
        <f>[4]p13!G7</f>
        <v>0</v>
      </c>
      <c r="H7">
        <f>[4]p13!H7</f>
        <v>0</v>
      </c>
      <c r="I7">
        <f>[4]p13!I7</f>
        <v>0</v>
      </c>
      <c r="J7">
        <f>[4]p13!J7</f>
        <v>0</v>
      </c>
      <c r="K7">
        <f>[4]p13!K7</f>
        <v>0</v>
      </c>
    </row>
    <row r="8" spans="1:11" x14ac:dyDescent="0.2">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2">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2">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2">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2">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2">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2">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2">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2">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2">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2">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2">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2">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2">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2">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2">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2">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2">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2">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5" thickBot="1" x14ac:dyDescent="0.25">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x14ac:dyDescent="0.2">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2">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x14ac:dyDescent="0.2">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x14ac:dyDescent="0.2">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x14ac:dyDescent="0.2">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x14ac:dyDescent="0.2">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x14ac:dyDescent="0.2">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x14ac:dyDescent="0.2">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2">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2">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2">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2">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
      <c r="A76" t="s">
        <v>437</v>
      </c>
      <c r="B76">
        <f>[4]p13!B76</f>
        <v>0</v>
      </c>
      <c r="C76">
        <f>[4]p13!C76</f>
        <v>0</v>
      </c>
      <c r="D76">
        <f>[4]p13!D76</f>
        <v>0</v>
      </c>
      <c r="E76">
        <f>[4]p13!E76</f>
        <v>0</v>
      </c>
      <c r="F76">
        <f>[4]p13!F76</f>
        <v>0</v>
      </c>
      <c r="G76">
        <f>[4]p13!G76</f>
        <v>0</v>
      </c>
      <c r="H76">
        <f>[4]p13!H76</f>
        <v>0</v>
      </c>
      <c r="I76">
        <f>[4]p13!I76</f>
        <v>0</v>
      </c>
      <c r="J76">
        <f>[4]p13!J76</f>
        <v>0</v>
      </c>
      <c r="K76">
        <f>[4]p13!K76</f>
        <v>0</v>
      </c>
    </row>
    <row r="77" spans="1:13" ht="13.5" thickBot="1" x14ac:dyDescent="0.25">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2">
      <c r="A78" t="s">
        <v>247</v>
      </c>
      <c r="B78">
        <f>[4]p13!B78</f>
        <v>1</v>
      </c>
    </row>
    <row r="79" spans="1:13" x14ac:dyDescent="0.2">
      <c r="A79" t="s">
        <v>248</v>
      </c>
      <c r="B79">
        <f>[4]p13!B79</f>
        <v>35000</v>
      </c>
    </row>
    <row r="80" spans="1:13" x14ac:dyDescent="0.2">
      <c r="A80" t="s">
        <v>249</v>
      </c>
      <c r="B80">
        <f>[4]p13!B80</f>
        <v>35000</v>
      </c>
    </row>
    <row r="81" spans="1:2" x14ac:dyDescent="0.2">
      <c r="A81" t="s">
        <v>250</v>
      </c>
      <c r="B81">
        <f>[4]p13!B81</f>
        <v>0</v>
      </c>
    </row>
    <row r="82" spans="1:2" x14ac:dyDescent="0.2">
      <c r="A82" t="s">
        <v>251</v>
      </c>
      <c r="B82">
        <f>[4]p13!B82</f>
        <v>0</v>
      </c>
    </row>
    <row r="83" spans="1:2" x14ac:dyDescent="0.2">
      <c r="A83" t="s">
        <v>252</v>
      </c>
      <c r="B83">
        <f>[4]p13!B83</f>
        <v>0</v>
      </c>
    </row>
    <row r="84" spans="1:2" x14ac:dyDescent="0.2">
      <c r="A84" t="s">
        <v>253</v>
      </c>
      <c r="B84">
        <f>[4]p13!B84</f>
        <v>0</v>
      </c>
    </row>
    <row r="85" spans="1:2" x14ac:dyDescent="0.2">
      <c r="A85" t="s">
        <v>254</v>
      </c>
      <c r="B85">
        <f>[4]p13!B85</f>
        <v>79255</v>
      </c>
    </row>
    <row r="86" spans="1:2" x14ac:dyDescent="0.2">
      <c r="A86" t="s">
        <v>255</v>
      </c>
      <c r="B86">
        <f>[4]p13!B86</f>
        <v>26551</v>
      </c>
    </row>
    <row r="87" spans="1:2" x14ac:dyDescent="0.2">
      <c r="A87" t="s">
        <v>256</v>
      </c>
      <c r="B87">
        <f>[4]p13!B87</f>
        <v>22726</v>
      </c>
    </row>
    <row r="88" spans="1:2" x14ac:dyDescent="0.2">
      <c r="A88" t="s">
        <v>257</v>
      </c>
      <c r="B88">
        <f>[4]p13!B88</f>
        <v>39408</v>
      </c>
    </row>
    <row r="89" spans="1:2" x14ac:dyDescent="0.2">
      <c r="A89" t="s">
        <v>258</v>
      </c>
      <c r="B89">
        <f>[4]p13!B89</f>
        <v>45554</v>
      </c>
    </row>
    <row r="90" spans="1:2" x14ac:dyDescent="0.2">
      <c r="A90" t="s">
        <v>259</v>
      </c>
      <c r="B90">
        <f>[4]p13!B90</f>
        <v>123726</v>
      </c>
    </row>
    <row r="91" spans="1:2" x14ac:dyDescent="0.2">
      <c r="A91" t="s">
        <v>260</v>
      </c>
      <c r="B91">
        <f>[4]p13!B91</f>
        <v>79255</v>
      </c>
    </row>
    <row r="92" spans="1:2" x14ac:dyDescent="0.2">
      <c r="A92" t="s">
        <v>261</v>
      </c>
      <c r="B92">
        <f>[4]p13!B92</f>
        <v>26551</v>
      </c>
    </row>
    <row r="93" spans="1:2" x14ac:dyDescent="0.2">
      <c r="A93" t="s">
        <v>262</v>
      </c>
      <c r="B93">
        <f>[4]p13!B93</f>
        <v>22726</v>
      </c>
    </row>
    <row r="94" spans="1:2" x14ac:dyDescent="0.2">
      <c r="A94" t="s">
        <v>263</v>
      </c>
      <c r="B94">
        <f>[4]p13!B94</f>
        <v>39408</v>
      </c>
    </row>
    <row r="95" spans="1:2" x14ac:dyDescent="0.2">
      <c r="A95" t="s">
        <v>264</v>
      </c>
      <c r="B95">
        <f>[4]p13!B95</f>
        <v>45554</v>
      </c>
    </row>
    <row r="96" spans="1:2" x14ac:dyDescent="0.2">
      <c r="A96" t="s">
        <v>265</v>
      </c>
      <c r="B96">
        <f>[4]p13!B96</f>
        <v>123726</v>
      </c>
    </row>
    <row r="97" spans="1:2" x14ac:dyDescent="0.2">
      <c r="A97" t="s">
        <v>266</v>
      </c>
      <c r="B97">
        <f>[4]p13!B97</f>
        <v>0</v>
      </c>
    </row>
    <row r="98" spans="1:2" x14ac:dyDescent="0.2">
      <c r="A98" t="s">
        <v>267</v>
      </c>
      <c r="B98">
        <f>[4]p13!B98</f>
        <v>0</v>
      </c>
    </row>
    <row r="99" spans="1:2" x14ac:dyDescent="0.2">
      <c r="A99" t="s">
        <v>268</v>
      </c>
      <c r="B99">
        <f>[4]p13!B99</f>
        <v>0</v>
      </c>
    </row>
    <row r="100" spans="1:2" x14ac:dyDescent="0.2">
      <c r="A100" t="s">
        <v>269</v>
      </c>
      <c r="B100">
        <f>[4]p13!B100</f>
        <v>0</v>
      </c>
    </row>
    <row r="101" spans="1:2" x14ac:dyDescent="0.2">
      <c r="A101" t="s">
        <v>270</v>
      </c>
      <c r="B101">
        <f>[4]p13!B101</f>
        <v>0</v>
      </c>
    </row>
    <row r="102" spans="1:2" x14ac:dyDescent="0.2">
      <c r="A102" t="s">
        <v>271</v>
      </c>
      <c r="B102">
        <f>[4]p13!B102</f>
        <v>0</v>
      </c>
    </row>
    <row r="103" spans="1:2" x14ac:dyDescent="0.2">
      <c r="A103" t="s">
        <v>272</v>
      </c>
      <c r="B103">
        <f>[4]p13!B103</f>
        <v>256786200</v>
      </c>
    </row>
    <row r="104" spans="1:2" x14ac:dyDescent="0.2">
      <c r="A104" t="s">
        <v>273</v>
      </c>
      <c r="B104">
        <f>[4]p13!B104</f>
        <v>10155757.5</v>
      </c>
    </row>
    <row r="105" spans="1:2" x14ac:dyDescent="0.2">
      <c r="A105" t="s">
        <v>274</v>
      </c>
      <c r="B105">
        <f>[4]p13!B105</f>
        <v>7158690</v>
      </c>
    </row>
    <row r="106" spans="1:2" x14ac:dyDescent="0.2">
      <c r="A106" t="s">
        <v>275</v>
      </c>
      <c r="B106">
        <f>[4]p13!B106</f>
        <v>1241352</v>
      </c>
    </row>
    <row r="107" spans="1:2" x14ac:dyDescent="0.2">
      <c r="A107" t="s">
        <v>276</v>
      </c>
      <c r="B107">
        <f>[4]p13!B107</f>
        <v>2049930</v>
      </c>
    </row>
    <row r="108" spans="1:2" x14ac:dyDescent="0.2">
      <c r="A108" t="s">
        <v>277</v>
      </c>
      <c r="B108">
        <f>[4]p13!B108</f>
        <v>5233609.8</v>
      </c>
    </row>
    <row r="109" spans="1:2" x14ac:dyDescent="0.2">
      <c r="A109" t="s">
        <v>278</v>
      </c>
      <c r="B109">
        <f>[4]p13!B109</f>
        <v>1642.9933558505986</v>
      </c>
    </row>
    <row r="110" spans="1:2" x14ac:dyDescent="0.2">
      <c r="A110" t="s">
        <v>279</v>
      </c>
      <c r="B110">
        <f>[4]p13!B110</f>
        <v>252.35381385571137</v>
      </c>
    </row>
    <row r="111" spans="1:2" x14ac:dyDescent="0.2">
      <c r="A111" t="s">
        <v>280</v>
      </c>
      <c r="B111">
        <f>[4]p13!B111</f>
        <v>132.55969121067329</v>
      </c>
    </row>
    <row r="112" spans="1:2" x14ac:dyDescent="0.2">
      <c r="A112" t="s">
        <v>281</v>
      </c>
      <c r="B112">
        <f>[4]p13!B112</f>
        <v>12.525746378441921</v>
      </c>
    </row>
    <row r="113" spans="1:2" x14ac:dyDescent="0.2">
      <c r="A113" t="s">
        <v>282</v>
      </c>
      <c r="B113">
        <f>[4]p13!B113</f>
        <v>14.838191863692737</v>
      </c>
    </row>
    <row r="114" spans="1:2" x14ac:dyDescent="0.2">
      <c r="A114" t="s">
        <v>283</v>
      </c>
      <c r="B114">
        <f>[4]p13!B114</f>
        <v>19.270379043756801</v>
      </c>
    </row>
    <row r="115" spans="1:2" x14ac:dyDescent="0.2">
      <c r="A115" t="s">
        <v>284</v>
      </c>
      <c r="B115">
        <f>[4]p13!B115</f>
        <v>15000040</v>
      </c>
    </row>
    <row r="116" spans="1:2" x14ac:dyDescent="0.2">
      <c r="A116" t="s">
        <v>285</v>
      </c>
      <c r="B116">
        <f>[4]p13!B116</f>
        <v>799998.4</v>
      </c>
    </row>
    <row r="117" spans="1:2" x14ac:dyDescent="0.2">
      <c r="A117" t="s">
        <v>286</v>
      </c>
      <c r="B117">
        <f>[4]p13!B117</f>
        <v>799999.6</v>
      </c>
    </row>
    <row r="118" spans="1:2" x14ac:dyDescent="0.2">
      <c r="A118" t="s">
        <v>287</v>
      </c>
      <c r="B118">
        <f>[4]p13!B118</f>
        <v>149999.85</v>
      </c>
    </row>
    <row r="119" spans="1:2" x14ac:dyDescent="0.2">
      <c r="A119" t="s">
        <v>288</v>
      </c>
      <c r="B119">
        <f>[4]p13!B119</f>
        <v>299999.7</v>
      </c>
    </row>
    <row r="120" spans="1:2" x14ac:dyDescent="0.2">
      <c r="A120" t="s">
        <v>289</v>
      </c>
      <c r="B120">
        <f>[4]p13!B120</f>
        <v>800000</v>
      </c>
    </row>
    <row r="121" spans="1:2" x14ac:dyDescent="0.2">
      <c r="A121" t="s">
        <v>290</v>
      </c>
      <c r="B121">
        <f>[4]p13!B121</f>
        <v>23110758</v>
      </c>
    </row>
    <row r="122" spans="1:2" x14ac:dyDescent="0.2">
      <c r="A122" t="s">
        <v>291</v>
      </c>
      <c r="B122">
        <f>[4]p13!B122</f>
        <v>700747.26749999996</v>
      </c>
    </row>
    <row r="123" spans="1:2" x14ac:dyDescent="0.2">
      <c r="A123" t="s">
        <v>292</v>
      </c>
      <c r="B123">
        <f>[4]p13!B123</f>
        <v>0</v>
      </c>
    </row>
    <row r="124" spans="1:2" x14ac:dyDescent="0.2">
      <c r="A124" t="s">
        <v>293</v>
      </c>
      <c r="B124">
        <f>[4]p13!B124</f>
        <v>142755.48000000001</v>
      </c>
    </row>
    <row r="125" spans="1:2" x14ac:dyDescent="0.2">
      <c r="A125" t="s">
        <v>294</v>
      </c>
      <c r="B125">
        <f>[4]p13!B125</f>
        <v>235741.95</v>
      </c>
    </row>
    <row r="126" spans="1:2" x14ac:dyDescent="0.2">
      <c r="A126" t="s">
        <v>295</v>
      </c>
      <c r="B126">
        <f>[4]p13!B126</f>
        <v>300932.56349999999</v>
      </c>
    </row>
    <row r="127" spans="1:2" x14ac:dyDescent="0.2">
      <c r="A127" t="s">
        <v>296</v>
      </c>
      <c r="B127">
        <f>[4]p13!B127</f>
        <v>53378</v>
      </c>
    </row>
    <row r="128" spans="1:2" x14ac:dyDescent="0.2">
      <c r="A128" t="s">
        <v>297</v>
      </c>
      <c r="B128">
        <f>[4]p13!B128</f>
        <v>33138</v>
      </c>
    </row>
    <row r="129" spans="1:2" x14ac:dyDescent="0.2">
      <c r="A129" t="s">
        <v>298</v>
      </c>
      <c r="B129">
        <f>[4]p13!B129</f>
        <v>22265</v>
      </c>
    </row>
    <row r="130" spans="1:2" x14ac:dyDescent="0.2">
      <c r="A130" t="s">
        <v>299</v>
      </c>
      <c r="B130">
        <f>[4]p13!B130</f>
        <v>43157</v>
      </c>
    </row>
    <row r="131" spans="1:2" x14ac:dyDescent="0.2">
      <c r="A131" t="s">
        <v>300</v>
      </c>
      <c r="B131">
        <f>[4]p13!B131</f>
        <v>51995</v>
      </c>
    </row>
    <row r="132" spans="1:2" x14ac:dyDescent="0.2">
      <c r="A132" t="s">
        <v>301</v>
      </c>
      <c r="B132">
        <f>[4]p13!B132</f>
        <v>126514</v>
      </c>
    </row>
    <row r="133" spans="1:2" x14ac:dyDescent="0.2">
      <c r="A133" t="s">
        <v>302</v>
      </c>
      <c r="B133">
        <f>[4]p13!B133</f>
        <v>53378</v>
      </c>
    </row>
    <row r="134" spans="1:2" x14ac:dyDescent="0.2">
      <c r="A134" t="s">
        <v>303</v>
      </c>
      <c r="B134">
        <f>[4]p13!B134</f>
        <v>33138</v>
      </c>
    </row>
    <row r="135" spans="1:2" x14ac:dyDescent="0.2">
      <c r="A135" t="s">
        <v>304</v>
      </c>
      <c r="B135">
        <f>[4]p13!B135</f>
        <v>22265</v>
      </c>
    </row>
    <row r="136" spans="1:2" x14ac:dyDescent="0.2">
      <c r="A136" t="s">
        <v>305</v>
      </c>
      <c r="B136">
        <f>[4]p13!B136</f>
        <v>43157</v>
      </c>
    </row>
    <row r="137" spans="1:2" x14ac:dyDescent="0.2">
      <c r="A137" t="s">
        <v>306</v>
      </c>
      <c r="B137">
        <f>[4]p13!B137</f>
        <v>51995</v>
      </c>
    </row>
    <row r="138" spans="1:2" x14ac:dyDescent="0.2">
      <c r="A138" t="s">
        <v>307</v>
      </c>
      <c r="B138">
        <f>[4]p13!B138</f>
        <v>126514</v>
      </c>
    </row>
    <row r="139" spans="1:2" x14ac:dyDescent="0.2">
      <c r="A139" t="s">
        <v>308</v>
      </c>
      <c r="B139">
        <f>[4]p13!B139</f>
        <v>0</v>
      </c>
    </row>
    <row r="140" spans="1:2" x14ac:dyDescent="0.2">
      <c r="A140" t="s">
        <v>309</v>
      </c>
      <c r="B140">
        <f>[4]p13!B140</f>
        <v>0</v>
      </c>
    </row>
    <row r="141" spans="1:2" x14ac:dyDescent="0.2">
      <c r="A141" t="s">
        <v>310</v>
      </c>
      <c r="B141">
        <f>[4]p13!B141</f>
        <v>0</v>
      </c>
    </row>
    <row r="142" spans="1:2" x14ac:dyDescent="0.2">
      <c r="A142" t="s">
        <v>311</v>
      </c>
      <c r="B142">
        <f>[4]p13!B142</f>
        <v>0</v>
      </c>
    </row>
    <row r="143" spans="1:2" x14ac:dyDescent="0.2">
      <c r="A143" t="s">
        <v>312</v>
      </c>
      <c r="B143">
        <f>[4]p13!B143</f>
        <v>0</v>
      </c>
    </row>
    <row r="144" spans="1:2" x14ac:dyDescent="0.2">
      <c r="A144" t="s">
        <v>313</v>
      </c>
      <c r="B144">
        <f>[4]p13!B144</f>
        <v>0</v>
      </c>
    </row>
    <row r="145" spans="1:2" x14ac:dyDescent="0.2">
      <c r="A145" t="s">
        <v>314</v>
      </c>
      <c r="B145">
        <f>[4]p13!B145</f>
        <v>321869340</v>
      </c>
    </row>
    <row r="146" spans="1:2" x14ac:dyDescent="0.2">
      <c r="A146" t="s">
        <v>315</v>
      </c>
      <c r="B146">
        <f>[4]p13!B146</f>
        <v>17148915</v>
      </c>
    </row>
    <row r="147" spans="1:2" x14ac:dyDescent="0.2">
      <c r="A147" t="s">
        <v>316</v>
      </c>
      <c r="B147">
        <f>[4]p13!B147</f>
        <v>10520212.5</v>
      </c>
    </row>
    <row r="148" spans="1:2" x14ac:dyDescent="0.2">
      <c r="A148" t="s">
        <v>317</v>
      </c>
      <c r="B148">
        <f>[4]p13!B148</f>
        <v>1670175.9</v>
      </c>
    </row>
    <row r="149" spans="1:2" x14ac:dyDescent="0.2">
      <c r="A149" t="s">
        <v>318</v>
      </c>
      <c r="B149">
        <f>[4]p13!B149</f>
        <v>2807730</v>
      </c>
    </row>
    <row r="150" spans="1:2" x14ac:dyDescent="0.2">
      <c r="A150" t="s">
        <v>319</v>
      </c>
      <c r="B150">
        <f>[4]p13!B150</f>
        <v>6490168.1999999993</v>
      </c>
    </row>
    <row r="151" spans="1:2" x14ac:dyDescent="0.2">
      <c r="A151" t="s">
        <v>320</v>
      </c>
      <c r="B151">
        <f>[4]p13!B151</f>
        <v>2734.6129105875561</v>
      </c>
    </row>
    <row r="152" spans="1:2" x14ac:dyDescent="0.2">
      <c r="A152" t="s">
        <v>321</v>
      </c>
      <c r="B152">
        <f>[4]p13!B152</f>
        <v>387.03436323252231</v>
      </c>
    </row>
    <row r="153" spans="1:2" x14ac:dyDescent="0.2">
      <c r="A153" t="s">
        <v>322</v>
      </c>
      <c r="B153">
        <f>[4]p13!B153</f>
        <v>220.6335416496778</v>
      </c>
    </row>
    <row r="154" spans="1:2" x14ac:dyDescent="0.2">
      <c r="A154" t="s">
        <v>323</v>
      </c>
      <c r="B154">
        <f>[4]p13!B154</f>
        <v>20.003845362294449</v>
      </c>
    </row>
    <row r="155" spans="1:2" x14ac:dyDescent="0.2">
      <c r="A155" t="s">
        <v>324</v>
      </c>
      <c r="B155">
        <f>[4]p13!B155</f>
        <v>23.696862967641117</v>
      </c>
    </row>
    <row r="156" spans="1:2" x14ac:dyDescent="0.2">
      <c r="A156" t="s">
        <v>325</v>
      </c>
      <c r="B156">
        <f>[4]p13!B156</f>
        <v>30.47514671122223</v>
      </c>
    </row>
    <row r="157" spans="1:2" x14ac:dyDescent="0.2">
      <c r="A157" t="s">
        <v>326</v>
      </c>
      <c r="B157">
        <f>[4]p13!B157</f>
        <v>15000040</v>
      </c>
    </row>
    <row r="158" spans="1:2" x14ac:dyDescent="0.2">
      <c r="A158" t="s">
        <v>327</v>
      </c>
      <c r="B158">
        <f>[4]p13!B158</f>
        <v>2999994</v>
      </c>
    </row>
    <row r="159" spans="1:2" x14ac:dyDescent="0.2">
      <c r="A159" t="s">
        <v>328</v>
      </c>
      <c r="B159">
        <f>[4]p13!B159</f>
        <v>2500002.2999999998</v>
      </c>
    </row>
    <row r="160" spans="1:2" x14ac:dyDescent="0.2">
      <c r="A160" t="s">
        <v>329</v>
      </c>
      <c r="B160">
        <f>[4]p13!B160</f>
        <v>199999.8</v>
      </c>
    </row>
    <row r="161" spans="1:2" x14ac:dyDescent="0.2">
      <c r="A161" t="s">
        <v>330</v>
      </c>
      <c r="B161">
        <f>[4]p13!B161</f>
        <v>400000.37</v>
      </c>
    </row>
    <row r="162" spans="1:2" x14ac:dyDescent="0.2">
      <c r="A162" t="s">
        <v>331</v>
      </c>
      <c r="B162">
        <f>[4]p13!B162</f>
        <v>350000</v>
      </c>
    </row>
    <row r="163" spans="1:2" x14ac:dyDescent="0.2">
      <c r="A163" t="s">
        <v>332</v>
      </c>
      <c r="B163">
        <f>[4]p13!B163</f>
        <v>28968240.599999998</v>
      </c>
    </row>
    <row r="164" spans="1:2" x14ac:dyDescent="0.2">
      <c r="A164" t="s">
        <v>333</v>
      </c>
      <c r="B164">
        <f>[4]p13!B164</f>
        <v>0</v>
      </c>
    </row>
    <row r="165" spans="1:2" x14ac:dyDescent="0.2">
      <c r="A165" t="s">
        <v>334</v>
      </c>
      <c r="B165">
        <f>[4]p13!B165</f>
        <v>967859.55</v>
      </c>
    </row>
    <row r="166" spans="1:2" x14ac:dyDescent="0.2">
      <c r="A166" t="s">
        <v>335</v>
      </c>
      <c r="B166">
        <f>[4]p13!B166</f>
        <v>192070.2285</v>
      </c>
    </row>
    <row r="167" spans="1:2" x14ac:dyDescent="0.2">
      <c r="A167" t="s">
        <v>336</v>
      </c>
      <c r="B167">
        <f>[4]p13!B167</f>
        <v>322888.95</v>
      </c>
    </row>
    <row r="168" spans="1:2" x14ac:dyDescent="0.2">
      <c r="A168" t="s">
        <v>337</v>
      </c>
      <c r="B168">
        <f>[4]p13!B168</f>
        <v>0</v>
      </c>
    </row>
    <row r="169" spans="1:2" x14ac:dyDescent="0.2">
      <c r="A169" t="s">
        <v>338</v>
      </c>
      <c r="B169">
        <f>[4]p13!B169</f>
        <v>3</v>
      </c>
    </row>
    <row r="170" spans="1:2" x14ac:dyDescent="0.2">
      <c r="A170" t="s">
        <v>339</v>
      </c>
      <c r="B170">
        <f>[4]p13!B170</f>
        <v>6</v>
      </c>
    </row>
    <row r="171" spans="1:2" x14ac:dyDescent="0.2">
      <c r="A171" t="s">
        <v>340</v>
      </c>
      <c r="B171">
        <f>[4]p13!B171</f>
        <v>318096</v>
      </c>
    </row>
    <row r="172" spans="1:2" x14ac:dyDescent="0.2">
      <c r="A172" t="s">
        <v>341</v>
      </c>
      <c r="B172">
        <f>[4]p13!B172</f>
        <v>8964677.1500000004</v>
      </c>
    </row>
    <row r="173" spans="1:2" x14ac:dyDescent="0.2">
      <c r="A173" t="s">
        <v>342</v>
      </c>
      <c r="B173">
        <f>[4]p13!B173</f>
        <v>30984503.550000001</v>
      </c>
    </row>
    <row r="174" spans="1:2" x14ac:dyDescent="0.2">
      <c r="A174" t="s">
        <v>343</v>
      </c>
      <c r="B174">
        <f>[4]p13!B174</f>
        <v>318096</v>
      </c>
    </row>
    <row r="175" spans="1:2" x14ac:dyDescent="0.2">
      <c r="A175" t="s">
        <v>344</v>
      </c>
      <c r="B175">
        <f>[4]p13!B175</f>
        <v>8964677.1500000004</v>
      </c>
    </row>
    <row r="176" spans="1:2" x14ac:dyDescent="0.2">
      <c r="A176" t="s">
        <v>345</v>
      </c>
      <c r="B176">
        <f>[4]p13!B176</f>
        <v>30984503.550000001</v>
      </c>
    </row>
    <row r="177" spans="1:2" x14ac:dyDescent="0.2">
      <c r="A177" t="s">
        <v>346</v>
      </c>
      <c r="B177">
        <f>[4]p13!B177</f>
        <v>314120</v>
      </c>
    </row>
    <row r="178" spans="1:2" x14ac:dyDescent="0.2">
      <c r="A178" t="s">
        <v>347</v>
      </c>
      <c r="B178">
        <f>[4]p13!B178</f>
        <v>8693184.2609154936</v>
      </c>
    </row>
    <row r="179" spans="1:2" x14ac:dyDescent="0.2">
      <c r="A179" t="s">
        <v>348</v>
      </c>
      <c r="B179">
        <f>[4]p13!B179</f>
        <v>30230780.699999999</v>
      </c>
    </row>
    <row r="180" spans="1:2" x14ac:dyDescent="0.2">
      <c r="A180" t="s">
        <v>349</v>
      </c>
      <c r="B180">
        <f>[4]p13!B180</f>
        <v>276421</v>
      </c>
    </row>
    <row r="181" spans="1:2" x14ac:dyDescent="0.2">
      <c r="A181" t="s">
        <v>350</v>
      </c>
      <c r="B181">
        <f>[4]p13!B181</f>
        <v>1766492</v>
      </c>
    </row>
    <row r="182" spans="1:2" x14ac:dyDescent="0.2">
      <c r="A182" t="s">
        <v>351</v>
      </c>
      <c r="B182">
        <f>[4]p13!B182</f>
        <v>6348993</v>
      </c>
    </row>
    <row r="183" spans="1:2" x14ac:dyDescent="0.2">
      <c r="A183" t="s">
        <v>352</v>
      </c>
      <c r="B183">
        <f>[4]p13!B183</f>
        <v>276421</v>
      </c>
    </row>
    <row r="184" spans="1:2" x14ac:dyDescent="0.2">
      <c r="A184" t="s">
        <v>353</v>
      </c>
      <c r="B184">
        <f>[4]p13!B184</f>
        <v>1766492</v>
      </c>
    </row>
    <row r="185" spans="1:2" x14ac:dyDescent="0.2">
      <c r="A185" t="s">
        <v>354</v>
      </c>
      <c r="B185">
        <f>[4]p13!B185</f>
        <v>6348993</v>
      </c>
    </row>
    <row r="186" spans="1:2" x14ac:dyDescent="0.2">
      <c r="A186" t="s">
        <v>355</v>
      </c>
      <c r="B186">
        <f>[4]p13!B186</f>
        <v>272966</v>
      </c>
    </row>
    <row r="187" spans="1:2" x14ac:dyDescent="0.2">
      <c r="A187" t="s">
        <v>356</v>
      </c>
      <c r="B187">
        <f>[4]p13!B187</f>
        <v>1759582</v>
      </c>
    </row>
    <row r="188" spans="1:2" x14ac:dyDescent="0.2">
      <c r="A188" t="s">
        <v>357</v>
      </c>
      <c r="B188">
        <f>[4]p13!B188</f>
        <v>6261505</v>
      </c>
    </row>
    <row r="189" spans="1:2" x14ac:dyDescent="0.2">
      <c r="A189" t="s">
        <v>358</v>
      </c>
      <c r="B189">
        <f>[4]p13!B189</f>
        <v>0</v>
      </c>
    </row>
    <row r="190" spans="1:2" x14ac:dyDescent="0.2">
      <c r="A190" t="s">
        <v>359</v>
      </c>
      <c r="B190">
        <f>[4]p13!B190</f>
        <v>0</v>
      </c>
    </row>
    <row r="191" spans="1:2" x14ac:dyDescent="0.2">
      <c r="A191" t="s">
        <v>360</v>
      </c>
      <c r="B191">
        <f>[4]p13!B191</f>
        <v>0</v>
      </c>
    </row>
    <row r="192" spans="1:2" x14ac:dyDescent="0.2">
      <c r="A192" t="s">
        <v>361</v>
      </c>
      <c r="B192">
        <f>[4]p13!B192</f>
        <v>106002</v>
      </c>
    </row>
    <row r="193" spans="1:2" x14ac:dyDescent="0.2">
      <c r="A193" t="s">
        <v>362</v>
      </c>
      <c r="B193">
        <f>[4]p13!B193</f>
        <v>13312627.799999999</v>
      </c>
    </row>
    <row r="194" spans="1:2" x14ac:dyDescent="0.2">
      <c r="A194" t="s">
        <v>363</v>
      </c>
      <c r="B194">
        <f>[4]p13!B194</f>
        <v>125.58844091091999</v>
      </c>
    </row>
    <row r="195" spans="1:2" x14ac:dyDescent="0.2">
      <c r="A195" t="s">
        <v>364</v>
      </c>
      <c r="B195">
        <f>[4]p13!B195</f>
        <v>0</v>
      </c>
    </row>
    <row r="196" spans="1:2" x14ac:dyDescent="0.2">
      <c r="A196" t="s">
        <v>365</v>
      </c>
      <c r="B196">
        <f>[4]p13!B196</f>
        <v>0</v>
      </c>
    </row>
    <row r="197" spans="1:2" x14ac:dyDescent="0.2">
      <c r="A197" t="s">
        <v>366</v>
      </c>
      <c r="B197">
        <f>[4]p13!B197</f>
        <v>0</v>
      </c>
    </row>
    <row r="198" spans="1:2" x14ac:dyDescent="0.2">
      <c r="A198" t="s">
        <v>367</v>
      </c>
      <c r="B198">
        <f>[4]p13!B198</f>
        <v>0</v>
      </c>
    </row>
    <row r="199" spans="1:2" x14ac:dyDescent="0.2">
      <c r="A199" t="s">
        <v>368</v>
      </c>
      <c r="B199">
        <f>[4]p13!B199</f>
        <v>0</v>
      </c>
    </row>
    <row r="200" spans="1:2" x14ac:dyDescent="0.2">
      <c r="A200" t="s">
        <v>369</v>
      </c>
      <c r="B200">
        <f>[4]p13!B200</f>
        <v>0</v>
      </c>
    </row>
    <row r="201" spans="1:2" x14ac:dyDescent="0.2">
      <c r="A201" t="s">
        <v>370</v>
      </c>
      <c r="B201">
        <f>[4]p13!B201</f>
        <v>19866</v>
      </c>
    </row>
    <row r="202" spans="1:2" x14ac:dyDescent="0.2">
      <c r="A202" t="s">
        <v>371</v>
      </c>
      <c r="B202">
        <f>[4]p13!B202</f>
        <v>583249</v>
      </c>
    </row>
    <row r="203" spans="1:2" x14ac:dyDescent="0.2">
      <c r="A203" t="s">
        <v>372</v>
      </c>
      <c r="B203">
        <f>[4]p13!B203</f>
        <v>29.359147821619921</v>
      </c>
    </row>
    <row r="204" spans="1:2" x14ac:dyDescent="0.2">
      <c r="A204" t="s">
        <v>373</v>
      </c>
      <c r="B204">
        <f>[4]p13!B204</f>
        <v>13179</v>
      </c>
    </row>
    <row r="205" spans="1:2" x14ac:dyDescent="0.2">
      <c r="A205" t="s">
        <v>374</v>
      </c>
      <c r="B205">
        <f>[4]p13!B205</f>
        <v>426461</v>
      </c>
    </row>
    <row r="206" spans="1:2" x14ac:dyDescent="0.2">
      <c r="A206" t="s">
        <v>375</v>
      </c>
      <c r="B206">
        <f>[4]p13!B206</f>
        <v>32.359147821619921</v>
      </c>
    </row>
    <row r="207" spans="1:2" x14ac:dyDescent="0.2">
      <c r="A207" t="s">
        <v>376</v>
      </c>
      <c r="B207">
        <f>[4]p13!B207</f>
        <v>97292</v>
      </c>
    </row>
    <row r="208" spans="1:2" x14ac:dyDescent="0.2">
      <c r="A208" t="s">
        <v>377</v>
      </c>
      <c r="B208">
        <f>[4]p13!B208</f>
        <v>181612</v>
      </c>
    </row>
    <row r="209" spans="1:2" x14ac:dyDescent="0.2">
      <c r="A209" t="s">
        <v>378</v>
      </c>
      <c r="B209">
        <f>[4]p13!B209</f>
        <v>0</v>
      </c>
    </row>
    <row r="210" spans="1:2" x14ac:dyDescent="0.2">
      <c r="A210" t="s">
        <v>379</v>
      </c>
      <c r="B210">
        <f>[4]p13!B210</f>
        <v>60000</v>
      </c>
    </row>
    <row r="211" spans="1:2" x14ac:dyDescent="0.2">
      <c r="A211" t="s">
        <v>380</v>
      </c>
      <c r="B211">
        <f>[4]p13!B211</f>
        <v>631605.6</v>
      </c>
    </row>
    <row r="212" spans="1:2" x14ac:dyDescent="0.2">
      <c r="A212" t="s">
        <v>381</v>
      </c>
      <c r="B212">
        <f>[4]p13!B212</f>
        <v>616182</v>
      </c>
    </row>
    <row r="213" spans="1:2" x14ac:dyDescent="0.2">
      <c r="A213" t="s">
        <v>382</v>
      </c>
      <c r="B213">
        <f>[4]p13!B213</f>
        <v>33727292.659524739</v>
      </c>
    </row>
    <row r="214" spans="1:2" x14ac:dyDescent="0.2">
      <c r="A214" t="s">
        <v>137</v>
      </c>
      <c r="B214">
        <f>[4]p13!B214</f>
        <v>246400</v>
      </c>
    </row>
    <row r="215" spans="1:2" x14ac:dyDescent="0.2">
      <c r="A215" t="s">
        <v>383</v>
      </c>
      <c r="B215">
        <f>[4]p13!B215</f>
        <v>34422.506332618679</v>
      </c>
    </row>
    <row r="216" spans="1:2" x14ac:dyDescent="0.2">
      <c r="A216" t="s">
        <v>384</v>
      </c>
      <c r="B216">
        <f>[4]p13!B216</f>
        <v>34008115.16585736</v>
      </c>
    </row>
    <row r="217" spans="1:2" x14ac:dyDescent="0.2">
      <c r="A217" t="s">
        <v>385</v>
      </c>
      <c r="B217">
        <f>[4]p13!B217</f>
        <v>15620073</v>
      </c>
    </row>
    <row r="218" spans="1:2" x14ac:dyDescent="0.2">
      <c r="A218" t="s">
        <v>386</v>
      </c>
      <c r="B218">
        <f>[4]p13!B218</f>
        <v>970509.6</v>
      </c>
    </row>
    <row r="219" spans="1:2" x14ac:dyDescent="0.2">
      <c r="A219" t="s">
        <v>387</v>
      </c>
      <c r="B219">
        <f>[4]p13!B219</f>
        <v>3702463</v>
      </c>
    </row>
    <row r="220" spans="1:2" x14ac:dyDescent="0.2">
      <c r="A220" t="s">
        <v>388</v>
      </c>
      <c r="B220">
        <f>[4]p13!B220</f>
        <v>345049</v>
      </c>
    </row>
    <row r="221" spans="1:2" x14ac:dyDescent="0.2">
      <c r="A221" t="s">
        <v>145</v>
      </c>
      <c r="B221">
        <f>[4]p13!B221</f>
        <v>3300000</v>
      </c>
    </row>
    <row r="222" spans="1:2" x14ac:dyDescent="0.2">
      <c r="A222" t="s">
        <v>146</v>
      </c>
      <c r="B222">
        <f>[4]p13!B222</f>
        <v>423490</v>
      </c>
    </row>
    <row r="223" spans="1:2" x14ac:dyDescent="0.2">
      <c r="A223" t="s">
        <v>389</v>
      </c>
      <c r="B223">
        <f>[4]p13!B223</f>
        <v>132724</v>
      </c>
    </row>
    <row r="224" spans="1:2" x14ac:dyDescent="0.2">
      <c r="A224" t="s">
        <v>390</v>
      </c>
      <c r="B224">
        <f>[4]p13!B224</f>
        <v>0</v>
      </c>
    </row>
    <row r="225" spans="1:2" x14ac:dyDescent="0.2">
      <c r="A225" t="s">
        <v>391</v>
      </c>
      <c r="B225">
        <f>[4]p13!B225</f>
        <v>0</v>
      </c>
    </row>
    <row r="226" spans="1:2" x14ac:dyDescent="0.2">
      <c r="A226" t="s">
        <v>392</v>
      </c>
      <c r="B226">
        <f>[4]p13!B226</f>
        <v>1800000</v>
      </c>
    </row>
    <row r="227" spans="1:2" x14ac:dyDescent="0.2">
      <c r="A227" t="s">
        <v>152</v>
      </c>
      <c r="B227">
        <f>[4]p13!B227</f>
        <v>160000</v>
      </c>
    </row>
    <row r="228" spans="1:2" x14ac:dyDescent="0.2">
      <c r="A228" t="s">
        <v>393</v>
      </c>
      <c r="B228">
        <f>[4]p13!B228</f>
        <v>150000</v>
      </c>
    </row>
    <row r="229" spans="1:2" x14ac:dyDescent="0.2">
      <c r="A229" t="s">
        <v>394</v>
      </c>
      <c r="B229">
        <f>[4]p13!B229</f>
        <v>42674</v>
      </c>
    </row>
    <row r="230" spans="1:2" x14ac:dyDescent="0.2">
      <c r="A230" t="s">
        <v>395</v>
      </c>
      <c r="B230">
        <f>[4]p13!B230</f>
        <v>2324845.7123885108</v>
      </c>
    </row>
    <row r="231" spans="1:2" x14ac:dyDescent="0.2">
      <c r="A231" t="s">
        <v>396</v>
      </c>
      <c r="B231">
        <f>[4]p13!B231</f>
        <v>28971828.312388513</v>
      </c>
    </row>
    <row r="232" spans="1:2" x14ac:dyDescent="0.2">
      <c r="A232" t="s">
        <v>397</v>
      </c>
      <c r="B232">
        <f>[4]p13!B232</f>
        <v>5036286.8534688465</v>
      </c>
    </row>
    <row r="233" spans="1:2" x14ac:dyDescent="0.2">
      <c r="A233" t="s">
        <v>398</v>
      </c>
      <c r="B233">
        <f>[4]p13!B233</f>
        <v>1712338</v>
      </c>
    </row>
    <row r="234" spans="1:2" x14ac:dyDescent="0.2">
      <c r="A234" t="s">
        <v>243</v>
      </c>
      <c r="B234">
        <f>[4]p13!B234</f>
        <v>3323948.8534688465</v>
      </c>
    </row>
    <row r="235" spans="1:2" x14ac:dyDescent="0.2">
      <c r="A235" t="s">
        <v>399</v>
      </c>
      <c r="B235">
        <f>[4]p13!B235</f>
        <v>6250000</v>
      </c>
    </row>
    <row r="236" spans="1:2" x14ac:dyDescent="0.2">
      <c r="A236" t="s">
        <v>400</v>
      </c>
      <c r="B236">
        <f>[4]p13!B236</f>
        <v>11666666.666666668</v>
      </c>
    </row>
    <row r="237" spans="1:2" x14ac:dyDescent="0.2">
      <c r="A237" t="s">
        <v>401</v>
      </c>
      <c r="B237">
        <f>[4]p13!B237</f>
        <v>10000000</v>
      </c>
    </row>
    <row r="238" spans="1:2" x14ac:dyDescent="0.2">
      <c r="A238" t="s">
        <v>402</v>
      </c>
      <c r="B238">
        <f>[4]p13!B238</f>
        <v>400</v>
      </c>
    </row>
    <row r="239" spans="1:2" x14ac:dyDescent="0.2">
      <c r="A239" t="s">
        <v>403</v>
      </c>
      <c r="B239">
        <f>[4]p13!B239</f>
        <v>300</v>
      </c>
    </row>
    <row r="240" spans="1:2" x14ac:dyDescent="0.2">
      <c r="A240" t="s">
        <v>404</v>
      </c>
      <c r="B240">
        <f>[4]p13!B240</f>
        <v>1000</v>
      </c>
    </row>
    <row r="241" spans="1:2" x14ac:dyDescent="0.2">
      <c r="A241" t="s">
        <v>405</v>
      </c>
      <c r="B241">
        <f>[4]p13!B241</f>
        <v>1.4</v>
      </c>
    </row>
    <row r="242" spans="1:2" x14ac:dyDescent="0.2">
      <c r="A242" t="s">
        <v>406</v>
      </c>
      <c r="B242">
        <f>[4]p13!B242</f>
        <v>2.4700000000000002</v>
      </c>
    </row>
    <row r="243" spans="1:2" x14ac:dyDescent="0.2">
      <c r="A243" t="s">
        <v>407</v>
      </c>
      <c r="B243">
        <f>[4]p13!B243</f>
        <v>39255394</v>
      </c>
    </row>
    <row r="244" spans="1:2" x14ac:dyDescent="0.2">
      <c r="A244" t="s">
        <v>408</v>
      </c>
      <c r="B244">
        <f>[4]p13!B244</f>
        <v>21686565</v>
      </c>
    </row>
    <row r="245" spans="1:2" x14ac:dyDescent="0.2">
      <c r="A245" t="s">
        <v>409</v>
      </c>
      <c r="B245">
        <f>[4]p13!B245</f>
        <v>49000</v>
      </c>
    </row>
    <row r="246" spans="1:2" x14ac:dyDescent="0.2">
      <c r="A246" t="s">
        <v>410</v>
      </c>
      <c r="B246">
        <f>[4]p13!B246</f>
        <v>0</v>
      </c>
    </row>
    <row r="247" spans="1:2" x14ac:dyDescent="0.2">
      <c r="A247" t="s">
        <v>411</v>
      </c>
      <c r="B247">
        <f>[4]p13!B247</f>
        <v>2.2999999999999998</v>
      </c>
    </row>
    <row r="248" spans="1:2" x14ac:dyDescent="0.2">
      <c r="A248" t="s">
        <v>412</v>
      </c>
      <c r="B248">
        <f>[4]p13!B248</f>
        <v>2.2999999999999998</v>
      </c>
    </row>
    <row r="249" spans="1:2" x14ac:dyDescent="0.2">
      <c r="A249" t="s">
        <v>413</v>
      </c>
      <c r="B249">
        <f>[4]p13!B249</f>
        <v>400</v>
      </c>
    </row>
    <row r="250" spans="1:2" x14ac:dyDescent="0.2">
      <c r="A250" t="s">
        <v>414</v>
      </c>
      <c r="B250">
        <f>[4]p13!B250</f>
        <v>8</v>
      </c>
    </row>
    <row r="251" spans="1:2" x14ac:dyDescent="0.2">
      <c r="A251" t="s">
        <v>415</v>
      </c>
      <c r="B251">
        <f>[4]p13!B251</f>
        <v>-2</v>
      </c>
    </row>
    <row r="252" spans="1:2" x14ac:dyDescent="0.2">
      <c r="A252" t="s">
        <v>416</v>
      </c>
      <c r="B252">
        <f>[4]p13!B252</f>
        <v>-1</v>
      </c>
    </row>
    <row r="253" spans="1:2" x14ac:dyDescent="0.2">
      <c r="A253" t="s">
        <v>417</v>
      </c>
      <c r="B253">
        <f>[4]p13!B253</f>
        <v>-1</v>
      </c>
    </row>
    <row r="254" spans="1:2" x14ac:dyDescent="0.2">
      <c r="A254" t="s">
        <v>418</v>
      </c>
      <c r="B254">
        <f>[4]p13!B254</f>
        <v>51072.522982635346</v>
      </c>
    </row>
    <row r="255" spans="1:2" x14ac:dyDescent="0.2">
      <c r="A255" t="s">
        <v>419</v>
      </c>
      <c r="B255">
        <f>[4]p13!B255</f>
        <v>0</v>
      </c>
    </row>
    <row r="256" spans="1:2" x14ac:dyDescent="0.2">
      <c r="A256" t="s">
        <v>420</v>
      </c>
      <c r="B256">
        <f>[4]p13!B256</f>
        <v>0</v>
      </c>
    </row>
    <row r="257" spans="1:2" x14ac:dyDescent="0.2">
      <c r="A257" t="s">
        <v>421</v>
      </c>
      <c r="B257">
        <f>[4]p13!B257</f>
        <v>0</v>
      </c>
    </row>
    <row r="258" spans="1:2" x14ac:dyDescent="0.2">
      <c r="A258" t="s">
        <v>422</v>
      </c>
      <c r="B258">
        <f>[4]p13!B258</f>
        <v>-16650.016650016667</v>
      </c>
    </row>
    <row r="259" spans="1:2" x14ac:dyDescent="0.2">
      <c r="A259" t="s">
        <v>423</v>
      </c>
      <c r="B259">
        <f>[4]p13!B259</f>
        <v>5</v>
      </c>
    </row>
    <row r="260" spans="1:2" x14ac:dyDescent="0.2">
      <c r="A260" t="s">
        <v>1065</v>
      </c>
      <c r="B260">
        <f>[4]p13!B260</f>
        <v>13.366610026953605</v>
      </c>
    </row>
    <row r="261" spans="1:2" x14ac:dyDescent="0.2">
      <c r="A261" t="s">
        <v>1066</v>
      </c>
      <c r="B261">
        <f>[4]p13!B261</f>
        <v>22.938772594389043</v>
      </c>
    </row>
    <row r="262" spans="1:2" x14ac:dyDescent="0.2">
      <c r="A262" t="s">
        <v>227</v>
      </c>
      <c r="B262">
        <f>[4]p13!B262</f>
        <v>88</v>
      </c>
    </row>
    <row r="263" spans="1:2" x14ac:dyDescent="0.2">
      <c r="A263" t="s">
        <v>228</v>
      </c>
      <c r="B263">
        <f>[4]p13!B263</f>
        <v>90</v>
      </c>
    </row>
    <row r="264" spans="1:2" x14ac:dyDescent="0.2">
      <c r="A264" t="s">
        <v>346</v>
      </c>
      <c r="B264">
        <f>[4]p13!B264</f>
        <v>314120</v>
      </c>
    </row>
    <row r="265" spans="1:2" x14ac:dyDescent="0.2">
      <c r="A265" t="s">
        <v>355</v>
      </c>
      <c r="B265">
        <f>[4]p13!B265</f>
        <v>272966</v>
      </c>
    </row>
    <row r="266" spans="1:2" x14ac:dyDescent="0.2">
      <c r="A266" t="s">
        <v>338</v>
      </c>
      <c r="B266">
        <f>[4]p13!B266</f>
        <v>3</v>
      </c>
    </row>
    <row r="267" spans="1:2" x14ac:dyDescent="0.2">
      <c r="A267" t="s">
        <v>339</v>
      </c>
      <c r="B267">
        <f>[4]p13!B267</f>
        <v>6</v>
      </c>
    </row>
    <row r="268" spans="1:2" x14ac:dyDescent="0.2">
      <c r="A268" t="s">
        <v>1067</v>
      </c>
      <c r="B268">
        <f>[4]p13!B268</f>
        <v>753888</v>
      </c>
    </row>
    <row r="269" spans="1:2" x14ac:dyDescent="0.2">
      <c r="A269" t="s">
        <v>1068</v>
      </c>
      <c r="B269">
        <f>[4]p13!B269</f>
        <v>818898</v>
      </c>
    </row>
    <row r="270" spans="1:2" x14ac:dyDescent="0.2">
      <c r="A270" t="s">
        <v>1069</v>
      </c>
      <c r="B270">
        <f>[4]p13!B270</f>
        <v>2888072.2587743164</v>
      </c>
    </row>
    <row r="271" spans="1:2" x14ac:dyDescent="0.2">
      <c r="A271" t="s">
        <v>1070</v>
      </c>
      <c r="B271">
        <f>[4]p13!B271</f>
        <v>0.76007003165457365</v>
      </c>
    </row>
    <row r="272" spans="1:2" x14ac:dyDescent="0.2">
      <c r="A272" t="s">
        <v>1071</v>
      </c>
      <c r="B272">
        <f>[4]p13!B272</f>
        <v>0.90276460537438019</v>
      </c>
    </row>
    <row r="273" spans="1:2" x14ac:dyDescent="0.2">
      <c r="A273" t="s">
        <v>1072</v>
      </c>
      <c r="B273">
        <f>[4]p13!B273</f>
        <v>0.53630643675968481</v>
      </c>
    </row>
    <row r="274" spans="1:2" x14ac:dyDescent="0.2">
      <c r="A274" t="s">
        <v>1073</v>
      </c>
      <c r="B274">
        <f>[4]p13!B274</f>
        <v>0.49130190749275365</v>
      </c>
    </row>
    <row r="275" spans="1:2" x14ac:dyDescent="0.2">
      <c r="A275" t="s">
        <v>1087</v>
      </c>
      <c r="B275">
        <f>[4]p13!B275</f>
        <v>0.46635342326929125</v>
      </c>
    </row>
    <row r="276" spans="1:2" x14ac:dyDescent="0.2">
      <c r="A276" t="s">
        <v>1088</v>
      </c>
      <c r="B276">
        <f>[4]p13!B276</f>
        <v>0.42721904999369881</v>
      </c>
    </row>
    <row r="277" spans="1:2" x14ac:dyDescent="0.2">
      <c r="A277" t="s">
        <v>1091</v>
      </c>
      <c r="B277">
        <f>[4]p13!B277</f>
        <v>3731054.8534688465</v>
      </c>
    </row>
    <row r="278" spans="1:2" x14ac:dyDescent="0.2">
      <c r="A278" t="s">
        <v>1092</v>
      </c>
      <c r="B278">
        <f>[4]p13!B278</f>
        <v>0.8951039248750482</v>
      </c>
    </row>
    <row r="279" spans="1:2" x14ac:dyDescent="0.2">
      <c r="A279" t="s">
        <v>1093</v>
      </c>
      <c r="B279">
        <f>[4]p13!B279</f>
        <v>0.47232445309513349</v>
      </c>
    </row>
    <row r="280" spans="1:2" x14ac:dyDescent="0.2">
      <c r="A280" t="s">
        <v>1094</v>
      </c>
      <c r="B280">
        <f>[4]p13!B280</f>
        <v>0.5276755469048664</v>
      </c>
    </row>
    <row r="281" spans="1:2" x14ac:dyDescent="0.2">
      <c r="A281" t="s">
        <v>1099</v>
      </c>
      <c r="B281">
        <f>[4]p13!B281</f>
        <v>6.5207999999999988E-2</v>
      </c>
    </row>
    <row r="282" spans="1:2" x14ac:dyDescent="0.2">
      <c r="A282" t="s">
        <v>1100</v>
      </c>
      <c r="B282">
        <f>[4]p13!B282</f>
        <v>0.11342655887312572</v>
      </c>
    </row>
    <row r="283" spans="1:2" x14ac:dyDescent="0.2">
      <c r="A283" t="s">
        <v>1095</v>
      </c>
      <c r="B283">
        <f>[4]p13!B283</f>
        <v>17568829</v>
      </c>
    </row>
    <row r="284" spans="1:2" x14ac:dyDescent="0.2">
      <c r="A284" t="s">
        <v>1096</v>
      </c>
      <c r="B284">
        <f>[4]p13!B284</f>
        <v>19627697.42346121</v>
      </c>
    </row>
    <row r="285" spans="1:2" x14ac:dyDescent="0.2">
      <c r="A285" t="s">
        <v>1097</v>
      </c>
      <c r="B285">
        <f>[4]p13!B285</f>
        <v>842982.59469453013</v>
      </c>
    </row>
    <row r="286" spans="1:2" x14ac:dyDescent="0.2">
      <c r="A286" t="s">
        <v>1101</v>
      </c>
      <c r="B286">
        <f>[4]p13!B286</f>
        <v>2000000</v>
      </c>
    </row>
    <row r="287" spans="1:2" x14ac:dyDescent="0.2">
      <c r="A287" t="s">
        <v>1102</v>
      </c>
      <c r="B287">
        <f>[4]p13!B287</f>
        <v>0</v>
      </c>
    </row>
    <row r="288" spans="1:2" x14ac:dyDescent="0.2">
      <c r="A288" t="s">
        <v>1103</v>
      </c>
      <c r="B288">
        <f>[4]p13!B288</f>
        <v>0</v>
      </c>
    </row>
    <row r="289" spans="1:2" x14ac:dyDescent="0.2">
      <c r="A289" t="s">
        <v>1069</v>
      </c>
      <c r="B289">
        <f>[4]p13!B289</f>
        <v>2888072.2587743164</v>
      </c>
    </row>
    <row r="290" spans="1:2" x14ac:dyDescent="0.2">
      <c r="A290" t="s">
        <v>508</v>
      </c>
      <c r="B290">
        <f>[4]p13!B290</f>
        <v>9.0651754424341105E-2</v>
      </c>
    </row>
    <row r="291" spans="1:2" x14ac:dyDescent="0.2">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502</v>
      </c>
    </row>
    <row r="2" spans="1:11" x14ac:dyDescent="0.2">
      <c r="A2">
        <v>14</v>
      </c>
      <c r="B2" t="s">
        <v>176</v>
      </c>
      <c r="C2" t="s">
        <v>177</v>
      </c>
      <c r="D2" t="s">
        <v>178</v>
      </c>
      <c r="E2" t="s">
        <v>8</v>
      </c>
      <c r="F2" t="s">
        <v>179</v>
      </c>
      <c r="G2" t="s">
        <v>10</v>
      </c>
      <c r="H2" t="s">
        <v>180</v>
      </c>
    </row>
    <row r="3" spans="1:11" x14ac:dyDescent="0.2">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
      <c r="A5" t="s">
        <v>183</v>
      </c>
      <c r="B5">
        <f>[4]p14!B5</f>
        <v>0</v>
      </c>
      <c r="C5">
        <f>[4]p14!C5</f>
        <v>0</v>
      </c>
      <c r="D5">
        <f>[4]p14!D5</f>
        <v>78585</v>
      </c>
      <c r="E5">
        <f>[4]p14!E5</f>
        <v>0</v>
      </c>
      <c r="F5">
        <f>[4]p14!F5</f>
        <v>0</v>
      </c>
      <c r="G5">
        <f>[4]p14!G5</f>
        <v>0</v>
      </c>
      <c r="H5">
        <f>[4]p14!H5</f>
        <v>0</v>
      </c>
      <c r="I5">
        <f>[4]p14!I5</f>
        <v>0</v>
      </c>
      <c r="J5">
        <f>[4]p14!J5</f>
        <v>0</v>
      </c>
      <c r="K5">
        <f>[4]p14!K5</f>
        <v>0</v>
      </c>
    </row>
    <row r="6" spans="1:11" x14ac:dyDescent="0.2">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
      <c r="A7" t="s">
        <v>185</v>
      </c>
      <c r="B7">
        <f>[4]p14!B7</f>
        <v>0</v>
      </c>
      <c r="C7">
        <f>[4]p14!C7</f>
        <v>0</v>
      </c>
      <c r="D7">
        <f>[4]p14!D7</f>
        <v>1332761</v>
      </c>
      <c r="E7">
        <f>[4]p14!E7</f>
        <v>0</v>
      </c>
      <c r="F7">
        <f>[4]p14!F7</f>
        <v>0</v>
      </c>
      <c r="G7">
        <f>[4]p14!G7</f>
        <v>0</v>
      </c>
      <c r="H7">
        <f>[4]p14!H7</f>
        <v>0</v>
      </c>
      <c r="I7">
        <f>[4]p14!I7</f>
        <v>0</v>
      </c>
      <c r="J7">
        <f>[4]p14!J7</f>
        <v>0</v>
      </c>
      <c r="K7">
        <f>[4]p14!K7</f>
        <v>0</v>
      </c>
    </row>
    <row r="8" spans="1:11" x14ac:dyDescent="0.2">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2">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2">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2">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2">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2">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2">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2">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2">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2">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2">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2">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2">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2">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2">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2">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2">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2">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2">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5" thickBot="1" x14ac:dyDescent="0.25">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x14ac:dyDescent="0.2">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2">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x14ac:dyDescent="0.2">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x14ac:dyDescent="0.2">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x14ac:dyDescent="0.2">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x14ac:dyDescent="0.2">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x14ac:dyDescent="0.2">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x14ac:dyDescent="0.2">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2">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2">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2">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2">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
      <c r="A76" t="s">
        <v>437</v>
      </c>
      <c r="B76">
        <f>[4]p14!B76</f>
        <v>0</v>
      </c>
      <c r="C76">
        <f>[4]p14!C76</f>
        <v>0</v>
      </c>
      <c r="D76">
        <f>[4]p14!D76</f>
        <v>0</v>
      </c>
      <c r="E76">
        <f>[4]p14!E76</f>
        <v>0</v>
      </c>
      <c r="F76">
        <f>[4]p14!F76</f>
        <v>0</v>
      </c>
      <c r="G76">
        <f>[4]p14!G76</f>
        <v>0</v>
      </c>
      <c r="H76">
        <f>[4]p14!H76</f>
        <v>0</v>
      </c>
      <c r="I76">
        <f>[4]p14!I76</f>
        <v>0</v>
      </c>
      <c r="J76">
        <f>[4]p14!J76</f>
        <v>0</v>
      </c>
      <c r="K76">
        <f>[4]p14!K76</f>
        <v>0</v>
      </c>
    </row>
    <row r="77" spans="1:13" ht="13.5" thickBot="1" x14ac:dyDescent="0.25">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2">
      <c r="A78" t="s">
        <v>247</v>
      </c>
      <c r="B78">
        <f>[4]p14!B78</f>
        <v>1</v>
      </c>
    </row>
    <row r="79" spans="1:13" x14ac:dyDescent="0.2">
      <c r="A79" t="s">
        <v>248</v>
      </c>
      <c r="B79">
        <f>[4]p14!B79</f>
        <v>49000</v>
      </c>
    </row>
    <row r="80" spans="1:13" x14ac:dyDescent="0.2">
      <c r="A80" t="s">
        <v>249</v>
      </c>
      <c r="B80">
        <f>[4]p14!B80</f>
        <v>49000</v>
      </c>
    </row>
    <row r="81" spans="1:2" x14ac:dyDescent="0.2">
      <c r="A81" t="s">
        <v>250</v>
      </c>
      <c r="B81">
        <f>[4]p14!B81</f>
        <v>0</v>
      </c>
    </row>
    <row r="82" spans="1:2" x14ac:dyDescent="0.2">
      <c r="A82" t="s">
        <v>251</v>
      </c>
      <c r="B82">
        <f>[4]p14!B82</f>
        <v>0</v>
      </c>
    </row>
    <row r="83" spans="1:2" x14ac:dyDescent="0.2">
      <c r="A83" t="s">
        <v>252</v>
      </c>
      <c r="B83">
        <f>[4]p14!B83</f>
        <v>0</v>
      </c>
    </row>
    <row r="84" spans="1:2" x14ac:dyDescent="0.2">
      <c r="A84" t="s">
        <v>253</v>
      </c>
      <c r="B84">
        <f>[4]p14!B84</f>
        <v>0</v>
      </c>
    </row>
    <row r="85" spans="1:2" x14ac:dyDescent="0.2">
      <c r="A85" t="s">
        <v>254</v>
      </c>
      <c r="B85">
        <f>[4]p14!B85</f>
        <v>58118</v>
      </c>
    </row>
    <row r="86" spans="1:2" x14ac:dyDescent="0.2">
      <c r="A86" t="s">
        <v>255</v>
      </c>
      <c r="B86">
        <f>[4]p14!B86</f>
        <v>30629</v>
      </c>
    </row>
    <row r="87" spans="1:2" x14ac:dyDescent="0.2">
      <c r="A87" t="s">
        <v>256</v>
      </c>
      <c r="B87">
        <f>[4]p14!B87</f>
        <v>18919</v>
      </c>
    </row>
    <row r="88" spans="1:2" x14ac:dyDescent="0.2">
      <c r="A88" t="s">
        <v>257</v>
      </c>
      <c r="B88">
        <f>[4]p14!B88</f>
        <v>35927</v>
      </c>
    </row>
    <row r="89" spans="1:2" x14ac:dyDescent="0.2">
      <c r="A89" t="s">
        <v>258</v>
      </c>
      <c r="B89">
        <f>[4]p14!B89</f>
        <v>42188</v>
      </c>
    </row>
    <row r="90" spans="1:2" x14ac:dyDescent="0.2">
      <c r="A90" t="s">
        <v>259</v>
      </c>
      <c r="B90">
        <f>[4]p14!B90</f>
        <v>119919</v>
      </c>
    </row>
    <row r="91" spans="1:2" x14ac:dyDescent="0.2">
      <c r="A91" t="s">
        <v>260</v>
      </c>
      <c r="B91">
        <f>[4]p14!B91</f>
        <v>58118</v>
      </c>
    </row>
    <row r="92" spans="1:2" x14ac:dyDescent="0.2">
      <c r="A92" t="s">
        <v>261</v>
      </c>
      <c r="B92">
        <f>[4]p14!B92</f>
        <v>30629</v>
      </c>
    </row>
    <row r="93" spans="1:2" x14ac:dyDescent="0.2">
      <c r="A93" t="s">
        <v>262</v>
      </c>
      <c r="B93">
        <f>[4]p14!B93</f>
        <v>18919</v>
      </c>
    </row>
    <row r="94" spans="1:2" x14ac:dyDescent="0.2">
      <c r="A94" t="s">
        <v>263</v>
      </c>
      <c r="B94">
        <f>[4]p14!B94</f>
        <v>35927</v>
      </c>
    </row>
    <row r="95" spans="1:2" x14ac:dyDescent="0.2">
      <c r="A95" t="s">
        <v>264</v>
      </c>
      <c r="B95">
        <f>[4]p14!B95</f>
        <v>42188</v>
      </c>
    </row>
    <row r="96" spans="1:2" x14ac:dyDescent="0.2">
      <c r="A96" t="s">
        <v>265</v>
      </c>
      <c r="B96">
        <f>[4]p14!B96</f>
        <v>119919</v>
      </c>
    </row>
    <row r="97" spans="1:2" x14ac:dyDescent="0.2">
      <c r="A97" t="s">
        <v>266</v>
      </c>
      <c r="B97">
        <f>[4]p14!B97</f>
        <v>0</v>
      </c>
    </row>
    <row r="98" spans="1:2" x14ac:dyDescent="0.2">
      <c r="A98" t="s">
        <v>267</v>
      </c>
      <c r="B98">
        <f>[4]p14!B98</f>
        <v>0</v>
      </c>
    </row>
    <row r="99" spans="1:2" x14ac:dyDescent="0.2">
      <c r="A99" t="s">
        <v>268</v>
      </c>
      <c r="B99">
        <f>[4]p14!B99</f>
        <v>0</v>
      </c>
    </row>
    <row r="100" spans="1:2" x14ac:dyDescent="0.2">
      <c r="A100" t="s">
        <v>269</v>
      </c>
      <c r="B100">
        <f>[4]p14!B100</f>
        <v>0</v>
      </c>
    </row>
    <row r="101" spans="1:2" x14ac:dyDescent="0.2">
      <c r="A101" t="s">
        <v>270</v>
      </c>
      <c r="B101">
        <f>[4]p14!B101</f>
        <v>0</v>
      </c>
    </row>
    <row r="102" spans="1:2" x14ac:dyDescent="0.2">
      <c r="A102" t="s">
        <v>271</v>
      </c>
      <c r="B102">
        <f>[4]p14!B102</f>
        <v>0</v>
      </c>
    </row>
    <row r="103" spans="1:2" x14ac:dyDescent="0.2">
      <c r="A103" t="s">
        <v>272</v>
      </c>
      <c r="B103">
        <f>[4]p14!B103</f>
        <v>224916659.99999997</v>
      </c>
    </row>
    <row r="104" spans="1:2" x14ac:dyDescent="0.2">
      <c r="A104" t="s">
        <v>273</v>
      </c>
      <c r="B104">
        <f>[4]p14!B104</f>
        <v>11715592.5</v>
      </c>
    </row>
    <row r="105" spans="1:2" x14ac:dyDescent="0.2">
      <c r="A105" t="s">
        <v>274</v>
      </c>
      <c r="B105">
        <f>[4]p14!B105</f>
        <v>5959485</v>
      </c>
    </row>
    <row r="106" spans="1:2" x14ac:dyDescent="0.2">
      <c r="A106" t="s">
        <v>275</v>
      </c>
      <c r="B106">
        <f>[4]p14!B106</f>
        <v>1131700.5</v>
      </c>
    </row>
    <row r="107" spans="1:2" x14ac:dyDescent="0.2">
      <c r="A107" t="s">
        <v>276</v>
      </c>
      <c r="B107">
        <f>[4]p14!B107</f>
        <v>1974398.4</v>
      </c>
    </row>
    <row r="108" spans="1:2" x14ac:dyDescent="0.2">
      <c r="A108" t="s">
        <v>277</v>
      </c>
      <c r="B108">
        <f>[4]p14!B108</f>
        <v>5072573.7</v>
      </c>
    </row>
    <row r="109" spans="1:2" x14ac:dyDescent="0.2">
      <c r="A109" t="s">
        <v>278</v>
      </c>
      <c r="B109">
        <f>[4]p14!B109</f>
        <v>1680.7218237848044</v>
      </c>
    </row>
    <row r="110" spans="1:2" x14ac:dyDescent="0.2">
      <c r="A110" t="s">
        <v>279</v>
      </c>
      <c r="B110">
        <f>[4]p14!B110</f>
        <v>251.0564359248321</v>
      </c>
    </row>
    <row r="111" spans="1:2" x14ac:dyDescent="0.2">
      <c r="A111" t="s">
        <v>280</v>
      </c>
      <c r="B111">
        <f>[4]p14!B111</f>
        <v>130.30315263050733</v>
      </c>
    </row>
    <row r="112" spans="1:2" x14ac:dyDescent="0.2">
      <c r="A112" t="s">
        <v>281</v>
      </c>
      <c r="B112">
        <f>[4]p14!B112</f>
        <v>12.275244370611537</v>
      </c>
    </row>
    <row r="113" spans="1:2" x14ac:dyDescent="0.2">
      <c r="A113" t="s">
        <v>282</v>
      </c>
      <c r="B113">
        <f>[4]p14!B113</f>
        <v>14.613386155489923</v>
      </c>
    </row>
    <row r="114" spans="1:2" x14ac:dyDescent="0.2">
      <c r="A114" t="s">
        <v>283</v>
      </c>
      <c r="B114">
        <f>[4]p14!B114</f>
        <v>19.484514873986566</v>
      </c>
    </row>
    <row r="115" spans="1:2" x14ac:dyDescent="0.2">
      <c r="A115" t="s">
        <v>284</v>
      </c>
      <c r="B115">
        <f>[4]p14!B115</f>
        <v>10000040</v>
      </c>
    </row>
    <row r="116" spans="1:2" x14ac:dyDescent="0.2">
      <c r="A116" t="s">
        <v>285</v>
      </c>
      <c r="B116">
        <f>[4]p14!B116</f>
        <v>400000</v>
      </c>
    </row>
    <row r="117" spans="1:2" x14ac:dyDescent="0.2">
      <c r="A117" t="s">
        <v>286</v>
      </c>
      <c r="B117">
        <f>[4]p14!B117</f>
        <v>299998.2</v>
      </c>
    </row>
    <row r="118" spans="1:2" x14ac:dyDescent="0.2">
      <c r="A118" t="s">
        <v>287</v>
      </c>
      <c r="B118">
        <f>[4]p14!B118</f>
        <v>99999.9</v>
      </c>
    </row>
    <row r="119" spans="1:2" x14ac:dyDescent="0.2">
      <c r="A119" t="s">
        <v>288</v>
      </c>
      <c r="B119">
        <f>[4]p14!B119</f>
        <v>249999.75</v>
      </c>
    </row>
    <row r="120" spans="1:2" x14ac:dyDescent="0.2">
      <c r="A120" t="s">
        <v>289</v>
      </c>
      <c r="B120">
        <f>[4]p14!B120</f>
        <v>400000</v>
      </c>
    </row>
    <row r="121" spans="1:2" x14ac:dyDescent="0.2">
      <c r="A121" t="s">
        <v>290</v>
      </c>
      <c r="B121">
        <f>[4]p14!B121</f>
        <v>20242499.399999999</v>
      </c>
    </row>
    <row r="122" spans="1:2" x14ac:dyDescent="0.2">
      <c r="A122" t="s">
        <v>291</v>
      </c>
      <c r="B122">
        <f>[4]p14!B122</f>
        <v>808375.88249999995</v>
      </c>
    </row>
    <row r="123" spans="1:2" x14ac:dyDescent="0.2">
      <c r="A123" t="s">
        <v>292</v>
      </c>
      <c r="B123">
        <f>[4]p14!B123</f>
        <v>0</v>
      </c>
    </row>
    <row r="124" spans="1:2" x14ac:dyDescent="0.2">
      <c r="A124" t="s">
        <v>293</v>
      </c>
      <c r="B124">
        <f>[4]p14!B124</f>
        <v>130145.5575</v>
      </c>
    </row>
    <row r="125" spans="1:2" x14ac:dyDescent="0.2">
      <c r="A125" t="s">
        <v>294</v>
      </c>
      <c r="B125">
        <f>[4]p14!B125</f>
        <v>227055.81599999999</v>
      </c>
    </row>
    <row r="126" spans="1:2" x14ac:dyDescent="0.2">
      <c r="A126" t="s">
        <v>295</v>
      </c>
      <c r="B126">
        <f>[4]p14!B126</f>
        <v>291672.98774999997</v>
      </c>
    </row>
    <row r="127" spans="1:2" x14ac:dyDescent="0.2">
      <c r="A127" t="s">
        <v>296</v>
      </c>
      <c r="B127">
        <f>[4]p14!B127</f>
        <v>52322</v>
      </c>
    </row>
    <row r="128" spans="1:2" x14ac:dyDescent="0.2">
      <c r="A128" t="s">
        <v>297</v>
      </c>
      <c r="B128">
        <f>[4]p14!B128</f>
        <v>28540</v>
      </c>
    </row>
    <row r="129" spans="1:2" x14ac:dyDescent="0.2">
      <c r="A129" t="s">
        <v>298</v>
      </c>
      <c r="B129">
        <f>[4]p14!B129</f>
        <v>18822</v>
      </c>
    </row>
    <row r="130" spans="1:2" x14ac:dyDescent="0.2">
      <c r="A130" t="s">
        <v>299</v>
      </c>
      <c r="B130">
        <f>[4]p14!B130</f>
        <v>41619</v>
      </c>
    </row>
    <row r="131" spans="1:2" x14ac:dyDescent="0.2">
      <c r="A131" t="s">
        <v>300</v>
      </c>
      <c r="B131">
        <f>[4]p14!B131</f>
        <v>52586</v>
      </c>
    </row>
    <row r="132" spans="1:2" x14ac:dyDescent="0.2">
      <c r="A132" t="s">
        <v>301</v>
      </c>
      <c r="B132">
        <f>[4]p14!B132</f>
        <v>130490</v>
      </c>
    </row>
    <row r="133" spans="1:2" x14ac:dyDescent="0.2">
      <c r="A133" t="s">
        <v>302</v>
      </c>
      <c r="B133">
        <f>[4]p14!B133</f>
        <v>52322</v>
      </c>
    </row>
    <row r="134" spans="1:2" x14ac:dyDescent="0.2">
      <c r="A134" t="s">
        <v>303</v>
      </c>
      <c r="B134">
        <f>[4]p14!B134</f>
        <v>28540</v>
      </c>
    </row>
    <row r="135" spans="1:2" x14ac:dyDescent="0.2">
      <c r="A135" t="s">
        <v>304</v>
      </c>
      <c r="B135">
        <f>[4]p14!B135</f>
        <v>18822</v>
      </c>
    </row>
    <row r="136" spans="1:2" x14ac:dyDescent="0.2">
      <c r="A136" t="s">
        <v>305</v>
      </c>
      <c r="B136">
        <f>[4]p14!B136</f>
        <v>41619</v>
      </c>
    </row>
    <row r="137" spans="1:2" x14ac:dyDescent="0.2">
      <c r="A137" t="s">
        <v>306</v>
      </c>
      <c r="B137">
        <f>[4]p14!B137</f>
        <v>52586</v>
      </c>
    </row>
    <row r="138" spans="1:2" x14ac:dyDescent="0.2">
      <c r="A138" t="s">
        <v>307</v>
      </c>
      <c r="B138">
        <f>[4]p14!B138</f>
        <v>112122</v>
      </c>
    </row>
    <row r="139" spans="1:2" x14ac:dyDescent="0.2">
      <c r="A139" t="s">
        <v>308</v>
      </c>
      <c r="B139">
        <f>[4]p14!B139</f>
        <v>0</v>
      </c>
    </row>
    <row r="140" spans="1:2" x14ac:dyDescent="0.2">
      <c r="A140" t="s">
        <v>309</v>
      </c>
      <c r="B140">
        <f>[4]p14!B140</f>
        <v>0</v>
      </c>
    </row>
    <row r="141" spans="1:2" x14ac:dyDescent="0.2">
      <c r="A141" t="s">
        <v>310</v>
      </c>
      <c r="B141">
        <f>[4]p14!B141</f>
        <v>0</v>
      </c>
    </row>
    <row r="142" spans="1:2" x14ac:dyDescent="0.2">
      <c r="A142" t="s">
        <v>311</v>
      </c>
      <c r="B142">
        <f>[4]p14!B142</f>
        <v>0</v>
      </c>
    </row>
    <row r="143" spans="1:2" x14ac:dyDescent="0.2">
      <c r="A143" t="s">
        <v>312</v>
      </c>
      <c r="B143">
        <f>[4]p14!B143</f>
        <v>0</v>
      </c>
    </row>
    <row r="144" spans="1:2" x14ac:dyDescent="0.2">
      <c r="A144" t="s">
        <v>313</v>
      </c>
      <c r="B144">
        <f>[4]p14!B144</f>
        <v>18368</v>
      </c>
    </row>
    <row r="145" spans="1:2" x14ac:dyDescent="0.2">
      <c r="A145" t="s">
        <v>314</v>
      </c>
      <c r="B145">
        <f>[4]p14!B145</f>
        <v>315501660</v>
      </c>
    </row>
    <row r="146" spans="1:2" x14ac:dyDescent="0.2">
      <c r="A146" t="s">
        <v>315</v>
      </c>
      <c r="B146">
        <f>[4]p14!B146</f>
        <v>14769450</v>
      </c>
    </row>
    <row r="147" spans="1:2" x14ac:dyDescent="0.2">
      <c r="A147" t="s">
        <v>316</v>
      </c>
      <c r="B147">
        <f>[4]p14!B147</f>
        <v>8893395</v>
      </c>
    </row>
    <row r="148" spans="1:2" x14ac:dyDescent="0.2">
      <c r="A148" t="s">
        <v>317</v>
      </c>
      <c r="B148">
        <f>[4]p14!B148</f>
        <v>1610655.3</v>
      </c>
    </row>
    <row r="149" spans="1:2" x14ac:dyDescent="0.2">
      <c r="A149" t="s">
        <v>318</v>
      </c>
      <c r="B149">
        <f>[4]p14!B149</f>
        <v>2839644</v>
      </c>
    </row>
    <row r="150" spans="1:2" x14ac:dyDescent="0.2">
      <c r="A150" t="s">
        <v>319</v>
      </c>
      <c r="B150">
        <f>[4]p14!B150</f>
        <v>5751858.5999999996</v>
      </c>
    </row>
    <row r="151" spans="1:2" x14ac:dyDescent="0.2">
      <c r="A151" t="s">
        <v>320</v>
      </c>
      <c r="B151">
        <f>[4]p14!B151</f>
        <v>2772.5684001960353</v>
      </c>
    </row>
    <row r="152" spans="1:2" x14ac:dyDescent="0.2">
      <c r="A152" t="s">
        <v>321</v>
      </c>
      <c r="B152">
        <f>[4]p14!B152</f>
        <v>381.90567418483647</v>
      </c>
    </row>
    <row r="153" spans="1:2" x14ac:dyDescent="0.2">
      <c r="A153" t="s">
        <v>322</v>
      </c>
      <c r="B153">
        <f>[4]p14!B153</f>
        <v>214.95193215002973</v>
      </c>
    </row>
    <row r="154" spans="1:2" x14ac:dyDescent="0.2">
      <c r="A154" t="s">
        <v>323</v>
      </c>
      <c r="B154">
        <f>[4]p14!B154</f>
        <v>19.437045978915755</v>
      </c>
    </row>
    <row r="155" spans="1:2" x14ac:dyDescent="0.2">
      <c r="A155" t="s">
        <v>324</v>
      </c>
      <c r="B155">
        <f>[4]p14!B155</f>
        <v>23.139340451090185</v>
      </c>
    </row>
    <row r="156" spans="1:2" x14ac:dyDescent="0.2">
      <c r="A156" t="s">
        <v>325</v>
      </c>
      <c r="B156">
        <f>[4]p14!B156</f>
        <v>30.552453934786918</v>
      </c>
    </row>
    <row r="157" spans="1:2" x14ac:dyDescent="0.2">
      <c r="A157" t="s">
        <v>326</v>
      </c>
      <c r="B157">
        <f>[4]p14!B157</f>
        <v>14999971</v>
      </c>
    </row>
    <row r="158" spans="1:2" x14ac:dyDescent="0.2">
      <c r="A158" t="s">
        <v>327</v>
      </c>
      <c r="B158">
        <f>[4]p14!B158</f>
        <v>700000</v>
      </c>
    </row>
    <row r="159" spans="1:2" x14ac:dyDescent="0.2">
      <c r="A159" t="s">
        <v>328</v>
      </c>
      <c r="B159">
        <f>[4]p14!B159</f>
        <v>500001.6</v>
      </c>
    </row>
    <row r="160" spans="1:2" x14ac:dyDescent="0.2">
      <c r="A160" t="s">
        <v>329</v>
      </c>
      <c r="B160">
        <f>[4]p14!B160</f>
        <v>159999.84</v>
      </c>
    </row>
    <row r="161" spans="1:2" x14ac:dyDescent="0.2">
      <c r="A161" t="s">
        <v>330</v>
      </c>
      <c r="B161">
        <f>[4]p14!B161</f>
        <v>549999.75</v>
      </c>
    </row>
    <row r="162" spans="1:2" x14ac:dyDescent="0.2">
      <c r="A162" t="s">
        <v>331</v>
      </c>
      <c r="B162">
        <f>[4]p14!B162</f>
        <v>1000000</v>
      </c>
    </row>
    <row r="163" spans="1:2" x14ac:dyDescent="0.2">
      <c r="A163" t="s">
        <v>332</v>
      </c>
      <c r="B163">
        <f>[4]p14!B163</f>
        <v>28395149.400000002</v>
      </c>
    </row>
    <row r="164" spans="1:2" x14ac:dyDescent="0.2">
      <c r="A164" t="s">
        <v>333</v>
      </c>
      <c r="B164">
        <f>[4]p14!B164</f>
        <v>0</v>
      </c>
    </row>
    <row r="165" spans="1:2" x14ac:dyDescent="0.2">
      <c r="A165" t="s">
        <v>334</v>
      </c>
      <c r="B165">
        <f>[4]p14!B165</f>
        <v>818192.34</v>
      </c>
    </row>
    <row r="166" spans="1:2" x14ac:dyDescent="0.2">
      <c r="A166" t="s">
        <v>335</v>
      </c>
      <c r="B166">
        <f>[4]p14!B166</f>
        <v>185225.35950000002</v>
      </c>
    </row>
    <row r="167" spans="1:2" x14ac:dyDescent="0.2">
      <c r="A167" t="s">
        <v>336</v>
      </c>
      <c r="B167">
        <f>[4]p14!B167</f>
        <v>326559.06</v>
      </c>
    </row>
    <row r="168" spans="1:2" x14ac:dyDescent="0.2">
      <c r="A168" t="s">
        <v>337</v>
      </c>
      <c r="B168">
        <f>[4]p14!B168</f>
        <v>0</v>
      </c>
    </row>
    <row r="169" spans="1:2" x14ac:dyDescent="0.2">
      <c r="A169" t="s">
        <v>338</v>
      </c>
      <c r="B169">
        <f>[4]p14!B169</f>
        <v>3</v>
      </c>
    </row>
    <row r="170" spans="1:2" x14ac:dyDescent="0.2">
      <c r="A170" t="s">
        <v>339</v>
      </c>
      <c r="B170">
        <f>[4]p14!B170</f>
        <v>6</v>
      </c>
    </row>
    <row r="171" spans="1:2" x14ac:dyDescent="0.2">
      <c r="A171" t="s">
        <v>340</v>
      </c>
      <c r="B171">
        <f>[4]p14!B171</f>
        <v>314120</v>
      </c>
    </row>
    <row r="172" spans="1:2" x14ac:dyDescent="0.2">
      <c r="A172" t="s">
        <v>341</v>
      </c>
      <c r="B172">
        <f>[4]p14!B172</f>
        <v>8754838.0500000007</v>
      </c>
    </row>
    <row r="173" spans="1:2" x14ac:dyDescent="0.2">
      <c r="A173" t="s">
        <v>342</v>
      </c>
      <c r="B173">
        <f>[4]p14!B173</f>
        <v>30097676.699999999</v>
      </c>
    </row>
    <row r="174" spans="1:2" x14ac:dyDescent="0.2">
      <c r="A174" t="s">
        <v>343</v>
      </c>
      <c r="B174">
        <f>[4]p14!B174</f>
        <v>314120</v>
      </c>
    </row>
    <row r="175" spans="1:2" x14ac:dyDescent="0.2">
      <c r="A175" t="s">
        <v>344</v>
      </c>
      <c r="B175">
        <f>[4]p14!B175</f>
        <v>8754838.0500000007</v>
      </c>
    </row>
    <row r="176" spans="1:2" x14ac:dyDescent="0.2">
      <c r="A176" t="s">
        <v>345</v>
      </c>
      <c r="B176">
        <f>[4]p14!B176</f>
        <v>30097676.699999999</v>
      </c>
    </row>
    <row r="177" spans="1:2" x14ac:dyDescent="0.2">
      <c r="A177" t="s">
        <v>346</v>
      </c>
      <c r="B177">
        <f>[4]p14!B177</f>
        <v>310194</v>
      </c>
    </row>
    <row r="178" spans="1:2" x14ac:dyDescent="0.2">
      <c r="A178" t="s">
        <v>347</v>
      </c>
      <c r="B178">
        <f>[4]p14!B178</f>
        <v>8733206.0869565252</v>
      </c>
    </row>
    <row r="179" spans="1:2" x14ac:dyDescent="0.2">
      <c r="A179" t="s">
        <v>348</v>
      </c>
      <c r="B179">
        <f>[4]p14!B179</f>
        <v>30249912.000000007</v>
      </c>
    </row>
    <row r="180" spans="1:2" x14ac:dyDescent="0.2">
      <c r="A180" t="s">
        <v>349</v>
      </c>
      <c r="B180">
        <f>[4]p14!B180</f>
        <v>272966</v>
      </c>
    </row>
    <row r="181" spans="1:2" x14ac:dyDescent="0.2">
      <c r="A181" t="s">
        <v>350</v>
      </c>
      <c r="B181">
        <f>[4]p14!B181</f>
        <v>1759582</v>
      </c>
    </row>
    <row r="182" spans="1:2" x14ac:dyDescent="0.2">
      <c r="A182" t="s">
        <v>351</v>
      </c>
      <c r="B182">
        <f>[4]p14!B182</f>
        <v>6261505</v>
      </c>
    </row>
    <row r="183" spans="1:2" x14ac:dyDescent="0.2">
      <c r="A183" t="s">
        <v>352</v>
      </c>
      <c r="B183">
        <f>[4]p14!B183</f>
        <v>272966</v>
      </c>
    </row>
    <row r="184" spans="1:2" x14ac:dyDescent="0.2">
      <c r="A184" t="s">
        <v>353</v>
      </c>
      <c r="B184">
        <f>[4]p14!B184</f>
        <v>1759582</v>
      </c>
    </row>
    <row r="185" spans="1:2" x14ac:dyDescent="0.2">
      <c r="A185" t="s">
        <v>354</v>
      </c>
      <c r="B185">
        <f>[4]p14!B185</f>
        <v>6261505</v>
      </c>
    </row>
    <row r="186" spans="1:2" x14ac:dyDescent="0.2">
      <c r="A186" t="s">
        <v>355</v>
      </c>
      <c r="B186">
        <f>[4]p14!B186</f>
        <v>310499</v>
      </c>
    </row>
    <row r="187" spans="1:2" x14ac:dyDescent="0.2">
      <c r="A187" t="s">
        <v>356</v>
      </c>
      <c r="B187">
        <f>[4]p14!B187</f>
        <v>1834648</v>
      </c>
    </row>
    <row r="188" spans="1:2" x14ac:dyDescent="0.2">
      <c r="A188" t="s">
        <v>357</v>
      </c>
      <c r="B188">
        <f>[4]p14!B188</f>
        <v>7094567</v>
      </c>
    </row>
    <row r="189" spans="1:2" x14ac:dyDescent="0.2">
      <c r="A189" t="s">
        <v>358</v>
      </c>
      <c r="B189">
        <f>[4]p14!B189</f>
        <v>0</v>
      </c>
    </row>
    <row r="190" spans="1:2" x14ac:dyDescent="0.2">
      <c r="A190" t="s">
        <v>359</v>
      </c>
      <c r="B190">
        <f>[4]p14!B190</f>
        <v>0</v>
      </c>
    </row>
    <row r="191" spans="1:2" x14ac:dyDescent="0.2">
      <c r="A191" t="s">
        <v>360</v>
      </c>
      <c r="B191">
        <f>[4]p14!B191</f>
        <v>0</v>
      </c>
    </row>
    <row r="192" spans="1:2" x14ac:dyDescent="0.2">
      <c r="A192" t="s">
        <v>361</v>
      </c>
      <c r="B192">
        <f>[4]p14!B192</f>
        <v>114422</v>
      </c>
    </row>
    <row r="193" spans="1:2" x14ac:dyDescent="0.2">
      <c r="A193" t="s">
        <v>362</v>
      </c>
      <c r="B193">
        <f>[4]p14!B193</f>
        <v>14152500.300000001</v>
      </c>
    </row>
    <row r="194" spans="1:2" x14ac:dyDescent="0.2">
      <c r="A194" t="s">
        <v>363</v>
      </c>
      <c r="B194">
        <f>[4]p14!B194</f>
        <v>123.68685454603337</v>
      </c>
    </row>
    <row r="195" spans="1:2" x14ac:dyDescent="0.2">
      <c r="A195" t="s">
        <v>364</v>
      </c>
      <c r="B195">
        <f>[4]p14!B195</f>
        <v>0</v>
      </c>
    </row>
    <row r="196" spans="1:2" x14ac:dyDescent="0.2">
      <c r="A196" t="s">
        <v>365</v>
      </c>
      <c r="B196">
        <f>[4]p14!B196</f>
        <v>0</v>
      </c>
    </row>
    <row r="197" spans="1:2" x14ac:dyDescent="0.2">
      <c r="A197" t="s">
        <v>366</v>
      </c>
      <c r="B197">
        <f>[4]p14!B197</f>
        <v>0</v>
      </c>
    </row>
    <row r="198" spans="1:2" x14ac:dyDescent="0.2">
      <c r="A198" t="s">
        <v>367</v>
      </c>
      <c r="B198">
        <f>[4]p14!B198</f>
        <v>0</v>
      </c>
    </row>
    <row r="199" spans="1:2" x14ac:dyDescent="0.2">
      <c r="A199" t="s">
        <v>368</v>
      </c>
      <c r="B199">
        <f>[4]p14!B199</f>
        <v>0</v>
      </c>
    </row>
    <row r="200" spans="1:2" x14ac:dyDescent="0.2">
      <c r="A200" t="s">
        <v>369</v>
      </c>
      <c r="B200">
        <f>[4]p14!B200</f>
        <v>0</v>
      </c>
    </row>
    <row r="201" spans="1:2" x14ac:dyDescent="0.2">
      <c r="A201" t="s">
        <v>370</v>
      </c>
      <c r="B201">
        <f>[4]p14!B201</f>
        <v>0</v>
      </c>
    </row>
    <row r="202" spans="1:2" x14ac:dyDescent="0.2">
      <c r="A202" t="s">
        <v>371</v>
      </c>
      <c r="B202">
        <f>[4]p14!B202</f>
        <v>0</v>
      </c>
    </row>
    <row r="203" spans="1:2" x14ac:dyDescent="0.2">
      <c r="A203" t="s">
        <v>372</v>
      </c>
      <c r="B203">
        <f>[4]p14!B203</f>
        <v>0</v>
      </c>
    </row>
    <row r="204" spans="1:2" x14ac:dyDescent="0.2">
      <c r="A204" t="s">
        <v>373</v>
      </c>
      <c r="B204">
        <f>[4]p14!B204</f>
        <v>32438</v>
      </c>
    </row>
    <row r="205" spans="1:2" x14ac:dyDescent="0.2">
      <c r="A205" t="s">
        <v>374</v>
      </c>
      <c r="B205">
        <f>[4]p14!B205</f>
        <v>1050502</v>
      </c>
    </row>
    <row r="206" spans="1:2" x14ac:dyDescent="0.2">
      <c r="A206" t="s">
        <v>375</v>
      </c>
      <c r="B206">
        <f>[4]p14!B206</f>
        <v>32.38493072397295</v>
      </c>
    </row>
    <row r="207" spans="1:2" x14ac:dyDescent="0.2">
      <c r="A207" t="s">
        <v>376</v>
      </c>
      <c r="B207">
        <f>[4]p14!B207</f>
        <v>92427</v>
      </c>
    </row>
    <row r="208" spans="1:2" x14ac:dyDescent="0.2">
      <c r="A208" t="s">
        <v>377</v>
      </c>
      <c r="B208">
        <f>[4]p14!B208</f>
        <v>172531</v>
      </c>
    </row>
    <row r="209" spans="1:2" x14ac:dyDescent="0.2">
      <c r="A209" t="s">
        <v>378</v>
      </c>
      <c r="B209">
        <f>[4]p14!B209</f>
        <v>0</v>
      </c>
    </row>
    <row r="210" spans="1:2" x14ac:dyDescent="0.2">
      <c r="A210" t="s">
        <v>379</v>
      </c>
      <c r="B210">
        <f>[4]p14!B210</f>
        <v>0</v>
      </c>
    </row>
    <row r="211" spans="1:2" x14ac:dyDescent="0.2">
      <c r="A211" t="s">
        <v>380</v>
      </c>
      <c r="B211">
        <f>[4]p14!B211</f>
        <v>593549.69999999995</v>
      </c>
    </row>
    <row r="212" spans="1:2" x14ac:dyDescent="0.2">
      <c r="A212" t="s">
        <v>381</v>
      </c>
      <c r="B212">
        <f>[4]p14!B212</f>
        <v>585373</v>
      </c>
    </row>
    <row r="213" spans="1:2" x14ac:dyDescent="0.2">
      <c r="A213" t="s">
        <v>382</v>
      </c>
      <c r="B213">
        <f>[4]p14!B213</f>
        <v>31939611.873689719</v>
      </c>
    </row>
    <row r="214" spans="1:2" x14ac:dyDescent="0.2">
      <c r="A214" t="s">
        <v>137</v>
      </c>
      <c r="B214">
        <f>[4]p14!B214</f>
        <v>332920</v>
      </c>
    </row>
    <row r="215" spans="1:2" x14ac:dyDescent="0.2">
      <c r="A215" t="s">
        <v>383</v>
      </c>
      <c r="B215">
        <f>[4]p14!B215</f>
        <v>-47261.816780624853</v>
      </c>
    </row>
    <row r="216" spans="1:2" x14ac:dyDescent="0.2">
      <c r="A216" t="s">
        <v>384</v>
      </c>
      <c r="B216">
        <f>[4]p14!B216</f>
        <v>32225270.056909095</v>
      </c>
    </row>
    <row r="217" spans="1:2" x14ac:dyDescent="0.2">
      <c r="A217" t="s">
        <v>385</v>
      </c>
      <c r="B217">
        <f>[4]p14!B217</f>
        <v>14485527</v>
      </c>
    </row>
    <row r="218" spans="1:2" x14ac:dyDescent="0.2">
      <c r="A218" t="s">
        <v>386</v>
      </c>
      <c r="B218">
        <f>[4]p14!B218</f>
        <v>858507.7</v>
      </c>
    </row>
    <row r="219" spans="1:2" x14ac:dyDescent="0.2">
      <c r="A219" t="s">
        <v>387</v>
      </c>
      <c r="B219">
        <f>[4]p14!B219</f>
        <v>3364205</v>
      </c>
    </row>
    <row r="220" spans="1:2" x14ac:dyDescent="0.2">
      <c r="A220" t="s">
        <v>388</v>
      </c>
      <c r="B220">
        <f>[4]p14!B220</f>
        <v>361282</v>
      </c>
    </row>
    <row r="221" spans="1:2" x14ac:dyDescent="0.2">
      <c r="A221" t="s">
        <v>145</v>
      </c>
      <c r="B221">
        <f>[4]p14!B221</f>
        <v>3700000</v>
      </c>
    </row>
    <row r="222" spans="1:2" x14ac:dyDescent="0.2">
      <c r="A222" t="s">
        <v>146</v>
      </c>
      <c r="B222">
        <f>[4]p14!B222</f>
        <v>433950</v>
      </c>
    </row>
    <row r="223" spans="1:2" x14ac:dyDescent="0.2">
      <c r="A223" t="s">
        <v>389</v>
      </c>
      <c r="B223">
        <f>[4]p14!B223</f>
        <v>131065</v>
      </c>
    </row>
    <row r="224" spans="1:2" x14ac:dyDescent="0.2">
      <c r="A224" t="s">
        <v>390</v>
      </c>
      <c r="B224">
        <f>[4]p14!B224</f>
        <v>0</v>
      </c>
    </row>
    <row r="225" spans="1:2" x14ac:dyDescent="0.2">
      <c r="A225" t="s">
        <v>391</v>
      </c>
      <c r="B225">
        <f>[4]p14!B225</f>
        <v>0</v>
      </c>
    </row>
    <row r="226" spans="1:2" x14ac:dyDescent="0.2">
      <c r="A226" t="s">
        <v>392</v>
      </c>
      <c r="B226">
        <f>[4]p14!B226</f>
        <v>1000000</v>
      </c>
    </row>
    <row r="227" spans="1:2" x14ac:dyDescent="0.2">
      <c r="A227" t="s">
        <v>152</v>
      </c>
      <c r="B227">
        <f>[4]p14!B227</f>
        <v>160000</v>
      </c>
    </row>
    <row r="228" spans="1:2" x14ac:dyDescent="0.2">
      <c r="A228" t="s">
        <v>393</v>
      </c>
      <c r="B228">
        <f>[4]p14!B228</f>
        <v>150000</v>
      </c>
    </row>
    <row r="229" spans="1:2" x14ac:dyDescent="0.2">
      <c r="A229" t="s">
        <v>394</v>
      </c>
      <c r="B229">
        <f>[4]p14!B229</f>
        <v>62259</v>
      </c>
    </row>
    <row r="230" spans="1:2" x14ac:dyDescent="0.2">
      <c r="A230" t="s">
        <v>395</v>
      </c>
      <c r="B230">
        <f>[4]p14!B230</f>
        <v>2260154.0194479134</v>
      </c>
    </row>
    <row r="231" spans="1:2" x14ac:dyDescent="0.2">
      <c r="A231" t="s">
        <v>396</v>
      </c>
      <c r="B231">
        <f>[4]p14!B231</f>
        <v>26966949.719447911</v>
      </c>
    </row>
    <row r="232" spans="1:2" x14ac:dyDescent="0.2">
      <c r="A232" t="s">
        <v>397</v>
      </c>
      <c r="B232">
        <f>[4]p14!B232</f>
        <v>5258320.3374611847</v>
      </c>
    </row>
    <row r="233" spans="1:2" x14ac:dyDescent="0.2">
      <c r="A233" t="s">
        <v>398</v>
      </c>
      <c r="B233">
        <f>[4]p14!B233</f>
        <v>1787829</v>
      </c>
    </row>
    <row r="234" spans="1:2" x14ac:dyDescent="0.2">
      <c r="A234" t="s">
        <v>243</v>
      </c>
      <c r="B234">
        <f>[4]p14!B234</f>
        <v>3470491.3374611847</v>
      </c>
    </row>
    <row r="235" spans="1:2" x14ac:dyDescent="0.2">
      <c r="A235" t="s">
        <v>399</v>
      </c>
      <c r="B235">
        <f>[4]p14!B235</f>
        <v>6250000</v>
      </c>
    </row>
    <row r="236" spans="1:2" x14ac:dyDescent="0.2">
      <c r="A236" t="s">
        <v>400</v>
      </c>
      <c r="B236">
        <f>[4]p14!B236</f>
        <v>11666666.666666668</v>
      </c>
    </row>
    <row r="237" spans="1:2" x14ac:dyDescent="0.2">
      <c r="A237" t="s">
        <v>401</v>
      </c>
      <c r="B237">
        <f>[4]p14!B237</f>
        <v>10000000</v>
      </c>
    </row>
    <row r="238" spans="1:2" x14ac:dyDescent="0.2">
      <c r="A238" t="s">
        <v>402</v>
      </c>
      <c r="B238">
        <f>[4]p14!B238</f>
        <v>400</v>
      </c>
    </row>
    <row r="239" spans="1:2" x14ac:dyDescent="0.2">
      <c r="A239" t="s">
        <v>403</v>
      </c>
      <c r="B239">
        <f>[4]p14!B239</f>
        <v>300</v>
      </c>
    </row>
    <row r="240" spans="1:2" x14ac:dyDescent="0.2">
      <c r="A240" t="s">
        <v>404</v>
      </c>
      <c r="B240">
        <f>[4]p14!B240</f>
        <v>1000</v>
      </c>
    </row>
    <row r="241" spans="1:2" x14ac:dyDescent="0.2">
      <c r="A241" t="s">
        <v>405</v>
      </c>
      <c r="B241">
        <f>[4]p14!B241</f>
        <v>1.4</v>
      </c>
    </row>
    <row r="242" spans="1:2" x14ac:dyDescent="0.2">
      <c r="A242" t="s">
        <v>406</v>
      </c>
      <c r="B242">
        <f>[4]p14!B242</f>
        <v>2.2799999999999998</v>
      </c>
    </row>
    <row r="243" spans="1:2" x14ac:dyDescent="0.2">
      <c r="A243" t="s">
        <v>407</v>
      </c>
      <c r="B243">
        <f>[4]p14!B243</f>
        <v>46196377</v>
      </c>
    </row>
    <row r="244" spans="1:2" x14ac:dyDescent="0.2">
      <c r="A244" t="s">
        <v>408</v>
      </c>
      <c r="B244">
        <f>[4]p14!B244</f>
        <v>28193598</v>
      </c>
    </row>
    <row r="245" spans="1:2" x14ac:dyDescent="0.2">
      <c r="A245" t="s">
        <v>409</v>
      </c>
      <c r="B245">
        <f>[4]p14!B245</f>
        <v>57000</v>
      </c>
    </row>
    <row r="246" spans="1:2" x14ac:dyDescent="0.2">
      <c r="A246" t="s">
        <v>410</v>
      </c>
      <c r="B246">
        <f>[4]p14!B246</f>
        <v>0</v>
      </c>
    </row>
    <row r="247" spans="1:2" x14ac:dyDescent="0.2">
      <c r="A247" t="s">
        <v>411</v>
      </c>
      <c r="B247">
        <f>[4]p14!B247</f>
        <v>2.4</v>
      </c>
    </row>
    <row r="248" spans="1:2" x14ac:dyDescent="0.2">
      <c r="A248" t="s">
        <v>412</v>
      </c>
      <c r="B248">
        <f>[4]p14!B248</f>
        <v>2.2565874075284365</v>
      </c>
    </row>
    <row r="249" spans="1:2" x14ac:dyDescent="0.2">
      <c r="A249" t="s">
        <v>413</v>
      </c>
      <c r="B249">
        <f>[4]p14!B249</f>
        <v>400</v>
      </c>
    </row>
    <row r="250" spans="1:2" x14ac:dyDescent="0.2">
      <c r="A250" t="s">
        <v>414</v>
      </c>
      <c r="B250">
        <f>[4]p14!B250</f>
        <v>8</v>
      </c>
    </row>
    <row r="251" spans="1:2" x14ac:dyDescent="0.2">
      <c r="A251" t="s">
        <v>415</v>
      </c>
      <c r="B251">
        <f>[4]p14!B251</f>
        <v>-2</v>
      </c>
    </row>
    <row r="252" spans="1:2" x14ac:dyDescent="0.2">
      <c r="A252" t="s">
        <v>416</v>
      </c>
      <c r="B252">
        <f>[4]p14!B252</f>
        <v>-1</v>
      </c>
    </row>
    <row r="253" spans="1:2" x14ac:dyDescent="0.2">
      <c r="A253" t="s">
        <v>417</v>
      </c>
      <c r="B253">
        <f>[4]p14!B253</f>
        <v>-1</v>
      </c>
    </row>
    <row r="254" spans="1:2" x14ac:dyDescent="0.2">
      <c r="A254" t="s">
        <v>418</v>
      </c>
      <c r="B254">
        <f>[4]p14!B254</f>
        <v>49937.578027465664</v>
      </c>
    </row>
    <row r="255" spans="1:2" x14ac:dyDescent="0.2">
      <c r="A255" t="s">
        <v>419</v>
      </c>
      <c r="B255">
        <f>[4]p14!B255</f>
        <v>15000</v>
      </c>
    </row>
    <row r="256" spans="1:2" x14ac:dyDescent="0.2">
      <c r="A256" t="s">
        <v>420</v>
      </c>
      <c r="B256">
        <f>[4]p14!B256</f>
        <v>-12077.29468599033</v>
      </c>
    </row>
    <row r="257" spans="1:2" x14ac:dyDescent="0.2">
      <c r="A257" t="s">
        <v>421</v>
      </c>
      <c r="B257">
        <f>[4]p14!B257</f>
        <v>-48840.048840048883</v>
      </c>
    </row>
    <row r="258" spans="1:2" x14ac:dyDescent="0.2">
      <c r="A258" t="s">
        <v>422</v>
      </c>
      <c r="B258">
        <f>[4]p14!B258</f>
        <v>-51282.051282051332</v>
      </c>
    </row>
    <row r="259" spans="1:2" x14ac:dyDescent="0.2">
      <c r="A259" t="s">
        <v>423</v>
      </c>
      <c r="B259">
        <f>[4]p14!B259</f>
        <v>5</v>
      </c>
    </row>
    <row r="260" spans="1:2" x14ac:dyDescent="0.2">
      <c r="A260" t="s">
        <v>1065</v>
      </c>
      <c r="B260">
        <f>[4]p14!B260</f>
        <v>13.931333294647869</v>
      </c>
    </row>
    <row r="261" spans="1:2" x14ac:dyDescent="0.2">
      <c r="A261" t="s">
        <v>1066</v>
      </c>
      <c r="B261">
        <f>[4]p14!B261</f>
        <v>22.848920608439961</v>
      </c>
    </row>
    <row r="262" spans="1:2" x14ac:dyDescent="0.2">
      <c r="A262" t="s">
        <v>227</v>
      </c>
      <c r="B262">
        <f>[4]p14!B262</f>
        <v>89</v>
      </c>
    </row>
    <row r="263" spans="1:2" x14ac:dyDescent="0.2">
      <c r="A263" t="s">
        <v>228</v>
      </c>
      <c r="B263">
        <f>[4]p14!B263</f>
        <v>89</v>
      </c>
    </row>
    <row r="264" spans="1:2" x14ac:dyDescent="0.2">
      <c r="A264" t="s">
        <v>346</v>
      </c>
      <c r="B264">
        <f>[4]p14!B264</f>
        <v>310194</v>
      </c>
    </row>
    <row r="265" spans="1:2" x14ac:dyDescent="0.2">
      <c r="A265" t="s">
        <v>355</v>
      </c>
      <c r="B265">
        <f>[4]p14!B265</f>
        <v>310499</v>
      </c>
    </row>
    <row r="266" spans="1:2" x14ac:dyDescent="0.2">
      <c r="A266" t="s">
        <v>338</v>
      </c>
      <c r="B266">
        <f>[4]p14!B266</f>
        <v>3</v>
      </c>
    </row>
    <row r="267" spans="1:2" x14ac:dyDescent="0.2">
      <c r="A267" t="s">
        <v>339</v>
      </c>
      <c r="B267">
        <f>[4]p14!B267</f>
        <v>6</v>
      </c>
    </row>
    <row r="268" spans="1:2" x14ac:dyDescent="0.2">
      <c r="A268" t="s">
        <v>1067</v>
      </c>
      <c r="B268">
        <f>[4]p14!B268</f>
        <v>744465.6</v>
      </c>
    </row>
    <row r="269" spans="1:2" x14ac:dyDescent="0.2">
      <c r="A269" t="s">
        <v>1068</v>
      </c>
      <c r="B269">
        <f>[4]p14!B269</f>
        <v>931497</v>
      </c>
    </row>
    <row r="270" spans="1:2" x14ac:dyDescent="0.2">
      <c r="A270" t="s">
        <v>1069</v>
      </c>
      <c r="B270">
        <f>[4]p14!B270</f>
        <v>2879142.3787961248</v>
      </c>
    </row>
    <row r="271" spans="1:2" x14ac:dyDescent="0.2">
      <c r="A271" t="s">
        <v>1070</v>
      </c>
      <c r="B271">
        <f>[4]p14!B271</f>
        <v>0.77475542459363178</v>
      </c>
    </row>
    <row r="272" spans="1:2" x14ac:dyDescent="0.2">
      <c r="A272" t="s">
        <v>1071</v>
      </c>
      <c r="B272">
        <f>[4]p14!B272</f>
        <v>0.91178082952021133</v>
      </c>
    </row>
    <row r="273" spans="1:2" x14ac:dyDescent="0.2">
      <c r="A273" t="s">
        <v>1072</v>
      </c>
      <c r="B273">
        <f>[4]p14!B273</f>
        <v>0.42295036775539258</v>
      </c>
    </row>
    <row r="274" spans="1:2" x14ac:dyDescent="0.2">
      <c r="A274" t="s">
        <v>1073</v>
      </c>
      <c r="B274">
        <f>[4]p14!B274</f>
        <v>0.38755003977794061</v>
      </c>
    </row>
    <row r="275" spans="1:2" x14ac:dyDescent="0.2">
      <c r="A275" t="s">
        <v>1087</v>
      </c>
      <c r="B275">
        <f>[4]p14!B275</f>
        <v>0.47724407125032425</v>
      </c>
    </row>
    <row r="276" spans="1:2" x14ac:dyDescent="0.2">
      <c r="A276" t="s">
        <v>1088</v>
      </c>
      <c r="B276">
        <f>[4]p14!B276</f>
        <v>0.43734003230251484</v>
      </c>
    </row>
    <row r="277" spans="1:2" x14ac:dyDescent="0.2">
      <c r="A277" t="s">
        <v>1091</v>
      </c>
      <c r="B277">
        <f>[4]p14!B277</f>
        <v>3795013.3374611847</v>
      </c>
    </row>
    <row r="278" spans="1:2" x14ac:dyDescent="0.2">
      <c r="A278" t="s">
        <v>1092</v>
      </c>
      <c r="B278">
        <f>[4]p14!B278</f>
        <v>0.77940219410004874</v>
      </c>
    </row>
    <row r="279" spans="1:2" x14ac:dyDescent="0.2">
      <c r="A279" t="s">
        <v>1093</v>
      </c>
      <c r="B279">
        <f>[4]p14!B279</f>
        <v>0.43801350626873847</v>
      </c>
    </row>
    <row r="280" spans="1:2" x14ac:dyDescent="0.2">
      <c r="A280" t="s">
        <v>1094</v>
      </c>
      <c r="B280">
        <f>[4]p14!B280</f>
        <v>0.56198649373126153</v>
      </c>
    </row>
    <row r="281" spans="1:2" x14ac:dyDescent="0.2">
      <c r="A281" t="s">
        <v>1099</v>
      </c>
      <c r="B281">
        <f>[4]p14!B281</f>
        <v>6.0191999999999996E-2</v>
      </c>
    </row>
    <row r="282" spans="1:2" x14ac:dyDescent="0.2">
      <c r="A282" t="s">
        <v>1100</v>
      </c>
      <c r="B282">
        <f>[4]p14!B282</f>
        <v>0.11169103291150073</v>
      </c>
    </row>
    <row r="283" spans="1:2" x14ac:dyDescent="0.2">
      <c r="A283" t="s">
        <v>1095</v>
      </c>
      <c r="B283">
        <f>[4]p14!B283</f>
        <v>18002779</v>
      </c>
    </row>
    <row r="284" spans="1:2" x14ac:dyDescent="0.2">
      <c r="A284" t="s">
        <v>1096</v>
      </c>
      <c r="B284">
        <f>[4]p14!B284</f>
        <v>23098188.760922395</v>
      </c>
    </row>
    <row r="285" spans="1:2" x14ac:dyDescent="0.2">
      <c r="A285" t="s">
        <v>1097</v>
      </c>
      <c r="B285">
        <f>[4]p14!B285</f>
        <v>915870.95866505988</v>
      </c>
    </row>
    <row r="286" spans="1:2" x14ac:dyDescent="0.2">
      <c r="A286" t="s">
        <v>1101</v>
      </c>
      <c r="B286">
        <f>[4]p14!B286</f>
        <v>0</v>
      </c>
    </row>
    <row r="287" spans="1:2" x14ac:dyDescent="0.2">
      <c r="A287" t="s">
        <v>1102</v>
      </c>
      <c r="B287">
        <f>[4]p14!B287</f>
        <v>0</v>
      </c>
    </row>
    <row r="288" spans="1:2" x14ac:dyDescent="0.2">
      <c r="A288" t="s">
        <v>1103</v>
      </c>
      <c r="B288">
        <f>[4]p14!B288</f>
        <v>0</v>
      </c>
    </row>
    <row r="289" spans="1:2" x14ac:dyDescent="0.2">
      <c r="A289" t="s">
        <v>1069</v>
      </c>
      <c r="B289">
        <f>[4]p14!B289</f>
        <v>2879142.3787961248</v>
      </c>
    </row>
    <row r="290" spans="1:2" x14ac:dyDescent="0.2">
      <c r="A290" t="s">
        <v>508</v>
      </c>
      <c r="B290">
        <f>[4]p14!B290</f>
        <v>8.9133760936485132E-2</v>
      </c>
    </row>
    <row r="291" spans="1:2" x14ac:dyDescent="0.2">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504</v>
      </c>
    </row>
    <row r="2" spans="1:11" x14ac:dyDescent="0.2">
      <c r="A2">
        <v>15</v>
      </c>
      <c r="B2" t="s">
        <v>176</v>
      </c>
      <c r="C2" t="s">
        <v>177</v>
      </c>
      <c r="D2" t="s">
        <v>178</v>
      </c>
      <c r="E2" t="s">
        <v>8</v>
      </c>
      <c r="F2" t="s">
        <v>179</v>
      </c>
      <c r="G2" t="s">
        <v>10</v>
      </c>
      <c r="H2" t="s">
        <v>180</v>
      </c>
    </row>
    <row r="3" spans="1:11" x14ac:dyDescent="0.2">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
      <c r="A5" t="s">
        <v>183</v>
      </c>
      <c r="B5">
        <f>[4]p15!B5</f>
        <v>0</v>
      </c>
      <c r="C5">
        <f>[4]p15!C5</f>
        <v>0</v>
      </c>
      <c r="D5">
        <f>[4]p15!D5</f>
        <v>87073</v>
      </c>
      <c r="E5">
        <f>[4]p15!E5</f>
        <v>0</v>
      </c>
      <c r="F5">
        <f>[4]p15!F5</f>
        <v>0</v>
      </c>
      <c r="G5">
        <f>[4]p15!G5</f>
        <v>0</v>
      </c>
      <c r="H5">
        <f>[4]p15!H5</f>
        <v>0</v>
      </c>
      <c r="I5">
        <f>[4]p15!I5</f>
        <v>0</v>
      </c>
      <c r="J5">
        <f>[4]p15!J5</f>
        <v>0</v>
      </c>
      <c r="K5">
        <f>[4]p15!K5</f>
        <v>0</v>
      </c>
    </row>
    <row r="6" spans="1:11" x14ac:dyDescent="0.2">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
      <c r="A7" t="s">
        <v>185</v>
      </c>
      <c r="B7">
        <f>[4]p15!B7</f>
        <v>0</v>
      </c>
      <c r="C7">
        <f>[4]p15!C7</f>
        <v>0</v>
      </c>
      <c r="D7">
        <f>[4]p15!D7</f>
        <v>1318893</v>
      </c>
      <c r="E7">
        <f>[4]p15!E7</f>
        <v>0</v>
      </c>
      <c r="F7">
        <f>[4]p15!F7</f>
        <v>0</v>
      </c>
      <c r="G7">
        <f>[4]p15!G7</f>
        <v>0</v>
      </c>
      <c r="H7">
        <f>[4]p15!H7</f>
        <v>0</v>
      </c>
      <c r="I7">
        <f>[4]p15!I7</f>
        <v>0</v>
      </c>
      <c r="J7">
        <f>[4]p15!J7</f>
        <v>0</v>
      </c>
      <c r="K7">
        <f>[4]p15!K7</f>
        <v>0</v>
      </c>
    </row>
    <row r="8" spans="1:11" x14ac:dyDescent="0.2">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2">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2">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2">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2">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2">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2">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2">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2">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2">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2">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2">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2">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2">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2">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2">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2">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2">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2">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5" thickBot="1" x14ac:dyDescent="0.25">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x14ac:dyDescent="0.2">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2">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x14ac:dyDescent="0.2">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x14ac:dyDescent="0.2">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x14ac:dyDescent="0.2">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x14ac:dyDescent="0.2">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x14ac:dyDescent="0.2">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x14ac:dyDescent="0.2">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2">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2">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2">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2">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
      <c r="A76" t="s">
        <v>437</v>
      </c>
      <c r="B76">
        <f>[4]p15!B76</f>
        <v>0</v>
      </c>
      <c r="C76">
        <f>[4]p15!C76</f>
        <v>0</v>
      </c>
      <c r="D76">
        <f>[4]p15!D76</f>
        <v>0</v>
      </c>
      <c r="E76">
        <f>[4]p15!E76</f>
        <v>0</v>
      </c>
      <c r="F76">
        <f>[4]p15!F76</f>
        <v>0</v>
      </c>
      <c r="G76">
        <f>[4]p15!G76</f>
        <v>0</v>
      </c>
      <c r="H76">
        <f>[4]p15!H76</f>
        <v>0</v>
      </c>
      <c r="I76">
        <f>[4]p15!I76</f>
        <v>0</v>
      </c>
      <c r="J76">
        <f>[4]p15!J76</f>
        <v>0</v>
      </c>
      <c r="K76">
        <f>[4]p15!K76</f>
        <v>0</v>
      </c>
    </row>
    <row r="77" spans="1:13" ht="13.5" thickBot="1" x14ac:dyDescent="0.25">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2">
      <c r="A78" t="s">
        <v>247</v>
      </c>
      <c r="B78">
        <f>[4]p15!B78</f>
        <v>1</v>
      </c>
    </row>
    <row r="79" spans="1:13" x14ac:dyDescent="0.2">
      <c r="A79" t="s">
        <v>248</v>
      </c>
      <c r="B79">
        <f>[4]p15!B79</f>
        <v>57000</v>
      </c>
    </row>
    <row r="80" spans="1:13" x14ac:dyDescent="0.2">
      <c r="A80" t="s">
        <v>249</v>
      </c>
      <c r="B80">
        <f>[4]p15!B80</f>
        <v>57000</v>
      </c>
    </row>
    <row r="81" spans="1:2" x14ac:dyDescent="0.2">
      <c r="A81" t="s">
        <v>250</v>
      </c>
      <c r="B81">
        <f>[4]p15!B81</f>
        <v>0</v>
      </c>
    </row>
    <row r="82" spans="1:2" x14ac:dyDescent="0.2">
      <c r="A82" t="s">
        <v>251</v>
      </c>
      <c r="B82">
        <f>[4]p15!B82</f>
        <v>0</v>
      </c>
    </row>
    <row r="83" spans="1:2" x14ac:dyDescent="0.2">
      <c r="A83" t="s">
        <v>252</v>
      </c>
      <c r="B83">
        <f>[4]p15!B83</f>
        <v>0</v>
      </c>
    </row>
    <row r="84" spans="1:2" x14ac:dyDescent="0.2">
      <c r="A84" t="s">
        <v>253</v>
      </c>
      <c r="B84">
        <f>[4]p15!B84</f>
        <v>0</v>
      </c>
    </row>
    <row r="85" spans="1:2" x14ac:dyDescent="0.2">
      <c r="A85" t="s">
        <v>254</v>
      </c>
      <c r="B85">
        <f>[4]p15!B85</f>
        <v>49187</v>
      </c>
    </row>
    <row r="86" spans="1:2" x14ac:dyDescent="0.2">
      <c r="A86" t="s">
        <v>255</v>
      </c>
      <c r="B86">
        <f>[4]p15!B86</f>
        <v>19419</v>
      </c>
    </row>
    <row r="87" spans="1:2" x14ac:dyDescent="0.2">
      <c r="A87" t="s">
        <v>256</v>
      </c>
      <c r="B87">
        <f>[4]p15!B87</f>
        <v>16486</v>
      </c>
    </row>
    <row r="88" spans="1:2" x14ac:dyDescent="0.2">
      <c r="A88" t="s">
        <v>257</v>
      </c>
      <c r="B88">
        <f>[4]p15!B88</f>
        <v>28033</v>
      </c>
    </row>
    <row r="89" spans="1:2" x14ac:dyDescent="0.2">
      <c r="A89" t="s">
        <v>258</v>
      </c>
      <c r="B89">
        <f>[4]p15!B89</f>
        <v>36326</v>
      </c>
    </row>
    <row r="90" spans="1:2" x14ac:dyDescent="0.2">
      <c r="A90" t="s">
        <v>259</v>
      </c>
      <c r="B90">
        <f>[4]p15!B90</f>
        <v>95643</v>
      </c>
    </row>
    <row r="91" spans="1:2" x14ac:dyDescent="0.2">
      <c r="A91" t="s">
        <v>260</v>
      </c>
      <c r="B91">
        <f>[4]p15!B91</f>
        <v>49187</v>
      </c>
    </row>
    <row r="92" spans="1:2" x14ac:dyDescent="0.2">
      <c r="A92" t="s">
        <v>261</v>
      </c>
      <c r="B92">
        <f>[4]p15!B92</f>
        <v>19419</v>
      </c>
    </row>
    <row r="93" spans="1:2" x14ac:dyDescent="0.2">
      <c r="A93" t="s">
        <v>262</v>
      </c>
      <c r="B93">
        <f>[4]p15!B93</f>
        <v>16486</v>
      </c>
    </row>
    <row r="94" spans="1:2" x14ac:dyDescent="0.2">
      <c r="A94" t="s">
        <v>263</v>
      </c>
      <c r="B94">
        <f>[4]p15!B94</f>
        <v>28033</v>
      </c>
    </row>
    <row r="95" spans="1:2" x14ac:dyDescent="0.2">
      <c r="A95" t="s">
        <v>264</v>
      </c>
      <c r="B95">
        <f>[4]p15!B95</f>
        <v>36326</v>
      </c>
    </row>
    <row r="96" spans="1:2" x14ac:dyDescent="0.2">
      <c r="A96" t="s">
        <v>265</v>
      </c>
      <c r="B96">
        <f>[4]p15!B96</f>
        <v>95643</v>
      </c>
    </row>
    <row r="97" spans="1:2" x14ac:dyDescent="0.2">
      <c r="A97" t="s">
        <v>266</v>
      </c>
      <c r="B97">
        <f>[4]p15!B97</f>
        <v>0</v>
      </c>
    </row>
    <row r="98" spans="1:2" x14ac:dyDescent="0.2">
      <c r="A98" t="s">
        <v>267</v>
      </c>
      <c r="B98">
        <f>[4]p15!B98</f>
        <v>0</v>
      </c>
    </row>
    <row r="99" spans="1:2" x14ac:dyDescent="0.2">
      <c r="A99" t="s">
        <v>268</v>
      </c>
      <c r="B99">
        <f>[4]p15!B99</f>
        <v>0</v>
      </c>
    </row>
    <row r="100" spans="1:2" x14ac:dyDescent="0.2">
      <c r="A100" t="s">
        <v>269</v>
      </c>
      <c r="B100">
        <f>[4]p15!B100</f>
        <v>0</v>
      </c>
    </row>
    <row r="101" spans="1:2" x14ac:dyDescent="0.2">
      <c r="A101" t="s">
        <v>270</v>
      </c>
      <c r="B101">
        <f>[4]p15!B101</f>
        <v>0</v>
      </c>
    </row>
    <row r="102" spans="1:2" x14ac:dyDescent="0.2">
      <c r="A102" t="s">
        <v>271</v>
      </c>
      <c r="B102">
        <f>[4]p15!B102</f>
        <v>0</v>
      </c>
    </row>
    <row r="103" spans="1:2" x14ac:dyDescent="0.2">
      <c r="A103" t="s">
        <v>272</v>
      </c>
      <c r="B103">
        <f>[4]p15!B103</f>
        <v>194780520</v>
      </c>
    </row>
    <row r="104" spans="1:2" x14ac:dyDescent="0.2">
      <c r="A104" t="s">
        <v>273</v>
      </c>
      <c r="B104">
        <f>[4]p15!B104</f>
        <v>7427767.5</v>
      </c>
    </row>
    <row r="105" spans="1:2" x14ac:dyDescent="0.2">
      <c r="A105" t="s">
        <v>274</v>
      </c>
      <c r="B105">
        <f>[4]p15!B105</f>
        <v>5193090</v>
      </c>
    </row>
    <row r="106" spans="1:2" x14ac:dyDescent="0.2">
      <c r="A106" t="s">
        <v>275</v>
      </c>
      <c r="B106">
        <f>[4]p15!B106</f>
        <v>958728.6</v>
      </c>
    </row>
    <row r="107" spans="1:2" x14ac:dyDescent="0.2">
      <c r="A107" t="s">
        <v>276</v>
      </c>
      <c r="B107">
        <f>[4]p15!B107</f>
        <v>1700056.8</v>
      </c>
    </row>
    <row r="108" spans="1:2" x14ac:dyDescent="0.2">
      <c r="A108" t="s">
        <v>277</v>
      </c>
      <c r="B108">
        <f>[4]p15!B108</f>
        <v>4045698.9</v>
      </c>
    </row>
    <row r="109" spans="1:2" x14ac:dyDescent="0.2">
      <c r="A109" t="s">
        <v>278</v>
      </c>
      <c r="B109">
        <f>[4]p15!B109</f>
        <v>1690.1894232020195</v>
      </c>
    </row>
    <row r="110" spans="1:2" x14ac:dyDescent="0.2">
      <c r="A110" t="s">
        <v>279</v>
      </c>
      <c r="B110">
        <f>[4]p15!B110</f>
        <v>255.08372488665049</v>
      </c>
    </row>
    <row r="111" spans="1:2" x14ac:dyDescent="0.2">
      <c r="A111" t="s">
        <v>280</v>
      </c>
      <c r="B111">
        <f>[4]p15!B111</f>
        <v>132.52621613743108</v>
      </c>
    </row>
    <row r="112" spans="1:2" x14ac:dyDescent="0.2">
      <c r="A112" t="s">
        <v>281</v>
      </c>
      <c r="B112">
        <f>[4]p15!B112</f>
        <v>12.874353694105825</v>
      </c>
    </row>
    <row r="113" spans="1:2" x14ac:dyDescent="0.2">
      <c r="A113" t="s">
        <v>282</v>
      </c>
      <c r="B113">
        <f>[4]p15!B113</f>
        <v>15.251157453017669</v>
      </c>
    </row>
    <row r="114" spans="1:2" x14ac:dyDescent="0.2">
      <c r="A114" t="s">
        <v>283</v>
      </c>
      <c r="B114">
        <f>[4]p15!B114</f>
        <v>19.806697990932037</v>
      </c>
    </row>
    <row r="115" spans="1:2" x14ac:dyDescent="0.2">
      <c r="A115" t="s">
        <v>284</v>
      </c>
      <c r="B115">
        <f>[4]p15!B115</f>
        <v>9999968</v>
      </c>
    </row>
    <row r="116" spans="1:2" x14ac:dyDescent="0.2">
      <c r="A116" t="s">
        <v>285</v>
      </c>
      <c r="B116">
        <f>[4]p15!B116</f>
        <v>400000</v>
      </c>
    </row>
    <row r="117" spans="1:2" x14ac:dyDescent="0.2">
      <c r="A117" t="s">
        <v>286</v>
      </c>
      <c r="B117">
        <f>[4]p15!B117</f>
        <v>299998.2</v>
      </c>
    </row>
    <row r="118" spans="1:2" x14ac:dyDescent="0.2">
      <c r="A118" t="s">
        <v>287</v>
      </c>
      <c r="B118">
        <f>[4]p15!B118</f>
        <v>99999.9</v>
      </c>
    </row>
    <row r="119" spans="1:2" x14ac:dyDescent="0.2">
      <c r="A119" t="s">
        <v>288</v>
      </c>
      <c r="B119">
        <f>[4]p15!B119</f>
        <v>249999.75</v>
      </c>
    </row>
    <row r="120" spans="1:2" x14ac:dyDescent="0.2">
      <c r="A120" t="s">
        <v>289</v>
      </c>
      <c r="B120">
        <f>[4]p15!B120</f>
        <v>400000</v>
      </c>
    </row>
    <row r="121" spans="1:2" x14ac:dyDescent="0.2">
      <c r="A121" t="s">
        <v>290</v>
      </c>
      <c r="B121">
        <f>[4]p15!B121</f>
        <v>17530246.800000001</v>
      </c>
    </row>
    <row r="122" spans="1:2" x14ac:dyDescent="0.2">
      <c r="A122" t="s">
        <v>291</v>
      </c>
      <c r="B122">
        <f>[4]p15!B122</f>
        <v>512515.95749999996</v>
      </c>
    </row>
    <row r="123" spans="1:2" x14ac:dyDescent="0.2">
      <c r="A123" t="s">
        <v>292</v>
      </c>
      <c r="B123">
        <f>[4]p15!B123</f>
        <v>0</v>
      </c>
    </row>
    <row r="124" spans="1:2" x14ac:dyDescent="0.2">
      <c r="A124" t="s">
        <v>293</v>
      </c>
      <c r="B124">
        <f>[4]p15!B124</f>
        <v>110253.78900000002</v>
      </c>
    </row>
    <row r="125" spans="1:2" x14ac:dyDescent="0.2">
      <c r="A125" t="s">
        <v>294</v>
      </c>
      <c r="B125">
        <f>[4]p15!B125</f>
        <v>195506.53199999998</v>
      </c>
    </row>
    <row r="126" spans="1:2" x14ac:dyDescent="0.2">
      <c r="A126" t="s">
        <v>295</v>
      </c>
      <c r="B126">
        <f>[4]p15!B126</f>
        <v>232627.68674999999</v>
      </c>
    </row>
    <row r="127" spans="1:2" x14ac:dyDescent="0.2">
      <c r="A127" t="s">
        <v>296</v>
      </c>
      <c r="B127">
        <f>[4]p15!B127</f>
        <v>37414</v>
      </c>
    </row>
    <row r="128" spans="1:2" x14ac:dyDescent="0.2">
      <c r="A128" t="s">
        <v>297</v>
      </c>
      <c r="B128">
        <f>[4]p15!B128</f>
        <v>24803</v>
      </c>
    </row>
    <row r="129" spans="1:2" x14ac:dyDescent="0.2">
      <c r="A129" t="s">
        <v>298</v>
      </c>
      <c r="B129">
        <f>[4]p15!B129</f>
        <v>14132</v>
      </c>
    </row>
    <row r="130" spans="1:2" x14ac:dyDescent="0.2">
      <c r="A130" t="s">
        <v>299</v>
      </c>
      <c r="B130">
        <f>[4]p15!B130</f>
        <v>31341</v>
      </c>
    </row>
    <row r="131" spans="1:2" x14ac:dyDescent="0.2">
      <c r="A131" t="s">
        <v>300</v>
      </c>
      <c r="B131">
        <f>[4]p15!B131</f>
        <v>38491</v>
      </c>
    </row>
    <row r="132" spans="1:2" x14ac:dyDescent="0.2">
      <c r="A132" t="s">
        <v>301</v>
      </c>
      <c r="B132">
        <f>[4]p15!B132</f>
        <v>93353</v>
      </c>
    </row>
    <row r="133" spans="1:2" x14ac:dyDescent="0.2">
      <c r="A133" t="s">
        <v>302</v>
      </c>
      <c r="B133">
        <f>[4]p15!B133</f>
        <v>37414</v>
      </c>
    </row>
    <row r="134" spans="1:2" x14ac:dyDescent="0.2">
      <c r="A134" t="s">
        <v>303</v>
      </c>
      <c r="B134">
        <f>[4]p15!B134</f>
        <v>24803</v>
      </c>
    </row>
    <row r="135" spans="1:2" x14ac:dyDescent="0.2">
      <c r="A135" t="s">
        <v>304</v>
      </c>
      <c r="B135">
        <f>[4]p15!B135</f>
        <v>14132</v>
      </c>
    </row>
    <row r="136" spans="1:2" x14ac:dyDescent="0.2">
      <c r="A136" t="s">
        <v>305</v>
      </c>
      <c r="B136">
        <f>[4]p15!B136</f>
        <v>31341</v>
      </c>
    </row>
    <row r="137" spans="1:2" x14ac:dyDescent="0.2">
      <c r="A137" t="s">
        <v>306</v>
      </c>
      <c r="B137">
        <f>[4]p15!B137</f>
        <v>38491</v>
      </c>
    </row>
    <row r="138" spans="1:2" x14ac:dyDescent="0.2">
      <c r="A138" t="s">
        <v>307</v>
      </c>
      <c r="B138">
        <f>[4]p15!B138</f>
        <v>93353</v>
      </c>
    </row>
    <row r="139" spans="1:2" x14ac:dyDescent="0.2">
      <c r="A139" t="s">
        <v>308</v>
      </c>
      <c r="B139">
        <f>[4]p15!B139</f>
        <v>0</v>
      </c>
    </row>
    <row r="140" spans="1:2" x14ac:dyDescent="0.2">
      <c r="A140" t="s">
        <v>309</v>
      </c>
      <c r="B140">
        <f>[4]p15!B140</f>
        <v>0</v>
      </c>
    </row>
    <row r="141" spans="1:2" x14ac:dyDescent="0.2">
      <c r="A141" t="s">
        <v>310</v>
      </c>
      <c r="B141">
        <f>[4]p15!B141</f>
        <v>0</v>
      </c>
    </row>
    <row r="142" spans="1:2" x14ac:dyDescent="0.2">
      <c r="A142" t="s">
        <v>311</v>
      </c>
      <c r="B142">
        <f>[4]p15!B142</f>
        <v>0</v>
      </c>
    </row>
    <row r="143" spans="1:2" x14ac:dyDescent="0.2">
      <c r="A143" t="s">
        <v>312</v>
      </c>
      <c r="B143">
        <f>[4]p15!B143</f>
        <v>0</v>
      </c>
    </row>
    <row r="144" spans="1:2" x14ac:dyDescent="0.2">
      <c r="A144" t="s">
        <v>313</v>
      </c>
      <c r="B144">
        <f>[4]p15!B144</f>
        <v>0</v>
      </c>
    </row>
    <row r="145" spans="1:2" x14ac:dyDescent="0.2">
      <c r="A145" t="s">
        <v>314</v>
      </c>
      <c r="B145">
        <f>[4]p15!B145</f>
        <v>225606419.99999997</v>
      </c>
    </row>
    <row r="146" spans="1:2" x14ac:dyDescent="0.2">
      <c r="A146" t="s">
        <v>315</v>
      </c>
      <c r="B146">
        <f>[4]p15!B146</f>
        <v>11161350</v>
      </c>
    </row>
    <row r="147" spans="1:2" x14ac:dyDescent="0.2">
      <c r="A147" t="s">
        <v>316</v>
      </c>
      <c r="B147">
        <f>[4]p15!B147</f>
        <v>6677370.0000000009</v>
      </c>
    </row>
    <row r="148" spans="1:2" x14ac:dyDescent="0.2">
      <c r="A148" t="s">
        <v>317</v>
      </c>
      <c r="B148">
        <f>[4]p15!B148</f>
        <v>1212896.7</v>
      </c>
    </row>
    <row r="149" spans="1:2" x14ac:dyDescent="0.2">
      <c r="A149" t="s">
        <v>318</v>
      </c>
      <c r="B149">
        <f>[4]p15!B149</f>
        <v>2078514</v>
      </c>
    </row>
    <row r="150" spans="1:2" x14ac:dyDescent="0.2">
      <c r="A150" t="s">
        <v>319</v>
      </c>
      <c r="B150">
        <f>[4]p15!B150</f>
        <v>4620973.5</v>
      </c>
    </row>
    <row r="151" spans="1:2" x14ac:dyDescent="0.2">
      <c r="A151" t="s">
        <v>320</v>
      </c>
      <c r="B151">
        <f>[4]p15!B151</f>
        <v>2728.6593505335895</v>
      </c>
    </row>
    <row r="152" spans="1:2" x14ac:dyDescent="0.2">
      <c r="A152" t="s">
        <v>321</v>
      </c>
      <c r="B152">
        <f>[4]p15!B152</f>
        <v>380.09365774624854</v>
      </c>
    </row>
    <row r="153" spans="1:2" x14ac:dyDescent="0.2">
      <c r="A153" t="s">
        <v>322</v>
      </c>
      <c r="B153">
        <f>[4]p15!B153</f>
        <v>213.95169907592918</v>
      </c>
    </row>
    <row r="154" spans="1:2" x14ac:dyDescent="0.2">
      <c r="A154" t="s">
        <v>323</v>
      </c>
      <c r="B154">
        <f>[4]p15!B154</f>
        <v>19.959870202804922</v>
      </c>
    </row>
    <row r="155" spans="1:2" x14ac:dyDescent="0.2">
      <c r="A155" t="s">
        <v>324</v>
      </c>
      <c r="B155">
        <f>[4]p15!B155</f>
        <v>23.644769317168908</v>
      </c>
    </row>
    <row r="156" spans="1:2" x14ac:dyDescent="0.2">
      <c r="A156" t="s">
        <v>325</v>
      </c>
      <c r="B156">
        <f>[4]p15!B156</f>
        <v>30.407492619699884</v>
      </c>
    </row>
    <row r="157" spans="1:2" x14ac:dyDescent="0.2">
      <c r="A157" t="s">
        <v>326</v>
      </c>
      <c r="B157">
        <f>[4]p15!B157</f>
        <v>23000032</v>
      </c>
    </row>
    <row r="158" spans="1:2" x14ac:dyDescent="0.2">
      <c r="A158" t="s">
        <v>327</v>
      </c>
      <c r="B158">
        <f>[4]p15!B158</f>
        <v>1100000</v>
      </c>
    </row>
    <row r="159" spans="1:2" x14ac:dyDescent="0.2">
      <c r="A159" t="s">
        <v>328</v>
      </c>
      <c r="B159">
        <f>[4]p15!B159</f>
        <v>900001.5</v>
      </c>
    </row>
    <row r="160" spans="1:2" x14ac:dyDescent="0.2">
      <c r="A160" t="s">
        <v>329</v>
      </c>
      <c r="B160">
        <f>[4]p15!B160</f>
        <v>160000.1</v>
      </c>
    </row>
    <row r="161" spans="1:2" x14ac:dyDescent="0.2">
      <c r="A161" t="s">
        <v>330</v>
      </c>
      <c r="B161">
        <f>[4]p15!B161</f>
        <v>650000.12</v>
      </c>
    </row>
    <row r="162" spans="1:2" x14ac:dyDescent="0.2">
      <c r="A162" t="s">
        <v>331</v>
      </c>
      <c r="B162">
        <f>[4]p15!B162</f>
        <v>900000</v>
      </c>
    </row>
    <row r="163" spans="1:2" x14ac:dyDescent="0.2">
      <c r="A163" t="s">
        <v>332</v>
      </c>
      <c r="B163">
        <f>[4]p15!B163</f>
        <v>20304577.799999997</v>
      </c>
    </row>
    <row r="164" spans="1:2" x14ac:dyDescent="0.2">
      <c r="A164" t="s">
        <v>333</v>
      </c>
      <c r="B164">
        <f>[4]p15!B164</f>
        <v>0</v>
      </c>
    </row>
    <row r="165" spans="1:2" x14ac:dyDescent="0.2">
      <c r="A165" t="s">
        <v>334</v>
      </c>
      <c r="B165">
        <f>[4]p15!B165</f>
        <v>614318.04</v>
      </c>
    </row>
    <row r="166" spans="1:2" x14ac:dyDescent="0.2">
      <c r="A166" t="s">
        <v>335</v>
      </c>
      <c r="B166">
        <f>[4]p15!B166</f>
        <v>139483.12050000002</v>
      </c>
    </row>
    <row r="167" spans="1:2" x14ac:dyDescent="0.2">
      <c r="A167" t="s">
        <v>336</v>
      </c>
      <c r="B167">
        <f>[4]p15!B167</f>
        <v>239029.11</v>
      </c>
    </row>
    <row r="168" spans="1:2" x14ac:dyDescent="0.2">
      <c r="A168" t="s">
        <v>337</v>
      </c>
      <c r="B168">
        <f>[4]p15!B168</f>
        <v>0</v>
      </c>
    </row>
    <row r="169" spans="1:2" x14ac:dyDescent="0.2">
      <c r="A169" t="s">
        <v>338</v>
      </c>
      <c r="B169">
        <f>[4]p15!B169</f>
        <v>3</v>
      </c>
    </row>
    <row r="170" spans="1:2" x14ac:dyDescent="0.2">
      <c r="A170" t="s">
        <v>339</v>
      </c>
      <c r="B170">
        <f>[4]p15!B170</f>
        <v>6</v>
      </c>
    </row>
    <row r="171" spans="1:2" x14ac:dyDescent="0.2">
      <c r="A171" t="s">
        <v>340</v>
      </c>
      <c r="B171">
        <f>[4]p15!B171</f>
        <v>310194</v>
      </c>
    </row>
    <row r="172" spans="1:2" x14ac:dyDescent="0.2">
      <c r="A172" t="s">
        <v>341</v>
      </c>
      <c r="B172">
        <f>[4]p15!B172</f>
        <v>8608446.0000000019</v>
      </c>
    </row>
    <row r="173" spans="1:2" x14ac:dyDescent="0.2">
      <c r="A173" t="s">
        <v>342</v>
      </c>
      <c r="B173">
        <f>[4]p15!B173</f>
        <v>30249912.000000004</v>
      </c>
    </row>
    <row r="174" spans="1:2" x14ac:dyDescent="0.2">
      <c r="A174" t="s">
        <v>343</v>
      </c>
      <c r="B174">
        <f>[4]p15!B174</f>
        <v>310194</v>
      </c>
    </row>
    <row r="175" spans="1:2" x14ac:dyDescent="0.2">
      <c r="A175" t="s">
        <v>344</v>
      </c>
      <c r="B175">
        <f>[4]p15!B175</f>
        <v>8608446.0000000019</v>
      </c>
    </row>
    <row r="176" spans="1:2" x14ac:dyDescent="0.2">
      <c r="A176" t="s">
        <v>345</v>
      </c>
      <c r="B176">
        <f>[4]p15!B176</f>
        <v>30249912.000000004</v>
      </c>
    </row>
    <row r="177" spans="1:2" x14ac:dyDescent="0.2">
      <c r="A177" t="s">
        <v>346</v>
      </c>
      <c r="B177">
        <f>[4]p15!B177</f>
        <v>306316</v>
      </c>
    </row>
    <row r="178" spans="1:2" x14ac:dyDescent="0.2">
      <c r="A178" t="s">
        <v>347</v>
      </c>
      <c r="B178">
        <f>[4]p15!B178</f>
        <v>8403627.3000000007</v>
      </c>
    </row>
    <row r="179" spans="1:2" x14ac:dyDescent="0.2">
      <c r="A179" t="s">
        <v>348</v>
      </c>
      <c r="B179">
        <f>[4]p15!B179</f>
        <v>29510161.5</v>
      </c>
    </row>
    <row r="180" spans="1:2" x14ac:dyDescent="0.2">
      <c r="A180" t="s">
        <v>349</v>
      </c>
      <c r="B180">
        <f>[4]p15!B180</f>
        <v>310499</v>
      </c>
    </row>
    <row r="181" spans="1:2" x14ac:dyDescent="0.2">
      <c r="A181" t="s">
        <v>350</v>
      </c>
      <c r="B181">
        <f>[4]p15!B181</f>
        <v>1834648</v>
      </c>
    </row>
    <row r="182" spans="1:2" x14ac:dyDescent="0.2">
      <c r="A182" t="s">
        <v>351</v>
      </c>
      <c r="B182">
        <f>[4]p15!B182</f>
        <v>7094567</v>
      </c>
    </row>
    <row r="183" spans="1:2" x14ac:dyDescent="0.2">
      <c r="A183" t="s">
        <v>352</v>
      </c>
      <c r="B183">
        <f>[4]p15!B183</f>
        <v>310499</v>
      </c>
    </row>
    <row r="184" spans="1:2" x14ac:dyDescent="0.2">
      <c r="A184" t="s">
        <v>353</v>
      </c>
      <c r="B184">
        <f>[4]p15!B184</f>
        <v>1834648</v>
      </c>
    </row>
    <row r="185" spans="1:2" x14ac:dyDescent="0.2">
      <c r="A185" t="s">
        <v>354</v>
      </c>
      <c r="B185">
        <f>[4]p15!B185</f>
        <v>7094567</v>
      </c>
    </row>
    <row r="186" spans="1:2" x14ac:dyDescent="0.2">
      <c r="A186" t="s">
        <v>355</v>
      </c>
      <c r="B186">
        <f>[4]p15!B186</f>
        <v>306617</v>
      </c>
    </row>
    <row r="187" spans="1:2" x14ac:dyDescent="0.2">
      <c r="A187" t="s">
        <v>356</v>
      </c>
      <c r="B187">
        <f>[4]p15!B187</f>
        <v>1826884</v>
      </c>
    </row>
    <row r="188" spans="1:2" x14ac:dyDescent="0.2">
      <c r="A188" t="s">
        <v>357</v>
      </c>
      <c r="B188">
        <f>[4]p15!B188</f>
        <v>6992547</v>
      </c>
    </row>
    <row r="189" spans="1:2" x14ac:dyDescent="0.2">
      <c r="A189" t="s">
        <v>358</v>
      </c>
      <c r="B189">
        <f>[4]p15!B189</f>
        <v>0</v>
      </c>
    </row>
    <row r="190" spans="1:2" x14ac:dyDescent="0.2">
      <c r="A190" t="s">
        <v>359</v>
      </c>
      <c r="B190">
        <f>[4]p15!B190</f>
        <v>0</v>
      </c>
    </row>
    <row r="191" spans="1:2" x14ac:dyDescent="0.2">
      <c r="A191" t="s">
        <v>360</v>
      </c>
      <c r="B191">
        <f>[4]p15!B191</f>
        <v>0</v>
      </c>
    </row>
    <row r="192" spans="1:2" x14ac:dyDescent="0.2">
      <c r="A192" t="s">
        <v>361</v>
      </c>
      <c r="B192">
        <f>[4]p15!B192</f>
        <v>179522</v>
      </c>
    </row>
    <row r="193" spans="1:2" x14ac:dyDescent="0.2">
      <c r="A193" t="s">
        <v>362</v>
      </c>
      <c r="B193">
        <f>[4]p15!B193</f>
        <v>22488928.5</v>
      </c>
    </row>
    <row r="194" spans="1:2" x14ac:dyDescent="0.2">
      <c r="A194" t="s">
        <v>363</v>
      </c>
      <c r="B194">
        <f>[4]p15!B194</f>
        <v>125.27114644383838</v>
      </c>
    </row>
    <row r="195" spans="1:2" x14ac:dyDescent="0.2">
      <c r="A195" t="s">
        <v>364</v>
      </c>
      <c r="B195">
        <f>[4]p15!B195</f>
        <v>0</v>
      </c>
    </row>
    <row r="196" spans="1:2" x14ac:dyDescent="0.2">
      <c r="A196" t="s">
        <v>365</v>
      </c>
      <c r="B196">
        <f>[4]p15!B196</f>
        <v>0</v>
      </c>
    </row>
    <row r="197" spans="1:2" x14ac:dyDescent="0.2">
      <c r="A197" t="s">
        <v>366</v>
      </c>
      <c r="B197">
        <f>[4]p15!B197</f>
        <v>0</v>
      </c>
    </row>
    <row r="198" spans="1:2" x14ac:dyDescent="0.2">
      <c r="A198" t="s">
        <v>367</v>
      </c>
      <c r="B198">
        <f>[4]p15!B198</f>
        <v>0</v>
      </c>
    </row>
    <row r="199" spans="1:2" x14ac:dyDescent="0.2">
      <c r="A199" t="s">
        <v>368</v>
      </c>
      <c r="B199">
        <f>[4]p15!B199</f>
        <v>0</v>
      </c>
    </row>
    <row r="200" spans="1:2" x14ac:dyDescent="0.2">
      <c r="A200" t="s">
        <v>369</v>
      </c>
      <c r="B200">
        <f>[4]p15!B200</f>
        <v>0</v>
      </c>
    </row>
    <row r="201" spans="1:2" x14ac:dyDescent="0.2">
      <c r="A201" t="s">
        <v>370</v>
      </c>
      <c r="B201">
        <f>[4]p15!B201</f>
        <v>103403</v>
      </c>
    </row>
    <row r="202" spans="1:2" x14ac:dyDescent="0.2">
      <c r="A202" t="s">
        <v>371</v>
      </c>
      <c r="B202">
        <f>[4]p15!B202</f>
        <v>2973625</v>
      </c>
    </row>
    <row r="203" spans="1:2" x14ac:dyDescent="0.2">
      <c r="A203" t="s">
        <v>372</v>
      </c>
      <c r="B203">
        <f>[4]p15!B203</f>
        <v>28.757628849046213</v>
      </c>
    </row>
    <row r="204" spans="1:2" x14ac:dyDescent="0.2">
      <c r="A204" t="s">
        <v>373</v>
      </c>
      <c r="B204">
        <f>[4]p15!B204</f>
        <v>0</v>
      </c>
    </row>
    <row r="205" spans="1:2" x14ac:dyDescent="0.2">
      <c r="A205" t="s">
        <v>374</v>
      </c>
      <c r="B205">
        <f>[4]p15!B205</f>
        <v>0</v>
      </c>
    </row>
    <row r="206" spans="1:2" x14ac:dyDescent="0.2">
      <c r="A206" t="s">
        <v>375</v>
      </c>
      <c r="B206">
        <f>[4]p15!B206</f>
        <v>0</v>
      </c>
    </row>
    <row r="207" spans="1:2" x14ac:dyDescent="0.2">
      <c r="A207" t="s">
        <v>376</v>
      </c>
      <c r="B207">
        <f>[4]p15!B207</f>
        <v>92756</v>
      </c>
    </row>
    <row r="208" spans="1:2" x14ac:dyDescent="0.2">
      <c r="A208" t="s">
        <v>377</v>
      </c>
      <c r="B208">
        <f>[4]p15!B208</f>
        <v>173144</v>
      </c>
    </row>
    <row r="209" spans="1:2" x14ac:dyDescent="0.2">
      <c r="A209" t="s">
        <v>378</v>
      </c>
      <c r="B209">
        <f>[4]p15!B209</f>
        <v>0</v>
      </c>
    </row>
    <row r="210" spans="1:2" x14ac:dyDescent="0.2">
      <c r="A210" t="s">
        <v>379</v>
      </c>
      <c r="B210">
        <f>[4]p15!B210</f>
        <v>0</v>
      </c>
    </row>
    <row r="211" spans="1:2" x14ac:dyDescent="0.2">
      <c r="A211" t="s">
        <v>380</v>
      </c>
      <c r="B211">
        <f>[4]p15!B211</f>
        <v>461958</v>
      </c>
    </row>
    <row r="212" spans="1:2" x14ac:dyDescent="0.2">
      <c r="A212" t="s">
        <v>381</v>
      </c>
      <c r="B212">
        <f>[4]p15!B212</f>
        <v>587454</v>
      </c>
    </row>
    <row r="213" spans="1:2" x14ac:dyDescent="0.2">
      <c r="A213" t="s">
        <v>382</v>
      </c>
      <c r="B213">
        <f>[4]p15!B213</f>
        <v>24899479.445115753</v>
      </c>
    </row>
    <row r="214" spans="1:2" x14ac:dyDescent="0.2">
      <c r="A214" t="s">
        <v>137</v>
      </c>
      <c r="B214">
        <f>[4]p15!B214</f>
        <v>382620</v>
      </c>
    </row>
    <row r="215" spans="1:2" x14ac:dyDescent="0.2">
      <c r="A215" t="s">
        <v>383</v>
      </c>
      <c r="B215">
        <f>[4]p15!B215</f>
        <v>112859.96005611369</v>
      </c>
    </row>
    <row r="216" spans="1:2" x14ac:dyDescent="0.2">
      <c r="A216" t="s">
        <v>384</v>
      </c>
      <c r="B216">
        <f>[4]p15!B216</f>
        <v>25394959.405171867</v>
      </c>
    </row>
    <row r="217" spans="1:2" x14ac:dyDescent="0.2">
      <c r="A217" t="s">
        <v>385</v>
      </c>
      <c r="B217">
        <f>[4]p15!B217</f>
        <v>11429560</v>
      </c>
    </row>
    <row r="218" spans="1:2" x14ac:dyDescent="0.2">
      <c r="A218" t="s">
        <v>386</v>
      </c>
      <c r="B218">
        <f>[4]p15!B218</f>
        <v>727858</v>
      </c>
    </row>
    <row r="219" spans="1:2" x14ac:dyDescent="0.2">
      <c r="A219" t="s">
        <v>387</v>
      </c>
      <c r="B219">
        <f>[4]p15!B219</f>
        <v>3537744</v>
      </c>
    </row>
    <row r="220" spans="1:2" x14ac:dyDescent="0.2">
      <c r="A220" t="s">
        <v>388</v>
      </c>
      <c r="B220">
        <f>[4]p15!B220</f>
        <v>845372</v>
      </c>
    </row>
    <row r="221" spans="1:2" x14ac:dyDescent="0.2">
      <c r="A221" t="s">
        <v>145</v>
      </c>
      <c r="B221">
        <f>[4]p15!B221</f>
        <v>3700000</v>
      </c>
    </row>
    <row r="222" spans="1:2" x14ac:dyDescent="0.2">
      <c r="A222" t="s">
        <v>146</v>
      </c>
      <c r="B222">
        <f>[4]p15!B222</f>
        <v>410463</v>
      </c>
    </row>
    <row r="223" spans="1:2" x14ac:dyDescent="0.2">
      <c r="A223" t="s">
        <v>389</v>
      </c>
      <c r="B223">
        <f>[4]p15!B223</f>
        <v>139664</v>
      </c>
    </row>
    <row r="224" spans="1:2" x14ac:dyDescent="0.2">
      <c r="A224" t="s">
        <v>390</v>
      </c>
      <c r="B224">
        <f>[4]p15!B224</f>
        <v>0</v>
      </c>
    </row>
    <row r="225" spans="1:2" x14ac:dyDescent="0.2">
      <c r="A225" t="s">
        <v>391</v>
      </c>
      <c r="B225">
        <f>[4]p15!B225</f>
        <v>0</v>
      </c>
    </row>
    <row r="226" spans="1:2" x14ac:dyDescent="0.2">
      <c r="A226" t="s">
        <v>392</v>
      </c>
      <c r="B226">
        <f>[4]p15!B226</f>
        <v>750000</v>
      </c>
    </row>
    <row r="227" spans="1:2" x14ac:dyDescent="0.2">
      <c r="A227" t="s">
        <v>152</v>
      </c>
      <c r="B227">
        <f>[4]p15!B227</f>
        <v>160000</v>
      </c>
    </row>
    <row r="228" spans="1:2" x14ac:dyDescent="0.2">
      <c r="A228" t="s">
        <v>393</v>
      </c>
      <c r="B228">
        <f>[4]p15!B228</f>
        <v>150000</v>
      </c>
    </row>
    <row r="229" spans="1:2" x14ac:dyDescent="0.2">
      <c r="A229" t="s">
        <v>394</v>
      </c>
      <c r="B229">
        <f>[4]p15!B229</f>
        <v>101091</v>
      </c>
    </row>
    <row r="230" spans="1:2" x14ac:dyDescent="0.2">
      <c r="A230" t="s">
        <v>395</v>
      </c>
      <c r="B230">
        <f>[4]p15!B230</f>
        <v>1741144.3845837666</v>
      </c>
    </row>
    <row r="231" spans="1:2" x14ac:dyDescent="0.2">
      <c r="A231" t="s">
        <v>396</v>
      </c>
      <c r="B231">
        <f>[4]p15!B231</f>
        <v>23692896.384583768</v>
      </c>
    </row>
    <row r="232" spans="1:2" x14ac:dyDescent="0.2">
      <c r="A232" t="s">
        <v>397</v>
      </c>
      <c r="B232">
        <f>[4]p15!B232</f>
        <v>1702063.0205881</v>
      </c>
    </row>
    <row r="233" spans="1:2" x14ac:dyDescent="0.2">
      <c r="A233" t="s">
        <v>398</v>
      </c>
      <c r="B233">
        <f>[4]p15!B233</f>
        <v>578701</v>
      </c>
    </row>
    <row r="234" spans="1:2" x14ac:dyDescent="0.2">
      <c r="A234" t="s">
        <v>243</v>
      </c>
      <c r="B234">
        <f>[4]p15!B234</f>
        <v>1123362.0205881</v>
      </c>
    </row>
    <row r="235" spans="1:2" x14ac:dyDescent="0.2">
      <c r="A235" t="s">
        <v>399</v>
      </c>
      <c r="B235">
        <f>[4]p15!B235</f>
        <v>6250000</v>
      </c>
    </row>
    <row r="236" spans="1:2" x14ac:dyDescent="0.2">
      <c r="A236" t="s">
        <v>400</v>
      </c>
      <c r="B236">
        <f>[4]p15!B236</f>
        <v>11666666.666666668</v>
      </c>
    </row>
    <row r="237" spans="1:2" x14ac:dyDescent="0.2">
      <c r="A237" t="s">
        <v>401</v>
      </c>
      <c r="B237">
        <f>[4]p15!B237</f>
        <v>10000000</v>
      </c>
    </row>
    <row r="238" spans="1:2" x14ac:dyDescent="0.2">
      <c r="A238" t="s">
        <v>402</v>
      </c>
      <c r="B238">
        <f>[4]p15!B238</f>
        <v>400</v>
      </c>
    </row>
    <row r="239" spans="1:2" x14ac:dyDescent="0.2">
      <c r="A239" t="s">
        <v>403</v>
      </c>
      <c r="B239">
        <f>[4]p15!B239</f>
        <v>300</v>
      </c>
    </row>
    <row r="240" spans="1:2" x14ac:dyDescent="0.2">
      <c r="A240" t="s">
        <v>404</v>
      </c>
      <c r="B240">
        <f>[4]p15!B240</f>
        <v>1000</v>
      </c>
    </row>
    <row r="241" spans="1:2" x14ac:dyDescent="0.2">
      <c r="A241" t="s">
        <v>405</v>
      </c>
      <c r="B241">
        <f>[4]p15!B241</f>
        <v>1.4</v>
      </c>
    </row>
    <row r="242" spans="1:2" x14ac:dyDescent="0.2">
      <c r="A242" t="s">
        <v>406</v>
      </c>
      <c r="B242">
        <f>[4]p15!B242</f>
        <v>2.2799999999999998</v>
      </c>
    </row>
    <row r="243" spans="1:2" x14ac:dyDescent="0.2">
      <c r="A243" t="s">
        <v>407</v>
      </c>
      <c r="B243">
        <f>[4]p15!B243</f>
        <v>48443101</v>
      </c>
    </row>
    <row r="244" spans="1:2" x14ac:dyDescent="0.2">
      <c r="A244" t="s">
        <v>408</v>
      </c>
      <c r="B244">
        <f>[4]p15!B244</f>
        <v>30029859</v>
      </c>
    </row>
    <row r="245" spans="1:2" x14ac:dyDescent="0.2">
      <c r="A245" t="s">
        <v>409</v>
      </c>
      <c r="B245">
        <f>[4]p15!B245</f>
        <v>29000</v>
      </c>
    </row>
    <row r="246" spans="1:2" x14ac:dyDescent="0.2">
      <c r="A246" t="s">
        <v>410</v>
      </c>
      <c r="B246">
        <f>[4]p15!B246</f>
        <v>0</v>
      </c>
    </row>
    <row r="247" spans="1:2" x14ac:dyDescent="0.2">
      <c r="A247" t="s">
        <v>411</v>
      </c>
      <c r="B247">
        <f>[4]p15!B247</f>
        <v>2.5</v>
      </c>
    </row>
    <row r="248" spans="1:2" x14ac:dyDescent="0.2">
      <c r="A248" t="s">
        <v>412</v>
      </c>
      <c r="B248">
        <f>[4]p15!B248</f>
        <v>2.3565874075284365</v>
      </c>
    </row>
    <row r="249" spans="1:2" x14ac:dyDescent="0.2">
      <c r="A249" t="s">
        <v>413</v>
      </c>
      <c r="B249">
        <f>[4]p15!B249</f>
        <v>400</v>
      </c>
    </row>
    <row r="250" spans="1:2" x14ac:dyDescent="0.2">
      <c r="A250" t="s">
        <v>414</v>
      </c>
      <c r="B250">
        <f>[4]p15!B250</f>
        <v>8</v>
      </c>
    </row>
    <row r="251" spans="1:2" x14ac:dyDescent="0.2">
      <c r="A251" t="s">
        <v>415</v>
      </c>
      <c r="B251">
        <f>[4]p15!B251</f>
        <v>-2</v>
      </c>
    </row>
    <row r="252" spans="1:2" x14ac:dyDescent="0.2">
      <c r="A252" t="s">
        <v>416</v>
      </c>
      <c r="B252">
        <f>[4]p15!B252</f>
        <v>-1</v>
      </c>
    </row>
    <row r="253" spans="1:2" x14ac:dyDescent="0.2">
      <c r="A253" t="s">
        <v>417</v>
      </c>
      <c r="B253">
        <f>[4]p15!B253</f>
        <v>-1</v>
      </c>
    </row>
    <row r="254" spans="1:2" x14ac:dyDescent="0.2">
      <c r="A254" t="s">
        <v>418</v>
      </c>
      <c r="B254">
        <f>[4]p15!B254</f>
        <v>51072.522982635346</v>
      </c>
    </row>
    <row r="255" spans="1:2" x14ac:dyDescent="0.2">
      <c r="A255" t="s">
        <v>419</v>
      </c>
      <c r="B255">
        <f>[4]p15!B255</f>
        <v>0</v>
      </c>
    </row>
    <row r="256" spans="1:2" x14ac:dyDescent="0.2">
      <c r="A256" t="s">
        <v>420</v>
      </c>
      <c r="B256">
        <f>[4]p15!B256</f>
        <v>-4140.7867494823868</v>
      </c>
    </row>
    <row r="257" spans="1:2" x14ac:dyDescent="0.2">
      <c r="A257" t="s">
        <v>421</v>
      </c>
      <c r="B257">
        <f>[4]p15!B257</f>
        <v>48840.048840048883</v>
      </c>
    </row>
    <row r="258" spans="1:2" x14ac:dyDescent="0.2">
      <c r="A258" t="s">
        <v>422</v>
      </c>
      <c r="B258">
        <f>[4]p15!B258</f>
        <v>17088.174982911842</v>
      </c>
    </row>
    <row r="259" spans="1:2" x14ac:dyDescent="0.2">
      <c r="A259" t="s">
        <v>423</v>
      </c>
      <c r="B259">
        <f>[4]p15!B259</f>
        <v>5</v>
      </c>
    </row>
    <row r="260" spans="1:2" x14ac:dyDescent="0.2">
      <c r="A260" t="s">
        <v>1065</v>
      </c>
      <c r="B260">
        <f>[4]p15!B260</f>
        <v>13.962166520847751</v>
      </c>
    </row>
    <row r="261" spans="1:2" x14ac:dyDescent="0.2">
      <c r="A261" t="s">
        <v>1066</v>
      </c>
      <c r="B261">
        <f>[4]p15!B261</f>
        <v>22.805477191414695</v>
      </c>
    </row>
    <row r="262" spans="1:2" x14ac:dyDescent="0.2">
      <c r="A262" t="s">
        <v>227</v>
      </c>
      <c r="B262">
        <f>[4]p15!B262</f>
        <v>88</v>
      </c>
    </row>
    <row r="263" spans="1:2" x14ac:dyDescent="0.2">
      <c r="A263" t="s">
        <v>228</v>
      </c>
      <c r="B263">
        <f>[4]p15!B263</f>
        <v>87</v>
      </c>
    </row>
    <row r="264" spans="1:2" x14ac:dyDescent="0.2">
      <c r="A264" t="s">
        <v>346</v>
      </c>
      <c r="B264">
        <f>[4]p15!B264</f>
        <v>306316</v>
      </c>
    </row>
    <row r="265" spans="1:2" x14ac:dyDescent="0.2">
      <c r="A265" t="s">
        <v>355</v>
      </c>
      <c r="B265">
        <f>[4]p15!B265</f>
        <v>306617</v>
      </c>
    </row>
    <row r="266" spans="1:2" x14ac:dyDescent="0.2">
      <c r="A266" t="s">
        <v>338</v>
      </c>
      <c r="B266">
        <f>[4]p15!B266</f>
        <v>3</v>
      </c>
    </row>
    <row r="267" spans="1:2" x14ac:dyDescent="0.2">
      <c r="A267" t="s">
        <v>339</v>
      </c>
      <c r="B267">
        <f>[4]p15!B267</f>
        <v>6</v>
      </c>
    </row>
    <row r="268" spans="1:2" x14ac:dyDescent="0.2">
      <c r="A268" t="s">
        <v>1067</v>
      </c>
      <c r="B268">
        <f>[4]p15!B268</f>
        <v>735158.4</v>
      </c>
    </row>
    <row r="269" spans="1:2" x14ac:dyDescent="0.2">
      <c r="A269" t="s">
        <v>1068</v>
      </c>
      <c r="B269">
        <f>[4]p15!B269</f>
        <v>919851</v>
      </c>
    </row>
    <row r="270" spans="1:2" x14ac:dyDescent="0.2">
      <c r="A270" t="s">
        <v>1069</v>
      </c>
      <c r="B270">
        <f>[4]p15!B270</f>
        <v>431954.12793433759</v>
      </c>
    </row>
    <row r="271" spans="1:2" x14ac:dyDescent="0.2">
      <c r="A271" t="s">
        <v>1070</v>
      </c>
      <c r="B271">
        <f>[4]p15!B271</f>
        <v>0.78586544121906055</v>
      </c>
    </row>
    <row r="272" spans="1:2" x14ac:dyDescent="0.2">
      <c r="A272" t="s">
        <v>1071</v>
      </c>
      <c r="B272">
        <f>[4]p15!B272</f>
        <v>0.91840041541833151</v>
      </c>
    </row>
    <row r="273" spans="1:2" x14ac:dyDescent="0.2">
      <c r="A273" t="s">
        <v>1072</v>
      </c>
      <c r="B273">
        <f>[4]p15!B273</f>
        <v>0.3950518820579132</v>
      </c>
    </row>
    <row r="274" spans="1:2" x14ac:dyDescent="0.2">
      <c r="A274" t="s">
        <v>1073</v>
      </c>
      <c r="B274">
        <f>[4]p15!B274</f>
        <v>0.36207898140975686</v>
      </c>
    </row>
    <row r="275" spans="1:2" x14ac:dyDescent="0.2">
      <c r="A275" t="s">
        <v>1087</v>
      </c>
      <c r="B275">
        <f>[4]p15!B275</f>
        <v>0.46476692006813314</v>
      </c>
    </row>
    <row r="276" spans="1:2" x14ac:dyDescent="0.2">
      <c r="A276" t="s">
        <v>1088</v>
      </c>
      <c r="B276">
        <f>[4]p15!B276</f>
        <v>0.42597527224677278</v>
      </c>
    </row>
    <row r="277" spans="1:2" x14ac:dyDescent="0.2">
      <c r="A277" t="s">
        <v>1091</v>
      </c>
      <c r="B277">
        <f>[4]p15!B277</f>
        <v>1383625.0205881</v>
      </c>
    </row>
    <row r="278" spans="1:2" x14ac:dyDescent="0.2">
      <c r="A278" t="s">
        <v>1092</v>
      </c>
      <c r="B278">
        <f>[4]p15!B278</f>
        <v>0.76020078838452143</v>
      </c>
    </row>
    <row r="279" spans="1:2" x14ac:dyDescent="0.2">
      <c r="A279" t="s">
        <v>1093</v>
      </c>
      <c r="B279">
        <f>[4]p15!B279</f>
        <v>0.43188299505434219</v>
      </c>
    </row>
    <row r="280" spans="1:2" x14ac:dyDescent="0.2">
      <c r="A280" t="s">
        <v>1094</v>
      </c>
      <c r="B280">
        <f>[4]p15!B280</f>
        <v>0.56811700494565787</v>
      </c>
    </row>
    <row r="281" spans="1:2" x14ac:dyDescent="0.2">
      <c r="A281" t="s">
        <v>1099</v>
      </c>
      <c r="B281">
        <f>[4]p15!B281</f>
        <v>6.0191999999999996E-2</v>
      </c>
    </row>
    <row r="282" spans="1:2" x14ac:dyDescent="0.2">
      <c r="A282" t="s">
        <v>1100</v>
      </c>
      <c r="B282">
        <f>[4]p15!B282</f>
        <v>0.11140301182576783</v>
      </c>
    </row>
    <row r="283" spans="1:2" x14ac:dyDescent="0.2">
      <c r="A283" t="s">
        <v>1095</v>
      </c>
      <c r="B283">
        <f>[4]p15!B283</f>
        <v>18413242</v>
      </c>
    </row>
    <row r="284" spans="1:2" x14ac:dyDescent="0.2">
      <c r="A284" t="s">
        <v>1096</v>
      </c>
      <c r="B284">
        <f>[4]p15!B284</f>
        <v>24221550.781510495</v>
      </c>
    </row>
    <row r="285" spans="1:2" x14ac:dyDescent="0.2">
      <c r="A285" t="s">
        <v>1097</v>
      </c>
      <c r="B285">
        <f>[4]p15!B285</f>
        <v>951670.89265376236</v>
      </c>
    </row>
    <row r="286" spans="1:2" x14ac:dyDescent="0.2">
      <c r="A286" t="s">
        <v>1101</v>
      </c>
      <c r="B286">
        <f>[4]p15!B286</f>
        <v>0</v>
      </c>
    </row>
    <row r="287" spans="1:2" x14ac:dyDescent="0.2">
      <c r="A287" t="s">
        <v>1102</v>
      </c>
      <c r="B287">
        <f>[4]p15!B287</f>
        <v>0</v>
      </c>
    </row>
    <row r="288" spans="1:2" x14ac:dyDescent="0.2">
      <c r="A288" t="s">
        <v>1103</v>
      </c>
      <c r="B288">
        <f>[4]p15!B288</f>
        <v>0</v>
      </c>
    </row>
    <row r="289" spans="1:2" x14ac:dyDescent="0.2">
      <c r="A289" t="s">
        <v>1069</v>
      </c>
      <c r="B289">
        <f>[4]p15!B289</f>
        <v>431954.12793433759</v>
      </c>
    </row>
    <row r="290" spans="1:2" x14ac:dyDescent="0.2">
      <c r="A290" t="s">
        <v>508</v>
      </c>
      <c r="B290">
        <f>[4]p15!B290</f>
        <v>8.9285846658691881E-2</v>
      </c>
    </row>
    <row r="291" spans="1:2" x14ac:dyDescent="0.2">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505</v>
      </c>
    </row>
    <row r="2" spans="1:11" x14ac:dyDescent="0.2">
      <c r="A2">
        <v>16</v>
      </c>
      <c r="B2" t="s">
        <v>176</v>
      </c>
      <c r="C2" t="s">
        <v>177</v>
      </c>
      <c r="D2" t="s">
        <v>178</v>
      </c>
      <c r="E2" t="s">
        <v>8</v>
      </c>
      <c r="F2" t="s">
        <v>179</v>
      </c>
      <c r="G2" t="s">
        <v>10</v>
      </c>
      <c r="H2" t="s">
        <v>180</v>
      </c>
    </row>
    <row r="3" spans="1:11" x14ac:dyDescent="0.2">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
      <c r="A5" t="s">
        <v>183</v>
      </c>
      <c r="B5">
        <f>[4]p16!B5</f>
        <v>0</v>
      </c>
      <c r="C5">
        <f>[4]p16!C5</f>
        <v>0</v>
      </c>
      <c r="D5">
        <f>[4]p16!D5</f>
        <v>87144</v>
      </c>
      <c r="E5">
        <f>[4]p16!E5</f>
        <v>0</v>
      </c>
      <c r="F5">
        <f>[4]p16!F5</f>
        <v>0</v>
      </c>
      <c r="G5">
        <f>[4]p16!G5</f>
        <v>0</v>
      </c>
      <c r="H5">
        <f>[4]p16!H5</f>
        <v>0</v>
      </c>
      <c r="I5">
        <f>[4]p16!I5</f>
        <v>0</v>
      </c>
      <c r="J5">
        <f>[4]p16!J5</f>
        <v>0</v>
      </c>
      <c r="K5">
        <f>[4]p16!K5</f>
        <v>0</v>
      </c>
    </row>
    <row r="6" spans="1:11" x14ac:dyDescent="0.2">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
      <c r="A7" t="s">
        <v>185</v>
      </c>
      <c r="B7">
        <f>[4]p16!B7</f>
        <v>0</v>
      </c>
      <c r="C7">
        <f>[4]p16!C7</f>
        <v>0</v>
      </c>
      <c r="D7">
        <f>[4]p16!D7</f>
        <v>1342102</v>
      </c>
      <c r="E7">
        <f>[4]p16!E7</f>
        <v>0</v>
      </c>
      <c r="F7">
        <f>[4]p16!F7</f>
        <v>0</v>
      </c>
      <c r="G7">
        <f>[4]p16!G7</f>
        <v>0</v>
      </c>
      <c r="H7">
        <f>[4]p16!H7</f>
        <v>0</v>
      </c>
      <c r="I7">
        <f>[4]p16!I7</f>
        <v>0</v>
      </c>
      <c r="J7">
        <f>[4]p16!J7</f>
        <v>0</v>
      </c>
      <c r="K7">
        <f>[4]p16!K7</f>
        <v>0</v>
      </c>
    </row>
    <row r="8" spans="1:11" x14ac:dyDescent="0.2">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2">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2">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2">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2">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2">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2">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2">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2">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2">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2">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2">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2">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2">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2">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2">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2">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2">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2">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5" thickBot="1" x14ac:dyDescent="0.25">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x14ac:dyDescent="0.2">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2">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x14ac:dyDescent="0.2">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x14ac:dyDescent="0.2">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x14ac:dyDescent="0.2">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x14ac:dyDescent="0.2">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x14ac:dyDescent="0.2">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x14ac:dyDescent="0.2">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2">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2">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2">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2">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
      <c r="A76" t="s">
        <v>437</v>
      </c>
      <c r="B76">
        <f>[4]p16!B76</f>
        <v>0</v>
      </c>
      <c r="C76">
        <f>[4]p16!C76</f>
        <v>0</v>
      </c>
      <c r="D76">
        <f>[4]p16!D76</f>
        <v>0</v>
      </c>
      <c r="E76">
        <f>[4]p16!E76</f>
        <v>0</v>
      </c>
      <c r="F76">
        <f>[4]p16!F76</f>
        <v>0</v>
      </c>
      <c r="G76">
        <f>[4]p16!G76</f>
        <v>0</v>
      </c>
      <c r="H76">
        <f>[4]p16!H76</f>
        <v>0</v>
      </c>
      <c r="I76">
        <f>[4]p16!I76</f>
        <v>0</v>
      </c>
      <c r="J76">
        <f>[4]p16!J76</f>
        <v>0</v>
      </c>
      <c r="K76">
        <f>[4]p16!K76</f>
        <v>0</v>
      </c>
    </row>
    <row r="77" spans="1:13" ht="13.5" thickBot="1" x14ac:dyDescent="0.25">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2">
      <c r="A78" t="s">
        <v>247</v>
      </c>
      <c r="B78">
        <f>[4]p16!B78</f>
        <v>1</v>
      </c>
    </row>
    <row r="79" spans="1:13" x14ac:dyDescent="0.2">
      <c r="A79" t="s">
        <v>248</v>
      </c>
      <c r="B79">
        <f>[4]p16!B79</f>
        <v>29000</v>
      </c>
    </row>
    <row r="80" spans="1:13" x14ac:dyDescent="0.2">
      <c r="A80" t="s">
        <v>249</v>
      </c>
      <c r="B80">
        <f>[4]p16!B80</f>
        <v>29000</v>
      </c>
    </row>
    <row r="81" spans="1:2" x14ac:dyDescent="0.2">
      <c r="A81" t="s">
        <v>250</v>
      </c>
      <c r="B81">
        <f>[4]p16!B81</f>
        <v>0</v>
      </c>
    </row>
    <row r="82" spans="1:2" x14ac:dyDescent="0.2">
      <c r="A82" t="s">
        <v>251</v>
      </c>
      <c r="B82">
        <f>[4]p16!B82</f>
        <v>0</v>
      </c>
    </row>
    <row r="83" spans="1:2" x14ac:dyDescent="0.2">
      <c r="A83" t="s">
        <v>252</v>
      </c>
      <c r="B83">
        <f>[4]p16!B83</f>
        <v>0</v>
      </c>
    </row>
    <row r="84" spans="1:2" x14ac:dyDescent="0.2">
      <c r="A84" t="s">
        <v>253</v>
      </c>
      <c r="B84">
        <f>[4]p16!B84</f>
        <v>0</v>
      </c>
    </row>
    <row r="85" spans="1:2" x14ac:dyDescent="0.2">
      <c r="A85" t="s">
        <v>254</v>
      </c>
      <c r="B85">
        <f>[4]p16!B85</f>
        <v>46863</v>
      </c>
    </row>
    <row r="86" spans="1:2" x14ac:dyDescent="0.2">
      <c r="A86" t="s">
        <v>255</v>
      </c>
      <c r="B86">
        <f>[4]p16!B86</f>
        <v>16825</v>
      </c>
    </row>
    <row r="87" spans="1:2" x14ac:dyDescent="0.2">
      <c r="A87" t="s">
        <v>256</v>
      </c>
      <c r="B87">
        <f>[4]p16!B87</f>
        <v>14103</v>
      </c>
    </row>
    <row r="88" spans="1:2" x14ac:dyDescent="0.2">
      <c r="A88" t="s">
        <v>257</v>
      </c>
      <c r="B88">
        <f>[4]p16!B88</f>
        <v>25579</v>
      </c>
    </row>
    <row r="89" spans="1:2" x14ac:dyDescent="0.2">
      <c r="A89" t="s">
        <v>258</v>
      </c>
      <c r="B89">
        <f>[4]p16!B89</f>
        <v>35258</v>
      </c>
    </row>
    <row r="90" spans="1:2" x14ac:dyDescent="0.2">
      <c r="A90" t="s">
        <v>259</v>
      </c>
      <c r="B90">
        <f>[4]p16!B90</f>
        <v>86938</v>
      </c>
    </row>
    <row r="91" spans="1:2" x14ac:dyDescent="0.2">
      <c r="A91" t="s">
        <v>260</v>
      </c>
      <c r="B91">
        <f>[4]p16!B91</f>
        <v>46863</v>
      </c>
    </row>
    <row r="92" spans="1:2" x14ac:dyDescent="0.2">
      <c r="A92" t="s">
        <v>261</v>
      </c>
      <c r="B92">
        <f>[4]p16!B92</f>
        <v>16825</v>
      </c>
    </row>
    <row r="93" spans="1:2" x14ac:dyDescent="0.2">
      <c r="A93" t="s">
        <v>262</v>
      </c>
      <c r="B93">
        <f>[4]p16!B93</f>
        <v>14103</v>
      </c>
    </row>
    <row r="94" spans="1:2" x14ac:dyDescent="0.2">
      <c r="A94" t="s">
        <v>263</v>
      </c>
      <c r="B94">
        <f>[4]p16!B94</f>
        <v>25579</v>
      </c>
    </row>
    <row r="95" spans="1:2" x14ac:dyDescent="0.2">
      <c r="A95" t="s">
        <v>264</v>
      </c>
      <c r="B95">
        <f>[4]p16!B95</f>
        <v>35258</v>
      </c>
    </row>
    <row r="96" spans="1:2" x14ac:dyDescent="0.2">
      <c r="A96" t="s">
        <v>265</v>
      </c>
      <c r="B96">
        <f>[4]p16!B96</f>
        <v>86938</v>
      </c>
    </row>
    <row r="97" spans="1:2" x14ac:dyDescent="0.2">
      <c r="A97" t="s">
        <v>266</v>
      </c>
      <c r="B97">
        <f>[4]p16!B97</f>
        <v>0</v>
      </c>
    </row>
    <row r="98" spans="1:2" x14ac:dyDescent="0.2">
      <c r="A98" t="s">
        <v>267</v>
      </c>
      <c r="B98">
        <f>[4]p16!B98</f>
        <v>0</v>
      </c>
    </row>
    <row r="99" spans="1:2" x14ac:dyDescent="0.2">
      <c r="A99" t="s">
        <v>268</v>
      </c>
      <c r="B99">
        <f>[4]p16!B99</f>
        <v>0</v>
      </c>
    </row>
    <row r="100" spans="1:2" x14ac:dyDescent="0.2">
      <c r="A100" t="s">
        <v>269</v>
      </c>
      <c r="B100">
        <f>[4]p16!B100</f>
        <v>0</v>
      </c>
    </row>
    <row r="101" spans="1:2" x14ac:dyDescent="0.2">
      <c r="A101" t="s">
        <v>270</v>
      </c>
      <c r="B101">
        <f>[4]p16!B101</f>
        <v>0</v>
      </c>
    </row>
    <row r="102" spans="1:2" x14ac:dyDescent="0.2">
      <c r="A102" t="s">
        <v>271</v>
      </c>
      <c r="B102">
        <f>[4]p16!B102</f>
        <v>0</v>
      </c>
    </row>
    <row r="103" spans="1:2" x14ac:dyDescent="0.2">
      <c r="A103" t="s">
        <v>272</v>
      </c>
      <c r="B103">
        <f>[4]p16!B103</f>
        <v>185577480</v>
      </c>
    </row>
    <row r="104" spans="1:2" x14ac:dyDescent="0.2">
      <c r="A104" t="s">
        <v>273</v>
      </c>
      <c r="B104">
        <f>[4]p16!B104</f>
        <v>6435562.5</v>
      </c>
    </row>
    <row r="105" spans="1:2" x14ac:dyDescent="0.2">
      <c r="A105" t="s">
        <v>274</v>
      </c>
      <c r="B105">
        <f>[4]p16!B105</f>
        <v>4442445</v>
      </c>
    </row>
    <row r="106" spans="1:2" x14ac:dyDescent="0.2">
      <c r="A106" t="s">
        <v>275</v>
      </c>
      <c r="B106">
        <f>[4]p16!B106</f>
        <v>874801.8</v>
      </c>
    </row>
    <row r="107" spans="1:2" x14ac:dyDescent="0.2">
      <c r="A107" t="s">
        <v>276</v>
      </c>
      <c r="B107">
        <f>[4]p16!B107</f>
        <v>1618342.2</v>
      </c>
    </row>
    <row r="108" spans="1:2" x14ac:dyDescent="0.2">
      <c r="A108" t="s">
        <v>277</v>
      </c>
      <c r="B108">
        <f>[4]p16!B108</f>
        <v>3599233.2</v>
      </c>
    </row>
    <row r="109" spans="1:2" x14ac:dyDescent="0.2">
      <c r="A109" t="s">
        <v>278</v>
      </c>
      <c r="B109">
        <f>[4]p16!B109</f>
        <v>1885.6699700561944</v>
      </c>
    </row>
    <row r="110" spans="1:2" x14ac:dyDescent="0.2">
      <c r="A110" t="s">
        <v>279</v>
      </c>
      <c r="B110">
        <f>[4]p16!B110</f>
        <v>275.36382732237291</v>
      </c>
    </row>
    <row r="111" spans="1:2" x14ac:dyDescent="0.2">
      <c r="A111" t="s">
        <v>280</v>
      </c>
      <c r="B111">
        <f>[4]p16!B111</f>
        <v>146.19239093694091</v>
      </c>
    </row>
    <row r="112" spans="1:2" x14ac:dyDescent="0.2">
      <c r="A112" t="s">
        <v>281</v>
      </c>
      <c r="B112">
        <f>[4]p16!B112</f>
        <v>14.16174697232052</v>
      </c>
    </row>
    <row r="113" spans="1:2" x14ac:dyDescent="0.2">
      <c r="A113" t="s">
        <v>282</v>
      </c>
      <c r="B113">
        <f>[4]p16!B113</f>
        <v>16.77622333644123</v>
      </c>
    </row>
    <row r="114" spans="1:2" x14ac:dyDescent="0.2">
      <c r="A114" t="s">
        <v>283</v>
      </c>
      <c r="B114">
        <f>[4]p16!B114</f>
        <v>21.78730303433926</v>
      </c>
    </row>
    <row r="115" spans="1:2" x14ac:dyDescent="0.2">
      <c r="A115" t="s">
        <v>284</v>
      </c>
      <c r="B115">
        <f>[4]p16!B115</f>
        <v>10000040</v>
      </c>
    </row>
    <row r="116" spans="1:2" x14ac:dyDescent="0.2">
      <c r="A116" t="s">
        <v>285</v>
      </c>
      <c r="B116">
        <f>[4]p16!B116</f>
        <v>399996</v>
      </c>
    </row>
    <row r="117" spans="1:2" x14ac:dyDescent="0.2">
      <c r="A117" t="s">
        <v>286</v>
      </c>
      <c r="B117">
        <f>[4]p16!B117</f>
        <v>299998.2</v>
      </c>
    </row>
    <row r="118" spans="1:2" x14ac:dyDescent="0.2">
      <c r="A118" t="s">
        <v>287</v>
      </c>
      <c r="B118">
        <f>[4]p16!B118</f>
        <v>99999.9</v>
      </c>
    </row>
    <row r="119" spans="1:2" x14ac:dyDescent="0.2">
      <c r="A119" t="s">
        <v>288</v>
      </c>
      <c r="B119">
        <f>[4]p16!B119</f>
        <v>249999.75</v>
      </c>
    </row>
    <row r="120" spans="1:2" x14ac:dyDescent="0.2">
      <c r="A120" t="s">
        <v>289</v>
      </c>
      <c r="B120">
        <f>[4]p16!B120</f>
        <v>400000</v>
      </c>
    </row>
    <row r="121" spans="1:2" x14ac:dyDescent="0.2">
      <c r="A121" t="s">
        <v>290</v>
      </c>
      <c r="B121">
        <f>[4]p16!B121</f>
        <v>16701973.199999997</v>
      </c>
    </row>
    <row r="122" spans="1:2" x14ac:dyDescent="0.2">
      <c r="A122" t="s">
        <v>291</v>
      </c>
      <c r="B122">
        <f>[4]p16!B122</f>
        <v>444053.81249999994</v>
      </c>
    </row>
    <row r="123" spans="1:2" x14ac:dyDescent="0.2">
      <c r="A123" t="s">
        <v>292</v>
      </c>
      <c r="B123">
        <f>[4]p16!B123</f>
        <v>0</v>
      </c>
    </row>
    <row r="124" spans="1:2" x14ac:dyDescent="0.2">
      <c r="A124" t="s">
        <v>293</v>
      </c>
      <c r="B124">
        <f>[4]p16!B124</f>
        <v>100602.20700000002</v>
      </c>
    </row>
    <row r="125" spans="1:2" x14ac:dyDescent="0.2">
      <c r="A125" t="s">
        <v>294</v>
      </c>
      <c r="B125">
        <f>[4]p16!B125</f>
        <v>186109.353</v>
      </c>
    </row>
    <row r="126" spans="1:2" x14ac:dyDescent="0.2">
      <c r="A126" t="s">
        <v>295</v>
      </c>
      <c r="B126">
        <f>[4]p16!B126</f>
        <v>206955.90899999999</v>
      </c>
    </row>
    <row r="127" spans="1:2" x14ac:dyDescent="0.2">
      <c r="A127" t="s">
        <v>296</v>
      </c>
      <c r="B127">
        <f>[4]p16!B127</f>
        <v>37383</v>
      </c>
    </row>
    <row r="128" spans="1:2" x14ac:dyDescent="0.2">
      <c r="A128" t="s">
        <v>297</v>
      </c>
      <c r="B128">
        <f>[4]p16!B128</f>
        <v>20305</v>
      </c>
    </row>
    <row r="129" spans="1:2" x14ac:dyDescent="0.2">
      <c r="A129" t="s">
        <v>298</v>
      </c>
      <c r="B129">
        <f>[4]p16!B129</f>
        <v>11641</v>
      </c>
    </row>
    <row r="130" spans="1:2" x14ac:dyDescent="0.2">
      <c r="A130" t="s">
        <v>299</v>
      </c>
      <c r="B130">
        <f>[4]p16!B130</f>
        <v>29831</v>
      </c>
    </row>
    <row r="131" spans="1:2" x14ac:dyDescent="0.2">
      <c r="A131" t="s">
        <v>300</v>
      </c>
      <c r="B131">
        <f>[4]p16!B131</f>
        <v>39822</v>
      </c>
    </row>
    <row r="132" spans="1:2" x14ac:dyDescent="0.2">
      <c r="A132" t="s">
        <v>301</v>
      </c>
      <c r="B132">
        <f>[4]p16!B132</f>
        <v>94605</v>
      </c>
    </row>
    <row r="133" spans="1:2" x14ac:dyDescent="0.2">
      <c r="A133" t="s">
        <v>302</v>
      </c>
      <c r="B133">
        <f>[4]p16!B133</f>
        <v>37383</v>
      </c>
    </row>
    <row r="134" spans="1:2" x14ac:dyDescent="0.2">
      <c r="A134" t="s">
        <v>303</v>
      </c>
      <c r="B134">
        <f>[4]p16!B134</f>
        <v>20305</v>
      </c>
    </row>
    <row r="135" spans="1:2" x14ac:dyDescent="0.2">
      <c r="A135" t="s">
        <v>304</v>
      </c>
      <c r="B135">
        <f>[4]p16!B135</f>
        <v>11641</v>
      </c>
    </row>
    <row r="136" spans="1:2" x14ac:dyDescent="0.2">
      <c r="A136" t="s">
        <v>305</v>
      </c>
      <c r="B136">
        <f>[4]p16!B136</f>
        <v>29831</v>
      </c>
    </row>
    <row r="137" spans="1:2" x14ac:dyDescent="0.2">
      <c r="A137" t="s">
        <v>306</v>
      </c>
      <c r="B137">
        <f>[4]p16!B137</f>
        <v>39822</v>
      </c>
    </row>
    <row r="138" spans="1:2" x14ac:dyDescent="0.2">
      <c r="A138" t="s">
        <v>307</v>
      </c>
      <c r="B138">
        <f>[4]p16!B138</f>
        <v>94605</v>
      </c>
    </row>
    <row r="139" spans="1:2" x14ac:dyDescent="0.2">
      <c r="A139" t="s">
        <v>308</v>
      </c>
      <c r="B139">
        <f>[4]p16!B139</f>
        <v>0</v>
      </c>
    </row>
    <row r="140" spans="1:2" x14ac:dyDescent="0.2">
      <c r="A140" t="s">
        <v>309</v>
      </c>
      <c r="B140">
        <f>[4]p16!B140</f>
        <v>0</v>
      </c>
    </row>
    <row r="141" spans="1:2" x14ac:dyDescent="0.2">
      <c r="A141" t="s">
        <v>310</v>
      </c>
      <c r="B141">
        <f>[4]p16!B141</f>
        <v>0</v>
      </c>
    </row>
    <row r="142" spans="1:2" x14ac:dyDescent="0.2">
      <c r="A142" t="s">
        <v>311</v>
      </c>
      <c r="B142">
        <f>[4]p16!B142</f>
        <v>0</v>
      </c>
    </row>
    <row r="143" spans="1:2" x14ac:dyDescent="0.2">
      <c r="A143" t="s">
        <v>312</v>
      </c>
      <c r="B143">
        <f>[4]p16!B143</f>
        <v>0</v>
      </c>
    </row>
    <row r="144" spans="1:2" x14ac:dyDescent="0.2">
      <c r="A144" t="s">
        <v>313</v>
      </c>
      <c r="B144">
        <f>[4]p16!B144</f>
        <v>0</v>
      </c>
    </row>
    <row r="145" spans="1:2" x14ac:dyDescent="0.2">
      <c r="A145" t="s">
        <v>314</v>
      </c>
      <c r="B145">
        <f>[4]p16!B145</f>
        <v>225419490</v>
      </c>
    </row>
    <row r="146" spans="1:2" x14ac:dyDescent="0.2">
      <c r="A146" t="s">
        <v>315</v>
      </c>
      <c r="B146">
        <f>[4]p16!B146</f>
        <v>9137250</v>
      </c>
    </row>
    <row r="147" spans="1:2" x14ac:dyDescent="0.2">
      <c r="A147" t="s">
        <v>316</v>
      </c>
      <c r="B147">
        <f>[4]p16!B147</f>
        <v>5500372.5000000009</v>
      </c>
    </row>
    <row r="148" spans="1:2" x14ac:dyDescent="0.2">
      <c r="A148" t="s">
        <v>317</v>
      </c>
      <c r="B148">
        <f>[4]p16!B148</f>
        <v>1154459.7</v>
      </c>
    </row>
    <row r="149" spans="1:2" x14ac:dyDescent="0.2">
      <c r="A149" t="s">
        <v>318</v>
      </c>
      <c r="B149">
        <f>[4]p16!B149</f>
        <v>2150388</v>
      </c>
    </row>
    <row r="150" spans="1:2" x14ac:dyDescent="0.2">
      <c r="A150" t="s">
        <v>319</v>
      </c>
      <c r="B150">
        <f>[4]p16!B150</f>
        <v>4682947.5</v>
      </c>
    </row>
    <row r="151" spans="1:2" x14ac:dyDescent="0.2">
      <c r="A151" t="s">
        <v>320</v>
      </c>
      <c r="B151">
        <f>[4]p16!B151</f>
        <v>2821.624381787874</v>
      </c>
    </row>
    <row r="152" spans="1:2" x14ac:dyDescent="0.2">
      <c r="A152" t="s">
        <v>321</v>
      </c>
      <c r="B152">
        <f>[4]p16!B152</f>
        <v>382.57483029203206</v>
      </c>
    </row>
    <row r="153" spans="1:2" x14ac:dyDescent="0.2">
      <c r="A153" t="s">
        <v>322</v>
      </c>
      <c r="B153">
        <f>[4]p16!B153</f>
        <v>218.75514870040823</v>
      </c>
    </row>
    <row r="154" spans="1:2" x14ac:dyDescent="0.2">
      <c r="A154" t="s">
        <v>323</v>
      </c>
      <c r="B154">
        <f>[4]p16!B154</f>
        <v>20.412369080473237</v>
      </c>
    </row>
    <row r="155" spans="1:2" x14ac:dyDescent="0.2">
      <c r="A155" t="s">
        <v>324</v>
      </c>
      <c r="B155">
        <f>[4]p16!B155</f>
        <v>24.180806449175989</v>
      </c>
    </row>
    <row r="156" spans="1:2" x14ac:dyDescent="0.2">
      <c r="A156" t="s">
        <v>325</v>
      </c>
      <c r="B156">
        <f>[4]p16!B156</f>
        <v>31.103644739189598</v>
      </c>
    </row>
    <row r="157" spans="1:2" x14ac:dyDescent="0.2">
      <c r="A157" t="s">
        <v>326</v>
      </c>
      <c r="B157">
        <f>[4]p16!B157</f>
        <v>23000003</v>
      </c>
    </row>
    <row r="158" spans="1:2" x14ac:dyDescent="0.2">
      <c r="A158" t="s">
        <v>327</v>
      </c>
      <c r="B158">
        <f>[4]p16!B158</f>
        <v>1100001.3</v>
      </c>
    </row>
    <row r="159" spans="1:2" x14ac:dyDescent="0.2">
      <c r="A159" t="s">
        <v>328</v>
      </c>
      <c r="B159">
        <f>[4]p16!B159</f>
        <v>900001.5</v>
      </c>
    </row>
    <row r="160" spans="1:2" x14ac:dyDescent="0.2">
      <c r="A160" t="s">
        <v>329</v>
      </c>
      <c r="B160">
        <f>[4]p16!B160</f>
        <v>160000.1</v>
      </c>
    </row>
    <row r="161" spans="1:2" x14ac:dyDescent="0.2">
      <c r="A161" t="s">
        <v>330</v>
      </c>
      <c r="B161">
        <f>[4]p16!B161</f>
        <v>650000.12</v>
      </c>
    </row>
    <row r="162" spans="1:2" x14ac:dyDescent="0.2">
      <c r="A162" t="s">
        <v>331</v>
      </c>
      <c r="B162">
        <f>[4]p16!B162</f>
        <v>900000</v>
      </c>
    </row>
    <row r="163" spans="1:2" x14ac:dyDescent="0.2">
      <c r="A163" t="s">
        <v>332</v>
      </c>
      <c r="B163">
        <f>[4]p16!B163</f>
        <v>20287754.099999998</v>
      </c>
    </row>
    <row r="164" spans="1:2" x14ac:dyDescent="0.2">
      <c r="A164" t="s">
        <v>333</v>
      </c>
      <c r="B164">
        <f>[4]p16!B164</f>
        <v>0</v>
      </c>
    </row>
    <row r="165" spans="1:2" x14ac:dyDescent="0.2">
      <c r="A165" t="s">
        <v>334</v>
      </c>
      <c r="B165">
        <f>[4]p16!B165</f>
        <v>506034.27</v>
      </c>
    </row>
    <row r="166" spans="1:2" x14ac:dyDescent="0.2">
      <c r="A166" t="s">
        <v>335</v>
      </c>
      <c r="B166">
        <f>[4]p16!B166</f>
        <v>132762.86550000001</v>
      </c>
    </row>
    <row r="167" spans="1:2" x14ac:dyDescent="0.2">
      <c r="A167" t="s">
        <v>336</v>
      </c>
      <c r="B167">
        <f>[4]p16!B167</f>
        <v>247294.62</v>
      </c>
    </row>
    <row r="168" spans="1:2" x14ac:dyDescent="0.2">
      <c r="A168" t="s">
        <v>337</v>
      </c>
      <c r="B168">
        <f>[4]p16!B168</f>
        <v>0</v>
      </c>
    </row>
    <row r="169" spans="1:2" x14ac:dyDescent="0.2">
      <c r="A169" t="s">
        <v>338</v>
      </c>
      <c r="B169">
        <f>[4]p16!B169</f>
        <v>3</v>
      </c>
    </row>
    <row r="170" spans="1:2" x14ac:dyDescent="0.2">
      <c r="A170" t="s">
        <v>339</v>
      </c>
      <c r="B170">
        <f>[4]p16!B170</f>
        <v>6</v>
      </c>
    </row>
    <row r="171" spans="1:2" x14ac:dyDescent="0.2">
      <c r="A171" t="s">
        <v>340</v>
      </c>
      <c r="B171">
        <f>[4]p16!B171</f>
        <v>91494</v>
      </c>
    </row>
    <row r="172" spans="1:2" x14ac:dyDescent="0.2">
      <c r="A172" t="s">
        <v>341</v>
      </c>
      <c r="B172">
        <f>[4]p16!B172</f>
        <v>8403627.3000000007</v>
      </c>
    </row>
    <row r="173" spans="1:2" x14ac:dyDescent="0.2">
      <c r="A173" t="s">
        <v>342</v>
      </c>
      <c r="B173">
        <f>[4]p16!B173</f>
        <v>8846372.7000000011</v>
      </c>
    </row>
    <row r="174" spans="1:2" x14ac:dyDescent="0.2">
      <c r="A174" t="s">
        <v>343</v>
      </c>
      <c r="B174">
        <f>[4]p16!B174</f>
        <v>306316</v>
      </c>
    </row>
    <row r="175" spans="1:2" x14ac:dyDescent="0.2">
      <c r="A175" t="s">
        <v>344</v>
      </c>
      <c r="B175">
        <f>[4]p16!B175</f>
        <v>8403627.3000000007</v>
      </c>
    </row>
    <row r="176" spans="1:2" x14ac:dyDescent="0.2">
      <c r="A176" t="s">
        <v>345</v>
      </c>
      <c r="B176">
        <f>[4]p16!B176</f>
        <v>29510161.5</v>
      </c>
    </row>
    <row r="177" spans="1:2" x14ac:dyDescent="0.2">
      <c r="A177" t="s">
        <v>346</v>
      </c>
      <c r="B177">
        <f>[4]p16!B177</f>
        <v>302487</v>
      </c>
    </row>
    <row r="178" spans="1:2" x14ac:dyDescent="0.2">
      <c r="A178" t="s">
        <v>347</v>
      </c>
      <c r="B178">
        <f>[4]p16!B178</f>
        <v>8323739.1000000015</v>
      </c>
    </row>
    <row r="179" spans="1:2" x14ac:dyDescent="0.2">
      <c r="A179" t="s">
        <v>348</v>
      </c>
      <c r="B179">
        <f>[4]p16!B179</f>
        <v>29098597.200000003</v>
      </c>
    </row>
    <row r="180" spans="1:2" x14ac:dyDescent="0.2">
      <c r="A180" t="s">
        <v>349</v>
      </c>
      <c r="B180">
        <f>[4]p16!B180</f>
        <v>226648</v>
      </c>
    </row>
    <row r="181" spans="1:2" x14ac:dyDescent="0.2">
      <c r="A181" t="s">
        <v>350</v>
      </c>
      <c r="B181">
        <f>[4]p16!B181</f>
        <v>1826884</v>
      </c>
    </row>
    <row r="182" spans="1:2" x14ac:dyDescent="0.2">
      <c r="A182" t="s">
        <v>351</v>
      </c>
      <c r="B182">
        <f>[4]p16!B182</f>
        <v>5173116</v>
      </c>
    </row>
    <row r="183" spans="1:2" x14ac:dyDescent="0.2">
      <c r="A183" t="s">
        <v>352</v>
      </c>
      <c r="B183">
        <f>[4]p16!B183</f>
        <v>306617</v>
      </c>
    </row>
    <row r="184" spans="1:2" x14ac:dyDescent="0.2">
      <c r="A184" t="s">
        <v>353</v>
      </c>
      <c r="B184">
        <f>[4]p16!B184</f>
        <v>1826884</v>
      </c>
    </row>
    <row r="185" spans="1:2" x14ac:dyDescent="0.2">
      <c r="A185" t="s">
        <v>354</v>
      </c>
      <c r="B185">
        <f>[4]p16!B185</f>
        <v>6992547</v>
      </c>
    </row>
    <row r="186" spans="1:2" x14ac:dyDescent="0.2">
      <c r="A186" t="s">
        <v>355</v>
      </c>
      <c r="B186">
        <f>[4]p16!B186</f>
        <v>302785</v>
      </c>
    </row>
    <row r="187" spans="1:2" x14ac:dyDescent="0.2">
      <c r="A187" t="s">
        <v>356</v>
      </c>
      <c r="B187">
        <f>[4]p16!B187</f>
        <v>1819220</v>
      </c>
    </row>
    <row r="188" spans="1:2" x14ac:dyDescent="0.2">
      <c r="A188" t="s">
        <v>357</v>
      </c>
      <c r="B188">
        <f>[4]p16!B188</f>
        <v>6899865</v>
      </c>
    </row>
    <row r="189" spans="1:2" x14ac:dyDescent="0.2">
      <c r="A189" t="s">
        <v>358</v>
      </c>
      <c r="B189">
        <f>[4]p16!B189</f>
        <v>0</v>
      </c>
    </row>
    <row r="190" spans="1:2" x14ac:dyDescent="0.2">
      <c r="A190" t="s">
        <v>359</v>
      </c>
      <c r="B190">
        <f>[4]p16!B190</f>
        <v>0</v>
      </c>
    </row>
    <row r="191" spans="1:2" x14ac:dyDescent="0.2">
      <c r="A191" t="s">
        <v>360</v>
      </c>
      <c r="B191">
        <f>[4]p16!B191</f>
        <v>0</v>
      </c>
    </row>
    <row r="192" spans="1:2" x14ac:dyDescent="0.2">
      <c r="A192" t="s">
        <v>361</v>
      </c>
      <c r="B192">
        <f>[4]p16!B192</f>
        <v>45450</v>
      </c>
    </row>
    <row r="193" spans="1:2" x14ac:dyDescent="0.2">
      <c r="A193" t="s">
        <v>362</v>
      </c>
      <c r="B193">
        <f>[4]p16!B193</f>
        <v>8569006.5</v>
      </c>
    </row>
    <row r="194" spans="1:2" x14ac:dyDescent="0.2">
      <c r="A194" t="s">
        <v>363</v>
      </c>
      <c r="B194">
        <f>[4]p16!B194</f>
        <v>188.53695324283561</v>
      </c>
    </row>
    <row r="195" spans="1:2" x14ac:dyDescent="0.2">
      <c r="A195" t="s">
        <v>364</v>
      </c>
      <c r="B195">
        <f>[4]p16!B195</f>
        <v>0</v>
      </c>
    </row>
    <row r="196" spans="1:2" x14ac:dyDescent="0.2">
      <c r="A196" t="s">
        <v>365</v>
      </c>
      <c r="B196">
        <f>[4]p16!B196</f>
        <v>0</v>
      </c>
    </row>
    <row r="197" spans="1:2" x14ac:dyDescent="0.2">
      <c r="A197" t="s">
        <v>366</v>
      </c>
      <c r="B197">
        <f>[4]p16!B197</f>
        <v>0</v>
      </c>
    </row>
    <row r="198" spans="1:2" x14ac:dyDescent="0.2">
      <c r="A198" t="s">
        <v>367</v>
      </c>
      <c r="B198">
        <f>[4]p16!B198</f>
        <v>0</v>
      </c>
    </row>
    <row r="199" spans="1:2" x14ac:dyDescent="0.2">
      <c r="A199" t="s">
        <v>368</v>
      </c>
      <c r="B199">
        <f>[4]p16!B199</f>
        <v>0</v>
      </c>
    </row>
    <row r="200" spans="1:2" x14ac:dyDescent="0.2">
      <c r="A200" t="s">
        <v>369</v>
      </c>
      <c r="B200">
        <f>[4]p16!B200</f>
        <v>0</v>
      </c>
    </row>
    <row r="201" spans="1:2" x14ac:dyDescent="0.2">
      <c r="A201" t="s">
        <v>370</v>
      </c>
      <c r="B201">
        <f>[4]p16!B201</f>
        <v>96464</v>
      </c>
    </row>
    <row r="202" spans="1:2" x14ac:dyDescent="0.2">
      <c r="A202" t="s">
        <v>371</v>
      </c>
      <c r="B202">
        <f>[4]p16!B202</f>
        <v>2979281</v>
      </c>
    </row>
    <row r="203" spans="1:2" x14ac:dyDescent="0.2">
      <c r="A203" t="s">
        <v>372</v>
      </c>
      <c r="B203">
        <f>[4]p16!B203</f>
        <v>30.884896403233206</v>
      </c>
    </row>
    <row r="204" spans="1:2" x14ac:dyDescent="0.2">
      <c r="A204" t="s">
        <v>373</v>
      </c>
      <c r="B204">
        <f>[4]p16!B204</f>
        <v>0</v>
      </c>
    </row>
    <row r="205" spans="1:2" x14ac:dyDescent="0.2">
      <c r="A205" t="s">
        <v>374</v>
      </c>
      <c r="B205">
        <f>[4]p16!B205</f>
        <v>0</v>
      </c>
    </row>
    <row r="206" spans="1:2" x14ac:dyDescent="0.2">
      <c r="A206" t="s">
        <v>375</v>
      </c>
      <c r="B206">
        <f>[4]p16!B206</f>
        <v>0</v>
      </c>
    </row>
    <row r="207" spans="1:2" x14ac:dyDescent="0.2">
      <c r="A207" t="s">
        <v>376</v>
      </c>
      <c r="B207">
        <f>[4]p16!B207</f>
        <v>88118</v>
      </c>
    </row>
    <row r="208" spans="1:2" x14ac:dyDescent="0.2">
      <c r="A208" t="s">
        <v>377</v>
      </c>
      <c r="B208">
        <f>[4]p16!B208</f>
        <v>164487</v>
      </c>
    </row>
    <row r="209" spans="1:2" x14ac:dyDescent="0.2">
      <c r="A209" t="s">
        <v>378</v>
      </c>
      <c r="B209">
        <f>[4]p16!B209</f>
        <v>0</v>
      </c>
    </row>
    <row r="210" spans="1:2" x14ac:dyDescent="0.2">
      <c r="A210" t="s">
        <v>379</v>
      </c>
      <c r="B210">
        <f>[4]p16!B210</f>
        <v>0</v>
      </c>
    </row>
    <row r="211" spans="1:2" x14ac:dyDescent="0.2">
      <c r="A211" t="s">
        <v>380</v>
      </c>
      <c r="B211">
        <f>[4]p16!B211</f>
        <v>434657.1</v>
      </c>
    </row>
    <row r="212" spans="1:2" x14ac:dyDescent="0.2">
      <c r="A212" t="s">
        <v>381</v>
      </c>
      <c r="B212">
        <f>[4]p16!B212</f>
        <v>558081</v>
      </c>
    </row>
    <row r="213" spans="1:2" x14ac:dyDescent="0.2">
      <c r="A213" t="s">
        <v>382</v>
      </c>
      <c r="B213">
        <f>[4]p16!B213</f>
        <v>23623590.118123073</v>
      </c>
    </row>
    <row r="214" spans="1:2" x14ac:dyDescent="0.2">
      <c r="A214" t="s">
        <v>137</v>
      </c>
      <c r="B214">
        <f>[4]p16!B214</f>
        <v>362180</v>
      </c>
    </row>
    <row r="215" spans="1:2" x14ac:dyDescent="0.2">
      <c r="A215" t="s">
        <v>383</v>
      </c>
      <c r="B215">
        <f>[4]p16!B215</f>
        <v>-170258.18488292056</v>
      </c>
    </row>
    <row r="216" spans="1:2" x14ac:dyDescent="0.2">
      <c r="A216" t="s">
        <v>384</v>
      </c>
      <c r="B216">
        <f>[4]p16!B216</f>
        <v>23815511.933240153</v>
      </c>
    </row>
    <row r="217" spans="1:2" x14ac:dyDescent="0.2">
      <c r="A217" t="s">
        <v>385</v>
      </c>
      <c r="B217">
        <f>[4]p16!B217</f>
        <v>11511724</v>
      </c>
    </row>
    <row r="218" spans="1:2" x14ac:dyDescent="0.2">
      <c r="A218" t="s">
        <v>386</v>
      </c>
      <c r="B218">
        <f>[4]p16!B218</f>
        <v>687262.1</v>
      </c>
    </row>
    <row r="219" spans="1:2" x14ac:dyDescent="0.2">
      <c r="A219" t="s">
        <v>387</v>
      </c>
      <c r="B219">
        <f>[4]p16!B219</f>
        <v>3535482</v>
      </c>
    </row>
    <row r="220" spans="1:2" x14ac:dyDescent="0.2">
      <c r="A220" t="s">
        <v>388</v>
      </c>
      <c r="B220">
        <f>[4]p16!B220</f>
        <v>338378</v>
      </c>
    </row>
    <row r="221" spans="1:2" x14ac:dyDescent="0.2">
      <c r="A221" t="s">
        <v>145</v>
      </c>
      <c r="B221">
        <f>[4]p16!B221</f>
        <v>3500000</v>
      </c>
    </row>
    <row r="222" spans="1:2" x14ac:dyDescent="0.2">
      <c r="A222" t="s">
        <v>146</v>
      </c>
      <c r="B222">
        <f>[4]p16!B222</f>
        <v>419822</v>
      </c>
    </row>
    <row r="223" spans="1:2" x14ac:dyDescent="0.2">
      <c r="A223" t="s">
        <v>389</v>
      </c>
      <c r="B223">
        <f>[4]p16!B223</f>
        <v>137917</v>
      </c>
    </row>
    <row r="224" spans="1:2" x14ac:dyDescent="0.2">
      <c r="A224" t="s">
        <v>390</v>
      </c>
      <c r="B224">
        <f>[4]p16!B224</f>
        <v>0</v>
      </c>
    </row>
    <row r="225" spans="1:2" x14ac:dyDescent="0.2">
      <c r="A225" t="s">
        <v>391</v>
      </c>
      <c r="B225">
        <f>[4]p16!B225</f>
        <v>0</v>
      </c>
    </row>
    <row r="226" spans="1:2" x14ac:dyDescent="0.2">
      <c r="A226" t="s">
        <v>392</v>
      </c>
      <c r="B226">
        <f>[4]p16!B226</f>
        <v>1000000</v>
      </c>
    </row>
    <row r="227" spans="1:2" x14ac:dyDescent="0.2">
      <c r="A227" t="s">
        <v>152</v>
      </c>
      <c r="B227">
        <f>[4]p16!B227</f>
        <v>160000</v>
      </c>
    </row>
    <row r="228" spans="1:2" x14ac:dyDescent="0.2">
      <c r="A228" t="s">
        <v>393</v>
      </c>
      <c r="B228">
        <f>[4]p16!B228</f>
        <v>150000</v>
      </c>
    </row>
    <row r="229" spans="1:2" x14ac:dyDescent="0.2">
      <c r="A229" t="s">
        <v>394</v>
      </c>
      <c r="B229">
        <f>[4]p16!B229</f>
        <v>88577</v>
      </c>
    </row>
    <row r="230" spans="1:2" x14ac:dyDescent="0.2">
      <c r="A230" t="s">
        <v>395</v>
      </c>
      <c r="B230">
        <f>[4]p16!B230</f>
        <v>1653896.549517697</v>
      </c>
    </row>
    <row r="231" spans="1:2" x14ac:dyDescent="0.2">
      <c r="A231" t="s">
        <v>396</v>
      </c>
      <c r="B231">
        <f>[4]p16!B231</f>
        <v>23183058.6495177</v>
      </c>
    </row>
    <row r="232" spans="1:2" x14ac:dyDescent="0.2">
      <c r="A232" t="s">
        <v>397</v>
      </c>
      <c r="B232">
        <f>[4]p16!B232</f>
        <v>632453.28372245282</v>
      </c>
    </row>
    <row r="233" spans="1:2" x14ac:dyDescent="0.2">
      <c r="A233" t="s">
        <v>398</v>
      </c>
      <c r="B233">
        <f>[4]p16!B233</f>
        <v>215034</v>
      </c>
    </row>
    <row r="234" spans="1:2" x14ac:dyDescent="0.2">
      <c r="A234" t="s">
        <v>243</v>
      </c>
      <c r="B234">
        <f>[4]p16!B234</f>
        <v>417419.28372245282</v>
      </c>
    </row>
    <row r="235" spans="1:2" x14ac:dyDescent="0.2">
      <c r="A235" t="s">
        <v>399</v>
      </c>
      <c r="B235">
        <f>[4]p16!B235</f>
        <v>6250000</v>
      </c>
    </row>
    <row r="236" spans="1:2" x14ac:dyDescent="0.2">
      <c r="A236" t="s">
        <v>400</v>
      </c>
      <c r="B236">
        <f>[4]p16!B236</f>
        <v>11666666.666666668</v>
      </c>
    </row>
    <row r="237" spans="1:2" x14ac:dyDescent="0.2">
      <c r="A237" t="s">
        <v>401</v>
      </c>
      <c r="B237">
        <f>[4]p16!B237</f>
        <v>10000000</v>
      </c>
    </row>
    <row r="238" spans="1:2" x14ac:dyDescent="0.2">
      <c r="A238" t="s">
        <v>402</v>
      </c>
      <c r="B238">
        <f>[4]p16!B238</f>
        <v>400</v>
      </c>
    </row>
    <row r="239" spans="1:2" x14ac:dyDescent="0.2">
      <c r="A239" t="s">
        <v>403</v>
      </c>
      <c r="B239">
        <f>[4]p16!B239</f>
        <v>300</v>
      </c>
    </row>
    <row r="240" spans="1:2" x14ac:dyDescent="0.2">
      <c r="A240" t="s">
        <v>404</v>
      </c>
      <c r="B240">
        <f>[4]p16!B240</f>
        <v>1000</v>
      </c>
    </row>
    <row r="241" spans="1:2" x14ac:dyDescent="0.2">
      <c r="A241" t="s">
        <v>405</v>
      </c>
      <c r="B241">
        <f>[4]p16!B241</f>
        <v>1.4</v>
      </c>
    </row>
    <row r="242" spans="1:2" x14ac:dyDescent="0.2">
      <c r="A242" t="s">
        <v>406</v>
      </c>
      <c r="B242">
        <f>[4]p16!B242</f>
        <v>2.2799999999999998</v>
      </c>
    </row>
    <row r="243" spans="1:2" x14ac:dyDescent="0.2">
      <c r="A243" t="s">
        <v>407</v>
      </c>
      <c r="B243">
        <f>[4]p16!B243</f>
        <v>49277940</v>
      </c>
    </row>
    <row r="244" spans="1:2" x14ac:dyDescent="0.2">
      <c r="A244" t="s">
        <v>408</v>
      </c>
      <c r="B244">
        <f>[4]p16!B244</f>
        <v>30444876</v>
      </c>
    </row>
    <row r="245" spans="1:2" x14ac:dyDescent="0.2">
      <c r="A245" t="s">
        <v>409</v>
      </c>
      <c r="B245">
        <f>[4]p16!B245</f>
        <v>75000</v>
      </c>
    </row>
    <row r="246" spans="1:2" x14ac:dyDescent="0.2">
      <c r="A246" t="s">
        <v>410</v>
      </c>
      <c r="B246">
        <f>[4]p16!B246</f>
        <v>0</v>
      </c>
    </row>
    <row r="247" spans="1:2" x14ac:dyDescent="0.2">
      <c r="A247" t="s">
        <v>411</v>
      </c>
      <c r="B247">
        <f>[4]p16!B247</f>
        <v>2.6</v>
      </c>
    </row>
    <row r="248" spans="1:2" x14ac:dyDescent="0.2">
      <c r="A248" t="s">
        <v>412</v>
      </c>
      <c r="B248">
        <f>[4]p16!B248</f>
        <v>2.6</v>
      </c>
    </row>
    <row r="249" spans="1:2" x14ac:dyDescent="0.2">
      <c r="A249" t="s">
        <v>413</v>
      </c>
      <c r="B249">
        <f>[4]p16!B249</f>
        <v>400</v>
      </c>
    </row>
    <row r="250" spans="1:2" x14ac:dyDescent="0.2">
      <c r="A250" t="s">
        <v>414</v>
      </c>
      <c r="B250">
        <f>[4]p16!B250</f>
        <v>8</v>
      </c>
    </row>
    <row r="251" spans="1:2" x14ac:dyDescent="0.2">
      <c r="A251" t="s">
        <v>415</v>
      </c>
      <c r="B251">
        <f>[4]p16!B251</f>
        <v>-2</v>
      </c>
    </row>
    <row r="252" spans="1:2" x14ac:dyDescent="0.2">
      <c r="A252" t="s">
        <v>416</v>
      </c>
      <c r="B252">
        <f>[4]p16!B252</f>
        <v>-1</v>
      </c>
    </row>
    <row r="253" spans="1:2" x14ac:dyDescent="0.2">
      <c r="A253" t="s">
        <v>417</v>
      </c>
      <c r="B253">
        <f>[4]p16!B253</f>
        <v>-1</v>
      </c>
    </row>
    <row r="254" spans="1:2" x14ac:dyDescent="0.2">
      <c r="A254" t="s">
        <v>418</v>
      </c>
      <c r="B254">
        <f>[4]p16!B254</f>
        <v>-103319.12695337724</v>
      </c>
    </row>
    <row r="255" spans="1:2" x14ac:dyDescent="0.2">
      <c r="A255" t="s">
        <v>419</v>
      </c>
      <c r="B255">
        <f>[4]p16!B255</f>
        <v>-10750.520728347836</v>
      </c>
    </row>
    <row r="256" spans="1:2" x14ac:dyDescent="0.2">
      <c r="A256" t="s">
        <v>420</v>
      </c>
      <c r="B256">
        <f>[4]p16!B256</f>
        <v>0</v>
      </c>
    </row>
    <row r="257" spans="1:2" x14ac:dyDescent="0.2">
      <c r="A257" t="s">
        <v>421</v>
      </c>
      <c r="B257">
        <f>[4]p16!B257</f>
        <v>-23310.023310023331</v>
      </c>
    </row>
    <row r="258" spans="1:2" x14ac:dyDescent="0.2">
      <c r="A258" t="s">
        <v>422</v>
      </c>
      <c r="B258">
        <f>[4]p16!B258</f>
        <v>-32878.513891172151</v>
      </c>
    </row>
    <row r="259" spans="1:2" x14ac:dyDescent="0.2">
      <c r="A259" t="s">
        <v>423</v>
      </c>
      <c r="B259">
        <f>[4]p16!B259</f>
        <v>5</v>
      </c>
    </row>
    <row r="260" spans="1:2" x14ac:dyDescent="0.2">
      <c r="A260" t="s">
        <v>1065</v>
      </c>
      <c r="B260">
        <f>[4]p16!B260</f>
        <v>13.548992094969327</v>
      </c>
    </row>
    <row r="261" spans="1:2" x14ac:dyDescent="0.2">
      <c r="A261" t="s">
        <v>1066</v>
      </c>
      <c r="B261">
        <f>[4]p16!B261</f>
        <v>22.788001387122875</v>
      </c>
    </row>
    <row r="262" spans="1:2" x14ac:dyDescent="0.2">
      <c r="A262" t="s">
        <v>227</v>
      </c>
      <c r="B262">
        <f>[4]p16!B262</f>
        <v>89</v>
      </c>
    </row>
    <row r="263" spans="1:2" x14ac:dyDescent="0.2">
      <c r="A263" t="s">
        <v>228</v>
      </c>
      <c r="B263">
        <f>[4]p16!B263</f>
        <v>88</v>
      </c>
    </row>
    <row r="264" spans="1:2" x14ac:dyDescent="0.2">
      <c r="A264" t="s">
        <v>346</v>
      </c>
      <c r="B264">
        <f>[4]p16!B264</f>
        <v>302487</v>
      </c>
    </row>
    <row r="265" spans="1:2" x14ac:dyDescent="0.2">
      <c r="A265" t="s">
        <v>355</v>
      </c>
      <c r="B265">
        <f>[4]p16!B265</f>
        <v>302785</v>
      </c>
    </row>
    <row r="266" spans="1:2" x14ac:dyDescent="0.2">
      <c r="A266" t="s">
        <v>338</v>
      </c>
      <c r="B266">
        <f>[4]p16!B266</f>
        <v>3</v>
      </c>
    </row>
    <row r="267" spans="1:2" x14ac:dyDescent="0.2">
      <c r="A267" t="s">
        <v>339</v>
      </c>
      <c r="B267">
        <f>[4]p16!B267</f>
        <v>6</v>
      </c>
    </row>
    <row r="268" spans="1:2" x14ac:dyDescent="0.2">
      <c r="A268" t="s">
        <v>1067</v>
      </c>
      <c r="B268">
        <f>[4]p16!B268</f>
        <v>725968.8</v>
      </c>
    </row>
    <row r="269" spans="1:2" x14ac:dyDescent="0.2">
      <c r="A269" t="s">
        <v>1068</v>
      </c>
      <c r="B269">
        <f>[4]p16!B269</f>
        <v>908355</v>
      </c>
    </row>
    <row r="270" spans="1:2" x14ac:dyDescent="0.2">
      <c r="A270" t="s">
        <v>1069</v>
      </c>
      <c r="B270">
        <f>[4]p16!B270</f>
        <v>-268901.90498037077</v>
      </c>
    </row>
    <row r="271" spans="1:2" x14ac:dyDescent="0.2">
      <c r="A271" t="s">
        <v>1070</v>
      </c>
      <c r="B271">
        <f>[4]p16!B271</f>
        <v>0.7855351499545361</v>
      </c>
    </row>
    <row r="272" spans="1:2" x14ac:dyDescent="0.2">
      <c r="A272" t="s">
        <v>1071</v>
      </c>
      <c r="B272">
        <f>[4]p16!B272</f>
        <v>0.92312684208838103</v>
      </c>
    </row>
    <row r="273" spans="1:2" x14ac:dyDescent="0.2">
      <c r="A273" t="s">
        <v>1072</v>
      </c>
      <c r="B273">
        <f>[4]p16!B273</f>
        <v>0.37846579834800081</v>
      </c>
    </row>
    <row r="274" spans="1:2" x14ac:dyDescent="0.2">
      <c r="A274" t="s">
        <v>1073</v>
      </c>
      <c r="B274">
        <f>[4]p16!B274</f>
        <v>0.34690084699230034</v>
      </c>
    </row>
    <row r="275" spans="1:2" x14ac:dyDescent="0.2">
      <c r="A275" t="s">
        <v>1087</v>
      </c>
      <c r="B275">
        <f>[4]p16!B275</f>
        <v>0.44525388040941272</v>
      </c>
    </row>
    <row r="276" spans="1:2" x14ac:dyDescent="0.2">
      <c r="A276" t="s">
        <v>1088</v>
      </c>
      <c r="B276">
        <f>[4]p16!B276</f>
        <v>0.40811864352035332</v>
      </c>
    </row>
    <row r="277" spans="1:2" x14ac:dyDescent="0.2">
      <c r="A277" t="s">
        <v>1091</v>
      </c>
      <c r="B277">
        <f>[4]p16!B277</f>
        <v>701096.28372245282</v>
      </c>
    </row>
    <row r="278" spans="1:2" x14ac:dyDescent="0.2">
      <c r="A278" t="s">
        <v>1092</v>
      </c>
      <c r="B278">
        <f>[4]p16!B278</f>
        <v>0.76436084585266706</v>
      </c>
    </row>
    <row r="279" spans="1:2" x14ac:dyDescent="0.2">
      <c r="A279" t="s">
        <v>1093</v>
      </c>
      <c r="B279">
        <f>[4]p16!B279</f>
        <v>0.43322251661239541</v>
      </c>
    </row>
    <row r="280" spans="1:2" x14ac:dyDescent="0.2">
      <c r="A280" t="s">
        <v>1094</v>
      </c>
      <c r="B280">
        <f>[4]p16!B280</f>
        <v>0.56677748338760459</v>
      </c>
    </row>
    <row r="281" spans="1:2" x14ac:dyDescent="0.2">
      <c r="A281" t="s">
        <v>1099</v>
      </c>
      <c r="B281">
        <f>[4]p16!B281</f>
        <v>6.0191999999999996E-2</v>
      </c>
    </row>
    <row r="282" spans="1:2" x14ac:dyDescent="0.2">
      <c r="A282" t="s">
        <v>1100</v>
      </c>
      <c r="B282">
        <f>[4]p16!B282</f>
        <v>0.11146541268779001</v>
      </c>
    </row>
    <row r="283" spans="1:2" x14ac:dyDescent="0.2">
      <c r="A283" t="s">
        <v>1095</v>
      </c>
      <c r="B283">
        <f>[4]p16!B283</f>
        <v>18833064</v>
      </c>
    </row>
    <row r="284" spans="1:2" x14ac:dyDescent="0.2">
      <c r="A284" t="s">
        <v>1096</v>
      </c>
      <c r="B284">
        <f>[4]p16!B284</f>
        <v>24638970.065232947</v>
      </c>
    </row>
    <row r="285" spans="1:2" x14ac:dyDescent="0.2">
      <c r="A285" t="s">
        <v>1097</v>
      </c>
      <c r="B285">
        <f>[4]p16!B285</f>
        <v>969998.18870282359</v>
      </c>
    </row>
    <row r="286" spans="1:2" x14ac:dyDescent="0.2">
      <c r="A286" t="s">
        <v>1101</v>
      </c>
      <c r="B286">
        <f>[4]p16!B286</f>
        <v>0</v>
      </c>
    </row>
    <row r="287" spans="1:2" x14ac:dyDescent="0.2">
      <c r="A287" t="s">
        <v>1102</v>
      </c>
      <c r="B287">
        <f>[4]p16!B287</f>
        <v>0</v>
      </c>
    </row>
    <row r="288" spans="1:2" x14ac:dyDescent="0.2">
      <c r="A288" t="s">
        <v>1103</v>
      </c>
      <c r="B288">
        <f>[4]p16!B288</f>
        <v>0</v>
      </c>
    </row>
    <row r="289" spans="1:2" x14ac:dyDescent="0.2">
      <c r="A289" t="s">
        <v>1069</v>
      </c>
      <c r="B289">
        <f>[4]p16!B289</f>
        <v>-268901.90498037077</v>
      </c>
    </row>
    <row r="290" spans="1:2" x14ac:dyDescent="0.2">
      <c r="A290" t="s">
        <v>508</v>
      </c>
      <c r="B290">
        <f>[4]p16!B290</f>
        <v>8.9252615807879687E-2</v>
      </c>
    </row>
    <row r="291" spans="1:2" x14ac:dyDescent="0.2">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748</v>
      </c>
    </row>
    <row r="2" spans="1:11" x14ac:dyDescent="0.2">
      <c r="A2">
        <v>17</v>
      </c>
      <c r="B2" t="s">
        <v>176</v>
      </c>
      <c r="C2" t="s">
        <v>177</v>
      </c>
      <c r="D2" t="s">
        <v>178</v>
      </c>
      <c r="E2" t="s">
        <v>8</v>
      </c>
      <c r="F2" t="s">
        <v>179</v>
      </c>
      <c r="G2" t="s">
        <v>10</v>
      </c>
      <c r="H2" t="s">
        <v>180</v>
      </c>
    </row>
    <row r="3" spans="1:11" x14ac:dyDescent="0.2">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
      <c r="A5" t="s">
        <v>183</v>
      </c>
      <c r="B5">
        <f>[4]p17!B5</f>
        <v>0</v>
      </c>
      <c r="C5">
        <f>[4]p17!C5</f>
        <v>0</v>
      </c>
      <c r="D5">
        <f>[4]p17!D5</f>
        <v>93026</v>
      </c>
      <c r="E5">
        <f>[4]p17!E5</f>
        <v>0</v>
      </c>
      <c r="F5">
        <f>[4]p17!F5</f>
        <v>0</v>
      </c>
      <c r="G5">
        <f>[4]p17!G5</f>
        <v>0</v>
      </c>
      <c r="H5">
        <f>[4]p17!H5</f>
        <v>0</v>
      </c>
      <c r="I5">
        <f>[4]p17!I5</f>
        <v>0</v>
      </c>
      <c r="J5">
        <f>[4]p17!J5</f>
        <v>0</v>
      </c>
      <c r="K5">
        <f>[4]p17!K5</f>
        <v>0</v>
      </c>
    </row>
    <row r="6" spans="1:11" x14ac:dyDescent="0.2">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
      <c r="A7" t="s">
        <v>185</v>
      </c>
      <c r="B7">
        <f>[4]p17!B7</f>
        <v>0</v>
      </c>
      <c r="C7">
        <f>[4]p17!C7</f>
        <v>0</v>
      </c>
      <c r="D7">
        <f>[4]p17!D7</f>
        <v>1327100</v>
      </c>
      <c r="E7">
        <f>[4]p17!E7</f>
        <v>0</v>
      </c>
      <c r="F7">
        <f>[4]p17!F7</f>
        <v>0</v>
      </c>
      <c r="G7">
        <f>[4]p17!G7</f>
        <v>0</v>
      </c>
      <c r="H7">
        <f>[4]p17!H7</f>
        <v>0</v>
      </c>
      <c r="I7">
        <f>[4]p17!I7</f>
        <v>0</v>
      </c>
      <c r="J7">
        <f>[4]p17!J7</f>
        <v>0</v>
      </c>
      <c r="K7">
        <f>[4]p17!K7</f>
        <v>0</v>
      </c>
    </row>
    <row r="8" spans="1:11" x14ac:dyDescent="0.2">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2">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2">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2">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2">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2">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2">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2">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2">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2">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2">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2">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2">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2">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2">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2">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2">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2">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2">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5" thickBot="1" x14ac:dyDescent="0.25">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x14ac:dyDescent="0.2">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2">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x14ac:dyDescent="0.2">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x14ac:dyDescent="0.2">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x14ac:dyDescent="0.2">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x14ac:dyDescent="0.2">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x14ac:dyDescent="0.2">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x14ac:dyDescent="0.2">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2">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2">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2">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2">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
      <c r="A76" t="s">
        <v>437</v>
      </c>
      <c r="B76">
        <f>[4]p17!B76</f>
        <v>0</v>
      </c>
      <c r="C76">
        <f>[4]p17!C76</f>
        <v>0</v>
      </c>
      <c r="D76">
        <f>[4]p17!D76</f>
        <v>0</v>
      </c>
      <c r="E76">
        <f>[4]p17!E76</f>
        <v>0</v>
      </c>
      <c r="F76">
        <f>[4]p17!F76</f>
        <v>0</v>
      </c>
      <c r="G76">
        <f>[4]p17!G76</f>
        <v>0</v>
      </c>
      <c r="H76">
        <f>[4]p17!H76</f>
        <v>0</v>
      </c>
      <c r="I76">
        <f>[4]p17!I76</f>
        <v>0</v>
      </c>
      <c r="J76">
        <f>[4]p17!J76</f>
        <v>0</v>
      </c>
      <c r="K76">
        <f>[4]p17!K76</f>
        <v>0</v>
      </c>
    </row>
    <row r="77" spans="1:13" ht="13.5" thickBot="1" x14ac:dyDescent="0.25">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2">
      <c r="A78" t="s">
        <v>247</v>
      </c>
      <c r="B78">
        <f>[4]p17!B78</f>
        <v>1</v>
      </c>
    </row>
    <row r="79" spans="1:13" x14ac:dyDescent="0.2">
      <c r="A79" t="s">
        <v>248</v>
      </c>
      <c r="B79">
        <f>[4]p17!B79</f>
        <v>75000</v>
      </c>
    </row>
    <row r="80" spans="1:13" x14ac:dyDescent="0.2">
      <c r="A80" t="s">
        <v>249</v>
      </c>
      <c r="B80">
        <f>[4]p17!B80</f>
        <v>75000</v>
      </c>
    </row>
    <row r="81" spans="1:2" x14ac:dyDescent="0.2">
      <c r="A81" t="s">
        <v>250</v>
      </c>
      <c r="B81">
        <f>[4]p17!B81</f>
        <v>0</v>
      </c>
    </row>
    <row r="82" spans="1:2" x14ac:dyDescent="0.2">
      <c r="A82" t="s">
        <v>251</v>
      </c>
      <c r="B82">
        <f>[4]p17!B82</f>
        <v>0</v>
      </c>
    </row>
    <row r="83" spans="1:2" x14ac:dyDescent="0.2">
      <c r="A83" t="s">
        <v>252</v>
      </c>
      <c r="B83">
        <f>[4]p17!B83</f>
        <v>0</v>
      </c>
    </row>
    <row r="84" spans="1:2" x14ac:dyDescent="0.2">
      <c r="A84" t="s">
        <v>253</v>
      </c>
      <c r="B84">
        <f>[4]p17!B84</f>
        <v>0</v>
      </c>
    </row>
    <row r="85" spans="1:2" x14ac:dyDescent="0.2">
      <c r="A85" t="s">
        <v>254</v>
      </c>
      <c r="B85">
        <f>[4]p17!B85</f>
        <v>47605</v>
      </c>
    </row>
    <row r="86" spans="1:2" x14ac:dyDescent="0.2">
      <c r="A86" t="s">
        <v>255</v>
      </c>
      <c r="B86">
        <f>[4]p17!B86</f>
        <v>19955</v>
      </c>
    </row>
    <row r="87" spans="1:2" x14ac:dyDescent="0.2">
      <c r="A87" t="s">
        <v>256</v>
      </c>
      <c r="B87">
        <f>[4]p17!B87</f>
        <v>14841</v>
      </c>
    </row>
    <row r="88" spans="1:2" x14ac:dyDescent="0.2">
      <c r="A88" t="s">
        <v>257</v>
      </c>
      <c r="B88">
        <f>[4]p17!B88</f>
        <v>31161</v>
      </c>
    </row>
    <row r="89" spans="1:2" x14ac:dyDescent="0.2">
      <c r="A89" t="s">
        <v>258</v>
      </c>
      <c r="B89">
        <f>[4]p17!B89</f>
        <v>36032</v>
      </c>
    </row>
    <row r="90" spans="1:2" x14ac:dyDescent="0.2">
      <c r="A90" t="s">
        <v>259</v>
      </c>
      <c r="B90">
        <f>[4]p17!B90</f>
        <v>88879</v>
      </c>
    </row>
    <row r="91" spans="1:2" x14ac:dyDescent="0.2">
      <c r="A91" t="s">
        <v>260</v>
      </c>
      <c r="B91">
        <f>[4]p17!B91</f>
        <v>47605</v>
      </c>
    </row>
    <row r="92" spans="1:2" x14ac:dyDescent="0.2">
      <c r="A92" t="s">
        <v>261</v>
      </c>
      <c r="B92">
        <f>[4]p17!B92</f>
        <v>19955</v>
      </c>
    </row>
    <row r="93" spans="1:2" x14ac:dyDescent="0.2">
      <c r="A93" t="s">
        <v>262</v>
      </c>
      <c r="B93">
        <f>[4]p17!B93</f>
        <v>14841</v>
      </c>
    </row>
    <row r="94" spans="1:2" x14ac:dyDescent="0.2">
      <c r="A94" t="s">
        <v>263</v>
      </c>
      <c r="B94">
        <f>[4]p17!B94</f>
        <v>31161</v>
      </c>
    </row>
    <row r="95" spans="1:2" x14ac:dyDescent="0.2">
      <c r="A95" t="s">
        <v>264</v>
      </c>
      <c r="B95">
        <f>[4]p17!B95</f>
        <v>36032</v>
      </c>
    </row>
    <row r="96" spans="1:2" x14ac:dyDescent="0.2">
      <c r="A96" t="s">
        <v>265</v>
      </c>
      <c r="B96">
        <f>[4]p17!B96</f>
        <v>88879</v>
      </c>
    </row>
    <row r="97" spans="1:2" x14ac:dyDescent="0.2">
      <c r="A97" t="s">
        <v>266</v>
      </c>
      <c r="B97">
        <f>[4]p17!B97</f>
        <v>0</v>
      </c>
    </row>
    <row r="98" spans="1:2" x14ac:dyDescent="0.2">
      <c r="A98" t="s">
        <v>267</v>
      </c>
      <c r="B98">
        <f>[4]p17!B98</f>
        <v>0</v>
      </c>
    </row>
    <row r="99" spans="1:2" x14ac:dyDescent="0.2">
      <c r="A99" t="s">
        <v>268</v>
      </c>
      <c r="B99">
        <f>[4]p17!B99</f>
        <v>0</v>
      </c>
    </row>
    <row r="100" spans="1:2" x14ac:dyDescent="0.2">
      <c r="A100" t="s">
        <v>269</v>
      </c>
      <c r="B100">
        <f>[4]p17!B100</f>
        <v>0</v>
      </c>
    </row>
    <row r="101" spans="1:2" x14ac:dyDescent="0.2">
      <c r="A101" t="s">
        <v>270</v>
      </c>
      <c r="B101">
        <f>[4]p17!B101</f>
        <v>0</v>
      </c>
    </row>
    <row r="102" spans="1:2" x14ac:dyDescent="0.2">
      <c r="A102" t="s">
        <v>271</v>
      </c>
      <c r="B102">
        <f>[4]p17!B102</f>
        <v>0</v>
      </c>
    </row>
    <row r="103" spans="1:2" x14ac:dyDescent="0.2">
      <c r="A103" t="s">
        <v>272</v>
      </c>
      <c r="B103">
        <f>[4]p17!B103</f>
        <v>188515800</v>
      </c>
    </row>
    <row r="104" spans="1:2" x14ac:dyDescent="0.2">
      <c r="A104" t="s">
        <v>273</v>
      </c>
      <c r="B104">
        <f>[4]p17!B104</f>
        <v>7632787.5</v>
      </c>
    </row>
    <row r="105" spans="1:2" x14ac:dyDescent="0.2">
      <c r="A105" t="s">
        <v>274</v>
      </c>
      <c r="B105">
        <f>[4]p17!B105</f>
        <v>4674915</v>
      </c>
    </row>
    <row r="106" spans="1:2" x14ac:dyDescent="0.2">
      <c r="A106" t="s">
        <v>275</v>
      </c>
      <c r="B106">
        <f>[4]p17!B106</f>
        <v>925481.7</v>
      </c>
    </row>
    <row r="107" spans="1:2" x14ac:dyDescent="0.2">
      <c r="A107" t="s">
        <v>276</v>
      </c>
      <c r="B107">
        <f>[4]p17!B107</f>
        <v>1653868.8</v>
      </c>
    </row>
    <row r="108" spans="1:2" x14ac:dyDescent="0.2">
      <c r="A108" t="s">
        <v>277</v>
      </c>
      <c r="B108">
        <f>[4]p17!B108</f>
        <v>3679590.6</v>
      </c>
    </row>
    <row r="109" spans="1:2" x14ac:dyDescent="0.2">
      <c r="A109" t="s">
        <v>278</v>
      </c>
      <c r="B109">
        <f>[4]p17!B109</f>
        <v>1893.9668160921551</v>
      </c>
    </row>
    <row r="110" spans="1:2" x14ac:dyDescent="0.2">
      <c r="A110" t="s">
        <v>279</v>
      </c>
      <c r="B110">
        <f>[4]p17!B110</f>
        <v>285.50268049854344</v>
      </c>
    </row>
    <row r="111" spans="1:2" x14ac:dyDescent="0.2">
      <c r="A111" t="s">
        <v>280</v>
      </c>
      <c r="B111">
        <f>[4]p17!B111</f>
        <v>144.70757695985003</v>
      </c>
    </row>
    <row r="112" spans="1:2" x14ac:dyDescent="0.2">
      <c r="A112" t="s">
        <v>281</v>
      </c>
      <c r="B112">
        <f>[4]p17!B112</f>
        <v>14.441147175514857</v>
      </c>
    </row>
    <row r="113" spans="1:2" x14ac:dyDescent="0.2">
      <c r="A113" t="s">
        <v>282</v>
      </c>
      <c r="B113">
        <f>[4]p17!B113</f>
        <v>17.066810298335739</v>
      </c>
    </row>
    <row r="114" spans="1:2" x14ac:dyDescent="0.2">
      <c r="A114" t="s">
        <v>283</v>
      </c>
      <c r="B114">
        <f>[4]p17!B114</f>
        <v>21.880526023507358</v>
      </c>
    </row>
    <row r="115" spans="1:2" x14ac:dyDescent="0.2">
      <c r="A115" t="s">
        <v>284</v>
      </c>
      <c r="B115">
        <f>[4]p17!B115</f>
        <v>14999971</v>
      </c>
    </row>
    <row r="116" spans="1:2" x14ac:dyDescent="0.2">
      <c r="A116" t="s">
        <v>285</v>
      </c>
      <c r="B116">
        <f>[4]p17!B116</f>
        <v>799998.4</v>
      </c>
    </row>
    <row r="117" spans="1:2" x14ac:dyDescent="0.2">
      <c r="A117" t="s">
        <v>286</v>
      </c>
      <c r="B117">
        <f>[4]p17!B117</f>
        <v>799999.6</v>
      </c>
    </row>
    <row r="118" spans="1:2" x14ac:dyDescent="0.2">
      <c r="A118" t="s">
        <v>287</v>
      </c>
      <c r="B118">
        <f>[4]p17!B118</f>
        <v>150000.18</v>
      </c>
    </row>
    <row r="119" spans="1:2" x14ac:dyDescent="0.2">
      <c r="A119" t="s">
        <v>288</v>
      </c>
      <c r="B119">
        <f>[4]p17!B119</f>
        <v>299999.7</v>
      </c>
    </row>
    <row r="120" spans="1:2" x14ac:dyDescent="0.2">
      <c r="A120" t="s">
        <v>289</v>
      </c>
      <c r="B120">
        <f>[4]p17!B120</f>
        <v>800000</v>
      </c>
    </row>
    <row r="121" spans="1:2" x14ac:dyDescent="0.2">
      <c r="A121" t="s">
        <v>290</v>
      </c>
      <c r="B121">
        <f>[4]p17!B121</f>
        <v>16966422</v>
      </c>
    </row>
    <row r="122" spans="1:2" x14ac:dyDescent="0.2">
      <c r="A122" t="s">
        <v>291</v>
      </c>
      <c r="B122">
        <f>[4]p17!B122</f>
        <v>526662.33749999991</v>
      </c>
    </row>
    <row r="123" spans="1:2" x14ac:dyDescent="0.2">
      <c r="A123" t="s">
        <v>292</v>
      </c>
      <c r="B123">
        <f>[4]p17!B123</f>
        <v>0</v>
      </c>
    </row>
    <row r="124" spans="1:2" x14ac:dyDescent="0.2">
      <c r="A124" t="s">
        <v>293</v>
      </c>
      <c r="B124">
        <f>[4]p17!B124</f>
        <v>106430.39550000001</v>
      </c>
    </row>
    <row r="125" spans="1:2" x14ac:dyDescent="0.2">
      <c r="A125" t="s">
        <v>294</v>
      </c>
      <c r="B125">
        <f>[4]p17!B125</f>
        <v>190194.91199999998</v>
      </c>
    </row>
    <row r="126" spans="1:2" x14ac:dyDescent="0.2">
      <c r="A126" t="s">
        <v>295</v>
      </c>
      <c r="B126">
        <f>[4]p17!B126</f>
        <v>211576.45950000003</v>
      </c>
    </row>
    <row r="127" spans="1:2" x14ac:dyDescent="0.2">
      <c r="A127" t="s">
        <v>296</v>
      </c>
      <c r="B127">
        <f>[4]p17!B127</f>
        <v>41780</v>
      </c>
    </row>
    <row r="128" spans="1:2" x14ac:dyDescent="0.2">
      <c r="A128" t="s">
        <v>297</v>
      </c>
      <c r="B128">
        <f>[4]p17!B128</f>
        <v>23451</v>
      </c>
    </row>
    <row r="129" spans="1:2" x14ac:dyDescent="0.2">
      <c r="A129" t="s">
        <v>298</v>
      </c>
      <c r="B129">
        <f>[4]p17!B129</f>
        <v>13566</v>
      </c>
    </row>
    <row r="130" spans="1:2" x14ac:dyDescent="0.2">
      <c r="A130" t="s">
        <v>299</v>
      </c>
      <c r="B130">
        <f>[4]p17!B130</f>
        <v>32493</v>
      </c>
    </row>
    <row r="131" spans="1:2" x14ac:dyDescent="0.2">
      <c r="A131" t="s">
        <v>300</v>
      </c>
      <c r="B131">
        <f>[4]p17!B131</f>
        <v>43710</v>
      </c>
    </row>
    <row r="132" spans="1:2" x14ac:dyDescent="0.2">
      <c r="A132" t="s">
        <v>301</v>
      </c>
      <c r="B132">
        <f>[4]p17!B132</f>
        <v>104144</v>
      </c>
    </row>
    <row r="133" spans="1:2" x14ac:dyDescent="0.2">
      <c r="A133" t="s">
        <v>302</v>
      </c>
      <c r="B133">
        <f>[4]p17!B133</f>
        <v>41780</v>
      </c>
    </row>
    <row r="134" spans="1:2" x14ac:dyDescent="0.2">
      <c r="A134" t="s">
        <v>303</v>
      </c>
      <c r="B134">
        <f>[4]p17!B134</f>
        <v>23451</v>
      </c>
    </row>
    <row r="135" spans="1:2" x14ac:dyDescent="0.2">
      <c r="A135" t="s">
        <v>304</v>
      </c>
      <c r="B135">
        <f>[4]p17!B135</f>
        <v>13566</v>
      </c>
    </row>
    <row r="136" spans="1:2" x14ac:dyDescent="0.2">
      <c r="A136" t="s">
        <v>305</v>
      </c>
      <c r="B136">
        <f>[4]p17!B136</f>
        <v>32493</v>
      </c>
    </row>
    <row r="137" spans="1:2" x14ac:dyDescent="0.2">
      <c r="A137" t="s">
        <v>306</v>
      </c>
      <c r="B137">
        <f>[4]p17!B137</f>
        <v>43710</v>
      </c>
    </row>
    <row r="138" spans="1:2" x14ac:dyDescent="0.2">
      <c r="A138" t="s">
        <v>307</v>
      </c>
      <c r="B138">
        <f>[4]p17!B138</f>
        <v>104144</v>
      </c>
    </row>
    <row r="139" spans="1:2" x14ac:dyDescent="0.2">
      <c r="A139" t="s">
        <v>308</v>
      </c>
      <c r="B139">
        <f>[4]p17!B139</f>
        <v>0</v>
      </c>
    </row>
    <row r="140" spans="1:2" x14ac:dyDescent="0.2">
      <c r="A140" t="s">
        <v>309</v>
      </c>
      <c r="B140">
        <f>[4]p17!B140</f>
        <v>0</v>
      </c>
    </row>
    <row r="141" spans="1:2" x14ac:dyDescent="0.2">
      <c r="A141" t="s">
        <v>310</v>
      </c>
      <c r="B141">
        <f>[4]p17!B141</f>
        <v>0</v>
      </c>
    </row>
    <row r="142" spans="1:2" x14ac:dyDescent="0.2">
      <c r="A142" t="s">
        <v>311</v>
      </c>
      <c r="B142">
        <f>[4]p17!B142</f>
        <v>0</v>
      </c>
    </row>
    <row r="143" spans="1:2" x14ac:dyDescent="0.2">
      <c r="A143" t="s">
        <v>312</v>
      </c>
      <c r="B143">
        <f>[4]p17!B143</f>
        <v>0</v>
      </c>
    </row>
    <row r="144" spans="1:2" x14ac:dyDescent="0.2">
      <c r="A144" t="s">
        <v>313</v>
      </c>
      <c r="B144">
        <f>[4]p17!B144</f>
        <v>0</v>
      </c>
    </row>
    <row r="145" spans="1:2" x14ac:dyDescent="0.2">
      <c r="A145" t="s">
        <v>314</v>
      </c>
      <c r="B145">
        <f>[4]p17!B145</f>
        <v>251933400</v>
      </c>
    </row>
    <row r="146" spans="1:2" x14ac:dyDescent="0.2">
      <c r="A146" t="s">
        <v>315</v>
      </c>
      <c r="B146">
        <f>[4]p17!B146</f>
        <v>10552949.999999998</v>
      </c>
    </row>
    <row r="147" spans="1:2" x14ac:dyDescent="0.2">
      <c r="A147" t="s">
        <v>316</v>
      </c>
      <c r="B147">
        <f>[4]p17!B147</f>
        <v>6409935</v>
      </c>
    </row>
    <row r="148" spans="1:2" x14ac:dyDescent="0.2">
      <c r="A148" t="s">
        <v>317</v>
      </c>
      <c r="B148">
        <f>[4]p17!B148</f>
        <v>1257479.1000000001</v>
      </c>
    </row>
    <row r="149" spans="1:2" x14ac:dyDescent="0.2">
      <c r="A149" t="s">
        <v>318</v>
      </c>
      <c r="B149">
        <f>[4]p17!B149</f>
        <v>2360340</v>
      </c>
    </row>
    <row r="150" spans="1:2" x14ac:dyDescent="0.2">
      <c r="A150" t="s">
        <v>319</v>
      </c>
      <c r="B150">
        <f>[4]p17!B150</f>
        <v>5155128</v>
      </c>
    </row>
    <row r="151" spans="1:2" x14ac:dyDescent="0.2">
      <c r="A151" t="s">
        <v>320</v>
      </c>
      <c r="B151">
        <f>[4]p17!B151</f>
        <v>2890.4514736524088</v>
      </c>
    </row>
    <row r="152" spans="1:2" x14ac:dyDescent="0.2">
      <c r="A152" t="s">
        <v>321</v>
      </c>
      <c r="B152">
        <f>[4]p17!B152</f>
        <v>404.83768219534369</v>
      </c>
    </row>
    <row r="153" spans="1:2" x14ac:dyDescent="0.2">
      <c r="A153" t="s">
        <v>322</v>
      </c>
      <c r="B153">
        <f>[4]p17!B153</f>
        <v>220.84348338018401</v>
      </c>
    </row>
    <row r="154" spans="1:2" x14ac:dyDescent="0.2">
      <c r="A154" t="s">
        <v>323</v>
      </c>
      <c r="B154">
        <f>[4]p17!B154</f>
        <v>21.236808681017866</v>
      </c>
    </row>
    <row r="155" spans="1:2" x14ac:dyDescent="0.2">
      <c r="A155" t="s">
        <v>324</v>
      </c>
      <c r="B155">
        <f>[4]p17!B155</f>
        <v>25.098046623021112</v>
      </c>
    </row>
    <row r="156" spans="1:2" x14ac:dyDescent="0.2">
      <c r="A156" t="s">
        <v>325</v>
      </c>
      <c r="B156">
        <f>[4]p17!B156</f>
        <v>31.876982850027066</v>
      </c>
    </row>
    <row r="157" spans="1:2" x14ac:dyDescent="0.2">
      <c r="A157" t="s">
        <v>326</v>
      </c>
      <c r="B157">
        <f>[4]p17!B157</f>
        <v>19999991</v>
      </c>
    </row>
    <row r="158" spans="1:2" x14ac:dyDescent="0.2">
      <c r="A158" t="s">
        <v>327</v>
      </c>
      <c r="B158">
        <f>[4]p17!B158</f>
        <v>999998</v>
      </c>
    </row>
    <row r="159" spans="1:2" x14ac:dyDescent="0.2">
      <c r="A159" t="s">
        <v>328</v>
      </c>
      <c r="B159">
        <f>[4]p17!B159</f>
        <v>1000001.2</v>
      </c>
    </row>
    <row r="160" spans="1:2" x14ac:dyDescent="0.2">
      <c r="A160" t="s">
        <v>329</v>
      </c>
      <c r="B160">
        <f>[4]p17!B160</f>
        <v>99999.9</v>
      </c>
    </row>
    <row r="161" spans="1:2" x14ac:dyDescent="0.2">
      <c r="A161" t="s">
        <v>330</v>
      </c>
      <c r="B161">
        <f>[4]p17!B161</f>
        <v>199999.8</v>
      </c>
    </row>
    <row r="162" spans="1:2" x14ac:dyDescent="0.2">
      <c r="A162" t="s">
        <v>331</v>
      </c>
      <c r="B162">
        <f>[4]p17!B162</f>
        <v>550000</v>
      </c>
    </row>
    <row r="163" spans="1:2" x14ac:dyDescent="0.2">
      <c r="A163" t="s">
        <v>332</v>
      </c>
      <c r="B163">
        <f>[4]p17!B163</f>
        <v>22674006</v>
      </c>
    </row>
    <row r="164" spans="1:2" x14ac:dyDescent="0.2">
      <c r="A164" t="s">
        <v>333</v>
      </c>
      <c r="B164">
        <f>[4]p17!B164</f>
        <v>0</v>
      </c>
    </row>
    <row r="165" spans="1:2" x14ac:dyDescent="0.2">
      <c r="A165" t="s">
        <v>334</v>
      </c>
      <c r="B165">
        <f>[4]p17!B165</f>
        <v>589714.02</v>
      </c>
    </row>
    <row r="166" spans="1:2" x14ac:dyDescent="0.2">
      <c r="A166" t="s">
        <v>335</v>
      </c>
      <c r="B166">
        <f>[4]p17!B166</f>
        <v>144610.09650000001</v>
      </c>
    </row>
    <row r="167" spans="1:2" x14ac:dyDescent="0.2">
      <c r="A167" t="s">
        <v>336</v>
      </c>
      <c r="B167">
        <f>[4]p17!B167</f>
        <v>271439.09999999998</v>
      </c>
    </row>
    <row r="168" spans="1:2" x14ac:dyDescent="0.2">
      <c r="A168" t="s">
        <v>337</v>
      </c>
      <c r="B168">
        <f>[4]p17!B168</f>
        <v>0</v>
      </c>
    </row>
    <row r="169" spans="1:2" x14ac:dyDescent="0.2">
      <c r="A169" t="s">
        <v>338</v>
      </c>
      <c r="B169">
        <f>[4]p17!B169</f>
        <v>3</v>
      </c>
    </row>
    <row r="170" spans="1:2" x14ac:dyDescent="0.2">
      <c r="A170" t="s">
        <v>339</v>
      </c>
      <c r="B170">
        <f>[4]p17!B170</f>
        <v>6</v>
      </c>
    </row>
    <row r="171" spans="1:2" x14ac:dyDescent="0.2">
      <c r="A171" t="s">
        <v>340</v>
      </c>
      <c r="B171">
        <f>[4]p17!B171</f>
        <v>271183</v>
      </c>
    </row>
    <row r="172" spans="1:2" x14ac:dyDescent="0.2">
      <c r="A172" t="s">
        <v>341</v>
      </c>
      <c r="B172">
        <f>[4]p17!B172</f>
        <v>7909739.1000000015</v>
      </c>
    </row>
    <row r="173" spans="1:2" x14ac:dyDescent="0.2">
      <c r="A173" t="s">
        <v>342</v>
      </c>
      <c r="B173">
        <f>[4]p17!B173</f>
        <v>26090259.300000004</v>
      </c>
    </row>
    <row r="174" spans="1:2" x14ac:dyDescent="0.2">
      <c r="A174" t="s">
        <v>343</v>
      </c>
      <c r="B174">
        <f>[4]p17!B174</f>
        <v>282487</v>
      </c>
    </row>
    <row r="175" spans="1:2" x14ac:dyDescent="0.2">
      <c r="A175" t="s">
        <v>344</v>
      </c>
      <c r="B175">
        <f>[4]p17!B175</f>
        <v>7909739.1000000015</v>
      </c>
    </row>
    <row r="176" spans="1:2" x14ac:dyDescent="0.2">
      <c r="A176" t="s">
        <v>345</v>
      </c>
      <c r="B176">
        <f>[4]p17!B176</f>
        <v>27112425.300000001</v>
      </c>
    </row>
    <row r="177" spans="1:2" x14ac:dyDescent="0.2">
      <c r="A177" t="s">
        <v>346</v>
      </c>
      <c r="B177">
        <f>[4]p17!B177</f>
        <v>278956</v>
      </c>
    </row>
    <row r="178" spans="1:2" x14ac:dyDescent="0.2">
      <c r="A178" t="s">
        <v>347</v>
      </c>
      <c r="B178">
        <f>[4]p17!B178</f>
        <v>7836464.6216911757</v>
      </c>
    </row>
    <row r="179" spans="1:2" x14ac:dyDescent="0.2">
      <c r="A179" t="s">
        <v>348</v>
      </c>
      <c r="B179">
        <f>[4]p17!B179</f>
        <v>26778958.449999999</v>
      </c>
    </row>
    <row r="180" spans="1:2" x14ac:dyDescent="0.2">
      <c r="A180" t="s">
        <v>349</v>
      </c>
      <c r="B180">
        <f>[4]p17!B180</f>
        <v>228499</v>
      </c>
    </row>
    <row r="181" spans="1:2" x14ac:dyDescent="0.2">
      <c r="A181" t="s">
        <v>350</v>
      </c>
      <c r="B181">
        <f>[4]p17!B181</f>
        <v>1789220</v>
      </c>
    </row>
    <row r="182" spans="1:2" x14ac:dyDescent="0.2">
      <c r="A182" t="s">
        <v>351</v>
      </c>
      <c r="B182">
        <f>[4]p17!B182</f>
        <v>5210780</v>
      </c>
    </row>
    <row r="183" spans="1:2" x14ac:dyDescent="0.2">
      <c r="A183" t="s">
        <v>352</v>
      </c>
      <c r="B183">
        <f>[4]p17!B183</f>
        <v>287785</v>
      </c>
    </row>
    <row r="184" spans="1:2" x14ac:dyDescent="0.2">
      <c r="A184" t="s">
        <v>353</v>
      </c>
      <c r="B184">
        <f>[4]p17!B184</f>
        <v>1789220</v>
      </c>
    </row>
    <row r="185" spans="1:2" x14ac:dyDescent="0.2">
      <c r="A185" t="s">
        <v>354</v>
      </c>
      <c r="B185">
        <f>[4]p17!B185</f>
        <v>6558587</v>
      </c>
    </row>
    <row r="186" spans="1:2" x14ac:dyDescent="0.2">
      <c r="A186" t="s">
        <v>355</v>
      </c>
      <c r="B186">
        <f>[4]p17!B186</f>
        <v>284187</v>
      </c>
    </row>
    <row r="187" spans="1:2" x14ac:dyDescent="0.2">
      <c r="A187" t="s">
        <v>356</v>
      </c>
      <c r="B187">
        <f>[4]p17!B187</f>
        <v>1782024</v>
      </c>
    </row>
    <row r="188" spans="1:2" x14ac:dyDescent="0.2">
      <c r="A188" t="s">
        <v>357</v>
      </c>
      <c r="B188">
        <f>[4]p17!B188</f>
        <v>6473625</v>
      </c>
    </row>
    <row r="189" spans="1:2" x14ac:dyDescent="0.2">
      <c r="A189" t="s">
        <v>358</v>
      </c>
      <c r="B189">
        <f>[4]p17!B189</f>
        <v>0</v>
      </c>
    </row>
    <row r="190" spans="1:2" x14ac:dyDescent="0.2">
      <c r="A190" t="s">
        <v>359</v>
      </c>
      <c r="B190">
        <f>[4]p17!B190</f>
        <v>0</v>
      </c>
    </row>
    <row r="191" spans="1:2" x14ac:dyDescent="0.2">
      <c r="A191" t="s">
        <v>360</v>
      </c>
      <c r="B191">
        <f>[4]p17!B191</f>
        <v>0</v>
      </c>
    </row>
    <row r="192" spans="1:2" x14ac:dyDescent="0.2">
      <c r="A192" t="s">
        <v>361</v>
      </c>
      <c r="B192">
        <f>[4]p17!B192</f>
        <v>78160</v>
      </c>
    </row>
    <row r="193" spans="1:2" x14ac:dyDescent="0.2">
      <c r="A193" t="s">
        <v>362</v>
      </c>
      <c r="B193">
        <f>[4]p17!B193</f>
        <v>9799432.4000000004</v>
      </c>
    </row>
    <row r="194" spans="1:2" x14ac:dyDescent="0.2">
      <c r="A194" t="s">
        <v>363</v>
      </c>
      <c r="B194">
        <f>[4]p17!B194</f>
        <v>125.37658481541987</v>
      </c>
    </row>
    <row r="195" spans="1:2" x14ac:dyDescent="0.2">
      <c r="A195" t="s">
        <v>364</v>
      </c>
      <c r="B195">
        <f>[4]p17!B195</f>
        <v>0</v>
      </c>
    </row>
    <row r="196" spans="1:2" x14ac:dyDescent="0.2">
      <c r="A196" t="s">
        <v>365</v>
      </c>
      <c r="B196">
        <f>[4]p17!B196</f>
        <v>0</v>
      </c>
    </row>
    <row r="197" spans="1:2" x14ac:dyDescent="0.2">
      <c r="A197" t="s">
        <v>366</v>
      </c>
      <c r="B197">
        <f>[4]p17!B197</f>
        <v>0</v>
      </c>
    </row>
    <row r="198" spans="1:2" x14ac:dyDescent="0.2">
      <c r="A198" t="s">
        <v>367</v>
      </c>
      <c r="B198">
        <f>[4]p17!B198</f>
        <v>0</v>
      </c>
    </row>
    <row r="199" spans="1:2" x14ac:dyDescent="0.2">
      <c r="A199" t="s">
        <v>368</v>
      </c>
      <c r="B199">
        <f>[4]p17!B199</f>
        <v>0</v>
      </c>
    </row>
    <row r="200" spans="1:2" x14ac:dyDescent="0.2">
      <c r="A200" t="s">
        <v>369</v>
      </c>
      <c r="B200">
        <f>[4]p17!B200</f>
        <v>0</v>
      </c>
    </row>
    <row r="201" spans="1:2" x14ac:dyDescent="0.2">
      <c r="A201" t="s">
        <v>370</v>
      </c>
      <c r="B201">
        <f>[4]p17!B201</f>
        <v>65819</v>
      </c>
    </row>
    <row r="202" spans="1:2" x14ac:dyDescent="0.2">
      <c r="A202" t="s">
        <v>371</v>
      </c>
      <c r="B202">
        <f>[4]p17!B202</f>
        <v>2016346</v>
      </c>
    </row>
    <row r="203" spans="1:2" x14ac:dyDescent="0.2">
      <c r="A203" t="s">
        <v>372</v>
      </c>
      <c r="B203">
        <f>[4]p17!B203</f>
        <v>30.634707372898788</v>
      </c>
    </row>
    <row r="204" spans="1:2" x14ac:dyDescent="0.2">
      <c r="A204" t="s">
        <v>373</v>
      </c>
      <c r="B204">
        <f>[4]p17!B204</f>
        <v>0</v>
      </c>
    </row>
    <row r="205" spans="1:2" x14ac:dyDescent="0.2">
      <c r="A205" t="s">
        <v>374</v>
      </c>
      <c r="B205">
        <f>[4]p17!B205</f>
        <v>0</v>
      </c>
    </row>
    <row r="206" spans="1:2" x14ac:dyDescent="0.2">
      <c r="A206" t="s">
        <v>375</v>
      </c>
      <c r="B206">
        <f>[4]p17!B206</f>
        <v>0</v>
      </c>
    </row>
    <row r="207" spans="1:2" x14ac:dyDescent="0.2">
      <c r="A207" t="s">
        <v>376</v>
      </c>
      <c r="B207">
        <f>[4]p17!B207</f>
        <v>93612</v>
      </c>
    </row>
    <row r="208" spans="1:2" x14ac:dyDescent="0.2">
      <c r="A208" t="s">
        <v>377</v>
      </c>
      <c r="B208">
        <f>[4]p17!B208</f>
        <v>174743</v>
      </c>
    </row>
    <row r="209" spans="1:2" x14ac:dyDescent="0.2">
      <c r="A209" t="s">
        <v>378</v>
      </c>
      <c r="B209">
        <f>[4]p17!B209</f>
        <v>0</v>
      </c>
    </row>
    <row r="210" spans="1:2" x14ac:dyDescent="0.2">
      <c r="A210" t="s">
        <v>379</v>
      </c>
      <c r="B210">
        <f>[4]p17!B210</f>
        <v>0</v>
      </c>
    </row>
    <row r="211" spans="1:2" x14ac:dyDescent="0.2">
      <c r="A211" t="s">
        <v>380</v>
      </c>
      <c r="B211">
        <f>[4]p17!B211</f>
        <v>472227.9</v>
      </c>
    </row>
    <row r="212" spans="1:2" x14ac:dyDescent="0.2">
      <c r="A212" t="s">
        <v>381</v>
      </c>
      <c r="B212">
        <f>[4]p17!B212</f>
        <v>592877</v>
      </c>
    </row>
    <row r="213" spans="1:2" x14ac:dyDescent="0.2">
      <c r="A213" t="s">
        <v>382</v>
      </c>
      <c r="B213">
        <f>[4]p17!B213</f>
        <v>25299596.752473909</v>
      </c>
    </row>
    <row r="214" spans="1:2" x14ac:dyDescent="0.2">
      <c r="A214" t="s">
        <v>137</v>
      </c>
      <c r="B214">
        <f>[4]p17!B214</f>
        <v>404180</v>
      </c>
    </row>
    <row r="215" spans="1:2" x14ac:dyDescent="0.2">
      <c r="A215" t="s">
        <v>383</v>
      </c>
      <c r="B215">
        <f>[4]p17!B215</f>
        <v>0</v>
      </c>
    </row>
    <row r="216" spans="1:2" x14ac:dyDescent="0.2">
      <c r="A216" t="s">
        <v>384</v>
      </c>
      <c r="B216">
        <f>[4]p17!B216</f>
        <v>25703776.752473909</v>
      </c>
    </row>
    <row r="217" spans="1:2" x14ac:dyDescent="0.2">
      <c r="A217" t="s">
        <v>385</v>
      </c>
      <c r="B217">
        <f>[4]p17!B217</f>
        <v>12763726</v>
      </c>
    </row>
    <row r="218" spans="1:2" x14ac:dyDescent="0.2">
      <c r="A218" t="s">
        <v>386</v>
      </c>
      <c r="B218">
        <f>[4]p17!B218</f>
        <v>740582.9</v>
      </c>
    </row>
    <row r="219" spans="1:2" x14ac:dyDescent="0.2">
      <c r="A219" t="s">
        <v>387</v>
      </c>
      <c r="B219">
        <f>[4]p17!B219</f>
        <v>3169509</v>
      </c>
    </row>
    <row r="220" spans="1:2" x14ac:dyDescent="0.2">
      <c r="A220" t="s">
        <v>388</v>
      </c>
      <c r="B220">
        <f>[4]p17!B220</f>
        <v>387958</v>
      </c>
    </row>
    <row r="221" spans="1:2" x14ac:dyDescent="0.2">
      <c r="A221" t="s">
        <v>145</v>
      </c>
      <c r="B221">
        <f>[4]p17!B221</f>
        <v>3600000</v>
      </c>
    </row>
    <row r="222" spans="1:2" x14ac:dyDescent="0.2">
      <c r="A222" t="s">
        <v>146</v>
      </c>
      <c r="B222">
        <f>[4]p17!B222</f>
        <v>429394</v>
      </c>
    </row>
    <row r="223" spans="1:2" x14ac:dyDescent="0.2">
      <c r="A223" t="s">
        <v>389</v>
      </c>
      <c r="B223">
        <f>[4]p17!B223</f>
        <v>128443</v>
      </c>
    </row>
    <row r="224" spans="1:2" x14ac:dyDescent="0.2">
      <c r="A224" t="s">
        <v>390</v>
      </c>
      <c r="B224">
        <f>[4]p17!B224</f>
        <v>93000</v>
      </c>
    </row>
    <row r="225" spans="1:2" x14ac:dyDescent="0.2">
      <c r="A225" t="s">
        <v>391</v>
      </c>
      <c r="B225">
        <f>[4]p17!B225</f>
        <v>0</v>
      </c>
    </row>
    <row r="226" spans="1:2" x14ac:dyDescent="0.2">
      <c r="A226" t="s">
        <v>392</v>
      </c>
      <c r="B226">
        <f>[4]p17!B226</f>
        <v>950000</v>
      </c>
    </row>
    <row r="227" spans="1:2" x14ac:dyDescent="0.2">
      <c r="A227" t="s">
        <v>152</v>
      </c>
      <c r="B227">
        <f>[4]p17!B227</f>
        <v>160000</v>
      </c>
    </row>
    <row r="228" spans="1:2" x14ac:dyDescent="0.2">
      <c r="A228" t="s">
        <v>393</v>
      </c>
      <c r="B228">
        <f>[4]p17!B228</f>
        <v>0</v>
      </c>
    </row>
    <row r="229" spans="1:2" x14ac:dyDescent="0.2">
      <c r="A229" t="s">
        <v>394</v>
      </c>
      <c r="B229">
        <f>[4]p17!B229</f>
        <v>114297</v>
      </c>
    </row>
    <row r="230" spans="1:2" x14ac:dyDescent="0.2">
      <c r="A230" t="s">
        <v>395</v>
      </c>
      <c r="B230">
        <f>[4]p17!B230</f>
        <v>1757369.51105069</v>
      </c>
    </row>
    <row r="231" spans="1:2" x14ac:dyDescent="0.2">
      <c r="A231" t="s">
        <v>396</v>
      </c>
      <c r="B231">
        <f>[4]p17!B231</f>
        <v>24294279.411050688</v>
      </c>
    </row>
    <row r="232" spans="1:2" x14ac:dyDescent="0.2">
      <c r="A232" t="s">
        <v>397</v>
      </c>
      <c r="B232">
        <f>[4]p17!B232</f>
        <v>1409497.3414232209</v>
      </c>
    </row>
    <row r="233" spans="1:2" x14ac:dyDescent="0.2">
      <c r="A233" t="s">
        <v>398</v>
      </c>
      <c r="B233">
        <f>[4]p17!B233</f>
        <v>479229</v>
      </c>
    </row>
    <row r="234" spans="1:2" x14ac:dyDescent="0.2">
      <c r="A234" t="s">
        <v>243</v>
      </c>
      <c r="B234">
        <f>[4]p17!B234</f>
        <v>930268.34142322093</v>
      </c>
    </row>
    <row r="235" spans="1:2" x14ac:dyDescent="0.2">
      <c r="A235" t="s">
        <v>399</v>
      </c>
      <c r="B235">
        <f>[4]p17!B235</f>
        <v>6250000</v>
      </c>
    </row>
    <row r="236" spans="1:2" x14ac:dyDescent="0.2">
      <c r="A236" t="s">
        <v>400</v>
      </c>
      <c r="B236">
        <f>[4]p17!B236</f>
        <v>11666666.666666668</v>
      </c>
    </row>
    <row r="237" spans="1:2" x14ac:dyDescent="0.2">
      <c r="A237" t="s">
        <v>401</v>
      </c>
      <c r="B237">
        <f>[4]p17!B237</f>
        <v>10000000</v>
      </c>
    </row>
    <row r="238" spans="1:2" x14ac:dyDescent="0.2">
      <c r="A238" t="s">
        <v>402</v>
      </c>
      <c r="B238">
        <f>[4]p17!B238</f>
        <v>400</v>
      </c>
    </row>
    <row r="239" spans="1:2" x14ac:dyDescent="0.2">
      <c r="A239" t="s">
        <v>403</v>
      </c>
      <c r="B239">
        <f>[4]p17!B239</f>
        <v>300</v>
      </c>
    </row>
    <row r="240" spans="1:2" x14ac:dyDescent="0.2">
      <c r="A240" t="s">
        <v>404</v>
      </c>
      <c r="B240">
        <f>[4]p17!B240</f>
        <v>1000</v>
      </c>
    </row>
    <row r="241" spans="1:2" x14ac:dyDescent="0.2">
      <c r="A241" t="s">
        <v>405</v>
      </c>
      <c r="B241">
        <f>[4]p17!B241</f>
        <v>1.4</v>
      </c>
    </row>
    <row r="242" spans="1:2" x14ac:dyDescent="0.2">
      <c r="A242" t="s">
        <v>406</v>
      </c>
      <c r="B242">
        <f>[4]p17!B242</f>
        <v>2.2799999999999998</v>
      </c>
    </row>
    <row r="243" spans="1:2" x14ac:dyDescent="0.2">
      <c r="A243" t="s">
        <v>407</v>
      </c>
      <c r="B243">
        <f>[4]p17!B243</f>
        <v>51138476</v>
      </c>
    </row>
    <row r="244" spans="1:2" x14ac:dyDescent="0.2">
      <c r="A244" t="s">
        <v>408</v>
      </c>
      <c r="B244">
        <f>[4]p17!B244</f>
        <v>31876018</v>
      </c>
    </row>
    <row r="245" spans="1:2" x14ac:dyDescent="0.2">
      <c r="A245" t="s">
        <v>409</v>
      </c>
      <c r="B245">
        <f>[4]p17!B245</f>
        <v>60000</v>
      </c>
    </row>
    <row r="246" spans="1:2" x14ac:dyDescent="0.2">
      <c r="A246" t="s">
        <v>410</v>
      </c>
      <c r="B246">
        <f>[4]p17!B246</f>
        <v>0</v>
      </c>
    </row>
    <row r="247" spans="1:2" x14ac:dyDescent="0.2">
      <c r="A247" t="s">
        <v>411</v>
      </c>
      <c r="B247">
        <f>[4]p17!B247</f>
        <v>2.7</v>
      </c>
    </row>
    <row r="248" spans="1:2" x14ac:dyDescent="0.2">
      <c r="A248" t="s">
        <v>412</v>
      </c>
      <c r="B248">
        <f>[4]p17!B248</f>
        <v>2.7</v>
      </c>
    </row>
    <row r="249" spans="1:2" x14ac:dyDescent="0.2">
      <c r="A249" t="s">
        <v>413</v>
      </c>
      <c r="B249">
        <f>[4]p17!B249</f>
        <v>0</v>
      </c>
    </row>
    <row r="250" spans="1:2" x14ac:dyDescent="0.2">
      <c r="A250" t="s">
        <v>414</v>
      </c>
      <c r="B250">
        <f>[4]p17!B250</f>
        <v>0</v>
      </c>
    </row>
    <row r="251" spans="1:2" x14ac:dyDescent="0.2">
      <c r="A251" t="s">
        <v>415</v>
      </c>
      <c r="B251">
        <f>[4]p17!B251</f>
        <v>0</v>
      </c>
    </row>
    <row r="252" spans="1:2" x14ac:dyDescent="0.2">
      <c r="A252" t="s">
        <v>416</v>
      </c>
      <c r="B252">
        <f>[4]p17!B252</f>
        <v>0</v>
      </c>
    </row>
    <row r="253" spans="1:2" x14ac:dyDescent="0.2">
      <c r="A253" t="s">
        <v>417</v>
      </c>
      <c r="B253">
        <f>[4]p17!B253</f>
        <v>0</v>
      </c>
    </row>
    <row r="254" spans="1:2" x14ac:dyDescent="0.2">
      <c r="A254" t="s">
        <v>418</v>
      </c>
      <c r="B254">
        <f>[4]p17!B254</f>
        <v>0</v>
      </c>
    </row>
    <row r="255" spans="1:2" x14ac:dyDescent="0.2">
      <c r="A255" t="s">
        <v>419</v>
      </c>
      <c r="B255">
        <f>[4]p17!B255</f>
        <v>0</v>
      </c>
    </row>
    <row r="256" spans="1:2" x14ac:dyDescent="0.2">
      <c r="A256" t="s">
        <v>420</v>
      </c>
      <c r="B256">
        <f>[4]p17!B256</f>
        <v>0</v>
      </c>
    </row>
    <row r="257" spans="1:2" x14ac:dyDescent="0.2">
      <c r="A257" t="s">
        <v>421</v>
      </c>
      <c r="B257">
        <f>[4]p17!B257</f>
        <v>0</v>
      </c>
    </row>
    <row r="258" spans="1:2" x14ac:dyDescent="0.2">
      <c r="A258" t="s">
        <v>422</v>
      </c>
      <c r="B258">
        <f>[4]p17!B258</f>
        <v>0</v>
      </c>
    </row>
    <row r="259" spans="1:2" x14ac:dyDescent="0.2">
      <c r="A259" t="s">
        <v>423</v>
      </c>
      <c r="B259">
        <f>[4]p17!B259</f>
        <v>5</v>
      </c>
    </row>
    <row r="260" spans="1:2" x14ac:dyDescent="0.2">
      <c r="A260" t="s">
        <v>1065</v>
      </c>
      <c r="B260">
        <f>[4]p17!B260</f>
        <v>13.713867035866384</v>
      </c>
    </row>
    <row r="261" spans="1:2" x14ac:dyDescent="0.2">
      <c r="A261" t="s">
        <v>1066</v>
      </c>
      <c r="B261">
        <f>[4]p17!B261</f>
        <v>22.779455077114715</v>
      </c>
    </row>
    <row r="262" spans="1:2" x14ac:dyDescent="0.2">
      <c r="A262" t="s">
        <v>227</v>
      </c>
      <c r="B262">
        <f>[4]p17!B262</f>
        <v>89</v>
      </c>
    </row>
    <row r="263" spans="1:2" x14ac:dyDescent="0.2">
      <c r="A263" t="s">
        <v>228</v>
      </c>
      <c r="B263">
        <f>[4]p17!B263</f>
        <v>91</v>
      </c>
    </row>
    <row r="264" spans="1:2" x14ac:dyDescent="0.2">
      <c r="A264" t="s">
        <v>346</v>
      </c>
      <c r="B264">
        <f>[4]p17!B264</f>
        <v>278956</v>
      </c>
    </row>
    <row r="265" spans="1:2" x14ac:dyDescent="0.2">
      <c r="A265" t="s">
        <v>355</v>
      </c>
      <c r="B265">
        <f>[4]p17!B265</f>
        <v>284187</v>
      </c>
    </row>
    <row r="266" spans="1:2" x14ac:dyDescent="0.2">
      <c r="A266" t="s">
        <v>338</v>
      </c>
      <c r="B266">
        <f>[4]p17!B266</f>
        <v>3</v>
      </c>
    </row>
    <row r="267" spans="1:2" x14ac:dyDescent="0.2">
      <c r="A267" t="s">
        <v>339</v>
      </c>
      <c r="B267">
        <f>[4]p17!B267</f>
        <v>6</v>
      </c>
    </row>
    <row r="268" spans="1:2" x14ac:dyDescent="0.2">
      <c r="A268" t="s">
        <v>1067</v>
      </c>
      <c r="B268">
        <f>[4]p17!B268</f>
        <v>669494.4</v>
      </c>
    </row>
    <row r="269" spans="1:2" x14ac:dyDescent="0.2">
      <c r="A269" t="s">
        <v>1068</v>
      </c>
      <c r="B269">
        <f>[4]p17!B269</f>
        <v>852561</v>
      </c>
    </row>
    <row r="270" spans="1:2" x14ac:dyDescent="0.2">
      <c r="A270" t="s">
        <v>1069</v>
      </c>
      <c r="B270">
        <f>[4]p17!B270</f>
        <v>269210.69577281666</v>
      </c>
    </row>
    <row r="271" spans="1:2" x14ac:dyDescent="0.2">
      <c r="A271" t="s">
        <v>1070</v>
      </c>
      <c r="B271">
        <f>[4]p17!B271</f>
        <v>0.78484712248024535</v>
      </c>
    </row>
    <row r="272" spans="1:2" x14ac:dyDescent="0.2">
      <c r="A272" t="s">
        <v>1071</v>
      </c>
      <c r="B272">
        <f>[4]p17!B272</f>
        <v>0.92840562465346121</v>
      </c>
    </row>
    <row r="273" spans="1:2" x14ac:dyDescent="0.2">
      <c r="A273" t="s">
        <v>1072</v>
      </c>
      <c r="B273">
        <f>[4]p17!B273</f>
        <v>0.3397965759702149</v>
      </c>
    </row>
    <row r="274" spans="1:2" x14ac:dyDescent="0.2">
      <c r="A274" t="s">
        <v>1073</v>
      </c>
      <c r="B274">
        <f>[4]p17!B274</f>
        <v>0.31146726940360681</v>
      </c>
    </row>
    <row r="275" spans="1:2" x14ac:dyDescent="0.2">
      <c r="A275" t="s">
        <v>1087</v>
      </c>
      <c r="B275">
        <f>[4]p17!B275</f>
        <v>0.37019432885153081</v>
      </c>
    </row>
    <row r="276" spans="1:2" x14ac:dyDescent="0.2">
      <c r="A276" t="s">
        <v>1088</v>
      </c>
      <c r="B276">
        <f>[4]p17!B276</f>
        <v>0.33932920092713498</v>
      </c>
    </row>
    <row r="277" spans="1:2" x14ac:dyDescent="0.2">
      <c r="A277" t="s">
        <v>1091</v>
      </c>
      <c r="B277">
        <f>[4]p17!B277</f>
        <v>1270537.3414232209</v>
      </c>
    </row>
    <row r="278" spans="1:2" x14ac:dyDescent="0.2">
      <c r="A278" t="s">
        <v>1092</v>
      </c>
      <c r="B278">
        <f>[4]p17!B278</f>
        <v>0.75334500361909917</v>
      </c>
    </row>
    <row r="279" spans="1:2" x14ac:dyDescent="0.2">
      <c r="A279" t="s">
        <v>1093</v>
      </c>
      <c r="B279">
        <f>[4]p17!B279</f>
        <v>0.42966159088149297</v>
      </c>
    </row>
    <row r="280" spans="1:2" x14ac:dyDescent="0.2">
      <c r="A280" t="s">
        <v>1094</v>
      </c>
      <c r="B280">
        <f>[4]p17!B280</f>
        <v>0.57033840911850708</v>
      </c>
    </row>
    <row r="281" spans="1:2" x14ac:dyDescent="0.2">
      <c r="A281" t="s">
        <v>1099</v>
      </c>
      <c r="B281">
        <f>[4]p17!B281</f>
        <v>6.0191999999999996E-2</v>
      </c>
    </row>
    <row r="282" spans="1:2" x14ac:dyDescent="0.2">
      <c r="A282" t="s">
        <v>1100</v>
      </c>
      <c r="B282">
        <f>[4]p17!B282</f>
        <v>0.11130017505428649</v>
      </c>
    </row>
    <row r="283" spans="1:2" x14ac:dyDescent="0.2">
      <c r="A283" t="s">
        <v>1095</v>
      </c>
      <c r="B283">
        <f>[4]p17!B283</f>
        <v>19262458</v>
      </c>
    </row>
    <row r="284" spans="1:2" x14ac:dyDescent="0.2">
      <c r="A284" t="s">
        <v>1096</v>
      </c>
      <c r="B284">
        <f>[4]p17!B284</f>
        <v>25569238.406656168</v>
      </c>
    </row>
    <row r="285" spans="1:2" x14ac:dyDescent="0.2">
      <c r="A285" t="s">
        <v>1097</v>
      </c>
      <c r="B285">
        <f>[4]p17!B285</f>
        <v>1001326.6456504043</v>
      </c>
    </row>
    <row r="286" spans="1:2" x14ac:dyDescent="0.2">
      <c r="A286" t="s">
        <v>1101</v>
      </c>
      <c r="B286">
        <f>[4]p17!B286</f>
        <v>0</v>
      </c>
    </row>
    <row r="287" spans="1:2" x14ac:dyDescent="0.2">
      <c r="A287" t="s">
        <v>1102</v>
      </c>
      <c r="B287">
        <f>[4]p17!B287</f>
        <v>0</v>
      </c>
    </row>
    <row r="288" spans="1:2" x14ac:dyDescent="0.2">
      <c r="A288" t="s">
        <v>1103</v>
      </c>
      <c r="B288">
        <f>[4]p17!B288</f>
        <v>0</v>
      </c>
    </row>
    <row r="289" spans="1:2" x14ac:dyDescent="0.2">
      <c r="A289" t="s">
        <v>1069</v>
      </c>
      <c r="B289">
        <f>[4]p17!B289</f>
        <v>269210.69577281666</v>
      </c>
    </row>
    <row r="290" spans="1:2" x14ac:dyDescent="0.2">
      <c r="A290" t="s">
        <v>508</v>
      </c>
      <c r="B290">
        <f>[4]p17!B290</f>
        <v>8.934095525341193E-2</v>
      </c>
    </row>
    <row r="291" spans="1:2" x14ac:dyDescent="0.2">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A1" t="s">
        <v>793</v>
      </c>
      <c r="C1" t="s">
        <v>749</v>
      </c>
    </row>
    <row r="2" spans="1:11" x14ac:dyDescent="0.2">
      <c r="A2">
        <v>18</v>
      </c>
      <c r="B2" t="s">
        <v>176</v>
      </c>
      <c r="C2" t="s">
        <v>177</v>
      </c>
      <c r="D2" t="s">
        <v>178</v>
      </c>
      <c r="E2" t="s">
        <v>8</v>
      </c>
      <c r="F2" t="s">
        <v>179</v>
      </c>
      <c r="G2" t="s">
        <v>10</v>
      </c>
      <c r="H2" t="s">
        <v>180</v>
      </c>
    </row>
    <row r="3" spans="1:11" x14ac:dyDescent="0.2">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
      <c r="A5" t="s">
        <v>183</v>
      </c>
      <c r="B5">
        <f>[4]p18!B5</f>
        <v>0</v>
      </c>
      <c r="C5">
        <f>[4]p18!C5</f>
        <v>0</v>
      </c>
      <c r="D5">
        <f>[4]p18!D5</f>
        <v>97492</v>
      </c>
      <c r="E5">
        <f>[4]p18!E5</f>
        <v>0</v>
      </c>
      <c r="F5">
        <f>[4]p18!F5</f>
        <v>0</v>
      </c>
      <c r="G5">
        <f>[4]p18!G5</f>
        <v>0</v>
      </c>
      <c r="H5">
        <f>[4]p18!H5</f>
        <v>0</v>
      </c>
      <c r="I5">
        <f>[4]p18!I5</f>
        <v>0</v>
      </c>
      <c r="J5">
        <f>[4]p18!J5</f>
        <v>0</v>
      </c>
      <c r="K5">
        <f>[4]p18!K5</f>
        <v>0</v>
      </c>
    </row>
    <row r="6" spans="1:11" x14ac:dyDescent="0.2">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
      <c r="A7" t="s">
        <v>185</v>
      </c>
      <c r="B7">
        <f>[4]p18!B7</f>
        <v>0</v>
      </c>
      <c r="C7">
        <f>[4]p18!C7</f>
        <v>0</v>
      </c>
      <c r="D7">
        <f>[4]p18!D7</f>
        <v>1337722</v>
      </c>
      <c r="E7">
        <f>[4]p18!E7</f>
        <v>0</v>
      </c>
      <c r="F7">
        <f>[4]p18!F7</f>
        <v>0</v>
      </c>
      <c r="G7">
        <f>[4]p18!G7</f>
        <v>0</v>
      </c>
      <c r="H7">
        <f>[4]p18!H7</f>
        <v>0</v>
      </c>
      <c r="I7">
        <f>[4]p18!I7</f>
        <v>0</v>
      </c>
      <c r="J7">
        <f>[4]p18!J7</f>
        <v>0</v>
      </c>
      <c r="K7">
        <f>[4]p18!K7</f>
        <v>0</v>
      </c>
    </row>
    <row r="8" spans="1:11" x14ac:dyDescent="0.2">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2">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2">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2">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2">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2">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2">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2">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2">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2">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2">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2">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2">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2">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2">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2">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2">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2">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2">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5" thickBot="1" x14ac:dyDescent="0.25">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x14ac:dyDescent="0.2">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2">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x14ac:dyDescent="0.2">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x14ac:dyDescent="0.2">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x14ac:dyDescent="0.2">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x14ac:dyDescent="0.2">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x14ac:dyDescent="0.2">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x14ac:dyDescent="0.2">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2">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2">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2">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2">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
      <c r="A76" t="s">
        <v>437</v>
      </c>
      <c r="B76">
        <f>[4]p18!B76</f>
        <v>0</v>
      </c>
      <c r="C76">
        <f>[4]p18!C76</f>
        <v>0</v>
      </c>
      <c r="D76">
        <f>[4]p18!D76</f>
        <v>0</v>
      </c>
      <c r="E76">
        <f>[4]p18!E76</f>
        <v>0</v>
      </c>
      <c r="F76">
        <f>[4]p18!F76</f>
        <v>0</v>
      </c>
      <c r="G76">
        <f>[4]p18!G76</f>
        <v>0</v>
      </c>
      <c r="H76">
        <f>[4]p18!H76</f>
        <v>0</v>
      </c>
      <c r="I76">
        <f>[4]p18!I76</f>
        <v>0</v>
      </c>
      <c r="J76">
        <f>[4]p18!J76</f>
        <v>0</v>
      </c>
      <c r="K76">
        <f>[4]p18!K76</f>
        <v>0</v>
      </c>
    </row>
    <row r="77" spans="1:13" ht="13.5" thickBot="1" x14ac:dyDescent="0.25">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2">
      <c r="A78" t="s">
        <v>247</v>
      </c>
      <c r="B78">
        <f>[4]p18!B78</f>
        <v>1</v>
      </c>
    </row>
    <row r="79" spans="1:13" x14ac:dyDescent="0.2">
      <c r="A79" t="s">
        <v>248</v>
      </c>
      <c r="B79">
        <f>[4]p18!B79</f>
        <v>60000</v>
      </c>
    </row>
    <row r="80" spans="1:13" x14ac:dyDescent="0.2">
      <c r="A80" t="s">
        <v>249</v>
      </c>
      <c r="B80">
        <f>[4]p18!B80</f>
        <v>60000</v>
      </c>
    </row>
    <row r="81" spans="1:2" x14ac:dyDescent="0.2">
      <c r="A81" t="s">
        <v>250</v>
      </c>
      <c r="B81">
        <f>[4]p18!B81</f>
        <v>0</v>
      </c>
    </row>
    <row r="82" spans="1:2" x14ac:dyDescent="0.2">
      <c r="A82" t="s">
        <v>251</v>
      </c>
      <c r="B82">
        <f>[4]p18!B82</f>
        <v>0</v>
      </c>
    </row>
    <row r="83" spans="1:2" x14ac:dyDescent="0.2">
      <c r="A83" t="s">
        <v>252</v>
      </c>
      <c r="B83">
        <f>[4]p18!B83</f>
        <v>0</v>
      </c>
    </row>
    <row r="84" spans="1:2" x14ac:dyDescent="0.2">
      <c r="A84" t="s">
        <v>253</v>
      </c>
      <c r="B84">
        <f>[4]p18!B84</f>
        <v>0</v>
      </c>
    </row>
    <row r="85" spans="1:2" x14ac:dyDescent="0.2">
      <c r="A85" t="s">
        <v>254</v>
      </c>
      <c r="B85">
        <f>[4]p18!B85</f>
        <v>50349</v>
      </c>
    </row>
    <row r="86" spans="1:2" x14ac:dyDescent="0.2">
      <c r="A86" t="s">
        <v>255</v>
      </c>
      <c r="B86">
        <f>[4]p18!B86</f>
        <v>22595</v>
      </c>
    </row>
    <row r="87" spans="1:2" x14ac:dyDescent="0.2">
      <c r="A87" t="s">
        <v>256</v>
      </c>
      <c r="B87">
        <f>[4]p18!B87</f>
        <v>17150</v>
      </c>
    </row>
    <row r="88" spans="1:2" x14ac:dyDescent="0.2">
      <c r="A88" t="s">
        <v>257</v>
      </c>
      <c r="B88">
        <f>[4]p18!B88</f>
        <v>33820</v>
      </c>
    </row>
    <row r="89" spans="1:2" x14ac:dyDescent="0.2">
      <c r="A89" t="s">
        <v>258</v>
      </c>
      <c r="B89">
        <f>[4]p18!B89</f>
        <v>38634</v>
      </c>
    </row>
    <row r="90" spans="1:2" x14ac:dyDescent="0.2">
      <c r="A90" t="s">
        <v>259</v>
      </c>
      <c r="B90">
        <f>[4]p18!B90</f>
        <v>95226</v>
      </c>
    </row>
    <row r="91" spans="1:2" x14ac:dyDescent="0.2">
      <c r="A91" t="s">
        <v>260</v>
      </c>
      <c r="B91">
        <f>[4]p18!B91</f>
        <v>50349</v>
      </c>
    </row>
    <row r="92" spans="1:2" x14ac:dyDescent="0.2">
      <c r="A92" t="s">
        <v>261</v>
      </c>
      <c r="B92">
        <f>[4]p18!B92</f>
        <v>22595</v>
      </c>
    </row>
    <row r="93" spans="1:2" x14ac:dyDescent="0.2">
      <c r="A93" t="s">
        <v>262</v>
      </c>
      <c r="B93">
        <f>[4]p18!B93</f>
        <v>17150</v>
      </c>
    </row>
    <row r="94" spans="1:2" x14ac:dyDescent="0.2">
      <c r="A94" t="s">
        <v>263</v>
      </c>
      <c r="B94">
        <f>[4]p18!B94</f>
        <v>33820</v>
      </c>
    </row>
    <row r="95" spans="1:2" x14ac:dyDescent="0.2">
      <c r="A95" t="s">
        <v>264</v>
      </c>
      <c r="B95">
        <f>[4]p18!B95</f>
        <v>38634</v>
      </c>
    </row>
    <row r="96" spans="1:2" x14ac:dyDescent="0.2">
      <c r="A96" t="s">
        <v>265</v>
      </c>
      <c r="B96">
        <f>[4]p18!B96</f>
        <v>95226</v>
      </c>
    </row>
    <row r="97" spans="1:2" x14ac:dyDescent="0.2">
      <c r="A97" t="s">
        <v>266</v>
      </c>
      <c r="B97">
        <f>[4]p18!B97</f>
        <v>0</v>
      </c>
    </row>
    <row r="98" spans="1:2" x14ac:dyDescent="0.2">
      <c r="A98" t="s">
        <v>267</v>
      </c>
      <c r="B98">
        <f>[4]p18!B98</f>
        <v>0</v>
      </c>
    </row>
    <row r="99" spans="1:2" x14ac:dyDescent="0.2">
      <c r="A99" t="s">
        <v>268</v>
      </c>
      <c r="B99">
        <f>[4]p18!B99</f>
        <v>0</v>
      </c>
    </row>
    <row r="100" spans="1:2" x14ac:dyDescent="0.2">
      <c r="A100" t="s">
        <v>269</v>
      </c>
      <c r="B100">
        <f>[4]p18!B100</f>
        <v>0</v>
      </c>
    </row>
    <row r="101" spans="1:2" x14ac:dyDescent="0.2">
      <c r="A101" t="s">
        <v>270</v>
      </c>
      <c r="B101">
        <f>[4]p18!B101</f>
        <v>0</v>
      </c>
    </row>
    <row r="102" spans="1:2" x14ac:dyDescent="0.2">
      <c r="A102" t="s">
        <v>271</v>
      </c>
      <c r="B102">
        <f>[4]p18!B102</f>
        <v>0</v>
      </c>
    </row>
    <row r="103" spans="1:2" x14ac:dyDescent="0.2">
      <c r="A103" t="s">
        <v>272</v>
      </c>
      <c r="B103">
        <f>[4]p18!B103</f>
        <v>199382040</v>
      </c>
    </row>
    <row r="104" spans="1:2" x14ac:dyDescent="0.2">
      <c r="A104" t="s">
        <v>273</v>
      </c>
      <c r="B104">
        <f>[4]p18!B104</f>
        <v>8642587.5</v>
      </c>
    </row>
    <row r="105" spans="1:2" x14ac:dyDescent="0.2">
      <c r="A105" t="s">
        <v>274</v>
      </c>
      <c r="B105">
        <f>[4]p18!B105</f>
        <v>5402250</v>
      </c>
    </row>
    <row r="106" spans="1:2" x14ac:dyDescent="0.2">
      <c r="A106" t="s">
        <v>275</v>
      </c>
      <c r="B106">
        <f>[4]p18!B106</f>
        <v>1004454</v>
      </c>
    </row>
    <row r="107" spans="1:2" x14ac:dyDescent="0.2">
      <c r="A107" t="s">
        <v>276</v>
      </c>
      <c r="B107">
        <f>[4]p18!B107</f>
        <v>1773300.6</v>
      </c>
    </row>
    <row r="108" spans="1:2" x14ac:dyDescent="0.2">
      <c r="A108" t="s">
        <v>277</v>
      </c>
      <c r="B108">
        <f>[4]p18!B108</f>
        <v>3942356.4</v>
      </c>
    </row>
    <row r="109" spans="1:2" x14ac:dyDescent="0.2">
      <c r="A109" t="s">
        <v>278</v>
      </c>
      <c r="B109">
        <f>[4]p18!B109</f>
        <v>1718.5395075601323</v>
      </c>
    </row>
    <row r="110" spans="1:2" x14ac:dyDescent="0.2">
      <c r="A110" t="s">
        <v>279</v>
      </c>
      <c r="B110">
        <f>[4]p18!B110</f>
        <v>258.75976357101871</v>
      </c>
    </row>
    <row r="111" spans="1:2" x14ac:dyDescent="0.2">
      <c r="A111" t="s">
        <v>280</v>
      </c>
      <c r="B111">
        <f>[4]p18!B111</f>
        <v>133.66418392134361</v>
      </c>
    </row>
    <row r="112" spans="1:2" x14ac:dyDescent="0.2">
      <c r="A112" t="s">
        <v>281</v>
      </c>
      <c r="B112">
        <f>[4]p18!B112</f>
        <v>13.195571889614317</v>
      </c>
    </row>
    <row r="113" spans="1:2" x14ac:dyDescent="0.2">
      <c r="A113" t="s">
        <v>282</v>
      </c>
      <c r="B113">
        <f>[4]p18!B113</f>
        <v>15.558957899694493</v>
      </c>
    </row>
    <row r="114" spans="1:2" x14ac:dyDescent="0.2">
      <c r="A114" t="s">
        <v>283</v>
      </c>
      <c r="B114">
        <f>[4]p18!B114</f>
        <v>19.6948834173348</v>
      </c>
    </row>
    <row r="115" spans="1:2" x14ac:dyDescent="0.2">
      <c r="A115" t="s">
        <v>284</v>
      </c>
      <c r="B115">
        <f>[4]p18!B115</f>
        <v>15000030</v>
      </c>
    </row>
    <row r="116" spans="1:2" x14ac:dyDescent="0.2">
      <c r="A116" t="s">
        <v>285</v>
      </c>
      <c r="B116">
        <f>[4]p18!B116</f>
        <v>799998.75</v>
      </c>
    </row>
    <row r="117" spans="1:2" x14ac:dyDescent="0.2">
      <c r="A117" t="s">
        <v>286</v>
      </c>
      <c r="B117">
        <f>[4]p18!B117</f>
        <v>800002</v>
      </c>
    </row>
    <row r="118" spans="1:2" x14ac:dyDescent="0.2">
      <c r="A118" t="s">
        <v>287</v>
      </c>
      <c r="B118">
        <f>[4]p18!B118</f>
        <v>150000.26999999999</v>
      </c>
    </row>
    <row r="119" spans="1:2" x14ac:dyDescent="0.2">
      <c r="A119" t="s">
        <v>288</v>
      </c>
      <c r="B119">
        <f>[4]p18!B119</f>
        <v>300000.13</v>
      </c>
    </row>
    <row r="120" spans="1:2" x14ac:dyDescent="0.2">
      <c r="A120" t="s">
        <v>289</v>
      </c>
      <c r="B120">
        <f>[4]p18!B120</f>
        <v>800000</v>
      </c>
    </row>
    <row r="121" spans="1:2" x14ac:dyDescent="0.2">
      <c r="A121" t="s">
        <v>290</v>
      </c>
      <c r="B121">
        <f>[4]p18!B121</f>
        <v>17944383.599999998</v>
      </c>
    </row>
    <row r="122" spans="1:2" x14ac:dyDescent="0.2">
      <c r="A122" t="s">
        <v>291</v>
      </c>
      <c r="B122">
        <f>[4]p18!B122</f>
        <v>596338.53749999998</v>
      </c>
    </row>
    <row r="123" spans="1:2" x14ac:dyDescent="0.2">
      <c r="A123" t="s">
        <v>292</v>
      </c>
      <c r="B123">
        <f>[4]p18!B123</f>
        <v>0</v>
      </c>
    </row>
    <row r="124" spans="1:2" x14ac:dyDescent="0.2">
      <c r="A124" t="s">
        <v>293</v>
      </c>
      <c r="B124">
        <f>[4]p18!B124</f>
        <v>115512.21</v>
      </c>
    </row>
    <row r="125" spans="1:2" x14ac:dyDescent="0.2">
      <c r="A125" t="s">
        <v>294</v>
      </c>
      <c r="B125">
        <f>[4]p18!B125</f>
        <v>203929.56899999999</v>
      </c>
    </row>
    <row r="126" spans="1:2" x14ac:dyDescent="0.2">
      <c r="A126" t="s">
        <v>295</v>
      </c>
      <c r="B126">
        <f>[4]p18!B126</f>
        <v>226685.49300000002</v>
      </c>
    </row>
    <row r="127" spans="1:2" x14ac:dyDescent="0.2">
      <c r="A127" t="s">
        <v>296</v>
      </c>
      <c r="B127">
        <f>[4]p18!B127</f>
        <v>44099</v>
      </c>
    </row>
    <row r="128" spans="1:2" x14ac:dyDescent="0.2">
      <c r="A128" t="s">
        <v>297</v>
      </c>
      <c r="B128">
        <f>[4]p18!B128</f>
        <v>24740</v>
      </c>
    </row>
    <row r="129" spans="1:2" x14ac:dyDescent="0.2">
      <c r="A129" t="s">
        <v>298</v>
      </c>
      <c r="B129">
        <f>[4]p18!B129</f>
        <v>15012</v>
      </c>
    </row>
    <row r="130" spans="1:2" x14ac:dyDescent="0.2">
      <c r="A130" t="s">
        <v>299</v>
      </c>
      <c r="B130">
        <f>[4]p18!B130</f>
        <v>33764</v>
      </c>
    </row>
    <row r="131" spans="1:2" x14ac:dyDescent="0.2">
      <c r="A131" t="s">
        <v>300</v>
      </c>
      <c r="B131">
        <f>[4]p18!B131</f>
        <v>46093</v>
      </c>
    </row>
    <row r="132" spans="1:2" x14ac:dyDescent="0.2">
      <c r="A132" t="s">
        <v>301</v>
      </c>
      <c r="B132">
        <f>[4]p18!B132</f>
        <v>110290</v>
      </c>
    </row>
    <row r="133" spans="1:2" x14ac:dyDescent="0.2">
      <c r="A133" t="s">
        <v>302</v>
      </c>
      <c r="B133">
        <f>[4]p18!B133</f>
        <v>44099</v>
      </c>
    </row>
    <row r="134" spans="1:2" x14ac:dyDescent="0.2">
      <c r="A134" t="s">
        <v>303</v>
      </c>
      <c r="B134">
        <f>[4]p18!B134</f>
        <v>24740</v>
      </c>
    </row>
    <row r="135" spans="1:2" x14ac:dyDescent="0.2">
      <c r="A135" t="s">
        <v>304</v>
      </c>
      <c r="B135">
        <f>[4]p18!B135</f>
        <v>15012</v>
      </c>
    </row>
    <row r="136" spans="1:2" x14ac:dyDescent="0.2">
      <c r="A136" t="s">
        <v>305</v>
      </c>
      <c r="B136">
        <f>[4]p18!B136</f>
        <v>33764</v>
      </c>
    </row>
    <row r="137" spans="1:2" x14ac:dyDescent="0.2">
      <c r="A137" t="s">
        <v>306</v>
      </c>
      <c r="B137">
        <f>[4]p18!B137</f>
        <v>46093</v>
      </c>
    </row>
    <row r="138" spans="1:2" x14ac:dyDescent="0.2">
      <c r="A138" t="s">
        <v>307</v>
      </c>
      <c r="B138">
        <f>[4]p18!B138</f>
        <v>110290</v>
      </c>
    </row>
    <row r="139" spans="1:2" x14ac:dyDescent="0.2">
      <c r="A139" t="s">
        <v>308</v>
      </c>
      <c r="B139">
        <f>[4]p18!B139</f>
        <v>0</v>
      </c>
    </row>
    <row r="140" spans="1:2" x14ac:dyDescent="0.2">
      <c r="A140" t="s">
        <v>309</v>
      </c>
      <c r="B140">
        <f>[4]p18!B140</f>
        <v>0</v>
      </c>
    </row>
    <row r="141" spans="1:2" x14ac:dyDescent="0.2">
      <c r="A141" t="s">
        <v>310</v>
      </c>
      <c r="B141">
        <f>[4]p18!B141</f>
        <v>0</v>
      </c>
    </row>
    <row r="142" spans="1:2" x14ac:dyDescent="0.2">
      <c r="A142" t="s">
        <v>311</v>
      </c>
      <c r="B142">
        <f>[4]p18!B142</f>
        <v>0</v>
      </c>
    </row>
    <row r="143" spans="1:2" x14ac:dyDescent="0.2">
      <c r="A143" t="s">
        <v>312</v>
      </c>
      <c r="B143">
        <f>[4]p18!B143</f>
        <v>0</v>
      </c>
    </row>
    <row r="144" spans="1:2" x14ac:dyDescent="0.2">
      <c r="A144" t="s">
        <v>313</v>
      </c>
      <c r="B144">
        <f>[4]p18!B144</f>
        <v>0</v>
      </c>
    </row>
    <row r="145" spans="1:2" x14ac:dyDescent="0.2">
      <c r="A145" t="s">
        <v>314</v>
      </c>
      <c r="B145">
        <f>[4]p18!B145</f>
        <v>265916970</v>
      </c>
    </row>
    <row r="146" spans="1:2" x14ac:dyDescent="0.2">
      <c r="A146" t="s">
        <v>315</v>
      </c>
      <c r="B146">
        <f>[4]p18!B146</f>
        <v>11133000</v>
      </c>
    </row>
    <row r="147" spans="1:2" x14ac:dyDescent="0.2">
      <c r="A147" t="s">
        <v>316</v>
      </c>
      <c r="B147">
        <f>[4]p18!B147</f>
        <v>7093170</v>
      </c>
    </row>
    <row r="148" spans="1:2" x14ac:dyDescent="0.2">
      <c r="A148" t="s">
        <v>317</v>
      </c>
      <c r="B148">
        <f>[4]p18!B148</f>
        <v>1306666.8</v>
      </c>
    </row>
    <row r="149" spans="1:2" x14ac:dyDescent="0.2">
      <c r="A149" t="s">
        <v>318</v>
      </c>
      <c r="B149">
        <f>[4]p18!B149</f>
        <v>2489022</v>
      </c>
    </row>
    <row r="150" spans="1:2" x14ac:dyDescent="0.2">
      <c r="A150" t="s">
        <v>319</v>
      </c>
      <c r="B150">
        <f>[4]p18!B150</f>
        <v>5459355</v>
      </c>
    </row>
    <row r="151" spans="1:2" x14ac:dyDescent="0.2">
      <c r="A151" t="s">
        <v>320</v>
      </c>
      <c r="B151">
        <f>[4]p18!B151</f>
        <v>2804.3965300501577</v>
      </c>
    </row>
    <row r="152" spans="1:2" x14ac:dyDescent="0.2">
      <c r="A152" t="s">
        <v>321</v>
      </c>
      <c r="B152">
        <f>[4]p18!B152</f>
        <v>389.63950842377238</v>
      </c>
    </row>
    <row r="153" spans="1:2" x14ac:dyDescent="0.2">
      <c r="A153" t="s">
        <v>322</v>
      </c>
      <c r="B153">
        <f>[4]p18!B153</f>
        <v>218.11973011501226</v>
      </c>
    </row>
    <row r="154" spans="1:2" x14ac:dyDescent="0.2">
      <c r="A154" t="s">
        <v>323</v>
      </c>
      <c r="B154">
        <f>[4]p18!B154</f>
        <v>20.676174168151174</v>
      </c>
    </row>
    <row r="155" spans="1:2" x14ac:dyDescent="0.2">
      <c r="A155" t="s">
        <v>324</v>
      </c>
      <c r="B155">
        <f>[4]p18!B155</f>
        <v>24.379369541551384</v>
      </c>
    </row>
    <row r="156" spans="1:2" x14ac:dyDescent="0.2">
      <c r="A156" t="s">
        <v>325</v>
      </c>
      <c r="B156">
        <f>[4]p18!B156</f>
        <v>30.559961445001754</v>
      </c>
    </row>
    <row r="157" spans="1:2" x14ac:dyDescent="0.2">
      <c r="A157" t="s">
        <v>326</v>
      </c>
      <c r="B157">
        <f>[4]p18!B157</f>
        <v>19999980</v>
      </c>
    </row>
    <row r="158" spans="1:2" x14ac:dyDescent="0.2">
      <c r="A158" t="s">
        <v>327</v>
      </c>
      <c r="B158">
        <f>[4]p18!B158</f>
        <v>999995.25</v>
      </c>
    </row>
    <row r="159" spans="1:2" x14ac:dyDescent="0.2">
      <c r="A159" t="s">
        <v>328</v>
      </c>
      <c r="B159">
        <f>[4]p18!B159</f>
        <v>999999</v>
      </c>
    </row>
    <row r="160" spans="1:2" x14ac:dyDescent="0.2">
      <c r="A160" t="s">
        <v>329</v>
      </c>
      <c r="B160">
        <f>[4]p18!B160</f>
        <v>100000.18</v>
      </c>
    </row>
    <row r="161" spans="1:2" x14ac:dyDescent="0.2">
      <c r="A161" t="s">
        <v>330</v>
      </c>
      <c r="B161">
        <f>[4]p18!B161</f>
        <v>200000.35</v>
      </c>
    </row>
    <row r="162" spans="1:2" x14ac:dyDescent="0.2">
      <c r="A162" t="s">
        <v>331</v>
      </c>
      <c r="B162">
        <f>[4]p18!B162</f>
        <v>550000</v>
      </c>
    </row>
    <row r="163" spans="1:2" x14ac:dyDescent="0.2">
      <c r="A163" t="s">
        <v>332</v>
      </c>
      <c r="B163">
        <f>[4]p18!B163</f>
        <v>23932527.299999997</v>
      </c>
    </row>
    <row r="164" spans="1:2" x14ac:dyDescent="0.2">
      <c r="A164" t="s">
        <v>333</v>
      </c>
      <c r="B164">
        <f>[4]p18!B164</f>
        <v>0</v>
      </c>
    </row>
    <row r="165" spans="1:2" x14ac:dyDescent="0.2">
      <c r="A165" t="s">
        <v>334</v>
      </c>
      <c r="B165">
        <f>[4]p18!B165</f>
        <v>652571.64</v>
      </c>
    </row>
    <row r="166" spans="1:2" x14ac:dyDescent="0.2">
      <c r="A166" t="s">
        <v>335</v>
      </c>
      <c r="B166">
        <f>[4]p18!B166</f>
        <v>150266.682</v>
      </c>
    </row>
    <row r="167" spans="1:2" x14ac:dyDescent="0.2">
      <c r="A167" t="s">
        <v>336</v>
      </c>
      <c r="B167">
        <f>[4]p18!B167</f>
        <v>286237.53000000003</v>
      </c>
    </row>
    <row r="168" spans="1:2" x14ac:dyDescent="0.2">
      <c r="A168" t="s">
        <v>337</v>
      </c>
      <c r="B168">
        <f>[4]p18!B168</f>
        <v>0</v>
      </c>
    </row>
    <row r="169" spans="1:2" x14ac:dyDescent="0.2">
      <c r="A169" t="s">
        <v>338</v>
      </c>
      <c r="B169">
        <f>[4]p18!B169</f>
        <v>3</v>
      </c>
    </row>
    <row r="170" spans="1:2" x14ac:dyDescent="0.2">
      <c r="A170" t="s">
        <v>339</v>
      </c>
      <c r="B170">
        <f>[4]p18!B170</f>
        <v>6</v>
      </c>
    </row>
    <row r="171" spans="1:2" x14ac:dyDescent="0.2">
      <c r="A171" t="s">
        <v>340</v>
      </c>
      <c r="B171">
        <f>[4]p18!B171</f>
        <v>278956</v>
      </c>
    </row>
    <row r="172" spans="1:2" x14ac:dyDescent="0.2">
      <c r="A172" t="s">
        <v>341</v>
      </c>
      <c r="B172">
        <f>[4]p18!B172</f>
        <v>7779264.1499999994</v>
      </c>
    </row>
    <row r="173" spans="1:2" x14ac:dyDescent="0.2">
      <c r="A173" t="s">
        <v>342</v>
      </c>
      <c r="B173">
        <f>[4]p18!B173</f>
        <v>26900950.099999998</v>
      </c>
    </row>
    <row r="174" spans="1:2" x14ac:dyDescent="0.2">
      <c r="A174" t="s">
        <v>343</v>
      </c>
      <c r="B174">
        <f>[4]p18!B174</f>
        <v>278956</v>
      </c>
    </row>
    <row r="175" spans="1:2" x14ac:dyDescent="0.2">
      <c r="A175" t="s">
        <v>344</v>
      </c>
      <c r="B175">
        <f>[4]p18!B175</f>
        <v>7779264.1499999994</v>
      </c>
    </row>
    <row r="176" spans="1:2" x14ac:dyDescent="0.2">
      <c r="A176" t="s">
        <v>345</v>
      </c>
      <c r="B176">
        <f>[4]p18!B176</f>
        <v>26900950.099999998</v>
      </c>
    </row>
    <row r="177" spans="1:2" x14ac:dyDescent="0.2">
      <c r="A177" t="s">
        <v>346</v>
      </c>
      <c r="B177">
        <f>[4]p18!B177</f>
        <v>275469</v>
      </c>
    </row>
    <row r="178" spans="1:2" x14ac:dyDescent="0.2">
      <c r="A178" t="s">
        <v>347</v>
      </c>
      <c r="B178">
        <f>[4]p18!B178</f>
        <v>7652375.7042857138</v>
      </c>
    </row>
    <row r="179" spans="1:2" x14ac:dyDescent="0.2">
      <c r="A179" t="s">
        <v>348</v>
      </c>
      <c r="B179">
        <f>[4]p18!B179</f>
        <v>26231122.799999997</v>
      </c>
    </row>
    <row r="180" spans="1:2" x14ac:dyDescent="0.2">
      <c r="A180" t="s">
        <v>349</v>
      </c>
      <c r="B180">
        <f>[4]p18!B180</f>
        <v>284187</v>
      </c>
    </row>
    <row r="181" spans="1:2" x14ac:dyDescent="0.2">
      <c r="A181" t="s">
        <v>350</v>
      </c>
      <c r="B181">
        <f>[4]p18!B181</f>
        <v>1782024</v>
      </c>
    </row>
    <row r="182" spans="1:2" x14ac:dyDescent="0.2">
      <c r="A182" t="s">
        <v>351</v>
      </c>
      <c r="B182">
        <f>[4]p18!B182</f>
        <v>6473625</v>
      </c>
    </row>
    <row r="183" spans="1:2" x14ac:dyDescent="0.2">
      <c r="A183" t="s">
        <v>352</v>
      </c>
      <c r="B183">
        <f>[4]p18!B183</f>
        <v>284187</v>
      </c>
    </row>
    <row r="184" spans="1:2" x14ac:dyDescent="0.2">
      <c r="A184" t="s">
        <v>353</v>
      </c>
      <c r="B184">
        <f>[4]p18!B184</f>
        <v>1782024</v>
      </c>
    </row>
    <row r="185" spans="1:2" x14ac:dyDescent="0.2">
      <c r="A185" t="s">
        <v>354</v>
      </c>
      <c r="B185">
        <f>[4]p18!B185</f>
        <v>6473625</v>
      </c>
    </row>
    <row r="186" spans="1:2" x14ac:dyDescent="0.2">
      <c r="A186" t="s">
        <v>355</v>
      </c>
      <c r="B186">
        <f>[4]p18!B186</f>
        <v>280635</v>
      </c>
    </row>
    <row r="187" spans="1:2" x14ac:dyDescent="0.2">
      <c r="A187" t="s">
        <v>356</v>
      </c>
      <c r="B187">
        <f>[4]p18!B187</f>
        <v>1774920</v>
      </c>
    </row>
    <row r="188" spans="1:2" x14ac:dyDescent="0.2">
      <c r="A188" t="s">
        <v>357</v>
      </c>
      <c r="B188">
        <f>[4]p18!B188</f>
        <v>6390896</v>
      </c>
    </row>
    <row r="189" spans="1:2" x14ac:dyDescent="0.2">
      <c r="A189" t="s">
        <v>358</v>
      </c>
      <c r="B189">
        <f>[4]p18!B189</f>
        <v>0</v>
      </c>
    </row>
    <row r="190" spans="1:2" x14ac:dyDescent="0.2">
      <c r="A190" t="s">
        <v>359</v>
      </c>
      <c r="B190">
        <f>[4]p18!B190</f>
        <v>0</v>
      </c>
    </row>
    <row r="191" spans="1:2" x14ac:dyDescent="0.2">
      <c r="A191" t="s">
        <v>360</v>
      </c>
      <c r="B191">
        <f>[4]p18!B191</f>
        <v>0</v>
      </c>
    </row>
    <row r="192" spans="1:2" x14ac:dyDescent="0.2">
      <c r="A192" t="s">
        <v>361</v>
      </c>
      <c r="B192">
        <f>[4]p18!B192</f>
        <v>99342</v>
      </c>
    </row>
    <row r="193" spans="1:2" x14ac:dyDescent="0.2">
      <c r="A193" t="s">
        <v>362</v>
      </c>
      <c r="B193">
        <f>[4]p18!B193</f>
        <v>12350338</v>
      </c>
    </row>
    <row r="194" spans="1:2" x14ac:dyDescent="0.2">
      <c r="A194" t="s">
        <v>363</v>
      </c>
      <c r="B194">
        <f>[4]p18!B194</f>
        <v>124.32144944005505</v>
      </c>
    </row>
    <row r="195" spans="1:2" x14ac:dyDescent="0.2">
      <c r="A195" t="s">
        <v>364</v>
      </c>
      <c r="B195">
        <f>[4]p18!B195</f>
        <v>0</v>
      </c>
    </row>
    <row r="196" spans="1:2" x14ac:dyDescent="0.2">
      <c r="A196" t="s">
        <v>365</v>
      </c>
      <c r="B196">
        <f>[4]p18!B196</f>
        <v>0</v>
      </c>
    </row>
    <row r="197" spans="1:2" x14ac:dyDescent="0.2">
      <c r="A197" t="s">
        <v>366</v>
      </c>
      <c r="B197">
        <f>[4]p18!B197</f>
        <v>0</v>
      </c>
    </row>
    <row r="198" spans="1:2" x14ac:dyDescent="0.2">
      <c r="A198" t="s">
        <v>367</v>
      </c>
      <c r="B198">
        <f>[4]p18!B198</f>
        <v>0</v>
      </c>
    </row>
    <row r="199" spans="1:2" x14ac:dyDescent="0.2">
      <c r="A199" t="s">
        <v>368</v>
      </c>
      <c r="B199">
        <f>[4]p18!B199</f>
        <v>0</v>
      </c>
    </row>
    <row r="200" spans="1:2" x14ac:dyDescent="0.2">
      <c r="A200" t="s">
        <v>369</v>
      </c>
      <c r="B200">
        <f>[4]p18!B200</f>
        <v>0</v>
      </c>
    </row>
    <row r="201" spans="1:2" x14ac:dyDescent="0.2">
      <c r="A201" t="s">
        <v>370</v>
      </c>
      <c r="B201">
        <f>[4]p18!B201</f>
        <v>76008</v>
      </c>
    </row>
    <row r="202" spans="1:2" x14ac:dyDescent="0.2">
      <c r="A202" t="s">
        <v>371</v>
      </c>
      <c r="B202">
        <f>[4]p18!B202</f>
        <v>2208037</v>
      </c>
    </row>
    <row r="203" spans="1:2" x14ac:dyDescent="0.2">
      <c r="A203" t="s">
        <v>372</v>
      </c>
      <c r="B203">
        <f>[4]p18!B203</f>
        <v>29.050058588183134</v>
      </c>
    </row>
    <row r="204" spans="1:2" x14ac:dyDescent="0.2">
      <c r="A204" t="s">
        <v>373</v>
      </c>
      <c r="B204">
        <f>[4]p18!B204</f>
        <v>0</v>
      </c>
    </row>
    <row r="205" spans="1:2" x14ac:dyDescent="0.2">
      <c r="A205" t="s">
        <v>374</v>
      </c>
      <c r="B205">
        <f>[4]p18!B205</f>
        <v>0</v>
      </c>
    </row>
    <row r="206" spans="1:2" x14ac:dyDescent="0.2">
      <c r="A206" t="s">
        <v>375</v>
      </c>
      <c r="B206">
        <f>[4]p18!B206</f>
        <v>0</v>
      </c>
    </row>
    <row r="207" spans="1:2" x14ac:dyDescent="0.2">
      <c r="A207" t="s">
        <v>376</v>
      </c>
      <c r="B207">
        <f>[4]p18!B207</f>
        <v>96432</v>
      </c>
    </row>
    <row r="208" spans="1:2" x14ac:dyDescent="0.2">
      <c r="A208" t="s">
        <v>377</v>
      </c>
      <c r="B208">
        <f>[4]p18!B208</f>
        <v>180006</v>
      </c>
    </row>
    <row r="209" spans="1:2" x14ac:dyDescent="0.2">
      <c r="A209" t="s">
        <v>378</v>
      </c>
      <c r="B209">
        <f>[4]p18!B209</f>
        <v>0</v>
      </c>
    </row>
    <row r="210" spans="1:2" x14ac:dyDescent="0.2">
      <c r="A210" t="s">
        <v>379</v>
      </c>
      <c r="B210">
        <f>[4]p18!B210</f>
        <v>0</v>
      </c>
    </row>
    <row r="211" spans="1:2" x14ac:dyDescent="0.2">
      <c r="A211" t="s">
        <v>380</v>
      </c>
      <c r="B211">
        <f>[4]p18!B211</f>
        <v>506208.9</v>
      </c>
    </row>
    <row r="212" spans="1:2" x14ac:dyDescent="0.2">
      <c r="A212" t="s">
        <v>381</v>
      </c>
      <c r="B212">
        <f>[4]p18!B212</f>
        <v>610733</v>
      </c>
    </row>
    <row r="213" spans="1:2" x14ac:dyDescent="0.2">
      <c r="A213" t="s">
        <v>382</v>
      </c>
      <c r="B213">
        <f>[4]p18!B213</f>
        <v>26752565.963730119</v>
      </c>
    </row>
    <row r="214" spans="1:2" x14ac:dyDescent="0.2">
      <c r="A214" t="s">
        <v>137</v>
      </c>
      <c r="B214">
        <f>[4]p18!B214</f>
        <v>329980</v>
      </c>
    </row>
    <row r="215" spans="1:2" x14ac:dyDescent="0.2">
      <c r="A215" t="s">
        <v>383</v>
      </c>
      <c r="B215">
        <f>[4]p18!B215</f>
        <v>0</v>
      </c>
    </row>
    <row r="216" spans="1:2" x14ac:dyDescent="0.2">
      <c r="A216" t="s">
        <v>384</v>
      </c>
      <c r="B216">
        <f>[4]p18!B216</f>
        <v>27082545.963730119</v>
      </c>
    </row>
    <row r="217" spans="1:2" x14ac:dyDescent="0.2">
      <c r="A217" t="s">
        <v>385</v>
      </c>
      <c r="B217">
        <f>[4]p18!B217</f>
        <v>12695033</v>
      </c>
    </row>
    <row r="218" spans="1:2" x14ac:dyDescent="0.2">
      <c r="A218" t="s">
        <v>386</v>
      </c>
      <c r="B218">
        <f>[4]p18!B218</f>
        <v>782646.9</v>
      </c>
    </row>
    <row r="219" spans="1:2" x14ac:dyDescent="0.2">
      <c r="A219" t="s">
        <v>387</v>
      </c>
      <c r="B219">
        <f>[4]p18!B219</f>
        <v>3143255</v>
      </c>
    </row>
    <row r="220" spans="1:2" x14ac:dyDescent="0.2">
      <c r="A220" t="s">
        <v>388</v>
      </c>
      <c r="B220">
        <f>[4]p18!B220</f>
        <v>450700</v>
      </c>
    </row>
    <row r="221" spans="1:2" x14ac:dyDescent="0.2">
      <c r="A221" t="s">
        <v>145</v>
      </c>
      <c r="B221">
        <f>[4]p18!B221</f>
        <v>3500000</v>
      </c>
    </row>
    <row r="222" spans="1:2" x14ac:dyDescent="0.2">
      <c r="A222" t="s">
        <v>146</v>
      </c>
      <c r="B222">
        <f>[4]p18!B222</f>
        <v>439184</v>
      </c>
    </row>
    <row r="223" spans="1:2" x14ac:dyDescent="0.2">
      <c r="A223" t="s">
        <v>389</v>
      </c>
      <c r="B223">
        <f>[4]p18!B223</f>
        <v>126838</v>
      </c>
    </row>
    <row r="224" spans="1:2" x14ac:dyDescent="0.2">
      <c r="A224" t="s">
        <v>390</v>
      </c>
      <c r="B224">
        <f>[4]p18!B224</f>
        <v>0</v>
      </c>
    </row>
    <row r="225" spans="1:2" x14ac:dyDescent="0.2">
      <c r="A225" t="s">
        <v>391</v>
      </c>
      <c r="B225">
        <f>[4]p18!B225</f>
        <v>0</v>
      </c>
    </row>
    <row r="226" spans="1:2" x14ac:dyDescent="0.2">
      <c r="A226" t="s">
        <v>392</v>
      </c>
      <c r="B226">
        <f>[4]p18!B226</f>
        <v>950000</v>
      </c>
    </row>
    <row r="227" spans="1:2" x14ac:dyDescent="0.2">
      <c r="A227" t="s">
        <v>152</v>
      </c>
      <c r="B227">
        <f>[4]p18!B227</f>
        <v>160000</v>
      </c>
    </row>
    <row r="228" spans="1:2" x14ac:dyDescent="0.2">
      <c r="A228" t="s">
        <v>393</v>
      </c>
      <c r="B228">
        <f>[4]p18!B228</f>
        <v>0</v>
      </c>
    </row>
    <row r="229" spans="1:2" x14ac:dyDescent="0.2">
      <c r="A229" t="s">
        <v>394</v>
      </c>
      <c r="B229">
        <f>[4]p18!B229</f>
        <v>105365</v>
      </c>
    </row>
    <row r="230" spans="1:2" x14ac:dyDescent="0.2">
      <c r="A230" t="s">
        <v>395</v>
      </c>
      <c r="B230">
        <f>[4]p18!B230</f>
        <v>1849130.2687113169</v>
      </c>
    </row>
    <row r="231" spans="1:2" x14ac:dyDescent="0.2">
      <c r="A231" t="s">
        <v>396</v>
      </c>
      <c r="B231">
        <f>[4]p18!B231</f>
        <v>24202152.168711316</v>
      </c>
    </row>
    <row r="232" spans="1:2" x14ac:dyDescent="0.2">
      <c r="A232" t="s">
        <v>397</v>
      </c>
      <c r="B232">
        <f>[4]p18!B232</f>
        <v>2880393.7950188033</v>
      </c>
    </row>
    <row r="233" spans="1:2" x14ac:dyDescent="0.2">
      <c r="A233" t="s">
        <v>398</v>
      </c>
      <c r="B233">
        <f>[4]p18!B233</f>
        <v>979334</v>
      </c>
    </row>
    <row r="234" spans="1:2" x14ac:dyDescent="0.2">
      <c r="A234" t="s">
        <v>243</v>
      </c>
      <c r="B234">
        <f>[4]p18!B234</f>
        <v>1901059.7950188033</v>
      </c>
    </row>
    <row r="235" spans="1:2" x14ac:dyDescent="0.2">
      <c r="A235" t="s">
        <v>399</v>
      </c>
      <c r="B235">
        <f>[4]p18!B235</f>
        <v>6250000</v>
      </c>
    </row>
    <row r="236" spans="1:2" x14ac:dyDescent="0.2">
      <c r="A236" t="s">
        <v>400</v>
      </c>
      <c r="B236">
        <f>[4]p18!B236</f>
        <v>11666666.666666668</v>
      </c>
    </row>
    <row r="237" spans="1:2" x14ac:dyDescent="0.2">
      <c r="A237" t="s">
        <v>401</v>
      </c>
      <c r="B237">
        <f>[4]p18!B237</f>
        <v>10000000</v>
      </c>
    </row>
    <row r="238" spans="1:2" x14ac:dyDescent="0.2">
      <c r="A238" t="s">
        <v>402</v>
      </c>
      <c r="B238">
        <f>[4]p18!B238</f>
        <v>400</v>
      </c>
    </row>
    <row r="239" spans="1:2" x14ac:dyDescent="0.2">
      <c r="A239" t="s">
        <v>403</v>
      </c>
      <c r="B239">
        <f>[4]p18!B239</f>
        <v>300</v>
      </c>
    </row>
    <row r="240" spans="1:2" x14ac:dyDescent="0.2">
      <c r="A240" t="s">
        <v>404</v>
      </c>
      <c r="B240">
        <f>[4]p18!B240</f>
        <v>1000</v>
      </c>
    </row>
    <row r="241" spans="1:2" x14ac:dyDescent="0.2">
      <c r="A241" t="s">
        <v>405</v>
      </c>
      <c r="B241">
        <f>[4]p18!B241</f>
        <v>1.4</v>
      </c>
    </row>
    <row r="242" spans="1:2" x14ac:dyDescent="0.2">
      <c r="A242" t="s">
        <v>406</v>
      </c>
      <c r="B242">
        <f>[4]p18!B242</f>
        <v>2.2799999999999998</v>
      </c>
    </row>
    <row r="243" spans="1:2" x14ac:dyDescent="0.2">
      <c r="A243" t="s">
        <v>407</v>
      </c>
      <c r="B243">
        <f>[4]p18!B243</f>
        <v>54940596</v>
      </c>
    </row>
    <row r="244" spans="1:2" x14ac:dyDescent="0.2">
      <c r="A244" t="s">
        <v>408</v>
      </c>
      <c r="B244">
        <f>[4]p18!B244</f>
        <v>35238954</v>
      </c>
    </row>
    <row r="245" spans="1:2" x14ac:dyDescent="0.2">
      <c r="A245" t="s">
        <v>409</v>
      </c>
      <c r="B245">
        <f>[4]p18!B245</f>
        <v>90000</v>
      </c>
    </row>
    <row r="246" spans="1:2" x14ac:dyDescent="0.2">
      <c r="A246" t="s">
        <v>410</v>
      </c>
      <c r="B246">
        <f>[4]p18!B246</f>
        <v>0</v>
      </c>
    </row>
    <row r="247" spans="1:2" x14ac:dyDescent="0.2">
      <c r="A247" t="s">
        <v>411</v>
      </c>
      <c r="B247">
        <f>[4]p18!B247</f>
        <v>2.8</v>
      </c>
    </row>
    <row r="248" spans="1:2" x14ac:dyDescent="0.2">
      <c r="A248" t="s">
        <v>412</v>
      </c>
      <c r="B248">
        <f>[4]p18!B248</f>
        <v>2.8</v>
      </c>
    </row>
    <row r="249" spans="1:2" x14ac:dyDescent="0.2">
      <c r="A249" t="s">
        <v>413</v>
      </c>
      <c r="B249">
        <f>[4]p18!B249</f>
        <v>0</v>
      </c>
    </row>
    <row r="250" spans="1:2" x14ac:dyDescent="0.2">
      <c r="A250" t="s">
        <v>414</v>
      </c>
      <c r="B250">
        <f>[4]p18!B250</f>
        <v>0</v>
      </c>
    </row>
    <row r="251" spans="1:2" x14ac:dyDescent="0.2">
      <c r="A251" t="s">
        <v>415</v>
      </c>
      <c r="B251">
        <f>[4]p18!B251</f>
        <v>0</v>
      </c>
    </row>
    <row r="252" spans="1:2" x14ac:dyDescent="0.2">
      <c r="A252" t="s">
        <v>416</v>
      </c>
      <c r="B252">
        <f>[4]p18!B252</f>
        <v>0</v>
      </c>
    </row>
    <row r="253" spans="1:2" x14ac:dyDescent="0.2">
      <c r="A253" t="s">
        <v>417</v>
      </c>
      <c r="B253">
        <f>[4]p18!B253</f>
        <v>0</v>
      </c>
    </row>
    <row r="254" spans="1:2" x14ac:dyDescent="0.2">
      <c r="A254" t="s">
        <v>418</v>
      </c>
      <c r="B254">
        <f>[4]p18!B254</f>
        <v>0</v>
      </c>
    </row>
    <row r="255" spans="1:2" x14ac:dyDescent="0.2">
      <c r="A255" t="s">
        <v>419</v>
      </c>
      <c r="B255">
        <f>[4]p18!B255</f>
        <v>0</v>
      </c>
    </row>
    <row r="256" spans="1:2" x14ac:dyDescent="0.2">
      <c r="A256" t="s">
        <v>420</v>
      </c>
      <c r="B256">
        <f>[4]p18!B256</f>
        <v>0</v>
      </c>
    </row>
    <row r="257" spans="1:2" x14ac:dyDescent="0.2">
      <c r="A257" t="s">
        <v>421</v>
      </c>
      <c r="B257">
        <f>[4]p18!B257</f>
        <v>0</v>
      </c>
    </row>
    <row r="258" spans="1:2" x14ac:dyDescent="0.2">
      <c r="A258" t="s">
        <v>422</v>
      </c>
      <c r="B258">
        <f>[4]p18!B258</f>
        <v>0</v>
      </c>
    </row>
    <row r="259" spans="1:2" x14ac:dyDescent="0.2">
      <c r="A259" t="s">
        <v>423</v>
      </c>
      <c r="B259">
        <f>[4]p18!B259</f>
        <v>5</v>
      </c>
    </row>
    <row r="260" spans="1:2" x14ac:dyDescent="0.2">
      <c r="A260" t="s">
        <v>1065</v>
      </c>
      <c r="B260">
        <f>[4]p18!B260</f>
        <v>13.800507498121384</v>
      </c>
    </row>
    <row r="261" spans="1:2" x14ac:dyDescent="0.2">
      <c r="A261" t="s">
        <v>1066</v>
      </c>
      <c r="B261">
        <f>[4]p18!B261</f>
        <v>22.772982699948333</v>
      </c>
    </row>
    <row r="262" spans="1:2" x14ac:dyDescent="0.2">
      <c r="A262" t="s">
        <v>227</v>
      </c>
      <c r="B262">
        <f>[4]p18!B262</f>
        <v>90</v>
      </c>
    </row>
    <row r="263" spans="1:2" x14ac:dyDescent="0.2">
      <c r="A263" t="s">
        <v>228</v>
      </c>
      <c r="B263">
        <f>[4]p18!B263</f>
        <v>89</v>
      </c>
    </row>
    <row r="264" spans="1:2" x14ac:dyDescent="0.2">
      <c r="A264" t="s">
        <v>346</v>
      </c>
      <c r="B264">
        <f>[4]p18!B264</f>
        <v>275469</v>
      </c>
    </row>
    <row r="265" spans="1:2" x14ac:dyDescent="0.2">
      <c r="A265" t="s">
        <v>355</v>
      </c>
      <c r="B265">
        <f>[4]p18!B265</f>
        <v>280635</v>
      </c>
    </row>
    <row r="266" spans="1:2" x14ac:dyDescent="0.2">
      <c r="A266" t="s">
        <v>338</v>
      </c>
      <c r="B266">
        <f>[4]p18!B266</f>
        <v>3</v>
      </c>
    </row>
    <row r="267" spans="1:2" x14ac:dyDescent="0.2">
      <c r="A267" t="s">
        <v>339</v>
      </c>
      <c r="B267">
        <f>[4]p18!B267</f>
        <v>6</v>
      </c>
    </row>
    <row r="268" spans="1:2" x14ac:dyDescent="0.2">
      <c r="A268" t="s">
        <v>1067</v>
      </c>
      <c r="B268">
        <f>[4]p18!B268</f>
        <v>661125.6</v>
      </c>
    </row>
    <row r="269" spans="1:2" x14ac:dyDescent="0.2">
      <c r="A269" t="s">
        <v>1068</v>
      </c>
      <c r="B269">
        <f>[4]p18!B269</f>
        <v>841905</v>
      </c>
    </row>
    <row r="270" spans="1:2" x14ac:dyDescent="0.2">
      <c r="A270" t="s">
        <v>1069</v>
      </c>
      <c r="B270">
        <f>[4]p18!B270</f>
        <v>1176424.873660929</v>
      </c>
    </row>
    <row r="271" spans="1:2" x14ac:dyDescent="0.2">
      <c r="A271" t="s">
        <v>1070</v>
      </c>
      <c r="B271">
        <f>[4]p18!B271</f>
        <v>0.78387996147971495</v>
      </c>
    </row>
    <row r="272" spans="1:2" x14ac:dyDescent="0.2">
      <c r="A272" t="s">
        <v>1071</v>
      </c>
      <c r="B272">
        <f>[4]p18!B272</f>
        <v>0.93003344104470087</v>
      </c>
    </row>
    <row r="273" spans="1:2" x14ac:dyDescent="0.2">
      <c r="A273" t="s">
        <v>1072</v>
      </c>
      <c r="B273">
        <f>[4]p18!B273</f>
        <v>0.31901174937686488</v>
      </c>
    </row>
    <row r="274" spans="1:2" x14ac:dyDescent="0.2">
      <c r="A274" t="s">
        <v>1073</v>
      </c>
      <c r="B274">
        <f>[4]p18!B274</f>
        <v>0.29242104462624241</v>
      </c>
    </row>
    <row r="275" spans="1:2" x14ac:dyDescent="0.2">
      <c r="A275" t="s">
        <v>1087</v>
      </c>
      <c r="B275">
        <f>[4]p18!B275</f>
        <v>0.33404525723112599</v>
      </c>
    </row>
    <row r="276" spans="1:2" x14ac:dyDescent="0.2">
      <c r="A276" t="s">
        <v>1088</v>
      </c>
      <c r="B276">
        <f>[4]p18!B276</f>
        <v>0.30620043707111294</v>
      </c>
    </row>
    <row r="277" spans="1:2" x14ac:dyDescent="0.2">
      <c r="A277" t="s">
        <v>1091</v>
      </c>
      <c r="B277">
        <f>[4]p18!B277</f>
        <v>2233533.7950188033</v>
      </c>
    </row>
    <row r="278" spans="1:2" x14ac:dyDescent="0.2">
      <c r="A278" t="s">
        <v>1092</v>
      </c>
      <c r="B278">
        <f>[4]p18!B278</f>
        <v>0.71719796615817999</v>
      </c>
    </row>
    <row r="279" spans="1:2" x14ac:dyDescent="0.2">
      <c r="A279" t="s">
        <v>1093</v>
      </c>
      <c r="B279">
        <f>[4]p18!B279</f>
        <v>0.41765596063611649</v>
      </c>
    </row>
    <row r="280" spans="1:2" x14ac:dyDescent="0.2">
      <c r="A280" t="s">
        <v>1094</v>
      </c>
      <c r="B280">
        <f>[4]p18!B280</f>
        <v>0.58234403936388357</v>
      </c>
    </row>
    <row r="281" spans="1:2" x14ac:dyDescent="0.2">
      <c r="A281" t="s">
        <v>1099</v>
      </c>
      <c r="B281">
        <f>[4]p18!B281</f>
        <v>6.0191999999999996E-2</v>
      </c>
    </row>
    <row r="282" spans="1:2" x14ac:dyDescent="0.2">
      <c r="A282" t="s">
        <v>1100</v>
      </c>
      <c r="B282">
        <f>[4]p18!B282</f>
        <v>0.11075796949237271</v>
      </c>
    </row>
    <row r="283" spans="1:2" x14ac:dyDescent="0.2">
      <c r="A283" t="s">
        <v>1095</v>
      </c>
      <c r="B283">
        <f>[4]p18!B283</f>
        <v>19701642</v>
      </c>
    </row>
    <row r="284" spans="1:2" x14ac:dyDescent="0.2">
      <c r="A284" t="s">
        <v>1096</v>
      </c>
      <c r="B284">
        <f>[4]p18!B284</f>
        <v>27470298.201674972</v>
      </c>
    </row>
    <row r="285" spans="1:2" x14ac:dyDescent="0.2">
      <c r="A285" t="s">
        <v>1097</v>
      </c>
      <c r="B285">
        <f>[4]p18!B285</f>
        <v>1057108.9213578743</v>
      </c>
    </row>
    <row r="286" spans="1:2" x14ac:dyDescent="0.2">
      <c r="A286" t="s">
        <v>1101</v>
      </c>
      <c r="B286">
        <f>[4]p18!B286</f>
        <v>0</v>
      </c>
    </row>
    <row r="287" spans="1:2" x14ac:dyDescent="0.2">
      <c r="A287" t="s">
        <v>1102</v>
      </c>
      <c r="B287">
        <f>[4]p18!B287</f>
        <v>0</v>
      </c>
    </row>
    <row r="288" spans="1:2" x14ac:dyDescent="0.2">
      <c r="A288" t="s">
        <v>1103</v>
      </c>
      <c r="B288">
        <f>[4]p18!B288</f>
        <v>0</v>
      </c>
    </row>
    <row r="289" spans="1:2" x14ac:dyDescent="0.2">
      <c r="A289" t="s">
        <v>1069</v>
      </c>
      <c r="B289">
        <f>[4]p18!B289</f>
        <v>1176424.873660929</v>
      </c>
    </row>
    <row r="290" spans="1:2" x14ac:dyDescent="0.2">
      <c r="A290" t="s">
        <v>508</v>
      </c>
      <c r="B290">
        <f>[4]p18!B290</f>
        <v>8.9638790928539241E-2</v>
      </c>
    </row>
    <row r="291" spans="1:2" x14ac:dyDescent="0.2">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750</v>
      </c>
    </row>
    <row r="2" spans="1:11" x14ac:dyDescent="0.2">
      <c r="A2">
        <v>19</v>
      </c>
      <c r="B2" t="s">
        <v>176</v>
      </c>
      <c r="C2" t="s">
        <v>177</v>
      </c>
      <c r="D2" t="s">
        <v>178</v>
      </c>
      <c r="E2" t="s">
        <v>8</v>
      </c>
      <c r="F2" t="s">
        <v>179</v>
      </c>
      <c r="G2" t="s">
        <v>10</v>
      </c>
      <c r="H2" t="s">
        <v>180</v>
      </c>
    </row>
    <row r="3" spans="1:11" x14ac:dyDescent="0.2">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
      <c r="A5" t="s">
        <v>183</v>
      </c>
      <c r="B5">
        <f>[4]p19!B5</f>
        <v>0</v>
      </c>
      <c r="C5">
        <f>[4]p19!C5</f>
        <v>0</v>
      </c>
      <c r="D5">
        <f>[4]p19!D5</f>
        <v>97992</v>
      </c>
      <c r="E5">
        <f>[4]p19!E5</f>
        <v>0</v>
      </c>
      <c r="F5">
        <f>[4]p19!F5</f>
        <v>0</v>
      </c>
      <c r="G5">
        <f>[4]p19!G5</f>
        <v>0</v>
      </c>
      <c r="H5">
        <f>[4]p19!H5</f>
        <v>0</v>
      </c>
      <c r="I5">
        <f>[4]p19!I5</f>
        <v>0</v>
      </c>
      <c r="J5">
        <f>[4]p19!J5</f>
        <v>0</v>
      </c>
      <c r="K5">
        <f>[4]p19!K5</f>
        <v>0</v>
      </c>
    </row>
    <row r="6" spans="1:11" x14ac:dyDescent="0.2">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
      <c r="A7" t="s">
        <v>185</v>
      </c>
      <c r="B7">
        <f>[4]p19!B7</f>
        <v>0</v>
      </c>
      <c r="C7">
        <f>[4]p19!C7</f>
        <v>0</v>
      </c>
      <c r="D7">
        <f>[4]p19!D7</f>
        <v>1348217</v>
      </c>
      <c r="E7">
        <f>[4]p19!E7</f>
        <v>0</v>
      </c>
      <c r="F7">
        <f>[4]p19!F7</f>
        <v>0</v>
      </c>
      <c r="G7">
        <f>[4]p19!G7</f>
        <v>0</v>
      </c>
      <c r="H7">
        <f>[4]p19!H7</f>
        <v>0</v>
      </c>
      <c r="I7">
        <f>[4]p19!I7</f>
        <v>0</v>
      </c>
      <c r="J7">
        <f>[4]p19!J7</f>
        <v>0</v>
      </c>
      <c r="K7">
        <f>[4]p19!K7</f>
        <v>0</v>
      </c>
    </row>
    <row r="8" spans="1:11" x14ac:dyDescent="0.2">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2">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2">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2">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2">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2">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2">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2">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2">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2">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2">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2">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2">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2">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2">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2">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2">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2">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2">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5" thickBot="1" x14ac:dyDescent="0.25">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x14ac:dyDescent="0.2">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2">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x14ac:dyDescent="0.2">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x14ac:dyDescent="0.2">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x14ac:dyDescent="0.2">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x14ac:dyDescent="0.2">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x14ac:dyDescent="0.2">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x14ac:dyDescent="0.2">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2">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2">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2">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2">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
      <c r="A76" t="s">
        <v>437</v>
      </c>
      <c r="B76">
        <f>[4]p19!B76</f>
        <v>0</v>
      </c>
      <c r="C76">
        <f>[4]p19!C76</f>
        <v>0</v>
      </c>
      <c r="D76">
        <f>[4]p19!D76</f>
        <v>0</v>
      </c>
      <c r="E76">
        <f>[4]p19!E76</f>
        <v>0</v>
      </c>
      <c r="F76">
        <f>[4]p19!F76</f>
        <v>0</v>
      </c>
      <c r="G76">
        <f>[4]p19!G76</f>
        <v>0</v>
      </c>
      <c r="H76">
        <f>[4]p19!H76</f>
        <v>0</v>
      </c>
      <c r="I76">
        <f>[4]p19!I76</f>
        <v>0</v>
      </c>
      <c r="J76">
        <f>[4]p19!J76</f>
        <v>0</v>
      </c>
      <c r="K76">
        <f>[4]p19!K76</f>
        <v>0</v>
      </c>
    </row>
    <row r="77" spans="1:13" ht="13.5" thickBot="1" x14ac:dyDescent="0.25">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2">
      <c r="A78" t="s">
        <v>247</v>
      </c>
      <c r="B78">
        <f>[4]p19!B78</f>
        <v>1</v>
      </c>
    </row>
    <row r="79" spans="1:13" x14ac:dyDescent="0.2">
      <c r="A79" t="s">
        <v>248</v>
      </c>
      <c r="B79">
        <f>[4]p19!B79</f>
        <v>90000</v>
      </c>
    </row>
    <row r="80" spans="1:13" x14ac:dyDescent="0.2">
      <c r="A80" t="s">
        <v>249</v>
      </c>
      <c r="B80">
        <f>[4]p19!B80</f>
        <v>90000</v>
      </c>
    </row>
    <row r="81" spans="1:2" x14ac:dyDescent="0.2">
      <c r="A81" t="s">
        <v>250</v>
      </c>
      <c r="B81">
        <f>[4]p19!B81</f>
        <v>0</v>
      </c>
    </row>
    <row r="82" spans="1:2" x14ac:dyDescent="0.2">
      <c r="A82" t="s">
        <v>251</v>
      </c>
      <c r="B82">
        <f>[4]p19!B82</f>
        <v>0</v>
      </c>
    </row>
    <row r="83" spans="1:2" x14ac:dyDescent="0.2">
      <c r="A83" t="s">
        <v>252</v>
      </c>
      <c r="B83">
        <f>[4]p19!B83</f>
        <v>0</v>
      </c>
    </row>
    <row r="84" spans="1:2" x14ac:dyDescent="0.2">
      <c r="A84" t="s">
        <v>253</v>
      </c>
      <c r="B84">
        <f>[4]p19!B84</f>
        <v>0</v>
      </c>
    </row>
    <row r="85" spans="1:2" x14ac:dyDescent="0.2">
      <c r="A85" t="s">
        <v>254</v>
      </c>
      <c r="B85">
        <f>[4]p19!B85</f>
        <v>52561</v>
      </c>
    </row>
    <row r="86" spans="1:2" x14ac:dyDescent="0.2">
      <c r="A86" t="s">
        <v>255</v>
      </c>
      <c r="B86">
        <f>[4]p19!B86</f>
        <v>25388</v>
      </c>
    </row>
    <row r="87" spans="1:2" x14ac:dyDescent="0.2">
      <c r="A87" t="s">
        <v>256</v>
      </c>
      <c r="B87">
        <f>[4]p19!B87</f>
        <v>18875</v>
      </c>
    </row>
    <row r="88" spans="1:2" x14ac:dyDescent="0.2">
      <c r="A88" t="s">
        <v>257</v>
      </c>
      <c r="B88">
        <f>[4]p19!B88</f>
        <v>36648</v>
      </c>
    </row>
    <row r="89" spans="1:2" x14ac:dyDescent="0.2">
      <c r="A89" t="s">
        <v>258</v>
      </c>
      <c r="B89">
        <f>[4]p19!B89</f>
        <v>40960</v>
      </c>
    </row>
    <row r="90" spans="1:2" x14ac:dyDescent="0.2">
      <c r="A90" t="s">
        <v>259</v>
      </c>
      <c r="B90">
        <f>[4]p19!B90</f>
        <v>103291</v>
      </c>
    </row>
    <row r="91" spans="1:2" x14ac:dyDescent="0.2">
      <c r="A91" t="s">
        <v>260</v>
      </c>
      <c r="B91">
        <f>[4]p19!B91</f>
        <v>52561</v>
      </c>
    </row>
    <row r="92" spans="1:2" x14ac:dyDescent="0.2">
      <c r="A92" t="s">
        <v>261</v>
      </c>
      <c r="B92">
        <f>[4]p19!B92</f>
        <v>25388</v>
      </c>
    </row>
    <row r="93" spans="1:2" x14ac:dyDescent="0.2">
      <c r="A93" t="s">
        <v>262</v>
      </c>
      <c r="B93">
        <f>[4]p19!B93</f>
        <v>18875</v>
      </c>
    </row>
    <row r="94" spans="1:2" x14ac:dyDescent="0.2">
      <c r="A94" t="s">
        <v>263</v>
      </c>
      <c r="B94">
        <f>[4]p19!B94</f>
        <v>36648</v>
      </c>
    </row>
    <row r="95" spans="1:2" x14ac:dyDescent="0.2">
      <c r="A95" t="s">
        <v>264</v>
      </c>
      <c r="B95">
        <f>[4]p19!B95</f>
        <v>40960</v>
      </c>
    </row>
    <row r="96" spans="1:2" x14ac:dyDescent="0.2">
      <c r="A96" t="s">
        <v>265</v>
      </c>
      <c r="B96">
        <f>[4]p19!B96</f>
        <v>103291</v>
      </c>
    </row>
    <row r="97" spans="1:2" x14ac:dyDescent="0.2">
      <c r="A97" t="s">
        <v>266</v>
      </c>
      <c r="B97">
        <f>[4]p19!B97</f>
        <v>0</v>
      </c>
    </row>
    <row r="98" spans="1:2" x14ac:dyDescent="0.2">
      <c r="A98" t="s">
        <v>267</v>
      </c>
      <c r="B98">
        <f>[4]p19!B98</f>
        <v>0</v>
      </c>
    </row>
    <row r="99" spans="1:2" x14ac:dyDescent="0.2">
      <c r="A99" t="s">
        <v>268</v>
      </c>
      <c r="B99">
        <f>[4]p19!B99</f>
        <v>0</v>
      </c>
    </row>
    <row r="100" spans="1:2" x14ac:dyDescent="0.2">
      <c r="A100" t="s">
        <v>269</v>
      </c>
      <c r="B100">
        <f>[4]p19!B100</f>
        <v>0</v>
      </c>
    </row>
    <row r="101" spans="1:2" x14ac:dyDescent="0.2">
      <c r="A101" t="s">
        <v>270</v>
      </c>
      <c r="B101">
        <f>[4]p19!B101</f>
        <v>0</v>
      </c>
    </row>
    <row r="102" spans="1:2" x14ac:dyDescent="0.2">
      <c r="A102" t="s">
        <v>271</v>
      </c>
      <c r="B102">
        <f>[4]p19!B102</f>
        <v>0</v>
      </c>
    </row>
    <row r="103" spans="1:2" x14ac:dyDescent="0.2">
      <c r="A103" t="s">
        <v>272</v>
      </c>
      <c r="B103">
        <f>[4]p19!B103</f>
        <v>218548638</v>
      </c>
    </row>
    <row r="104" spans="1:2" x14ac:dyDescent="0.2">
      <c r="A104" t="s">
        <v>273</v>
      </c>
      <c r="B104">
        <f>[4]p19!B104</f>
        <v>10196455.5</v>
      </c>
    </row>
    <row r="105" spans="1:2" x14ac:dyDescent="0.2">
      <c r="A105" t="s">
        <v>274</v>
      </c>
      <c r="B105">
        <f>[4]p19!B105</f>
        <v>6242906.25</v>
      </c>
    </row>
    <row r="106" spans="1:2" x14ac:dyDescent="0.2">
      <c r="A106" t="s">
        <v>275</v>
      </c>
      <c r="B106">
        <f>[4]p19!B106</f>
        <v>1142867.8799999999</v>
      </c>
    </row>
    <row r="107" spans="1:2" x14ac:dyDescent="0.2">
      <c r="A107" t="s">
        <v>276</v>
      </c>
      <c r="B107">
        <f>[4]p19!B107</f>
        <v>1974067.2</v>
      </c>
    </row>
    <row r="108" spans="1:2" x14ac:dyDescent="0.2">
      <c r="A108" t="s">
        <v>277</v>
      </c>
      <c r="B108">
        <f>[4]p19!B108</f>
        <v>4490059.7699999996</v>
      </c>
    </row>
    <row r="109" spans="1:2" x14ac:dyDescent="0.2">
      <c r="A109" t="s">
        <v>278</v>
      </c>
      <c r="B109">
        <f>[4]p19!B109</f>
        <v>1682.2815172445289</v>
      </c>
    </row>
    <row r="110" spans="1:2" x14ac:dyDescent="0.2">
      <c r="A110" t="s">
        <v>279</v>
      </c>
      <c r="B110">
        <f>[4]p19!B110</f>
        <v>259.31630980285865</v>
      </c>
    </row>
    <row r="111" spans="1:2" x14ac:dyDescent="0.2">
      <c r="A111" t="s">
        <v>280</v>
      </c>
      <c r="B111">
        <f>[4]p19!B111</f>
        <v>130.42407268525</v>
      </c>
    </row>
    <row r="112" spans="1:2" x14ac:dyDescent="0.2">
      <c r="A112" t="s">
        <v>281</v>
      </c>
      <c r="B112">
        <f>[4]p19!B112</f>
        <v>13.06636647813297</v>
      </c>
    </row>
    <row r="113" spans="1:2" x14ac:dyDescent="0.2">
      <c r="A113" t="s">
        <v>282</v>
      </c>
      <c r="B113">
        <f>[4]p19!B113</f>
        <v>15.406611220485143</v>
      </c>
    </row>
    <row r="114" spans="1:2" x14ac:dyDescent="0.2">
      <c r="A114" t="s">
        <v>283</v>
      </c>
      <c r="B114">
        <f>[4]p19!B114</f>
        <v>19.502039519601446</v>
      </c>
    </row>
    <row r="115" spans="1:2" x14ac:dyDescent="0.2">
      <c r="A115" t="s">
        <v>284</v>
      </c>
      <c r="B115">
        <f>[4]p19!B115</f>
        <v>14999971</v>
      </c>
    </row>
    <row r="116" spans="1:2" x14ac:dyDescent="0.2">
      <c r="A116" t="s">
        <v>285</v>
      </c>
      <c r="B116">
        <f>[4]p19!B116</f>
        <v>800006.4</v>
      </c>
    </row>
    <row r="117" spans="1:2" x14ac:dyDescent="0.2">
      <c r="A117" t="s">
        <v>286</v>
      </c>
      <c r="B117">
        <f>[4]p19!B117</f>
        <v>799999.8</v>
      </c>
    </row>
    <row r="118" spans="1:2" x14ac:dyDescent="0.2">
      <c r="A118" t="s">
        <v>287</v>
      </c>
      <c r="B118">
        <f>[4]p19!B118</f>
        <v>150000.26999999999</v>
      </c>
    </row>
    <row r="119" spans="1:2" x14ac:dyDescent="0.2">
      <c r="A119" t="s">
        <v>288</v>
      </c>
      <c r="B119">
        <f>[4]p19!B119</f>
        <v>300000.13</v>
      </c>
    </row>
    <row r="120" spans="1:2" x14ac:dyDescent="0.2">
      <c r="A120" t="s">
        <v>289</v>
      </c>
      <c r="B120">
        <f>[4]p19!B120</f>
        <v>800000</v>
      </c>
    </row>
    <row r="121" spans="1:2" x14ac:dyDescent="0.2">
      <c r="A121" t="s">
        <v>290</v>
      </c>
      <c r="B121">
        <f>[4]p19!B121</f>
        <v>19669377.419999998</v>
      </c>
    </row>
    <row r="122" spans="1:2" x14ac:dyDescent="0.2">
      <c r="A122" t="s">
        <v>291</v>
      </c>
      <c r="B122">
        <f>[4]p19!B122</f>
        <v>703555.42949999985</v>
      </c>
    </row>
    <row r="123" spans="1:2" x14ac:dyDescent="0.2">
      <c r="A123" t="s">
        <v>292</v>
      </c>
      <c r="B123">
        <f>[4]p19!B123</f>
        <v>0</v>
      </c>
    </row>
    <row r="124" spans="1:2" x14ac:dyDescent="0.2">
      <c r="A124" t="s">
        <v>293</v>
      </c>
      <c r="B124">
        <f>[4]p19!B124</f>
        <v>131429.80619999999</v>
      </c>
    </row>
    <row r="125" spans="1:2" x14ac:dyDescent="0.2">
      <c r="A125" t="s">
        <v>294</v>
      </c>
      <c r="B125">
        <f>[4]p19!B125</f>
        <v>227017.72800000003</v>
      </c>
    </row>
    <row r="126" spans="1:2" x14ac:dyDescent="0.2">
      <c r="A126" t="s">
        <v>295</v>
      </c>
      <c r="B126">
        <f>[4]p19!B126</f>
        <v>258178.43677499998</v>
      </c>
    </row>
    <row r="127" spans="1:2" x14ac:dyDescent="0.2">
      <c r="A127" t="s">
        <v>296</v>
      </c>
      <c r="B127">
        <f>[4]p19!B127</f>
        <v>45191</v>
      </c>
    </row>
    <row r="128" spans="1:2" x14ac:dyDescent="0.2">
      <c r="A128" t="s">
        <v>297</v>
      </c>
      <c r="B128">
        <f>[4]p19!B128</f>
        <v>25863</v>
      </c>
    </row>
    <row r="129" spans="1:2" x14ac:dyDescent="0.2">
      <c r="A129" t="s">
        <v>298</v>
      </c>
      <c r="B129">
        <f>[4]p19!B129</f>
        <v>15833</v>
      </c>
    </row>
    <row r="130" spans="1:2" x14ac:dyDescent="0.2">
      <c r="A130" t="s">
        <v>299</v>
      </c>
      <c r="B130">
        <f>[4]p19!B130</f>
        <v>33613</v>
      </c>
    </row>
    <row r="131" spans="1:2" x14ac:dyDescent="0.2">
      <c r="A131" t="s">
        <v>300</v>
      </c>
      <c r="B131">
        <f>[4]p19!B131</f>
        <v>43697</v>
      </c>
    </row>
    <row r="132" spans="1:2" x14ac:dyDescent="0.2">
      <c r="A132" t="s">
        <v>301</v>
      </c>
      <c r="B132">
        <f>[4]p19!B132</f>
        <v>112912</v>
      </c>
    </row>
    <row r="133" spans="1:2" x14ac:dyDescent="0.2">
      <c r="A133" t="s">
        <v>302</v>
      </c>
      <c r="B133">
        <f>[4]p19!B133</f>
        <v>45191</v>
      </c>
    </row>
    <row r="134" spans="1:2" x14ac:dyDescent="0.2">
      <c r="A134" t="s">
        <v>303</v>
      </c>
      <c r="B134">
        <f>[4]p19!B134</f>
        <v>25863</v>
      </c>
    </row>
    <row r="135" spans="1:2" x14ac:dyDescent="0.2">
      <c r="A135" t="s">
        <v>304</v>
      </c>
      <c r="B135">
        <f>[4]p19!B135</f>
        <v>15833</v>
      </c>
    </row>
    <row r="136" spans="1:2" x14ac:dyDescent="0.2">
      <c r="A136" t="s">
        <v>305</v>
      </c>
      <c r="B136">
        <f>[4]p19!B136</f>
        <v>33613</v>
      </c>
    </row>
    <row r="137" spans="1:2" x14ac:dyDescent="0.2">
      <c r="A137" t="s">
        <v>306</v>
      </c>
      <c r="B137">
        <f>[4]p19!B137</f>
        <v>43697</v>
      </c>
    </row>
    <row r="138" spans="1:2" x14ac:dyDescent="0.2">
      <c r="A138" t="s">
        <v>307</v>
      </c>
      <c r="B138">
        <f>[4]p19!B138</f>
        <v>112912</v>
      </c>
    </row>
    <row r="139" spans="1:2" x14ac:dyDescent="0.2">
      <c r="A139" t="s">
        <v>308</v>
      </c>
      <c r="B139">
        <f>[4]p19!B139</f>
        <v>0</v>
      </c>
    </row>
    <row r="140" spans="1:2" x14ac:dyDescent="0.2">
      <c r="A140" t="s">
        <v>309</v>
      </c>
      <c r="B140">
        <f>[4]p19!B140</f>
        <v>0</v>
      </c>
    </row>
    <row r="141" spans="1:2" x14ac:dyDescent="0.2">
      <c r="A141" t="s">
        <v>310</v>
      </c>
      <c r="B141">
        <f>[4]p19!B141</f>
        <v>0</v>
      </c>
    </row>
    <row r="142" spans="1:2" x14ac:dyDescent="0.2">
      <c r="A142" t="s">
        <v>311</v>
      </c>
      <c r="B142">
        <f>[4]p19!B142</f>
        <v>0</v>
      </c>
    </row>
    <row r="143" spans="1:2" x14ac:dyDescent="0.2">
      <c r="A143" t="s">
        <v>312</v>
      </c>
      <c r="B143">
        <f>[4]p19!B143</f>
        <v>0</v>
      </c>
    </row>
    <row r="144" spans="1:2" x14ac:dyDescent="0.2">
      <c r="A144" t="s">
        <v>313</v>
      </c>
      <c r="B144">
        <f>[4]p19!B144</f>
        <v>0</v>
      </c>
    </row>
    <row r="145" spans="1:2" x14ac:dyDescent="0.2">
      <c r="A145" t="s">
        <v>314</v>
      </c>
      <c r="B145">
        <f>[4]p19!B145</f>
        <v>286126816.5</v>
      </c>
    </row>
    <row r="146" spans="1:2" x14ac:dyDescent="0.2">
      <c r="A146" t="s">
        <v>315</v>
      </c>
      <c r="B146">
        <f>[4]p19!B146</f>
        <v>12220267.5</v>
      </c>
    </row>
    <row r="147" spans="1:2" x14ac:dyDescent="0.2">
      <c r="A147" t="s">
        <v>316</v>
      </c>
      <c r="B147">
        <f>[4]p19!B147</f>
        <v>7855147.125</v>
      </c>
    </row>
    <row r="148" spans="1:2" x14ac:dyDescent="0.2">
      <c r="A148" t="s">
        <v>317</v>
      </c>
      <c r="B148">
        <f>[4]p19!B148</f>
        <v>1365864.2549999999</v>
      </c>
    </row>
    <row r="149" spans="1:2" x14ac:dyDescent="0.2">
      <c r="A149" t="s">
        <v>318</v>
      </c>
      <c r="B149">
        <f>[4]p19!B149</f>
        <v>2477619.9</v>
      </c>
    </row>
    <row r="150" spans="1:2" x14ac:dyDescent="0.2">
      <c r="A150" t="s">
        <v>319</v>
      </c>
      <c r="B150">
        <f>[4]p19!B150</f>
        <v>5868601.2000000002</v>
      </c>
    </row>
    <row r="151" spans="1:2" x14ac:dyDescent="0.2">
      <c r="A151" t="s">
        <v>320</v>
      </c>
      <c r="B151">
        <f>[4]p19!B151</f>
        <v>2738.209584336194</v>
      </c>
    </row>
    <row r="152" spans="1:2" x14ac:dyDescent="0.2">
      <c r="A152" t="s">
        <v>321</v>
      </c>
      <c r="B152">
        <f>[4]p19!B152</f>
        <v>389.14655772962817</v>
      </c>
    </row>
    <row r="153" spans="1:2" x14ac:dyDescent="0.2">
      <c r="A153" t="s">
        <v>322</v>
      </c>
      <c r="B153">
        <f>[4]p19!B153</f>
        <v>212.28815878561505</v>
      </c>
    </row>
    <row r="154" spans="1:2" x14ac:dyDescent="0.2">
      <c r="A154" t="s">
        <v>323</v>
      </c>
      <c r="B154">
        <f>[4]p19!B154</f>
        <v>20.412487882081464</v>
      </c>
    </row>
    <row r="155" spans="1:2" x14ac:dyDescent="0.2">
      <c r="A155" t="s">
        <v>324</v>
      </c>
      <c r="B155">
        <f>[4]p19!B155</f>
        <v>24.068455860961723</v>
      </c>
    </row>
    <row r="156" spans="1:2" x14ac:dyDescent="0.2">
      <c r="A156" t="s">
        <v>325</v>
      </c>
      <c r="B156">
        <f>[4]p19!B156</f>
        <v>30.166399824002184</v>
      </c>
    </row>
    <row r="157" spans="1:2" x14ac:dyDescent="0.2">
      <c r="A157" t="s">
        <v>326</v>
      </c>
      <c r="B157">
        <f>[4]p19!B157</f>
        <v>19999991</v>
      </c>
    </row>
    <row r="158" spans="1:2" x14ac:dyDescent="0.2">
      <c r="A158" t="s">
        <v>327</v>
      </c>
      <c r="B158">
        <f>[4]p19!B158</f>
        <v>999995.1</v>
      </c>
    </row>
    <row r="159" spans="1:2" x14ac:dyDescent="0.2">
      <c r="A159" t="s">
        <v>328</v>
      </c>
      <c r="B159">
        <f>[4]p19!B159</f>
        <v>1000003.2</v>
      </c>
    </row>
    <row r="160" spans="1:2" x14ac:dyDescent="0.2">
      <c r="A160" t="s">
        <v>329</v>
      </c>
      <c r="B160">
        <f>[4]p19!B160</f>
        <v>100000.18</v>
      </c>
    </row>
    <row r="161" spans="1:2" x14ac:dyDescent="0.2">
      <c r="A161" t="s">
        <v>330</v>
      </c>
      <c r="B161">
        <f>[4]p19!B161</f>
        <v>200000.35</v>
      </c>
    </row>
    <row r="162" spans="1:2" x14ac:dyDescent="0.2">
      <c r="A162" t="s">
        <v>331</v>
      </c>
      <c r="B162">
        <f>[4]p19!B162</f>
        <v>550000</v>
      </c>
    </row>
    <row r="163" spans="1:2" x14ac:dyDescent="0.2">
      <c r="A163" t="s">
        <v>332</v>
      </c>
      <c r="B163">
        <f>[4]p19!B163</f>
        <v>25751413.484999999</v>
      </c>
    </row>
    <row r="164" spans="1:2" x14ac:dyDescent="0.2">
      <c r="A164" t="s">
        <v>333</v>
      </c>
      <c r="B164">
        <f>[4]p19!B164</f>
        <v>0</v>
      </c>
    </row>
    <row r="165" spans="1:2" x14ac:dyDescent="0.2">
      <c r="A165" t="s">
        <v>334</v>
      </c>
      <c r="B165">
        <f>[4]p19!B165</f>
        <v>722673.53549999988</v>
      </c>
    </row>
    <row r="166" spans="1:2" x14ac:dyDescent="0.2">
      <c r="A166" t="s">
        <v>335</v>
      </c>
      <c r="B166">
        <f>[4]p19!B166</f>
        <v>157074.389325</v>
      </c>
    </row>
    <row r="167" spans="1:2" x14ac:dyDescent="0.2">
      <c r="A167" t="s">
        <v>336</v>
      </c>
      <c r="B167">
        <f>[4]p19!B167</f>
        <v>284926.28850000002</v>
      </c>
    </row>
    <row r="168" spans="1:2" x14ac:dyDescent="0.2">
      <c r="A168" t="s">
        <v>337</v>
      </c>
      <c r="B168">
        <f>[4]p19!B168</f>
        <v>0</v>
      </c>
    </row>
    <row r="169" spans="1:2" x14ac:dyDescent="0.2">
      <c r="A169" t="s">
        <v>338</v>
      </c>
      <c r="B169">
        <f>[4]p19!B169</f>
        <v>3</v>
      </c>
    </row>
    <row r="170" spans="1:2" x14ac:dyDescent="0.2">
      <c r="A170" t="s">
        <v>339</v>
      </c>
      <c r="B170">
        <f>[4]p19!B170</f>
        <v>6</v>
      </c>
    </row>
    <row r="171" spans="1:2" x14ac:dyDescent="0.2">
      <c r="A171" t="s">
        <v>340</v>
      </c>
      <c r="B171">
        <f>[4]p19!B171</f>
        <v>275469</v>
      </c>
    </row>
    <row r="172" spans="1:2" x14ac:dyDescent="0.2">
      <c r="A172" t="s">
        <v>341</v>
      </c>
      <c r="B172">
        <f>[4]p19!B172</f>
        <v>7763279.6999999993</v>
      </c>
    </row>
    <row r="173" spans="1:2" x14ac:dyDescent="0.2">
      <c r="A173" t="s">
        <v>342</v>
      </c>
      <c r="B173">
        <f>[4]p19!B173</f>
        <v>26171803.499999996</v>
      </c>
    </row>
    <row r="174" spans="1:2" x14ac:dyDescent="0.2">
      <c r="A174" t="s">
        <v>343</v>
      </c>
      <c r="B174">
        <f>[4]p19!B174</f>
        <v>275469</v>
      </c>
    </row>
    <row r="175" spans="1:2" x14ac:dyDescent="0.2">
      <c r="A175" t="s">
        <v>344</v>
      </c>
      <c r="B175">
        <f>[4]p19!B175</f>
        <v>7763279.6999999993</v>
      </c>
    </row>
    <row r="176" spans="1:2" x14ac:dyDescent="0.2">
      <c r="A176" t="s">
        <v>345</v>
      </c>
      <c r="B176">
        <f>[4]p19!B176</f>
        <v>26171803.499999996</v>
      </c>
    </row>
    <row r="177" spans="1:2" x14ac:dyDescent="0.2">
      <c r="A177" t="s">
        <v>346</v>
      </c>
      <c r="B177">
        <f>[4]p19!B177</f>
        <v>272026</v>
      </c>
    </row>
    <row r="178" spans="1:2" x14ac:dyDescent="0.2">
      <c r="A178" t="s">
        <v>347</v>
      </c>
      <c r="B178">
        <f>[4]p19!B178</f>
        <v>7803856.9054347835</v>
      </c>
    </row>
    <row r="179" spans="1:2" x14ac:dyDescent="0.2">
      <c r="A179" t="s">
        <v>348</v>
      </c>
      <c r="B179">
        <f>[4]p19!B179</f>
        <v>26898161.050000004</v>
      </c>
    </row>
    <row r="180" spans="1:2" x14ac:dyDescent="0.2">
      <c r="A180" t="s">
        <v>349</v>
      </c>
      <c r="B180">
        <f>[4]p19!B180</f>
        <v>280635</v>
      </c>
    </row>
    <row r="181" spans="1:2" x14ac:dyDescent="0.2">
      <c r="A181" t="s">
        <v>350</v>
      </c>
      <c r="B181">
        <f>[4]p19!B181</f>
        <v>1774920</v>
      </c>
    </row>
    <row r="182" spans="1:2" x14ac:dyDescent="0.2">
      <c r="A182" t="s">
        <v>351</v>
      </c>
      <c r="B182">
        <f>[4]p19!B182</f>
        <v>6390896</v>
      </c>
    </row>
    <row r="183" spans="1:2" x14ac:dyDescent="0.2">
      <c r="A183" t="s">
        <v>352</v>
      </c>
      <c r="B183">
        <f>[4]p19!B183</f>
        <v>280635</v>
      </c>
    </row>
    <row r="184" spans="1:2" x14ac:dyDescent="0.2">
      <c r="A184" t="s">
        <v>353</v>
      </c>
      <c r="B184">
        <f>[4]p19!B184</f>
        <v>1774920</v>
      </c>
    </row>
    <row r="185" spans="1:2" x14ac:dyDescent="0.2">
      <c r="A185" t="s">
        <v>354</v>
      </c>
      <c r="B185">
        <f>[4]p19!B185</f>
        <v>6390896</v>
      </c>
    </row>
    <row r="186" spans="1:2" x14ac:dyDescent="0.2">
      <c r="A186" t="s">
        <v>355</v>
      </c>
      <c r="B186">
        <f>[4]p19!B186</f>
        <v>302127</v>
      </c>
    </row>
    <row r="187" spans="1:2" x14ac:dyDescent="0.2">
      <c r="A187" t="s">
        <v>356</v>
      </c>
      <c r="B187">
        <f>[4]p19!B187</f>
        <v>1817904</v>
      </c>
    </row>
    <row r="188" spans="1:2" x14ac:dyDescent="0.2">
      <c r="A188" t="s">
        <v>357</v>
      </c>
      <c r="B188">
        <f>[4]p19!B188</f>
        <v>6652382</v>
      </c>
    </row>
    <row r="189" spans="1:2" x14ac:dyDescent="0.2">
      <c r="A189" t="s">
        <v>358</v>
      </c>
      <c r="B189">
        <f>[4]p19!B189</f>
        <v>0</v>
      </c>
    </row>
    <row r="190" spans="1:2" x14ac:dyDescent="0.2">
      <c r="A190" t="s">
        <v>359</v>
      </c>
      <c r="B190">
        <f>[4]p19!B190</f>
        <v>0</v>
      </c>
    </row>
    <row r="191" spans="1:2" x14ac:dyDescent="0.2">
      <c r="A191" t="s">
        <v>360</v>
      </c>
      <c r="B191">
        <f>[4]p19!B191</f>
        <v>0</v>
      </c>
    </row>
    <row r="192" spans="1:2" x14ac:dyDescent="0.2">
      <c r="A192" t="s">
        <v>361</v>
      </c>
      <c r="B192">
        <f>[4]p19!B192</f>
        <v>97088</v>
      </c>
    </row>
    <row r="193" spans="1:2" x14ac:dyDescent="0.2">
      <c r="A193" t="s">
        <v>362</v>
      </c>
      <c r="B193">
        <f>[4]p19!B193</f>
        <v>11960287.5</v>
      </c>
    </row>
    <row r="194" spans="1:2" x14ac:dyDescent="0.2">
      <c r="A194" t="s">
        <v>363</v>
      </c>
      <c r="B194">
        <f>[4]p19!B194</f>
        <v>123.19020724655041</v>
      </c>
    </row>
    <row r="195" spans="1:2" x14ac:dyDescent="0.2">
      <c r="A195" t="s">
        <v>364</v>
      </c>
      <c r="B195">
        <f>[4]p19!B195</f>
        <v>0</v>
      </c>
    </row>
    <row r="196" spans="1:2" x14ac:dyDescent="0.2">
      <c r="A196" t="s">
        <v>365</v>
      </c>
      <c r="B196">
        <f>[4]p19!B196</f>
        <v>0</v>
      </c>
    </row>
    <row r="197" spans="1:2" x14ac:dyDescent="0.2">
      <c r="A197" t="s">
        <v>366</v>
      </c>
      <c r="B197">
        <f>[4]p19!B197</f>
        <v>0</v>
      </c>
    </row>
    <row r="198" spans="1:2" x14ac:dyDescent="0.2">
      <c r="A198" t="s">
        <v>367</v>
      </c>
      <c r="B198">
        <f>[4]p19!B198</f>
        <v>0</v>
      </c>
    </row>
    <row r="199" spans="1:2" x14ac:dyDescent="0.2">
      <c r="A199" t="s">
        <v>368</v>
      </c>
      <c r="B199">
        <f>[4]p19!B199</f>
        <v>0</v>
      </c>
    </row>
    <row r="200" spans="1:2" x14ac:dyDescent="0.2">
      <c r="A200" t="s">
        <v>369</v>
      </c>
      <c r="B200">
        <f>[4]p19!B200</f>
        <v>0</v>
      </c>
    </row>
    <row r="201" spans="1:2" x14ac:dyDescent="0.2">
      <c r="A201" t="s">
        <v>370</v>
      </c>
      <c r="B201">
        <f>[4]p19!B201</f>
        <v>79534</v>
      </c>
    </row>
    <row r="202" spans="1:2" x14ac:dyDescent="0.2">
      <c r="A202" t="s">
        <v>371</v>
      </c>
      <c r="B202">
        <f>[4]p19!B202</f>
        <v>2314252</v>
      </c>
    </row>
    <row r="203" spans="1:2" x14ac:dyDescent="0.2">
      <c r="A203" t="s">
        <v>372</v>
      </c>
      <c r="B203">
        <f>[4]p19!B203</f>
        <v>29.097639282341831</v>
      </c>
    </row>
    <row r="204" spans="1:2" x14ac:dyDescent="0.2">
      <c r="A204" t="s">
        <v>373</v>
      </c>
      <c r="B204">
        <f>[4]p19!B204</f>
        <v>0</v>
      </c>
    </row>
    <row r="205" spans="1:2" x14ac:dyDescent="0.2">
      <c r="A205" t="s">
        <v>374</v>
      </c>
      <c r="B205">
        <f>[4]p19!B205</f>
        <v>0</v>
      </c>
    </row>
    <row r="206" spans="1:2" x14ac:dyDescent="0.2">
      <c r="A206" t="s">
        <v>375</v>
      </c>
      <c r="B206">
        <f>[4]p19!B206</f>
        <v>0</v>
      </c>
    </row>
    <row r="207" spans="1:2" x14ac:dyDescent="0.2">
      <c r="A207" t="s">
        <v>376</v>
      </c>
      <c r="B207">
        <f>[4]p19!B207</f>
        <v>91610</v>
      </c>
    </row>
    <row r="208" spans="1:2" x14ac:dyDescent="0.2">
      <c r="A208" t="s">
        <v>377</v>
      </c>
      <c r="B208">
        <f>[4]p19!B208</f>
        <v>171005</v>
      </c>
    </row>
    <row r="209" spans="1:2" x14ac:dyDescent="0.2">
      <c r="A209" t="s">
        <v>378</v>
      </c>
      <c r="B209">
        <f>[4]p19!B209</f>
        <v>0</v>
      </c>
    </row>
    <row r="210" spans="1:2" x14ac:dyDescent="0.2">
      <c r="A210" t="s">
        <v>379</v>
      </c>
      <c r="B210">
        <f>[4]p19!B210</f>
        <v>0</v>
      </c>
    </row>
    <row r="211" spans="1:2" x14ac:dyDescent="0.2">
      <c r="A211" t="s">
        <v>380</v>
      </c>
      <c r="B211">
        <f>[4]p19!B211</f>
        <v>531711.6</v>
      </c>
    </row>
    <row r="212" spans="1:2" x14ac:dyDescent="0.2">
      <c r="A212" t="s">
        <v>381</v>
      </c>
      <c r="B212">
        <f>[4]p19!B212</f>
        <v>580196</v>
      </c>
    </row>
    <row r="213" spans="1:2" x14ac:dyDescent="0.2">
      <c r="A213" t="s">
        <v>382</v>
      </c>
      <c r="B213">
        <f>[4]p19!B213</f>
        <v>29189521.584060565</v>
      </c>
    </row>
    <row r="214" spans="1:2" x14ac:dyDescent="0.2">
      <c r="A214" t="s">
        <v>137</v>
      </c>
      <c r="B214">
        <f>[4]p19!B214</f>
        <v>313460</v>
      </c>
    </row>
    <row r="215" spans="1:2" x14ac:dyDescent="0.2">
      <c r="A215" t="s">
        <v>383</v>
      </c>
      <c r="B215">
        <f>[4]p19!B215</f>
        <v>0</v>
      </c>
    </row>
    <row r="216" spans="1:2" x14ac:dyDescent="0.2">
      <c r="A216" t="s">
        <v>384</v>
      </c>
      <c r="B216">
        <f>[4]p19!B216</f>
        <v>29502981.584060565</v>
      </c>
    </row>
    <row r="217" spans="1:2" x14ac:dyDescent="0.2">
      <c r="A217" t="s">
        <v>385</v>
      </c>
      <c r="B217">
        <f>[4]p19!B217</f>
        <v>13008688</v>
      </c>
    </row>
    <row r="218" spans="1:2" x14ac:dyDescent="0.2">
      <c r="A218" t="s">
        <v>386</v>
      </c>
      <c r="B218">
        <f>[4]p19!B218</f>
        <v>794326.6</v>
      </c>
    </row>
    <row r="219" spans="1:2" x14ac:dyDescent="0.2">
      <c r="A219" t="s">
        <v>387</v>
      </c>
      <c r="B219">
        <f>[4]p19!B219</f>
        <v>3149710</v>
      </c>
    </row>
    <row r="220" spans="1:2" x14ac:dyDescent="0.2">
      <c r="A220" t="s">
        <v>388</v>
      </c>
      <c r="B220">
        <f>[4]p19!B220</f>
        <v>453244</v>
      </c>
    </row>
    <row r="221" spans="1:2" x14ac:dyDescent="0.2">
      <c r="A221" t="s">
        <v>145</v>
      </c>
      <c r="B221">
        <f>[4]p19!B221</f>
        <v>4300000</v>
      </c>
    </row>
    <row r="222" spans="1:2" x14ac:dyDescent="0.2">
      <c r="A222" t="s">
        <v>146</v>
      </c>
      <c r="B222">
        <f>[4]p19!B222</f>
        <v>449197</v>
      </c>
    </row>
    <row r="223" spans="1:2" x14ac:dyDescent="0.2">
      <c r="A223" t="s">
        <v>389</v>
      </c>
      <c r="B223">
        <f>[4]p19!B223</f>
        <v>125253</v>
      </c>
    </row>
    <row r="224" spans="1:2" x14ac:dyDescent="0.2">
      <c r="A224" t="s">
        <v>390</v>
      </c>
      <c r="B224">
        <f>[4]p19!B224</f>
        <v>0</v>
      </c>
    </row>
    <row r="225" spans="1:2" x14ac:dyDescent="0.2">
      <c r="A225" t="s">
        <v>391</v>
      </c>
      <c r="B225">
        <f>[4]p19!B225</f>
        <v>0</v>
      </c>
    </row>
    <row r="226" spans="1:2" x14ac:dyDescent="0.2">
      <c r="A226" t="s">
        <v>392</v>
      </c>
      <c r="B226">
        <f>[4]p19!B226</f>
        <v>1150000</v>
      </c>
    </row>
    <row r="227" spans="1:2" x14ac:dyDescent="0.2">
      <c r="A227" t="s">
        <v>152</v>
      </c>
      <c r="B227">
        <f>[4]p19!B227</f>
        <v>160000</v>
      </c>
    </row>
    <row r="228" spans="1:2" x14ac:dyDescent="0.2">
      <c r="A228" t="s">
        <v>393</v>
      </c>
      <c r="B228">
        <f>[4]p19!B228</f>
        <v>0</v>
      </c>
    </row>
    <row r="229" spans="1:2" x14ac:dyDescent="0.2">
      <c r="A229" t="s">
        <v>394</v>
      </c>
      <c r="B229">
        <f>[4]p19!B229</f>
        <v>177097</v>
      </c>
    </row>
    <row r="230" spans="1:2" x14ac:dyDescent="0.2">
      <c r="A230" t="s">
        <v>395</v>
      </c>
      <c r="B230">
        <f>[4]p19!B230</f>
        <v>2006432.5551170106</v>
      </c>
    </row>
    <row r="231" spans="1:2" x14ac:dyDescent="0.2">
      <c r="A231" t="s">
        <v>396</v>
      </c>
      <c r="B231">
        <f>[4]p19!B231</f>
        <v>25773948.155117013</v>
      </c>
    </row>
    <row r="232" spans="1:2" x14ac:dyDescent="0.2">
      <c r="A232" t="s">
        <v>397</v>
      </c>
      <c r="B232">
        <f>[4]p19!B232</f>
        <v>3729033.4289435521</v>
      </c>
    </row>
    <row r="233" spans="1:2" x14ac:dyDescent="0.2">
      <c r="A233" t="s">
        <v>398</v>
      </c>
      <c r="B233">
        <f>[4]p19!B233</f>
        <v>1267871</v>
      </c>
    </row>
    <row r="234" spans="1:2" x14ac:dyDescent="0.2">
      <c r="A234" t="s">
        <v>243</v>
      </c>
      <c r="B234">
        <f>[4]p19!B234</f>
        <v>2461162.4289435521</v>
      </c>
    </row>
    <row r="235" spans="1:2" x14ac:dyDescent="0.2">
      <c r="A235" t="s">
        <v>399</v>
      </c>
      <c r="B235">
        <f>[4]p19!B235</f>
        <v>6250000</v>
      </c>
    </row>
    <row r="236" spans="1:2" x14ac:dyDescent="0.2">
      <c r="A236" t="s">
        <v>400</v>
      </c>
      <c r="B236">
        <f>[4]p19!B236</f>
        <v>11666666.666666668</v>
      </c>
    </row>
    <row r="237" spans="1:2" x14ac:dyDescent="0.2">
      <c r="A237" t="s">
        <v>401</v>
      </c>
      <c r="B237">
        <f>[4]p19!B237</f>
        <v>10000000</v>
      </c>
    </row>
    <row r="238" spans="1:2" x14ac:dyDescent="0.2">
      <c r="A238" t="s">
        <v>402</v>
      </c>
      <c r="B238">
        <f>[4]p19!B238</f>
        <v>400</v>
      </c>
    </row>
    <row r="239" spans="1:2" x14ac:dyDescent="0.2">
      <c r="A239" t="s">
        <v>403</v>
      </c>
      <c r="B239">
        <f>[4]p19!B239</f>
        <v>300</v>
      </c>
    </row>
    <row r="240" spans="1:2" x14ac:dyDescent="0.2">
      <c r="A240" t="s">
        <v>404</v>
      </c>
      <c r="B240">
        <f>[4]p19!B240</f>
        <v>1000</v>
      </c>
    </row>
    <row r="241" spans="1:2" x14ac:dyDescent="0.2">
      <c r="A241" t="s">
        <v>405</v>
      </c>
      <c r="B241">
        <f>[4]p19!B241</f>
        <v>1.4</v>
      </c>
    </row>
    <row r="242" spans="1:2" x14ac:dyDescent="0.2">
      <c r="A242" t="s">
        <v>406</v>
      </c>
      <c r="B242">
        <f>[4]p19!B242</f>
        <v>2.2799999999999998</v>
      </c>
    </row>
    <row r="243" spans="1:2" x14ac:dyDescent="0.2">
      <c r="A243" t="s">
        <v>407</v>
      </c>
      <c r="B243">
        <f>[4]p19!B243</f>
        <v>53862921</v>
      </c>
    </row>
    <row r="244" spans="1:2" x14ac:dyDescent="0.2">
      <c r="A244" t="s">
        <v>408</v>
      </c>
      <c r="B244">
        <f>[4]p19!B244</f>
        <v>33712082</v>
      </c>
    </row>
    <row r="245" spans="1:2" x14ac:dyDescent="0.2">
      <c r="A245" t="s">
        <v>409</v>
      </c>
      <c r="B245">
        <f>[4]p19!B245</f>
        <v>55000</v>
      </c>
    </row>
    <row r="246" spans="1:2" x14ac:dyDescent="0.2">
      <c r="A246" t="s">
        <v>410</v>
      </c>
      <c r="B246">
        <f>[4]p19!B246</f>
        <v>0</v>
      </c>
    </row>
    <row r="247" spans="1:2" x14ac:dyDescent="0.2">
      <c r="A247" t="s">
        <v>411</v>
      </c>
      <c r="B247">
        <f>[4]p19!B247</f>
        <v>2.9</v>
      </c>
    </row>
    <row r="248" spans="1:2" x14ac:dyDescent="0.2">
      <c r="A248" t="s">
        <v>412</v>
      </c>
      <c r="B248">
        <f>[4]p19!B248</f>
        <v>2.9</v>
      </c>
    </row>
    <row r="249" spans="1:2" x14ac:dyDescent="0.2">
      <c r="A249" t="s">
        <v>413</v>
      </c>
      <c r="B249">
        <f>[4]p19!B249</f>
        <v>0</v>
      </c>
    </row>
    <row r="250" spans="1:2" x14ac:dyDescent="0.2">
      <c r="A250" t="s">
        <v>414</v>
      </c>
      <c r="B250">
        <f>[4]p19!B250</f>
        <v>0</v>
      </c>
    </row>
    <row r="251" spans="1:2" x14ac:dyDescent="0.2">
      <c r="A251" t="s">
        <v>415</v>
      </c>
      <c r="B251">
        <f>[4]p19!B251</f>
        <v>0</v>
      </c>
    </row>
    <row r="252" spans="1:2" x14ac:dyDescent="0.2">
      <c r="A252" t="s">
        <v>416</v>
      </c>
      <c r="B252">
        <f>[4]p19!B252</f>
        <v>0</v>
      </c>
    </row>
    <row r="253" spans="1:2" x14ac:dyDescent="0.2">
      <c r="A253" t="s">
        <v>417</v>
      </c>
      <c r="B253">
        <f>[4]p19!B253</f>
        <v>0</v>
      </c>
    </row>
    <row r="254" spans="1:2" x14ac:dyDescent="0.2">
      <c r="A254" t="s">
        <v>418</v>
      </c>
      <c r="B254">
        <f>[4]p19!B254</f>
        <v>0</v>
      </c>
    </row>
    <row r="255" spans="1:2" x14ac:dyDescent="0.2">
      <c r="A255" t="s">
        <v>419</v>
      </c>
      <c r="B255">
        <f>[4]p19!B255</f>
        <v>0</v>
      </c>
    </row>
    <row r="256" spans="1:2" x14ac:dyDescent="0.2">
      <c r="A256" t="s">
        <v>420</v>
      </c>
      <c r="B256">
        <f>[4]p19!B256</f>
        <v>0</v>
      </c>
    </row>
    <row r="257" spans="1:2" x14ac:dyDescent="0.2">
      <c r="A257" t="s">
        <v>421</v>
      </c>
      <c r="B257">
        <f>[4]p19!B257</f>
        <v>0</v>
      </c>
    </row>
    <row r="258" spans="1:2" x14ac:dyDescent="0.2">
      <c r="A258" t="s">
        <v>422</v>
      </c>
      <c r="B258">
        <f>[4]p19!B258</f>
        <v>0</v>
      </c>
    </row>
    <row r="259" spans="1:2" x14ac:dyDescent="0.2">
      <c r="A259" t="s">
        <v>423</v>
      </c>
      <c r="B259">
        <f>[4]p19!B259</f>
        <v>5</v>
      </c>
    </row>
    <row r="260" spans="1:2" x14ac:dyDescent="0.2">
      <c r="A260" t="s">
        <v>1065</v>
      </c>
      <c r="B260">
        <f>[4]p19!B260</f>
        <v>14.541300901816914</v>
      </c>
    </row>
    <row r="261" spans="1:2" x14ac:dyDescent="0.2">
      <c r="A261" t="s">
        <v>1066</v>
      </c>
      <c r="B261">
        <f>[4]p19!B261</f>
        <v>22.018495533335319</v>
      </c>
    </row>
    <row r="262" spans="1:2" x14ac:dyDescent="0.2">
      <c r="A262" t="s">
        <v>227</v>
      </c>
      <c r="B262">
        <f>[4]p19!B262</f>
        <v>89</v>
      </c>
    </row>
    <row r="263" spans="1:2" x14ac:dyDescent="0.2">
      <c r="A263" t="s">
        <v>228</v>
      </c>
      <c r="B263">
        <f>[4]p19!B263</f>
        <v>88</v>
      </c>
    </row>
    <row r="264" spans="1:2" x14ac:dyDescent="0.2">
      <c r="A264" t="s">
        <v>346</v>
      </c>
      <c r="B264">
        <f>[4]p19!B264</f>
        <v>272026</v>
      </c>
    </row>
    <row r="265" spans="1:2" x14ac:dyDescent="0.2">
      <c r="A265" t="s">
        <v>355</v>
      </c>
      <c r="B265">
        <f>[4]p19!B265</f>
        <v>302127</v>
      </c>
    </row>
    <row r="266" spans="1:2" x14ac:dyDescent="0.2">
      <c r="A266" t="s">
        <v>338</v>
      </c>
      <c r="B266">
        <f>[4]p19!B266</f>
        <v>3</v>
      </c>
    </row>
    <row r="267" spans="1:2" x14ac:dyDescent="0.2">
      <c r="A267" t="s">
        <v>339</v>
      </c>
      <c r="B267">
        <f>[4]p19!B267</f>
        <v>6</v>
      </c>
    </row>
    <row r="268" spans="1:2" x14ac:dyDescent="0.2">
      <c r="A268" t="s">
        <v>1067</v>
      </c>
      <c r="B268">
        <f>[4]p19!B268</f>
        <v>652862.4</v>
      </c>
    </row>
    <row r="269" spans="1:2" x14ac:dyDescent="0.2">
      <c r="A269" t="s">
        <v>1068</v>
      </c>
      <c r="B269">
        <f>[4]p19!B269</f>
        <v>906381</v>
      </c>
    </row>
    <row r="270" spans="1:2" x14ac:dyDescent="0.2">
      <c r="A270" t="s">
        <v>1069</v>
      </c>
      <c r="B270">
        <f>[4]p19!B270</f>
        <v>1761680.4416560889</v>
      </c>
    </row>
    <row r="271" spans="1:2" x14ac:dyDescent="0.2">
      <c r="A271" t="s">
        <v>1070</v>
      </c>
      <c r="B271">
        <f>[4]p19!B271</f>
        <v>0.76278324948493936</v>
      </c>
    </row>
    <row r="272" spans="1:2" x14ac:dyDescent="0.2">
      <c r="A272" t="s">
        <v>1071</v>
      </c>
      <c r="B272">
        <f>[4]p19!B272</f>
        <v>0.9366398367684321</v>
      </c>
    </row>
    <row r="273" spans="1:2" x14ac:dyDescent="0.2">
      <c r="A273" t="s">
        <v>1072</v>
      </c>
      <c r="B273">
        <f>[4]p19!B273</f>
        <v>0.30708989439108297</v>
      </c>
    </row>
    <row r="274" spans="1:2" x14ac:dyDescent="0.2">
      <c r="A274" t="s">
        <v>1073</v>
      </c>
      <c r="B274">
        <f>[4]p19!B274</f>
        <v>0.28149590848235512</v>
      </c>
    </row>
    <row r="275" spans="1:2" x14ac:dyDescent="0.2">
      <c r="A275" t="s">
        <v>1087</v>
      </c>
      <c r="B275">
        <f>[4]p19!B275</f>
        <v>0.31452486365629623</v>
      </c>
    </row>
    <row r="276" spans="1:2" x14ac:dyDescent="0.2">
      <c r="A276" t="s">
        <v>1088</v>
      </c>
      <c r="B276">
        <f>[4]p19!B276</f>
        <v>0.28831064262917533</v>
      </c>
    </row>
    <row r="277" spans="1:2" x14ac:dyDescent="0.2">
      <c r="A277" t="s">
        <v>1091</v>
      </c>
      <c r="B277">
        <f>[4]p19!B277</f>
        <v>2813762.4289435521</v>
      </c>
    </row>
    <row r="278" spans="1:2" x14ac:dyDescent="0.2">
      <c r="A278" t="s">
        <v>1092</v>
      </c>
      <c r="B278">
        <f>[4]p19!B278</f>
        <v>0.74822674033098679</v>
      </c>
    </row>
    <row r="279" spans="1:2" x14ac:dyDescent="0.2">
      <c r="A279" t="s">
        <v>1093</v>
      </c>
      <c r="B279">
        <f>[4]p19!B279</f>
        <v>0.42799181769140948</v>
      </c>
    </row>
    <row r="280" spans="1:2" x14ac:dyDescent="0.2">
      <c r="A280" t="s">
        <v>1094</v>
      </c>
      <c r="B280">
        <f>[4]p19!B280</f>
        <v>0.57200818230859041</v>
      </c>
    </row>
    <row r="281" spans="1:2" x14ac:dyDescent="0.2">
      <c r="A281" t="s">
        <v>1099</v>
      </c>
      <c r="B281">
        <f>[4]p19!B281</f>
        <v>6.0191999999999996E-2</v>
      </c>
    </row>
    <row r="282" spans="1:2" x14ac:dyDescent="0.2">
      <c r="A282" t="s">
        <v>1100</v>
      </c>
      <c r="B282">
        <f>[4]p19!B282</f>
        <v>0.11122340110496481</v>
      </c>
    </row>
    <row r="283" spans="1:2" x14ac:dyDescent="0.2">
      <c r="A283" t="s">
        <v>1095</v>
      </c>
      <c r="B283">
        <f>[4]p19!B283</f>
        <v>20150839</v>
      </c>
    </row>
    <row r="284" spans="1:2" x14ac:dyDescent="0.2">
      <c r="A284" t="s">
        <v>1096</v>
      </c>
      <c r="B284">
        <f>[4]p19!B284</f>
        <v>26931460.630618524</v>
      </c>
    </row>
    <row r="285" spans="1:2" x14ac:dyDescent="0.2">
      <c r="A285" t="s">
        <v>1097</v>
      </c>
      <c r="B285">
        <f>[4]p19!B285</f>
        <v>1052081.9872874632</v>
      </c>
    </row>
    <row r="286" spans="1:2" x14ac:dyDescent="0.2">
      <c r="A286" t="s">
        <v>1101</v>
      </c>
      <c r="B286">
        <f>[4]p19!B286</f>
        <v>3000000</v>
      </c>
    </row>
    <row r="287" spans="1:2" x14ac:dyDescent="0.2">
      <c r="A287" t="s">
        <v>1102</v>
      </c>
      <c r="B287">
        <f>[4]p19!B287</f>
        <v>0</v>
      </c>
    </row>
    <row r="288" spans="1:2" x14ac:dyDescent="0.2">
      <c r="A288" t="s">
        <v>1103</v>
      </c>
      <c r="B288">
        <f>[4]p19!B288</f>
        <v>0</v>
      </c>
    </row>
    <row r="289" spans="1:2" x14ac:dyDescent="0.2">
      <c r="A289" t="s">
        <v>1069</v>
      </c>
      <c r="B289">
        <f>[4]p19!B289</f>
        <v>1761680.4416560889</v>
      </c>
    </row>
    <row r="290" spans="1:2" x14ac:dyDescent="0.2">
      <c r="A290" t="s">
        <v>508</v>
      </c>
      <c r="B290">
        <f>[4]p19!B290</f>
        <v>8.9382378986711503E-2</v>
      </c>
    </row>
    <row r="291" spans="1:2" x14ac:dyDescent="0.2">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751</v>
      </c>
    </row>
    <row r="2" spans="1:11" x14ac:dyDescent="0.2">
      <c r="A2">
        <v>20</v>
      </c>
      <c r="B2" t="s">
        <v>176</v>
      </c>
      <c r="C2" t="s">
        <v>177</v>
      </c>
      <c r="D2" t="s">
        <v>178</v>
      </c>
      <c r="E2" t="s">
        <v>8</v>
      </c>
      <c r="F2" t="s">
        <v>179</v>
      </c>
      <c r="G2" t="s">
        <v>10</v>
      </c>
      <c r="H2" t="s">
        <v>180</v>
      </c>
    </row>
    <row r="3" spans="1:11" x14ac:dyDescent="0.2">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
      <c r="A5" t="s">
        <v>183</v>
      </c>
      <c r="B5">
        <f>[4]p20!B5</f>
        <v>0</v>
      </c>
      <c r="C5">
        <f>[4]p20!C5</f>
        <v>0</v>
      </c>
      <c r="D5">
        <f>[4]p20!D5</f>
        <v>99696</v>
      </c>
      <c r="E5">
        <f>[4]p20!E5</f>
        <v>0</v>
      </c>
      <c r="F5">
        <f>[4]p20!F5</f>
        <v>0</v>
      </c>
      <c r="G5">
        <f>[4]p20!G5</f>
        <v>0</v>
      </c>
      <c r="H5">
        <f>[4]p20!H5</f>
        <v>0</v>
      </c>
      <c r="I5">
        <f>[4]p20!I5</f>
        <v>0</v>
      </c>
      <c r="J5">
        <f>[4]p20!J5</f>
        <v>0</v>
      </c>
      <c r="K5">
        <f>[4]p20!K5</f>
        <v>0</v>
      </c>
    </row>
    <row r="6" spans="1:11" x14ac:dyDescent="0.2">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
      <c r="A7" t="s">
        <v>185</v>
      </c>
      <c r="B7">
        <f>[4]p20!B7</f>
        <v>0</v>
      </c>
      <c r="C7">
        <f>[4]p20!C7</f>
        <v>0</v>
      </c>
      <c r="D7">
        <f>[4]p20!D7</f>
        <v>1351961</v>
      </c>
      <c r="E7">
        <f>[4]p20!E7</f>
        <v>0</v>
      </c>
      <c r="F7">
        <f>[4]p20!F7</f>
        <v>0</v>
      </c>
      <c r="G7">
        <f>[4]p20!G7</f>
        <v>0</v>
      </c>
      <c r="H7">
        <f>[4]p20!H7</f>
        <v>0</v>
      </c>
      <c r="I7">
        <f>[4]p20!I7</f>
        <v>0</v>
      </c>
      <c r="J7">
        <f>[4]p20!J7</f>
        <v>0</v>
      </c>
      <c r="K7">
        <f>[4]p20!K7</f>
        <v>0</v>
      </c>
    </row>
    <row r="8" spans="1:11" x14ac:dyDescent="0.2">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2">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2">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2">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2">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2">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2">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2">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2">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2">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2">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2">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2">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2">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2">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2">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2">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2">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2">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5" thickBot="1" x14ac:dyDescent="0.25">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x14ac:dyDescent="0.2">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2">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x14ac:dyDescent="0.2">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x14ac:dyDescent="0.2">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x14ac:dyDescent="0.2">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x14ac:dyDescent="0.2">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x14ac:dyDescent="0.2">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x14ac:dyDescent="0.2">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2">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2">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2">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2">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
      <c r="A76" t="s">
        <v>437</v>
      </c>
      <c r="B76">
        <f>[4]p20!B76</f>
        <v>0</v>
      </c>
      <c r="C76">
        <f>[4]p20!C76</f>
        <v>0</v>
      </c>
      <c r="D76">
        <f>[4]p20!D76</f>
        <v>0</v>
      </c>
      <c r="E76">
        <f>[4]p20!E76</f>
        <v>0</v>
      </c>
      <c r="F76">
        <f>[4]p20!F76</f>
        <v>0</v>
      </c>
      <c r="G76">
        <f>[4]p20!G76</f>
        <v>0</v>
      </c>
      <c r="H76">
        <f>[4]p20!H76</f>
        <v>0</v>
      </c>
      <c r="I76">
        <f>[4]p20!I76</f>
        <v>0</v>
      </c>
      <c r="J76">
        <f>[4]p20!J76</f>
        <v>0</v>
      </c>
      <c r="K76">
        <f>[4]p20!K76</f>
        <v>0</v>
      </c>
    </row>
    <row r="77" spans="1:13" ht="13.5" thickBot="1" x14ac:dyDescent="0.25">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2">
      <c r="A78" t="s">
        <v>247</v>
      </c>
      <c r="B78">
        <f>[4]p20!B78</f>
        <v>1</v>
      </c>
    </row>
    <row r="79" spans="1:13" x14ac:dyDescent="0.2">
      <c r="A79" t="s">
        <v>248</v>
      </c>
      <c r="B79">
        <f>[4]p20!B79</f>
        <v>55000</v>
      </c>
    </row>
    <row r="80" spans="1:13" x14ac:dyDescent="0.2">
      <c r="A80" t="s">
        <v>249</v>
      </c>
      <c r="B80">
        <f>[4]p20!B80</f>
        <v>55000</v>
      </c>
    </row>
    <row r="81" spans="1:2" x14ac:dyDescent="0.2">
      <c r="A81" t="s">
        <v>250</v>
      </c>
      <c r="B81">
        <f>[4]p20!B81</f>
        <v>0</v>
      </c>
    </row>
    <row r="82" spans="1:2" x14ac:dyDescent="0.2">
      <c r="A82" t="s">
        <v>251</v>
      </c>
      <c r="B82">
        <f>[4]p20!B82</f>
        <v>0</v>
      </c>
    </row>
    <row r="83" spans="1:2" x14ac:dyDescent="0.2">
      <c r="A83" t="s">
        <v>252</v>
      </c>
      <c r="B83">
        <f>[4]p20!B83</f>
        <v>0</v>
      </c>
    </row>
    <row r="84" spans="1:2" x14ac:dyDescent="0.2">
      <c r="A84" t="s">
        <v>253</v>
      </c>
      <c r="B84">
        <f>[4]p20!B84</f>
        <v>0</v>
      </c>
    </row>
    <row r="85" spans="1:2" x14ac:dyDescent="0.2">
      <c r="A85" t="s">
        <v>254</v>
      </c>
      <c r="B85">
        <f>[4]p20!B85</f>
        <v>54733</v>
      </c>
    </row>
    <row r="86" spans="1:2" x14ac:dyDescent="0.2">
      <c r="A86" t="s">
        <v>255</v>
      </c>
      <c r="B86">
        <f>[4]p20!B86</f>
        <v>25817</v>
      </c>
    </row>
    <row r="87" spans="1:2" x14ac:dyDescent="0.2">
      <c r="A87" t="s">
        <v>256</v>
      </c>
      <c r="B87">
        <f>[4]p20!B87</f>
        <v>20010</v>
      </c>
    </row>
    <row r="88" spans="1:2" x14ac:dyDescent="0.2">
      <c r="A88" t="s">
        <v>257</v>
      </c>
      <c r="B88">
        <f>[4]p20!B88</f>
        <v>37693</v>
      </c>
    </row>
    <row r="89" spans="1:2" x14ac:dyDescent="0.2">
      <c r="A89" t="s">
        <v>258</v>
      </c>
      <c r="B89">
        <f>[4]p20!B89</f>
        <v>42219</v>
      </c>
    </row>
    <row r="90" spans="1:2" x14ac:dyDescent="0.2">
      <c r="A90" t="s">
        <v>259</v>
      </c>
      <c r="B90">
        <f>[4]p20!B90</f>
        <v>108544</v>
      </c>
    </row>
    <row r="91" spans="1:2" x14ac:dyDescent="0.2">
      <c r="A91" t="s">
        <v>260</v>
      </c>
      <c r="B91">
        <f>[4]p20!B91</f>
        <v>54733</v>
      </c>
    </row>
    <row r="92" spans="1:2" x14ac:dyDescent="0.2">
      <c r="A92" t="s">
        <v>261</v>
      </c>
      <c r="B92">
        <f>[4]p20!B92</f>
        <v>25817</v>
      </c>
    </row>
    <row r="93" spans="1:2" x14ac:dyDescent="0.2">
      <c r="A93" t="s">
        <v>262</v>
      </c>
      <c r="B93">
        <f>[4]p20!B93</f>
        <v>20010</v>
      </c>
    </row>
    <row r="94" spans="1:2" x14ac:dyDescent="0.2">
      <c r="A94" t="s">
        <v>263</v>
      </c>
      <c r="B94">
        <f>[4]p20!B94</f>
        <v>37693</v>
      </c>
    </row>
    <row r="95" spans="1:2" x14ac:dyDescent="0.2">
      <c r="A95" t="s">
        <v>264</v>
      </c>
      <c r="B95">
        <f>[4]p20!B95</f>
        <v>42219</v>
      </c>
    </row>
    <row r="96" spans="1:2" x14ac:dyDescent="0.2">
      <c r="A96" t="s">
        <v>265</v>
      </c>
      <c r="B96">
        <f>[4]p20!B96</f>
        <v>108544</v>
      </c>
    </row>
    <row r="97" spans="1:2" x14ac:dyDescent="0.2">
      <c r="A97" t="s">
        <v>266</v>
      </c>
      <c r="B97">
        <f>[4]p20!B97</f>
        <v>0</v>
      </c>
    </row>
    <row r="98" spans="1:2" x14ac:dyDescent="0.2">
      <c r="A98" t="s">
        <v>267</v>
      </c>
      <c r="B98">
        <f>[4]p20!B98</f>
        <v>0</v>
      </c>
    </row>
    <row r="99" spans="1:2" x14ac:dyDescent="0.2">
      <c r="A99" t="s">
        <v>268</v>
      </c>
      <c r="B99">
        <f>[4]p20!B99</f>
        <v>0</v>
      </c>
    </row>
    <row r="100" spans="1:2" x14ac:dyDescent="0.2">
      <c r="A100" t="s">
        <v>269</v>
      </c>
      <c r="B100">
        <f>[4]p20!B100</f>
        <v>0</v>
      </c>
    </row>
    <row r="101" spans="1:2" x14ac:dyDescent="0.2">
      <c r="A101" t="s">
        <v>270</v>
      </c>
      <c r="B101">
        <f>[4]p20!B101</f>
        <v>0</v>
      </c>
    </row>
    <row r="102" spans="1:2" x14ac:dyDescent="0.2">
      <c r="A102" t="s">
        <v>271</v>
      </c>
      <c r="B102">
        <f>[4]p20!B102</f>
        <v>0</v>
      </c>
    </row>
    <row r="103" spans="1:2" x14ac:dyDescent="0.2">
      <c r="A103" t="s">
        <v>272</v>
      </c>
      <c r="B103">
        <f>[4]p20!B103</f>
        <v>227579814</v>
      </c>
    </row>
    <row r="104" spans="1:2" x14ac:dyDescent="0.2">
      <c r="A104" t="s">
        <v>273</v>
      </c>
      <c r="B104">
        <f>[4]p20!B104</f>
        <v>10368752.625000002</v>
      </c>
    </row>
    <row r="105" spans="1:2" x14ac:dyDescent="0.2">
      <c r="A105" t="s">
        <v>274</v>
      </c>
      <c r="B105">
        <f>[4]p20!B105</f>
        <v>6618307.5</v>
      </c>
    </row>
    <row r="106" spans="1:2" x14ac:dyDescent="0.2">
      <c r="A106" t="s">
        <v>275</v>
      </c>
      <c r="B106">
        <f>[4]p20!B106</f>
        <v>1175456.2050000001</v>
      </c>
    </row>
    <row r="107" spans="1:2" x14ac:dyDescent="0.2">
      <c r="A107" t="s">
        <v>276</v>
      </c>
      <c r="B107">
        <f>[4]p20!B107</f>
        <v>2034744.7049999998</v>
      </c>
    </row>
    <row r="108" spans="1:2" x14ac:dyDescent="0.2">
      <c r="A108" t="s">
        <v>277</v>
      </c>
      <c r="B108">
        <f>[4]p20!B108</f>
        <v>4718407.6799999997</v>
      </c>
    </row>
    <row r="109" spans="1:2" x14ac:dyDescent="0.2">
      <c r="A109" t="s">
        <v>278</v>
      </c>
      <c r="B109">
        <f>[4]p20!B109</f>
        <v>1705.7430795039804</v>
      </c>
    </row>
    <row r="110" spans="1:2" x14ac:dyDescent="0.2">
      <c r="A110" t="s">
        <v>279</v>
      </c>
      <c r="B110">
        <f>[4]p20!B110</f>
        <v>254.57065723370511</v>
      </c>
    </row>
    <row r="111" spans="1:2" x14ac:dyDescent="0.2">
      <c r="A111" t="s">
        <v>280</v>
      </c>
      <c r="B111">
        <f>[4]p20!B111</f>
        <v>134.15956805087487</v>
      </c>
    </row>
    <row r="112" spans="1:2" x14ac:dyDescent="0.2">
      <c r="A112" t="s">
        <v>281</v>
      </c>
      <c r="B112">
        <f>[4]p20!B112</f>
        <v>13.242987227726594</v>
      </c>
    </row>
    <row r="113" spans="1:2" x14ac:dyDescent="0.2">
      <c r="A113" t="s">
        <v>282</v>
      </c>
      <c r="B113">
        <f>[4]p20!B113</f>
        <v>15.614865537170163</v>
      </c>
    </row>
    <row r="114" spans="1:2" x14ac:dyDescent="0.2">
      <c r="A114" t="s">
        <v>283</v>
      </c>
      <c r="B114">
        <f>[4]p20!B114</f>
        <v>19.765652578696407</v>
      </c>
    </row>
    <row r="115" spans="1:2" x14ac:dyDescent="0.2">
      <c r="A115" t="s">
        <v>284</v>
      </c>
      <c r="B115">
        <f>[4]p20!B115</f>
        <v>14999971</v>
      </c>
    </row>
    <row r="116" spans="1:2" x14ac:dyDescent="0.2">
      <c r="A116" t="s">
        <v>285</v>
      </c>
      <c r="B116">
        <f>[4]p20!B116</f>
        <v>800000</v>
      </c>
    </row>
    <row r="117" spans="1:2" x14ac:dyDescent="0.2">
      <c r="A117" t="s">
        <v>286</v>
      </c>
      <c r="B117">
        <f>[4]p20!B117</f>
        <v>800002</v>
      </c>
    </row>
    <row r="118" spans="1:2" x14ac:dyDescent="0.2">
      <c r="A118" t="s">
        <v>287</v>
      </c>
      <c r="B118">
        <f>[4]p20!B118</f>
        <v>150000.26999999999</v>
      </c>
    </row>
    <row r="119" spans="1:2" x14ac:dyDescent="0.2">
      <c r="A119" t="s">
        <v>288</v>
      </c>
      <c r="B119">
        <f>[4]p20!B119</f>
        <v>300000.13</v>
      </c>
    </row>
    <row r="120" spans="1:2" x14ac:dyDescent="0.2">
      <c r="A120" t="s">
        <v>289</v>
      </c>
      <c r="B120">
        <f>[4]p20!B120</f>
        <v>800000</v>
      </c>
    </row>
    <row r="121" spans="1:2" x14ac:dyDescent="0.2">
      <c r="A121" t="s">
        <v>290</v>
      </c>
      <c r="B121">
        <f>[4]p20!B121</f>
        <v>20482183.260000002</v>
      </c>
    </row>
    <row r="122" spans="1:2" x14ac:dyDescent="0.2">
      <c r="A122" t="s">
        <v>291</v>
      </c>
      <c r="B122">
        <f>[4]p20!B122</f>
        <v>715443.931125</v>
      </c>
    </row>
    <row r="123" spans="1:2" x14ac:dyDescent="0.2">
      <c r="A123" t="s">
        <v>292</v>
      </c>
      <c r="B123">
        <f>[4]p20!B123</f>
        <v>0</v>
      </c>
    </row>
    <row r="124" spans="1:2" x14ac:dyDescent="0.2">
      <c r="A124" t="s">
        <v>293</v>
      </c>
      <c r="B124">
        <f>[4]p20!B124</f>
        <v>135177.463575</v>
      </c>
    </row>
    <row r="125" spans="1:2" x14ac:dyDescent="0.2">
      <c r="A125" t="s">
        <v>294</v>
      </c>
      <c r="B125">
        <f>[4]p20!B125</f>
        <v>233995.64107499999</v>
      </c>
    </row>
    <row r="126" spans="1:2" x14ac:dyDescent="0.2">
      <c r="A126" t="s">
        <v>295</v>
      </c>
      <c r="B126">
        <f>[4]p20!B126</f>
        <v>271308.44160000002</v>
      </c>
    </row>
    <row r="127" spans="1:2" x14ac:dyDescent="0.2">
      <c r="A127" t="s">
        <v>296</v>
      </c>
      <c r="B127">
        <f>[4]p20!B127</f>
        <v>47395</v>
      </c>
    </row>
    <row r="128" spans="1:2" x14ac:dyDescent="0.2">
      <c r="A128" t="s">
        <v>297</v>
      </c>
      <c r="B128">
        <f>[4]p20!B128</f>
        <v>26556</v>
      </c>
    </row>
    <row r="129" spans="1:2" x14ac:dyDescent="0.2">
      <c r="A129" t="s">
        <v>298</v>
      </c>
      <c r="B129">
        <f>[4]p20!B129</f>
        <v>16975</v>
      </c>
    </row>
    <row r="130" spans="1:2" x14ac:dyDescent="0.2">
      <c r="A130" t="s">
        <v>299</v>
      </c>
      <c r="B130">
        <f>[4]p20!B130</f>
        <v>34813</v>
      </c>
    </row>
    <row r="131" spans="1:2" x14ac:dyDescent="0.2">
      <c r="A131" t="s">
        <v>300</v>
      </c>
      <c r="B131">
        <f>[4]p20!B131</f>
        <v>45120</v>
      </c>
    </row>
    <row r="132" spans="1:2" x14ac:dyDescent="0.2">
      <c r="A132" t="s">
        <v>301</v>
      </c>
      <c r="B132">
        <f>[4]p20!B132</f>
        <v>118532</v>
      </c>
    </row>
    <row r="133" spans="1:2" x14ac:dyDescent="0.2">
      <c r="A133" t="s">
        <v>302</v>
      </c>
      <c r="B133">
        <f>[4]p20!B133</f>
        <v>47395</v>
      </c>
    </row>
    <row r="134" spans="1:2" x14ac:dyDescent="0.2">
      <c r="A134" t="s">
        <v>303</v>
      </c>
      <c r="B134">
        <f>[4]p20!B134</f>
        <v>26556</v>
      </c>
    </row>
    <row r="135" spans="1:2" x14ac:dyDescent="0.2">
      <c r="A135" t="s">
        <v>304</v>
      </c>
      <c r="B135">
        <f>[4]p20!B135</f>
        <v>16975</v>
      </c>
    </row>
    <row r="136" spans="1:2" x14ac:dyDescent="0.2">
      <c r="A136" t="s">
        <v>305</v>
      </c>
      <c r="B136">
        <f>[4]p20!B136</f>
        <v>34813</v>
      </c>
    </row>
    <row r="137" spans="1:2" x14ac:dyDescent="0.2">
      <c r="A137" t="s">
        <v>306</v>
      </c>
      <c r="B137">
        <f>[4]p20!B137</f>
        <v>45120</v>
      </c>
    </row>
    <row r="138" spans="1:2" x14ac:dyDescent="0.2">
      <c r="A138" t="s">
        <v>307</v>
      </c>
      <c r="B138">
        <f>[4]p20!B138</f>
        <v>118532</v>
      </c>
    </row>
    <row r="139" spans="1:2" x14ac:dyDescent="0.2">
      <c r="A139" t="s">
        <v>308</v>
      </c>
      <c r="B139">
        <f>[4]p20!B139</f>
        <v>0</v>
      </c>
    </row>
    <row r="140" spans="1:2" x14ac:dyDescent="0.2">
      <c r="A140" t="s">
        <v>309</v>
      </c>
      <c r="B140">
        <f>[4]p20!B140</f>
        <v>0</v>
      </c>
    </row>
    <row r="141" spans="1:2" x14ac:dyDescent="0.2">
      <c r="A141" t="s">
        <v>310</v>
      </c>
      <c r="B141">
        <f>[4]p20!B141</f>
        <v>0</v>
      </c>
    </row>
    <row r="142" spans="1:2" x14ac:dyDescent="0.2">
      <c r="A142" t="s">
        <v>311</v>
      </c>
      <c r="B142">
        <f>[4]p20!B142</f>
        <v>0</v>
      </c>
    </row>
    <row r="143" spans="1:2" x14ac:dyDescent="0.2">
      <c r="A143" t="s">
        <v>312</v>
      </c>
      <c r="B143">
        <f>[4]p20!B143</f>
        <v>0</v>
      </c>
    </row>
    <row r="144" spans="1:2" x14ac:dyDescent="0.2">
      <c r="A144" t="s">
        <v>313</v>
      </c>
      <c r="B144">
        <f>[4]p20!B144</f>
        <v>0</v>
      </c>
    </row>
    <row r="145" spans="1:2" x14ac:dyDescent="0.2">
      <c r="A145" t="s">
        <v>314</v>
      </c>
      <c r="B145">
        <f>[4]p20!B145</f>
        <v>300081442.5</v>
      </c>
    </row>
    <row r="146" spans="1:2" x14ac:dyDescent="0.2">
      <c r="A146" t="s">
        <v>315</v>
      </c>
      <c r="B146">
        <f>[4]p20!B146</f>
        <v>12547710</v>
      </c>
    </row>
    <row r="147" spans="1:2" x14ac:dyDescent="0.2">
      <c r="A147" t="s">
        <v>316</v>
      </c>
      <c r="B147">
        <f>[4]p20!B147</f>
        <v>8421721.875</v>
      </c>
    </row>
    <row r="148" spans="1:2" x14ac:dyDescent="0.2">
      <c r="A148" t="s">
        <v>317</v>
      </c>
      <c r="B148">
        <f>[4]p20!B148</f>
        <v>1414626.2549999999</v>
      </c>
    </row>
    <row r="149" spans="1:2" x14ac:dyDescent="0.2">
      <c r="A149" t="s">
        <v>318</v>
      </c>
      <c r="B149">
        <f>[4]p20!B149</f>
        <v>2558304</v>
      </c>
    </row>
    <row r="150" spans="1:2" x14ac:dyDescent="0.2">
      <c r="A150" t="s">
        <v>319</v>
      </c>
      <c r="B150">
        <f>[4]p20!B150</f>
        <v>6160700.7000000002</v>
      </c>
    </row>
    <row r="151" spans="1:2" x14ac:dyDescent="0.2">
      <c r="A151" t="s">
        <v>320</v>
      </c>
      <c r="B151">
        <f>[4]p20!B151</f>
        <v>2669.2415594789427</v>
      </c>
    </row>
    <row r="152" spans="1:2" x14ac:dyDescent="0.2">
      <c r="A152" t="s">
        <v>321</v>
      </c>
      <c r="B152">
        <f>[4]p20!B152</f>
        <v>367.39347745490767</v>
      </c>
    </row>
    <row r="153" spans="1:2" x14ac:dyDescent="0.2">
      <c r="A153" t="s">
        <v>322</v>
      </c>
      <c r="B153">
        <f>[4]p20!B153</f>
        <v>209.94034737474828</v>
      </c>
    </row>
    <row r="154" spans="1:2" x14ac:dyDescent="0.2">
      <c r="A154" t="s">
        <v>323</v>
      </c>
      <c r="B154">
        <f>[4]p20!B154</f>
        <v>19.893290391583051</v>
      </c>
    </row>
    <row r="155" spans="1:2" x14ac:dyDescent="0.2">
      <c r="A155" t="s">
        <v>324</v>
      </c>
      <c r="B155">
        <f>[4]p20!B155</f>
        <v>23.456267775150163</v>
      </c>
    </row>
    <row r="156" spans="1:2" x14ac:dyDescent="0.2">
      <c r="A156" t="s">
        <v>325</v>
      </c>
      <c r="B156">
        <f>[4]p20!B156</f>
        <v>29.391478196392615</v>
      </c>
    </row>
    <row r="157" spans="1:2" x14ac:dyDescent="0.2">
      <c r="A157" t="s">
        <v>326</v>
      </c>
      <c r="B157">
        <f>[4]p20!B157</f>
        <v>19999991</v>
      </c>
    </row>
    <row r="158" spans="1:2" x14ac:dyDescent="0.2">
      <c r="A158" t="s">
        <v>327</v>
      </c>
      <c r="B158">
        <f>[4]p20!B158</f>
        <v>1000000</v>
      </c>
    </row>
    <row r="159" spans="1:2" x14ac:dyDescent="0.2">
      <c r="A159" t="s">
        <v>328</v>
      </c>
      <c r="B159">
        <f>[4]p20!B159</f>
        <v>999999</v>
      </c>
    </row>
    <row r="160" spans="1:2" x14ac:dyDescent="0.2">
      <c r="A160" t="s">
        <v>329</v>
      </c>
      <c r="B160">
        <f>[4]p20!B160</f>
        <v>100000.18</v>
      </c>
    </row>
    <row r="161" spans="1:2" x14ac:dyDescent="0.2">
      <c r="A161" t="s">
        <v>330</v>
      </c>
      <c r="B161">
        <f>[4]p20!B161</f>
        <v>200000.35</v>
      </c>
    </row>
    <row r="162" spans="1:2" x14ac:dyDescent="0.2">
      <c r="A162" t="s">
        <v>331</v>
      </c>
      <c r="B162">
        <f>[4]p20!B162</f>
        <v>550000</v>
      </c>
    </row>
    <row r="163" spans="1:2" x14ac:dyDescent="0.2">
      <c r="A163" t="s">
        <v>332</v>
      </c>
      <c r="B163">
        <f>[4]p20!B163</f>
        <v>27007329.825000003</v>
      </c>
    </row>
    <row r="164" spans="1:2" x14ac:dyDescent="0.2">
      <c r="A164" t="s">
        <v>333</v>
      </c>
      <c r="B164">
        <f>[4]p20!B164</f>
        <v>0</v>
      </c>
    </row>
    <row r="165" spans="1:2" x14ac:dyDescent="0.2">
      <c r="A165" t="s">
        <v>334</v>
      </c>
      <c r="B165">
        <f>[4]p20!B165</f>
        <v>774798.41249999998</v>
      </c>
    </row>
    <row r="166" spans="1:2" x14ac:dyDescent="0.2">
      <c r="A166" t="s">
        <v>335</v>
      </c>
      <c r="B166">
        <f>[4]p20!B166</f>
        <v>162682.019325</v>
      </c>
    </row>
    <row r="167" spans="1:2" x14ac:dyDescent="0.2">
      <c r="A167" t="s">
        <v>336</v>
      </c>
      <c r="B167">
        <f>[4]p20!B167</f>
        <v>294204.96000000002</v>
      </c>
    </row>
    <row r="168" spans="1:2" x14ac:dyDescent="0.2">
      <c r="A168" t="s">
        <v>337</v>
      </c>
      <c r="B168">
        <f>[4]p20!B168</f>
        <v>0</v>
      </c>
    </row>
    <row r="169" spans="1:2" x14ac:dyDescent="0.2">
      <c r="A169" t="s">
        <v>338</v>
      </c>
      <c r="B169">
        <f>[4]p20!B169</f>
        <v>3</v>
      </c>
    </row>
    <row r="170" spans="1:2" x14ac:dyDescent="0.2">
      <c r="A170" t="s">
        <v>339</v>
      </c>
      <c r="B170">
        <f>[4]p20!B170</f>
        <v>6</v>
      </c>
    </row>
    <row r="171" spans="1:2" x14ac:dyDescent="0.2">
      <c r="A171" t="s">
        <v>340</v>
      </c>
      <c r="B171">
        <f>[4]p20!B171</f>
        <v>272026</v>
      </c>
    </row>
    <row r="172" spans="1:2" x14ac:dyDescent="0.2">
      <c r="A172" t="s">
        <v>341</v>
      </c>
      <c r="B172">
        <f>[4]p20!B172</f>
        <v>7747714.0500000017</v>
      </c>
    </row>
    <row r="173" spans="1:2" x14ac:dyDescent="0.2">
      <c r="A173" t="s">
        <v>342</v>
      </c>
      <c r="B173">
        <f>[4]p20!B173</f>
        <v>26959849.250000004</v>
      </c>
    </row>
    <row r="174" spans="1:2" x14ac:dyDescent="0.2">
      <c r="A174" t="s">
        <v>343</v>
      </c>
      <c r="B174">
        <f>[4]p20!B174</f>
        <v>272026</v>
      </c>
    </row>
    <row r="175" spans="1:2" x14ac:dyDescent="0.2">
      <c r="A175" t="s">
        <v>344</v>
      </c>
      <c r="B175">
        <f>[4]p20!B175</f>
        <v>7747714.0500000017</v>
      </c>
    </row>
    <row r="176" spans="1:2" x14ac:dyDescent="0.2">
      <c r="A176" t="s">
        <v>345</v>
      </c>
      <c r="B176">
        <f>[4]p20!B176</f>
        <v>26959849.250000004</v>
      </c>
    </row>
    <row r="177" spans="1:2" x14ac:dyDescent="0.2">
      <c r="A177" t="s">
        <v>346</v>
      </c>
      <c r="B177">
        <f>[4]p20!B177</f>
        <v>299876</v>
      </c>
    </row>
    <row r="178" spans="1:2" x14ac:dyDescent="0.2">
      <c r="A178" t="s">
        <v>347</v>
      </c>
      <c r="B178">
        <f>[4]p20!B178</f>
        <v>8268346.0460714279</v>
      </c>
    </row>
    <row r="179" spans="1:2" x14ac:dyDescent="0.2">
      <c r="A179" t="s">
        <v>348</v>
      </c>
      <c r="B179">
        <f>[4]p20!B179</f>
        <v>29886744.449999996</v>
      </c>
    </row>
    <row r="180" spans="1:2" x14ac:dyDescent="0.2">
      <c r="A180" t="s">
        <v>349</v>
      </c>
      <c r="B180">
        <f>[4]p20!B180</f>
        <v>302127</v>
      </c>
    </row>
    <row r="181" spans="1:2" x14ac:dyDescent="0.2">
      <c r="A181" t="s">
        <v>350</v>
      </c>
      <c r="B181">
        <f>[4]p20!B181</f>
        <v>1817904</v>
      </c>
    </row>
    <row r="182" spans="1:2" x14ac:dyDescent="0.2">
      <c r="A182" t="s">
        <v>351</v>
      </c>
      <c r="B182">
        <f>[4]p20!B182</f>
        <v>6652382</v>
      </c>
    </row>
    <row r="183" spans="1:2" x14ac:dyDescent="0.2">
      <c r="A183" t="s">
        <v>352</v>
      </c>
      <c r="B183">
        <f>[4]p20!B183</f>
        <v>302127</v>
      </c>
    </row>
    <row r="184" spans="1:2" x14ac:dyDescent="0.2">
      <c r="A184" t="s">
        <v>353</v>
      </c>
      <c r="B184">
        <f>[4]p20!B184</f>
        <v>1817904</v>
      </c>
    </row>
    <row r="185" spans="1:2" x14ac:dyDescent="0.2">
      <c r="A185" t="s">
        <v>354</v>
      </c>
      <c r="B185">
        <f>[4]p20!B185</f>
        <v>6652382</v>
      </c>
    </row>
    <row r="186" spans="1:2" x14ac:dyDescent="0.2">
      <c r="A186" t="s">
        <v>355</v>
      </c>
      <c r="B186">
        <f>[4]p20!B186</f>
        <v>298350</v>
      </c>
    </row>
    <row r="187" spans="1:2" x14ac:dyDescent="0.2">
      <c r="A187" t="s">
        <v>356</v>
      </c>
      <c r="B187">
        <f>[4]p20!B187</f>
        <v>1810350</v>
      </c>
    </row>
    <row r="188" spans="1:2" x14ac:dyDescent="0.2">
      <c r="A188" t="s">
        <v>357</v>
      </c>
      <c r="B188">
        <f>[4]p20!B188</f>
        <v>6459367</v>
      </c>
    </row>
    <row r="189" spans="1:2" x14ac:dyDescent="0.2">
      <c r="A189" t="s">
        <v>358</v>
      </c>
      <c r="B189">
        <f>[4]p20!B189</f>
        <v>0</v>
      </c>
    </row>
    <row r="190" spans="1:2" x14ac:dyDescent="0.2">
      <c r="A190" t="s">
        <v>359</v>
      </c>
      <c r="B190">
        <f>[4]p20!B190</f>
        <v>0</v>
      </c>
    </row>
    <row r="191" spans="1:2" x14ac:dyDescent="0.2">
      <c r="A191" t="s">
        <v>360</v>
      </c>
      <c r="B191">
        <f>[4]p20!B191</f>
        <v>0</v>
      </c>
    </row>
    <row r="192" spans="1:2" x14ac:dyDescent="0.2">
      <c r="A192" t="s">
        <v>361</v>
      </c>
      <c r="B192">
        <f>[4]p20!B192</f>
        <v>80098</v>
      </c>
    </row>
    <row r="193" spans="1:2" x14ac:dyDescent="0.2">
      <c r="A193" t="s">
        <v>362</v>
      </c>
      <c r="B193">
        <f>[4]p20!B193</f>
        <v>10219636</v>
      </c>
    </row>
    <row r="194" spans="1:2" x14ac:dyDescent="0.2">
      <c r="A194" t="s">
        <v>363</v>
      </c>
      <c r="B194">
        <f>[4]p20!B194</f>
        <v>127.58913964106374</v>
      </c>
    </row>
    <row r="195" spans="1:2" x14ac:dyDescent="0.2">
      <c r="A195" t="s">
        <v>364</v>
      </c>
      <c r="B195">
        <f>[4]p20!B195</f>
        <v>0</v>
      </c>
    </row>
    <row r="196" spans="1:2" x14ac:dyDescent="0.2">
      <c r="A196" t="s">
        <v>365</v>
      </c>
      <c r="B196">
        <f>[4]p20!B196</f>
        <v>0</v>
      </c>
    </row>
    <row r="197" spans="1:2" x14ac:dyDescent="0.2">
      <c r="A197" t="s">
        <v>366</v>
      </c>
      <c r="B197">
        <f>[4]p20!B197</f>
        <v>0</v>
      </c>
    </row>
    <row r="198" spans="1:2" x14ac:dyDescent="0.2">
      <c r="A198" t="s">
        <v>367</v>
      </c>
      <c r="B198">
        <f>[4]p20!B198</f>
        <v>0</v>
      </c>
    </row>
    <row r="199" spans="1:2" x14ac:dyDescent="0.2">
      <c r="A199" t="s">
        <v>368</v>
      </c>
      <c r="B199">
        <f>[4]p20!B199</f>
        <v>0</v>
      </c>
    </row>
    <row r="200" spans="1:2" x14ac:dyDescent="0.2">
      <c r="A200" t="s">
        <v>369</v>
      </c>
      <c r="B200">
        <f>[4]p20!B200</f>
        <v>0</v>
      </c>
    </row>
    <row r="201" spans="1:2" x14ac:dyDescent="0.2">
      <c r="A201" t="s">
        <v>370</v>
      </c>
      <c r="B201">
        <f>[4]p20!B201</f>
        <v>92270</v>
      </c>
    </row>
    <row r="202" spans="1:2" x14ac:dyDescent="0.2">
      <c r="A202" t="s">
        <v>371</v>
      </c>
      <c r="B202">
        <f>[4]p20!B202</f>
        <v>2586837</v>
      </c>
    </row>
    <row r="203" spans="1:2" x14ac:dyDescent="0.2">
      <c r="A203" t="s">
        <v>372</v>
      </c>
      <c r="B203">
        <f>[4]p20!B203</f>
        <v>28.035514866264847</v>
      </c>
    </row>
    <row r="204" spans="1:2" x14ac:dyDescent="0.2">
      <c r="A204" t="s">
        <v>373</v>
      </c>
      <c r="B204">
        <f>[4]p20!B204</f>
        <v>0</v>
      </c>
    </row>
    <row r="205" spans="1:2" x14ac:dyDescent="0.2">
      <c r="A205" t="s">
        <v>374</v>
      </c>
      <c r="B205">
        <f>[4]p20!B205</f>
        <v>0</v>
      </c>
    </row>
    <row r="206" spans="1:2" x14ac:dyDescent="0.2">
      <c r="A206" t="s">
        <v>375</v>
      </c>
      <c r="B206">
        <f>[4]p20!B206</f>
        <v>0</v>
      </c>
    </row>
    <row r="207" spans="1:2" x14ac:dyDescent="0.2">
      <c r="A207" t="s">
        <v>376</v>
      </c>
      <c r="B207">
        <f>[4]p20!B207</f>
        <v>91979</v>
      </c>
    </row>
    <row r="208" spans="1:2" x14ac:dyDescent="0.2">
      <c r="A208" t="s">
        <v>377</v>
      </c>
      <c r="B208">
        <f>[4]p20!B208</f>
        <v>171695</v>
      </c>
    </row>
    <row r="209" spans="1:2" x14ac:dyDescent="0.2">
      <c r="A209" t="s">
        <v>378</v>
      </c>
      <c r="B209">
        <f>[4]p20!B209</f>
        <v>0</v>
      </c>
    </row>
    <row r="210" spans="1:2" x14ac:dyDescent="0.2">
      <c r="A210" t="s">
        <v>379</v>
      </c>
      <c r="B210">
        <f>[4]p20!B210</f>
        <v>0</v>
      </c>
    </row>
    <row r="211" spans="1:2" x14ac:dyDescent="0.2">
      <c r="A211" t="s">
        <v>380</v>
      </c>
      <c r="B211">
        <f>[4]p20!B211</f>
        <v>553700.1</v>
      </c>
    </row>
    <row r="212" spans="1:2" x14ac:dyDescent="0.2">
      <c r="A212" t="s">
        <v>381</v>
      </c>
      <c r="B212">
        <f>[4]p20!B212</f>
        <v>582536</v>
      </c>
    </row>
    <row r="213" spans="1:2" x14ac:dyDescent="0.2">
      <c r="A213" t="s">
        <v>382</v>
      </c>
      <c r="B213">
        <f>[4]p20!B213</f>
        <v>30469559.596870903</v>
      </c>
    </row>
    <row r="214" spans="1:2" x14ac:dyDescent="0.2">
      <c r="A214" t="s">
        <v>137</v>
      </c>
      <c r="B214">
        <f>[4]p20!B214</f>
        <v>291340</v>
      </c>
    </row>
    <row r="215" spans="1:2" x14ac:dyDescent="0.2">
      <c r="A215" t="s">
        <v>383</v>
      </c>
      <c r="B215">
        <f>[4]p20!B215</f>
        <v>0</v>
      </c>
    </row>
    <row r="216" spans="1:2" x14ac:dyDescent="0.2">
      <c r="A216" t="s">
        <v>384</v>
      </c>
      <c r="B216">
        <f>[4]p20!B216</f>
        <v>30760899.596870903</v>
      </c>
    </row>
    <row r="217" spans="1:2" x14ac:dyDescent="0.2">
      <c r="A217" t="s">
        <v>385</v>
      </c>
      <c r="B217">
        <f>[4]p20!B217</f>
        <v>13429352</v>
      </c>
    </row>
    <row r="218" spans="1:2" x14ac:dyDescent="0.2">
      <c r="A218" t="s">
        <v>386</v>
      </c>
      <c r="B218">
        <f>[4]p20!B218</f>
        <v>817374.1</v>
      </c>
    </row>
    <row r="219" spans="1:2" x14ac:dyDescent="0.2">
      <c r="A219" t="s">
        <v>387</v>
      </c>
      <c r="B219">
        <f>[4]p20!B219</f>
        <v>3150448</v>
      </c>
    </row>
    <row r="220" spans="1:2" x14ac:dyDescent="0.2">
      <c r="A220" t="s">
        <v>388</v>
      </c>
      <c r="B220">
        <f>[4]p20!B220</f>
        <v>444736</v>
      </c>
    </row>
    <row r="221" spans="1:2" x14ac:dyDescent="0.2">
      <c r="A221" t="s">
        <v>145</v>
      </c>
      <c r="B221">
        <f>[4]p20!B221</f>
        <v>4300000</v>
      </c>
    </row>
    <row r="222" spans="1:2" x14ac:dyDescent="0.2">
      <c r="A222" t="s">
        <v>146</v>
      </c>
      <c r="B222">
        <f>[4]p20!B222</f>
        <v>459439</v>
      </c>
    </row>
    <row r="223" spans="1:2" x14ac:dyDescent="0.2">
      <c r="A223" t="s">
        <v>389</v>
      </c>
      <c r="B223">
        <f>[4]p20!B223</f>
        <v>129937</v>
      </c>
    </row>
    <row r="224" spans="1:2" x14ac:dyDescent="0.2">
      <c r="A224" t="s">
        <v>390</v>
      </c>
      <c r="B224">
        <f>[4]p20!B224</f>
        <v>0</v>
      </c>
    </row>
    <row r="225" spans="1:2" x14ac:dyDescent="0.2">
      <c r="A225" t="s">
        <v>391</v>
      </c>
      <c r="B225">
        <f>[4]p20!B225</f>
        <v>0</v>
      </c>
    </row>
    <row r="226" spans="1:2" x14ac:dyDescent="0.2">
      <c r="A226" t="s">
        <v>392</v>
      </c>
      <c r="B226">
        <f>[4]p20!B226</f>
        <v>1150000</v>
      </c>
    </row>
    <row r="227" spans="1:2" x14ac:dyDescent="0.2">
      <c r="A227" t="s">
        <v>152</v>
      </c>
      <c r="B227">
        <f>[4]p20!B227</f>
        <v>160000</v>
      </c>
    </row>
    <row r="228" spans="1:2" x14ac:dyDescent="0.2">
      <c r="A228" t="s">
        <v>393</v>
      </c>
      <c r="B228">
        <f>[4]p20!B228</f>
        <v>0</v>
      </c>
    </row>
    <row r="229" spans="1:2" x14ac:dyDescent="0.2">
      <c r="A229" t="s">
        <v>394</v>
      </c>
      <c r="B229">
        <f>[4]p20!B229</f>
        <v>187268</v>
      </c>
    </row>
    <row r="230" spans="1:2" x14ac:dyDescent="0.2">
      <c r="A230" t="s">
        <v>395</v>
      </c>
      <c r="B230">
        <f>[4]p20!B230</f>
        <v>2085994.2264321202</v>
      </c>
    </row>
    <row r="231" spans="1:2" x14ac:dyDescent="0.2">
      <c r="A231" t="s">
        <v>396</v>
      </c>
      <c r="B231">
        <f>[4]p20!B231</f>
        <v>26314548.32643212</v>
      </c>
    </row>
    <row r="232" spans="1:2" x14ac:dyDescent="0.2">
      <c r="A232" t="s">
        <v>397</v>
      </c>
      <c r="B232">
        <f>[4]p20!B232</f>
        <v>4446351.2704387829</v>
      </c>
    </row>
    <row r="233" spans="1:2" x14ac:dyDescent="0.2">
      <c r="A233" t="s">
        <v>398</v>
      </c>
      <c r="B233">
        <f>[4]p20!B233</f>
        <v>1511759</v>
      </c>
    </row>
    <row r="234" spans="1:2" x14ac:dyDescent="0.2">
      <c r="A234" t="s">
        <v>243</v>
      </c>
      <c r="B234">
        <f>[4]p20!B234</f>
        <v>2934592.2704387829</v>
      </c>
    </row>
    <row r="235" spans="1:2" x14ac:dyDescent="0.2">
      <c r="A235" t="s">
        <v>399</v>
      </c>
      <c r="B235">
        <f>[4]p20!B235</f>
        <v>6250000</v>
      </c>
    </row>
    <row r="236" spans="1:2" x14ac:dyDescent="0.2">
      <c r="A236" t="s">
        <v>400</v>
      </c>
      <c r="B236">
        <f>[4]p20!B236</f>
        <v>11666666.666666668</v>
      </c>
    </row>
    <row r="237" spans="1:2" x14ac:dyDescent="0.2">
      <c r="A237" t="s">
        <v>401</v>
      </c>
      <c r="B237">
        <f>[4]p20!B237</f>
        <v>10000000</v>
      </c>
    </row>
    <row r="238" spans="1:2" x14ac:dyDescent="0.2">
      <c r="A238" t="s">
        <v>402</v>
      </c>
      <c r="B238">
        <f>[4]p20!B238</f>
        <v>400</v>
      </c>
    </row>
    <row r="239" spans="1:2" x14ac:dyDescent="0.2">
      <c r="A239" t="s">
        <v>403</v>
      </c>
      <c r="B239">
        <f>[4]p20!B239</f>
        <v>300</v>
      </c>
    </row>
    <row r="240" spans="1:2" x14ac:dyDescent="0.2">
      <c r="A240" t="s">
        <v>404</v>
      </c>
      <c r="B240">
        <f>[4]p20!B240</f>
        <v>1000</v>
      </c>
    </row>
    <row r="241" spans="1:2" x14ac:dyDescent="0.2">
      <c r="A241" t="s">
        <v>405</v>
      </c>
      <c r="B241">
        <f>[4]p20!B241</f>
        <v>1.4</v>
      </c>
    </row>
    <row r="242" spans="1:2" x14ac:dyDescent="0.2">
      <c r="A242" t="s">
        <v>406</v>
      </c>
      <c r="B242">
        <f>[4]p20!B242</f>
        <v>2.2799999999999998</v>
      </c>
    </row>
    <row r="243" spans="1:2" x14ac:dyDescent="0.2">
      <c r="A243" t="s">
        <v>407</v>
      </c>
      <c r="B243">
        <f>[4]p20!B243</f>
        <v>53732105</v>
      </c>
    </row>
    <row r="244" spans="1:2" x14ac:dyDescent="0.2">
      <c r="A244" t="s">
        <v>408</v>
      </c>
      <c r="B244">
        <f>[4]p20!B244</f>
        <v>33121827</v>
      </c>
    </row>
    <row r="245" spans="1:2" x14ac:dyDescent="0.2">
      <c r="A245" t="s">
        <v>409</v>
      </c>
      <c r="B245">
        <f>[4]p20!B245</f>
        <v>70000</v>
      </c>
    </row>
    <row r="246" spans="1:2" x14ac:dyDescent="0.2">
      <c r="A246" t="s">
        <v>410</v>
      </c>
      <c r="B246">
        <f>[4]p20!B246</f>
        <v>0</v>
      </c>
    </row>
    <row r="247" spans="1:2" x14ac:dyDescent="0.2">
      <c r="A247" t="s">
        <v>411</v>
      </c>
      <c r="B247">
        <f>[4]p20!B247</f>
        <v>3</v>
      </c>
    </row>
    <row r="248" spans="1:2" x14ac:dyDescent="0.2">
      <c r="A248" t="s">
        <v>412</v>
      </c>
      <c r="B248">
        <f>[4]p20!B248</f>
        <v>3</v>
      </c>
    </row>
    <row r="249" spans="1:2" x14ac:dyDescent="0.2">
      <c r="A249" t="s">
        <v>413</v>
      </c>
      <c r="B249">
        <f>[4]p20!B249</f>
        <v>0</v>
      </c>
    </row>
    <row r="250" spans="1:2" x14ac:dyDescent="0.2">
      <c r="A250" t="s">
        <v>414</v>
      </c>
      <c r="B250">
        <f>[4]p20!B250</f>
        <v>0</v>
      </c>
    </row>
    <row r="251" spans="1:2" x14ac:dyDescent="0.2">
      <c r="A251" t="s">
        <v>415</v>
      </c>
      <c r="B251">
        <f>[4]p20!B251</f>
        <v>0</v>
      </c>
    </row>
    <row r="252" spans="1:2" x14ac:dyDescent="0.2">
      <c r="A252" t="s">
        <v>416</v>
      </c>
      <c r="B252">
        <f>[4]p20!B252</f>
        <v>0</v>
      </c>
    </row>
    <row r="253" spans="1:2" x14ac:dyDescent="0.2">
      <c r="A253" t="s">
        <v>417</v>
      </c>
      <c r="B253">
        <f>[4]p20!B253</f>
        <v>0</v>
      </c>
    </row>
    <row r="254" spans="1:2" x14ac:dyDescent="0.2">
      <c r="A254" t="s">
        <v>418</v>
      </c>
      <c r="B254">
        <f>[4]p20!B254</f>
        <v>0</v>
      </c>
    </row>
    <row r="255" spans="1:2" x14ac:dyDescent="0.2">
      <c r="A255" t="s">
        <v>419</v>
      </c>
      <c r="B255">
        <f>[4]p20!B255</f>
        <v>0</v>
      </c>
    </row>
    <row r="256" spans="1:2" x14ac:dyDescent="0.2">
      <c r="A256" t="s">
        <v>420</v>
      </c>
      <c r="B256">
        <f>[4]p20!B256</f>
        <v>0</v>
      </c>
    </row>
    <row r="257" spans="1:2" x14ac:dyDescent="0.2">
      <c r="A257" t="s">
        <v>421</v>
      </c>
      <c r="B257">
        <f>[4]p20!B257</f>
        <v>0</v>
      </c>
    </row>
    <row r="258" spans="1:2" x14ac:dyDescent="0.2">
      <c r="A258" t="s">
        <v>422</v>
      </c>
      <c r="B258">
        <f>[4]p20!B258</f>
        <v>0</v>
      </c>
    </row>
    <row r="259" spans="1:2" x14ac:dyDescent="0.2">
      <c r="A259" t="s">
        <v>423</v>
      </c>
      <c r="B259">
        <f>[4]p20!B259</f>
        <v>5</v>
      </c>
    </row>
    <row r="260" spans="1:2" x14ac:dyDescent="0.2">
      <c r="A260" t="s">
        <v>1065</v>
      </c>
      <c r="B260">
        <f>[4]p20!B260</f>
        <v>14.444010988309948</v>
      </c>
    </row>
    <row r="261" spans="1:2" x14ac:dyDescent="0.2">
      <c r="A261" t="s">
        <v>1066</v>
      </c>
      <c r="B261">
        <f>[4]p20!B261</f>
        <v>21.650299983241158</v>
      </c>
    </row>
    <row r="262" spans="1:2" x14ac:dyDescent="0.2">
      <c r="A262" t="s">
        <v>227</v>
      </c>
      <c r="B262">
        <f>[4]p20!B262</f>
        <v>89</v>
      </c>
    </row>
    <row r="263" spans="1:2" x14ac:dyDescent="0.2">
      <c r="A263" t="s">
        <v>228</v>
      </c>
      <c r="B263">
        <f>[4]p20!B263</f>
        <v>90</v>
      </c>
    </row>
    <row r="264" spans="1:2" x14ac:dyDescent="0.2">
      <c r="A264" t="s">
        <v>346</v>
      </c>
      <c r="B264">
        <f>[4]p20!B264</f>
        <v>299876</v>
      </c>
    </row>
    <row r="265" spans="1:2" x14ac:dyDescent="0.2">
      <c r="A265" t="s">
        <v>355</v>
      </c>
      <c r="B265">
        <f>[4]p20!B265</f>
        <v>298350</v>
      </c>
    </row>
    <row r="266" spans="1:2" x14ac:dyDescent="0.2">
      <c r="A266" t="s">
        <v>338</v>
      </c>
      <c r="B266">
        <f>[4]p20!B266</f>
        <v>3</v>
      </c>
    </row>
    <row r="267" spans="1:2" x14ac:dyDescent="0.2">
      <c r="A267" t="s">
        <v>339</v>
      </c>
      <c r="B267">
        <f>[4]p20!B267</f>
        <v>6</v>
      </c>
    </row>
    <row r="268" spans="1:2" x14ac:dyDescent="0.2">
      <c r="A268" t="s">
        <v>1067</v>
      </c>
      <c r="B268">
        <f>[4]p20!B268</f>
        <v>719702.4</v>
      </c>
    </row>
    <row r="269" spans="1:2" x14ac:dyDescent="0.2">
      <c r="A269" t="s">
        <v>1068</v>
      </c>
      <c r="B269">
        <f>[4]p20!B269</f>
        <v>895050</v>
      </c>
    </row>
    <row r="270" spans="1:2" x14ac:dyDescent="0.2">
      <c r="A270" t="s">
        <v>1069</v>
      </c>
      <c r="B270">
        <f>[4]p20!B270</f>
        <v>2265523.9420683505</v>
      </c>
    </row>
    <row r="271" spans="1:2" x14ac:dyDescent="0.2">
      <c r="A271" t="s">
        <v>1070</v>
      </c>
      <c r="B271">
        <f>[4]p20!B271</f>
        <v>0.732638436190163</v>
      </c>
    </row>
    <row r="272" spans="1:2" x14ac:dyDescent="0.2">
      <c r="A272" t="s">
        <v>1071</v>
      </c>
      <c r="B272">
        <f>[4]p20!B272</f>
        <v>0.92356539097241397</v>
      </c>
    </row>
    <row r="273" spans="1:2" x14ac:dyDescent="0.2">
      <c r="A273" t="s">
        <v>1072</v>
      </c>
      <c r="B273">
        <f>[4]p20!B273</f>
        <v>0.29956918031783414</v>
      </c>
    </row>
    <row r="274" spans="1:2" x14ac:dyDescent="0.2">
      <c r="A274" t="s">
        <v>1073</v>
      </c>
      <c r="B274">
        <f>[4]p20!B274</f>
        <v>0.27460351846833236</v>
      </c>
    </row>
    <row r="275" spans="1:2" x14ac:dyDescent="0.2">
      <c r="A275" t="s">
        <v>1087</v>
      </c>
      <c r="B275">
        <f>[4]p20!B275</f>
        <v>0.30324621754098613</v>
      </c>
    </row>
    <row r="276" spans="1:2" x14ac:dyDescent="0.2">
      <c r="A276" t="s">
        <v>1088</v>
      </c>
      <c r="B276">
        <f>[4]p20!B276</f>
        <v>0.2779738123094897</v>
      </c>
    </row>
    <row r="277" spans="1:2" x14ac:dyDescent="0.2">
      <c r="A277" t="s">
        <v>1091</v>
      </c>
      <c r="B277">
        <f>[4]p20!B277</f>
        <v>3324607.2704387829</v>
      </c>
    </row>
    <row r="278" spans="1:2" x14ac:dyDescent="0.2">
      <c r="A278" t="s">
        <v>1092</v>
      </c>
      <c r="B278">
        <f>[4]p20!B278</f>
        <v>0.76714946091648939</v>
      </c>
    </row>
    <row r="279" spans="1:2" x14ac:dyDescent="0.2">
      <c r="A279" t="s">
        <v>1093</v>
      </c>
      <c r="B279">
        <f>[4]p20!B279</f>
        <v>0.43411690854865548</v>
      </c>
    </row>
    <row r="280" spans="1:2" x14ac:dyDescent="0.2">
      <c r="A280" t="s">
        <v>1094</v>
      </c>
      <c r="B280">
        <f>[4]p20!B280</f>
        <v>0.56588309145134463</v>
      </c>
    </row>
    <row r="281" spans="1:2" x14ac:dyDescent="0.2">
      <c r="A281" t="s">
        <v>1099</v>
      </c>
      <c r="B281">
        <f>[4]p20!B281</f>
        <v>6.0191999999999996E-2</v>
      </c>
    </row>
    <row r="282" spans="1:2" x14ac:dyDescent="0.2">
      <c r="A282" t="s">
        <v>1100</v>
      </c>
      <c r="B282">
        <f>[4]p20!B282</f>
        <v>0.11150724191374735</v>
      </c>
    </row>
    <row r="283" spans="1:2" x14ac:dyDescent="0.2">
      <c r="A283" t="s">
        <v>1095</v>
      </c>
      <c r="B283">
        <f>[4]p20!B283</f>
        <v>20610278</v>
      </c>
    </row>
    <row r="284" spans="1:2" x14ac:dyDescent="0.2">
      <c r="A284" t="s">
        <v>1096</v>
      </c>
      <c r="B284">
        <f>[4]p20!B284</f>
        <v>26866052.901057307</v>
      </c>
    </row>
    <row r="285" spans="1:2" x14ac:dyDescent="0.2">
      <c r="A285" t="s">
        <v>1097</v>
      </c>
      <c r="B285">
        <f>[4]p20!B285</f>
        <v>1059083.3283704326</v>
      </c>
    </row>
    <row r="286" spans="1:2" x14ac:dyDescent="0.2">
      <c r="A286" t="s">
        <v>1101</v>
      </c>
      <c r="B286">
        <f>[4]p20!B286</f>
        <v>3000000</v>
      </c>
    </row>
    <row r="287" spans="1:2" x14ac:dyDescent="0.2">
      <c r="A287" t="s">
        <v>1102</v>
      </c>
      <c r="B287">
        <f>[4]p20!B287</f>
        <v>0</v>
      </c>
    </row>
    <row r="288" spans="1:2" x14ac:dyDescent="0.2">
      <c r="A288" t="s">
        <v>1103</v>
      </c>
      <c r="B288">
        <f>[4]p20!B288</f>
        <v>0</v>
      </c>
    </row>
    <row r="289" spans="1:2" x14ac:dyDescent="0.2">
      <c r="A289" t="s">
        <v>1069</v>
      </c>
      <c r="B289">
        <f>[4]p20!B289</f>
        <v>2265523.9420683505</v>
      </c>
    </row>
    <row r="290" spans="1:2" x14ac:dyDescent="0.2">
      <c r="A290" t="s">
        <v>508</v>
      </c>
      <c r="B290">
        <f>[4]p20!B290</f>
        <v>8.9230427732724965E-2</v>
      </c>
    </row>
    <row r="291" spans="1:2" x14ac:dyDescent="0.2">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291"/>
  <sheetViews>
    <sheetView topLeftCell="A3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752</v>
      </c>
    </row>
    <row r="2" spans="1:11" x14ac:dyDescent="0.2">
      <c r="A2">
        <v>21</v>
      </c>
      <c r="B2" t="s">
        <v>176</v>
      </c>
      <c r="C2" t="s">
        <v>177</v>
      </c>
      <c r="D2" t="s">
        <v>178</v>
      </c>
      <c r="E2" t="s">
        <v>8</v>
      </c>
      <c r="F2" t="s">
        <v>179</v>
      </c>
      <c r="G2" t="s">
        <v>10</v>
      </c>
      <c r="H2" t="s">
        <v>180</v>
      </c>
    </row>
    <row r="3" spans="1:11" x14ac:dyDescent="0.2">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
      <c r="A5" t="s">
        <v>183</v>
      </c>
      <c r="B5">
        <f>[4]p21!B5</f>
        <v>0</v>
      </c>
      <c r="C5">
        <f>[4]p21!C5</f>
        <v>0</v>
      </c>
      <c r="D5">
        <f>[4]p21!D5</f>
        <v>95231</v>
      </c>
      <c r="E5">
        <f>[4]p21!E5</f>
        <v>0</v>
      </c>
      <c r="F5">
        <f>[4]p21!F5</f>
        <v>0</v>
      </c>
      <c r="G5">
        <f>[4]p21!G5</f>
        <v>0</v>
      </c>
      <c r="H5">
        <f>[4]p21!H5</f>
        <v>0</v>
      </c>
      <c r="I5">
        <f>[4]p21!I5</f>
        <v>0</v>
      </c>
      <c r="J5">
        <f>[4]p21!J5</f>
        <v>0</v>
      </c>
      <c r="K5">
        <f>[4]p21!K5</f>
        <v>0</v>
      </c>
    </row>
    <row r="6" spans="1:11" x14ac:dyDescent="0.2">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
      <c r="A7" t="s">
        <v>185</v>
      </c>
      <c r="B7">
        <f>[4]p21!B7</f>
        <v>0</v>
      </c>
      <c r="C7">
        <f>[4]p21!C7</f>
        <v>0</v>
      </c>
      <c r="D7">
        <f>[4]p21!D7</f>
        <v>1358619</v>
      </c>
      <c r="E7">
        <f>[4]p21!E7</f>
        <v>0</v>
      </c>
      <c r="F7">
        <f>[4]p21!F7</f>
        <v>0</v>
      </c>
      <c r="G7">
        <f>[4]p21!G7</f>
        <v>0</v>
      </c>
      <c r="H7">
        <f>[4]p21!H7</f>
        <v>0</v>
      </c>
      <c r="I7">
        <f>[4]p21!I7</f>
        <v>0</v>
      </c>
      <c r="J7">
        <f>[4]p21!J7</f>
        <v>0</v>
      </c>
      <c r="K7">
        <f>[4]p21!K7</f>
        <v>0</v>
      </c>
    </row>
    <row r="8" spans="1:11" x14ac:dyDescent="0.2">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2">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2">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2">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2">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2">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2">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2">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2">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2">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2">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2">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2">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2">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2">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2">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2">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2">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2">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5" thickBot="1" x14ac:dyDescent="0.25">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x14ac:dyDescent="0.2">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2">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x14ac:dyDescent="0.2">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x14ac:dyDescent="0.2">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x14ac:dyDescent="0.2">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x14ac:dyDescent="0.2">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x14ac:dyDescent="0.2">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x14ac:dyDescent="0.2">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2">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2">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2">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2">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
      <c r="A76" t="s">
        <v>437</v>
      </c>
      <c r="B76">
        <f>[4]p21!B76</f>
        <v>0</v>
      </c>
      <c r="C76">
        <f>[4]p21!C76</f>
        <v>0</v>
      </c>
      <c r="D76">
        <f>[4]p21!D76</f>
        <v>0</v>
      </c>
      <c r="E76">
        <f>[4]p21!E76</f>
        <v>0</v>
      </c>
      <c r="F76">
        <f>[4]p21!F76</f>
        <v>0</v>
      </c>
      <c r="G76">
        <f>[4]p21!G76</f>
        <v>0</v>
      </c>
      <c r="H76">
        <f>[4]p21!H76</f>
        <v>0</v>
      </c>
      <c r="I76">
        <f>[4]p21!I76</f>
        <v>0</v>
      </c>
      <c r="J76">
        <f>[4]p21!J76</f>
        <v>0</v>
      </c>
      <c r="K76">
        <f>[4]p21!K76</f>
        <v>0</v>
      </c>
    </row>
    <row r="77" spans="1:13" ht="13.5" thickBot="1" x14ac:dyDescent="0.25">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2">
      <c r="A78" t="s">
        <v>247</v>
      </c>
      <c r="B78">
        <f>[4]p21!B78</f>
        <v>1</v>
      </c>
    </row>
    <row r="79" spans="1:13" x14ac:dyDescent="0.2">
      <c r="A79" t="s">
        <v>248</v>
      </c>
      <c r="B79">
        <f>[4]p21!B79</f>
        <v>70000</v>
      </c>
    </row>
    <row r="80" spans="1:13" x14ac:dyDescent="0.2">
      <c r="A80" t="s">
        <v>249</v>
      </c>
      <c r="B80">
        <f>[4]p21!B80</f>
        <v>70000</v>
      </c>
    </row>
    <row r="81" spans="1:2" x14ac:dyDescent="0.2">
      <c r="A81" t="s">
        <v>250</v>
      </c>
      <c r="B81">
        <f>[4]p21!B81</f>
        <v>0</v>
      </c>
    </row>
    <row r="82" spans="1:2" x14ac:dyDescent="0.2">
      <c r="A82" t="s">
        <v>251</v>
      </c>
      <c r="B82">
        <f>[4]p21!B82</f>
        <v>0</v>
      </c>
    </row>
    <row r="83" spans="1:2" x14ac:dyDescent="0.2">
      <c r="A83" t="s">
        <v>252</v>
      </c>
      <c r="B83">
        <f>[4]p21!B83</f>
        <v>0</v>
      </c>
    </row>
    <row r="84" spans="1:2" x14ac:dyDescent="0.2">
      <c r="A84" t="s">
        <v>253</v>
      </c>
      <c r="B84">
        <f>[4]p21!B84</f>
        <v>0</v>
      </c>
    </row>
    <row r="85" spans="1:2" x14ac:dyDescent="0.2">
      <c r="A85" t="s">
        <v>254</v>
      </c>
      <c r="B85">
        <f>[4]p21!B85</f>
        <v>56770</v>
      </c>
    </row>
    <row r="86" spans="1:2" x14ac:dyDescent="0.2">
      <c r="A86" t="s">
        <v>255</v>
      </c>
      <c r="B86">
        <f>[4]p21!B86</f>
        <v>27047</v>
      </c>
    </row>
    <row r="87" spans="1:2" x14ac:dyDescent="0.2">
      <c r="A87" t="s">
        <v>256</v>
      </c>
      <c r="B87">
        <f>[4]p21!B87</f>
        <v>19722</v>
      </c>
    </row>
    <row r="88" spans="1:2" x14ac:dyDescent="0.2">
      <c r="A88" t="s">
        <v>257</v>
      </c>
      <c r="B88">
        <f>[4]p21!B88</f>
        <v>39054</v>
      </c>
    </row>
    <row r="89" spans="1:2" x14ac:dyDescent="0.2">
      <c r="A89" t="s">
        <v>258</v>
      </c>
      <c r="B89">
        <f>[4]p21!B89</f>
        <v>43672</v>
      </c>
    </row>
    <row r="90" spans="1:2" x14ac:dyDescent="0.2">
      <c r="A90" t="s">
        <v>259</v>
      </c>
      <c r="B90">
        <f>[4]p21!B90</f>
        <v>112078</v>
      </c>
    </row>
    <row r="91" spans="1:2" x14ac:dyDescent="0.2">
      <c r="A91" t="s">
        <v>260</v>
      </c>
      <c r="B91">
        <f>[4]p21!B91</f>
        <v>56770</v>
      </c>
    </row>
    <row r="92" spans="1:2" x14ac:dyDescent="0.2">
      <c r="A92" t="s">
        <v>261</v>
      </c>
      <c r="B92">
        <f>[4]p21!B92</f>
        <v>27047</v>
      </c>
    </row>
    <row r="93" spans="1:2" x14ac:dyDescent="0.2">
      <c r="A93" t="s">
        <v>262</v>
      </c>
      <c r="B93">
        <f>[4]p21!B93</f>
        <v>19722</v>
      </c>
    </row>
    <row r="94" spans="1:2" x14ac:dyDescent="0.2">
      <c r="A94" t="s">
        <v>263</v>
      </c>
      <c r="B94">
        <f>[4]p21!B94</f>
        <v>39054</v>
      </c>
    </row>
    <row r="95" spans="1:2" x14ac:dyDescent="0.2">
      <c r="A95" t="s">
        <v>264</v>
      </c>
      <c r="B95">
        <f>[4]p21!B95</f>
        <v>43672</v>
      </c>
    </row>
    <row r="96" spans="1:2" x14ac:dyDescent="0.2">
      <c r="A96" t="s">
        <v>265</v>
      </c>
      <c r="B96">
        <f>[4]p21!B96</f>
        <v>112078</v>
      </c>
    </row>
    <row r="97" spans="1:2" x14ac:dyDescent="0.2">
      <c r="A97" t="s">
        <v>266</v>
      </c>
      <c r="B97">
        <f>[4]p21!B97</f>
        <v>0</v>
      </c>
    </row>
    <row r="98" spans="1:2" x14ac:dyDescent="0.2">
      <c r="A98" t="s">
        <v>267</v>
      </c>
      <c r="B98">
        <f>[4]p21!B98</f>
        <v>0</v>
      </c>
    </row>
    <row r="99" spans="1:2" x14ac:dyDescent="0.2">
      <c r="A99" t="s">
        <v>268</v>
      </c>
      <c r="B99">
        <f>[4]p21!B99</f>
        <v>0</v>
      </c>
    </row>
    <row r="100" spans="1:2" x14ac:dyDescent="0.2">
      <c r="A100" t="s">
        <v>269</v>
      </c>
      <c r="B100">
        <f>[4]p21!B100</f>
        <v>0</v>
      </c>
    </row>
    <row r="101" spans="1:2" x14ac:dyDescent="0.2">
      <c r="A101" t="s">
        <v>270</v>
      </c>
      <c r="B101">
        <f>[4]p21!B101</f>
        <v>0</v>
      </c>
    </row>
    <row r="102" spans="1:2" x14ac:dyDescent="0.2">
      <c r="A102" t="s">
        <v>271</v>
      </c>
      <c r="B102">
        <f>[4]p21!B102</f>
        <v>0</v>
      </c>
    </row>
    <row r="103" spans="1:2" x14ac:dyDescent="0.2">
      <c r="A103" t="s">
        <v>272</v>
      </c>
      <c r="B103">
        <f>[4]p21!B103</f>
        <v>236049660</v>
      </c>
    </row>
    <row r="104" spans="1:2" x14ac:dyDescent="0.2">
      <c r="A104" t="s">
        <v>273</v>
      </c>
      <c r="B104">
        <f>[4]p21!B104</f>
        <v>10862751.375</v>
      </c>
    </row>
    <row r="105" spans="1:2" x14ac:dyDescent="0.2">
      <c r="A105" t="s">
        <v>274</v>
      </c>
      <c r="B105">
        <f>[4]p21!B105</f>
        <v>6523051.5</v>
      </c>
    </row>
    <row r="106" spans="1:2" x14ac:dyDescent="0.2">
      <c r="A106" t="s">
        <v>275</v>
      </c>
      <c r="B106">
        <f>[4]p21!B106</f>
        <v>1217898.99</v>
      </c>
    </row>
    <row r="107" spans="1:2" x14ac:dyDescent="0.2">
      <c r="A107" t="s">
        <v>276</v>
      </c>
      <c r="B107">
        <f>[4]p21!B107</f>
        <v>2104772.04</v>
      </c>
    </row>
    <row r="108" spans="1:2" x14ac:dyDescent="0.2">
      <c r="A108" t="s">
        <v>277</v>
      </c>
      <c r="B108">
        <f>[4]p21!B108</f>
        <v>4872030.66</v>
      </c>
    </row>
    <row r="109" spans="1:2" x14ac:dyDescent="0.2">
      <c r="A109" t="s">
        <v>278</v>
      </c>
      <c r="B109">
        <f>[4]p21!B109</f>
        <v>1780.8204842133434</v>
      </c>
    </row>
    <row r="110" spans="1:2" x14ac:dyDescent="0.2">
      <c r="A110" t="s">
        <v>279</v>
      </c>
      <c r="B110">
        <f>[4]p21!B110</f>
        <v>268.6322466436755</v>
      </c>
    </row>
    <row r="111" spans="1:2" x14ac:dyDescent="0.2">
      <c r="A111" t="s">
        <v>280</v>
      </c>
      <c r="B111">
        <f>[4]p21!B111</f>
        <v>132.57219160254888</v>
      </c>
    </row>
    <row r="112" spans="1:2" x14ac:dyDescent="0.2">
      <c r="A112" t="s">
        <v>281</v>
      </c>
      <c r="B112">
        <f>[4]p21!B112</f>
        <v>13.863088102945261</v>
      </c>
    </row>
    <row r="113" spans="1:2" x14ac:dyDescent="0.2">
      <c r="A113" t="s">
        <v>282</v>
      </c>
      <c r="B113">
        <f>[4]p21!B113</f>
        <v>16.309515415229718</v>
      </c>
    </row>
    <row r="114" spans="1:2" x14ac:dyDescent="0.2">
      <c r="A114" t="s">
        <v>283</v>
      </c>
      <c r="B114">
        <f>[4]p21!B114</f>
        <v>20.386894269037146</v>
      </c>
    </row>
    <row r="115" spans="1:2" x14ac:dyDescent="0.2">
      <c r="A115" t="s">
        <v>284</v>
      </c>
      <c r="B115">
        <f>[4]p21!B115</f>
        <v>15000030</v>
      </c>
    </row>
    <row r="116" spans="1:2" x14ac:dyDescent="0.2">
      <c r="A116" t="s">
        <v>285</v>
      </c>
      <c r="B116">
        <f>[4]p21!B116</f>
        <v>800000</v>
      </c>
    </row>
    <row r="117" spans="1:2" x14ac:dyDescent="0.2">
      <c r="A117" t="s">
        <v>286</v>
      </c>
      <c r="B117">
        <f>[4]p21!B117</f>
        <v>800000.1</v>
      </c>
    </row>
    <row r="118" spans="1:2" x14ac:dyDescent="0.2">
      <c r="A118" t="s">
        <v>287</v>
      </c>
      <c r="B118">
        <f>[4]p21!B118</f>
        <v>149999.84</v>
      </c>
    </row>
    <row r="119" spans="1:2" x14ac:dyDescent="0.2">
      <c r="A119" t="s">
        <v>288</v>
      </c>
      <c r="B119">
        <f>[4]p21!B119</f>
        <v>300000</v>
      </c>
    </row>
    <row r="120" spans="1:2" x14ac:dyDescent="0.2">
      <c r="A120" t="s">
        <v>289</v>
      </c>
      <c r="B120">
        <f>[4]p21!B120</f>
        <v>800000</v>
      </c>
    </row>
    <row r="121" spans="1:2" x14ac:dyDescent="0.2">
      <c r="A121" t="s">
        <v>290</v>
      </c>
      <c r="B121">
        <f>[4]p21!B121</f>
        <v>21244469.399999999</v>
      </c>
    </row>
    <row r="122" spans="1:2" x14ac:dyDescent="0.2">
      <c r="A122" t="s">
        <v>291</v>
      </c>
      <c r="B122">
        <f>[4]p21!B122</f>
        <v>749529.84487499995</v>
      </c>
    </row>
    <row r="123" spans="1:2" x14ac:dyDescent="0.2">
      <c r="A123" t="s">
        <v>292</v>
      </c>
      <c r="B123">
        <f>[4]p21!B123</f>
        <v>0</v>
      </c>
    </row>
    <row r="124" spans="1:2" x14ac:dyDescent="0.2">
      <c r="A124" t="s">
        <v>293</v>
      </c>
      <c r="B124">
        <f>[4]p21!B124</f>
        <v>140058.38384999998</v>
      </c>
    </row>
    <row r="125" spans="1:2" x14ac:dyDescent="0.2">
      <c r="A125" t="s">
        <v>294</v>
      </c>
      <c r="B125">
        <f>[4]p21!B125</f>
        <v>242048.78460000001</v>
      </c>
    </row>
    <row r="126" spans="1:2" x14ac:dyDescent="0.2">
      <c r="A126" t="s">
        <v>295</v>
      </c>
      <c r="B126">
        <f>[4]p21!B126</f>
        <v>280141.76295</v>
      </c>
    </row>
    <row r="127" spans="1:2" x14ac:dyDescent="0.2">
      <c r="A127" t="s">
        <v>296</v>
      </c>
      <c r="B127">
        <f>[4]p21!B127</f>
        <v>48510</v>
      </c>
    </row>
    <row r="128" spans="1:2" x14ac:dyDescent="0.2">
      <c r="A128" t="s">
        <v>297</v>
      </c>
      <c r="B128">
        <f>[4]p21!B128</f>
        <v>27283</v>
      </c>
    </row>
    <row r="129" spans="1:2" x14ac:dyDescent="0.2">
      <c r="A129" t="s">
        <v>298</v>
      </c>
      <c r="B129">
        <f>[4]p21!B129</f>
        <v>16555</v>
      </c>
    </row>
    <row r="130" spans="1:2" x14ac:dyDescent="0.2">
      <c r="A130" t="s">
        <v>299</v>
      </c>
      <c r="B130">
        <f>[4]p21!B130</f>
        <v>35595</v>
      </c>
    </row>
    <row r="131" spans="1:2" x14ac:dyDescent="0.2">
      <c r="A131" t="s">
        <v>300</v>
      </c>
      <c r="B131">
        <f>[4]p21!B131</f>
        <v>46067</v>
      </c>
    </row>
    <row r="132" spans="1:2" x14ac:dyDescent="0.2">
      <c r="A132" t="s">
        <v>301</v>
      </c>
      <c r="B132">
        <f>[4]p21!B132</f>
        <v>120200</v>
      </c>
    </row>
    <row r="133" spans="1:2" x14ac:dyDescent="0.2">
      <c r="A133" t="s">
        <v>302</v>
      </c>
      <c r="B133">
        <f>[4]p21!B133</f>
        <v>48510</v>
      </c>
    </row>
    <row r="134" spans="1:2" x14ac:dyDescent="0.2">
      <c r="A134" t="s">
        <v>303</v>
      </c>
      <c r="B134">
        <f>[4]p21!B134</f>
        <v>27283</v>
      </c>
    </row>
    <row r="135" spans="1:2" x14ac:dyDescent="0.2">
      <c r="A135" t="s">
        <v>304</v>
      </c>
      <c r="B135">
        <f>[4]p21!B135</f>
        <v>16555</v>
      </c>
    </row>
    <row r="136" spans="1:2" x14ac:dyDescent="0.2">
      <c r="A136" t="s">
        <v>305</v>
      </c>
      <c r="B136">
        <f>[4]p21!B136</f>
        <v>35595</v>
      </c>
    </row>
    <row r="137" spans="1:2" x14ac:dyDescent="0.2">
      <c r="A137" t="s">
        <v>306</v>
      </c>
      <c r="B137">
        <f>[4]p21!B137</f>
        <v>46067</v>
      </c>
    </row>
    <row r="138" spans="1:2" x14ac:dyDescent="0.2">
      <c r="A138" t="s">
        <v>307</v>
      </c>
      <c r="B138">
        <f>[4]p21!B138</f>
        <v>120200</v>
      </c>
    </row>
    <row r="139" spans="1:2" x14ac:dyDescent="0.2">
      <c r="A139" t="s">
        <v>308</v>
      </c>
      <c r="B139">
        <f>[4]p21!B139</f>
        <v>0</v>
      </c>
    </row>
    <row r="140" spans="1:2" x14ac:dyDescent="0.2">
      <c r="A140" t="s">
        <v>309</v>
      </c>
      <c r="B140">
        <f>[4]p21!B140</f>
        <v>0</v>
      </c>
    </row>
    <row r="141" spans="1:2" x14ac:dyDescent="0.2">
      <c r="A141" t="s">
        <v>310</v>
      </c>
      <c r="B141">
        <f>[4]p21!B141</f>
        <v>0</v>
      </c>
    </row>
    <row r="142" spans="1:2" x14ac:dyDescent="0.2">
      <c r="A142" t="s">
        <v>311</v>
      </c>
      <c r="B142">
        <f>[4]p21!B142</f>
        <v>0</v>
      </c>
    </row>
    <row r="143" spans="1:2" x14ac:dyDescent="0.2">
      <c r="A143" t="s">
        <v>312</v>
      </c>
      <c r="B143">
        <f>[4]p21!B143</f>
        <v>0</v>
      </c>
    </row>
    <row r="144" spans="1:2" x14ac:dyDescent="0.2">
      <c r="A144" t="s">
        <v>313</v>
      </c>
      <c r="B144">
        <f>[4]p21!B144</f>
        <v>0</v>
      </c>
    </row>
    <row r="145" spans="1:2" x14ac:dyDescent="0.2">
      <c r="A145" t="s">
        <v>314</v>
      </c>
      <c r="B145">
        <f>[4]p21!B145</f>
        <v>307141064.99999994</v>
      </c>
    </row>
    <row r="146" spans="1:2" x14ac:dyDescent="0.2">
      <c r="A146" t="s">
        <v>315</v>
      </c>
      <c r="B146">
        <f>[4]p21!B146</f>
        <v>12891217.5</v>
      </c>
    </row>
    <row r="147" spans="1:2" x14ac:dyDescent="0.2">
      <c r="A147" t="s">
        <v>316</v>
      </c>
      <c r="B147">
        <f>[4]p21!B147</f>
        <v>8213349.3749999981</v>
      </c>
    </row>
    <row r="148" spans="1:2" x14ac:dyDescent="0.2">
      <c r="A148" t="s">
        <v>317</v>
      </c>
      <c r="B148">
        <f>[4]p21!B148</f>
        <v>1446402.825</v>
      </c>
    </row>
    <row r="149" spans="1:2" x14ac:dyDescent="0.2">
      <c r="A149" t="s">
        <v>318</v>
      </c>
      <c r="B149">
        <f>[4]p21!B149</f>
        <v>2611998.9</v>
      </c>
    </row>
    <row r="150" spans="1:2" x14ac:dyDescent="0.2">
      <c r="A150" t="s">
        <v>319</v>
      </c>
      <c r="B150">
        <f>[4]p21!B150</f>
        <v>6247395</v>
      </c>
    </row>
    <row r="151" spans="1:2" x14ac:dyDescent="0.2">
      <c r="A151" t="s">
        <v>320</v>
      </c>
      <c r="B151">
        <f>[4]p21!B151</f>
        <v>2652.5209806733114</v>
      </c>
    </row>
    <row r="152" spans="1:2" x14ac:dyDescent="0.2">
      <c r="A152" t="s">
        <v>321</v>
      </c>
      <c r="B152">
        <f>[4]p21!B152</f>
        <v>369.5674283624266</v>
      </c>
    </row>
    <row r="153" spans="1:2" x14ac:dyDescent="0.2">
      <c r="A153" t="s">
        <v>322</v>
      </c>
      <c r="B153">
        <f>[4]p21!B153</f>
        <v>197.46545078345764</v>
      </c>
    </row>
    <row r="154" spans="1:2" x14ac:dyDescent="0.2">
      <c r="A154" t="s">
        <v>323</v>
      </c>
      <c r="B154">
        <f>[4]p21!B154</f>
        <v>19.837269631753912</v>
      </c>
    </row>
    <row r="155" spans="1:2" x14ac:dyDescent="0.2">
      <c r="A155" t="s">
        <v>324</v>
      </c>
      <c r="B155">
        <f>[4]p21!B155</f>
        <v>23.337964272651661</v>
      </c>
    </row>
    <row r="156" spans="1:2" x14ac:dyDescent="0.2">
      <c r="A156" t="s">
        <v>325</v>
      </c>
      <c r="B156">
        <f>[4]p21!B156</f>
        <v>28.872455340814575</v>
      </c>
    </row>
    <row r="157" spans="1:2" x14ac:dyDescent="0.2">
      <c r="A157" t="s">
        <v>326</v>
      </c>
      <c r="B157">
        <f>[4]p21!B157</f>
        <v>19999980</v>
      </c>
    </row>
    <row r="158" spans="1:2" x14ac:dyDescent="0.2">
      <c r="A158" t="s">
        <v>327</v>
      </c>
      <c r="B158">
        <f>[4]p21!B158</f>
        <v>1000000</v>
      </c>
    </row>
    <row r="159" spans="1:2" x14ac:dyDescent="0.2">
      <c r="A159" t="s">
        <v>328</v>
      </c>
      <c r="B159">
        <f>[4]p21!B159</f>
        <v>1000001.8</v>
      </c>
    </row>
    <row r="160" spans="1:2" x14ac:dyDescent="0.2">
      <c r="A160" t="s">
        <v>329</v>
      </c>
      <c r="B160">
        <f>[4]p21!B160</f>
        <v>100000.12</v>
      </c>
    </row>
    <row r="161" spans="1:2" x14ac:dyDescent="0.2">
      <c r="A161" t="s">
        <v>330</v>
      </c>
      <c r="B161">
        <f>[4]p21!B161</f>
        <v>200000</v>
      </c>
    </row>
    <row r="162" spans="1:2" x14ac:dyDescent="0.2">
      <c r="A162" t="s">
        <v>331</v>
      </c>
      <c r="B162">
        <f>[4]p21!B162</f>
        <v>550000</v>
      </c>
    </row>
    <row r="163" spans="1:2" x14ac:dyDescent="0.2">
      <c r="A163" t="s">
        <v>332</v>
      </c>
      <c r="B163">
        <f>[4]p21!B163</f>
        <v>27642695.849999994</v>
      </c>
    </row>
    <row r="164" spans="1:2" x14ac:dyDescent="0.2">
      <c r="A164" t="s">
        <v>333</v>
      </c>
      <c r="B164">
        <f>[4]p21!B164</f>
        <v>0</v>
      </c>
    </row>
    <row r="165" spans="1:2" x14ac:dyDescent="0.2">
      <c r="A165" t="s">
        <v>334</v>
      </c>
      <c r="B165">
        <f>[4]p21!B165</f>
        <v>755628.14249999984</v>
      </c>
    </row>
    <row r="166" spans="1:2" x14ac:dyDescent="0.2">
      <c r="A166" t="s">
        <v>335</v>
      </c>
      <c r="B166">
        <f>[4]p21!B166</f>
        <v>166336.32487500002</v>
      </c>
    </row>
    <row r="167" spans="1:2" x14ac:dyDescent="0.2">
      <c r="A167" t="s">
        <v>336</v>
      </c>
      <c r="B167">
        <f>[4]p21!B167</f>
        <v>300379.87350000005</v>
      </c>
    </row>
    <row r="168" spans="1:2" x14ac:dyDescent="0.2">
      <c r="A168" t="s">
        <v>337</v>
      </c>
      <c r="B168">
        <f>[4]p21!B168</f>
        <v>0</v>
      </c>
    </row>
    <row r="169" spans="1:2" x14ac:dyDescent="0.2">
      <c r="A169" t="s">
        <v>338</v>
      </c>
      <c r="B169">
        <f>[4]p21!B169</f>
        <v>3</v>
      </c>
    </row>
    <row r="170" spans="1:2" x14ac:dyDescent="0.2">
      <c r="A170" t="s">
        <v>339</v>
      </c>
      <c r="B170">
        <f>[4]p21!B170</f>
        <v>6</v>
      </c>
    </row>
    <row r="171" spans="1:2" x14ac:dyDescent="0.2">
      <c r="A171" t="s">
        <v>340</v>
      </c>
      <c r="B171">
        <f>[4]p21!B171</f>
        <v>299876</v>
      </c>
    </row>
    <row r="172" spans="1:2" x14ac:dyDescent="0.2">
      <c r="A172" t="s">
        <v>341</v>
      </c>
      <c r="B172">
        <f>[4]p21!B172</f>
        <v>8327830.5499999998</v>
      </c>
    </row>
    <row r="173" spans="1:2" x14ac:dyDescent="0.2">
      <c r="A173" t="s">
        <v>342</v>
      </c>
      <c r="B173">
        <f>[4]p21!B173</f>
        <v>29680670.000000004</v>
      </c>
    </row>
    <row r="174" spans="1:2" x14ac:dyDescent="0.2">
      <c r="A174" t="s">
        <v>343</v>
      </c>
      <c r="B174">
        <f>[4]p21!B174</f>
        <v>299876</v>
      </c>
    </row>
    <row r="175" spans="1:2" x14ac:dyDescent="0.2">
      <c r="A175" t="s">
        <v>344</v>
      </c>
      <c r="B175">
        <f>[4]p21!B175</f>
        <v>8327830.5499999998</v>
      </c>
    </row>
    <row r="176" spans="1:2" x14ac:dyDescent="0.2">
      <c r="A176" t="s">
        <v>345</v>
      </c>
      <c r="B176">
        <f>[4]p21!B176</f>
        <v>29680670.000000004</v>
      </c>
    </row>
    <row r="177" spans="1:2" x14ac:dyDescent="0.2">
      <c r="A177" t="s">
        <v>346</v>
      </c>
      <c r="B177">
        <f>[4]p21!B177</f>
        <v>296127</v>
      </c>
    </row>
    <row r="178" spans="1:2" x14ac:dyDescent="0.2">
      <c r="A178" t="s">
        <v>347</v>
      </c>
      <c r="B178">
        <f>[4]p21!B178</f>
        <v>8312180.8078358211</v>
      </c>
    </row>
    <row r="179" spans="1:2" x14ac:dyDescent="0.2">
      <c r="A179" t="s">
        <v>348</v>
      </c>
      <c r="B179">
        <f>[4]p21!B179</f>
        <v>30002438.300000001</v>
      </c>
    </row>
    <row r="180" spans="1:2" x14ac:dyDescent="0.2">
      <c r="A180" t="s">
        <v>349</v>
      </c>
      <c r="B180">
        <f>[4]p21!B180</f>
        <v>298350</v>
      </c>
    </row>
    <row r="181" spans="1:2" x14ac:dyDescent="0.2">
      <c r="A181" t="s">
        <v>350</v>
      </c>
      <c r="B181">
        <f>[4]p21!B181</f>
        <v>1810350</v>
      </c>
    </row>
    <row r="182" spans="1:2" x14ac:dyDescent="0.2">
      <c r="A182" t="s">
        <v>351</v>
      </c>
      <c r="B182">
        <f>[4]p21!B182</f>
        <v>6459367</v>
      </c>
    </row>
    <row r="183" spans="1:2" x14ac:dyDescent="0.2">
      <c r="A183" t="s">
        <v>352</v>
      </c>
      <c r="B183">
        <f>[4]p21!B183</f>
        <v>298350</v>
      </c>
    </row>
    <row r="184" spans="1:2" x14ac:dyDescent="0.2">
      <c r="A184" t="s">
        <v>353</v>
      </c>
      <c r="B184">
        <f>[4]p21!B184</f>
        <v>1810350</v>
      </c>
    </row>
    <row r="185" spans="1:2" x14ac:dyDescent="0.2">
      <c r="A185" t="s">
        <v>354</v>
      </c>
      <c r="B185">
        <f>[4]p21!B185</f>
        <v>6459367</v>
      </c>
    </row>
    <row r="186" spans="1:2" x14ac:dyDescent="0.2">
      <c r="A186" t="s">
        <v>355</v>
      </c>
      <c r="B186">
        <f>[4]p21!B186</f>
        <v>294621</v>
      </c>
    </row>
    <row r="187" spans="1:2" x14ac:dyDescent="0.2">
      <c r="A187" t="s">
        <v>356</v>
      </c>
      <c r="B187">
        <f>[4]p21!B187</f>
        <v>1802892</v>
      </c>
    </row>
    <row r="188" spans="1:2" x14ac:dyDescent="0.2">
      <c r="A188" t="s">
        <v>357</v>
      </c>
      <c r="B188">
        <f>[4]p21!B188</f>
        <v>6326007</v>
      </c>
    </row>
    <row r="189" spans="1:2" x14ac:dyDescent="0.2">
      <c r="A189" t="s">
        <v>358</v>
      </c>
      <c r="B189">
        <f>[4]p21!B189</f>
        <v>0</v>
      </c>
    </row>
    <row r="190" spans="1:2" x14ac:dyDescent="0.2">
      <c r="A190" t="s">
        <v>359</v>
      </c>
      <c r="B190">
        <f>[4]p21!B190</f>
        <v>0</v>
      </c>
    </row>
    <row r="191" spans="1:2" x14ac:dyDescent="0.2">
      <c r="A191" t="s">
        <v>360</v>
      </c>
      <c r="B191">
        <f>[4]p21!B191</f>
        <v>0</v>
      </c>
    </row>
    <row r="192" spans="1:2" x14ac:dyDescent="0.2">
      <c r="A192" t="s">
        <v>361</v>
      </c>
      <c r="B192">
        <f>[4]p21!B192</f>
        <v>81631</v>
      </c>
    </row>
    <row r="193" spans="1:2" x14ac:dyDescent="0.2">
      <c r="A193" t="s">
        <v>362</v>
      </c>
      <c r="B193">
        <f>[4]p21!B193</f>
        <v>10346515.200000001</v>
      </c>
    </row>
    <row r="194" spans="1:2" x14ac:dyDescent="0.2">
      <c r="A194" t="s">
        <v>363</v>
      </c>
      <c r="B194">
        <f>[4]p21!B194</f>
        <v>126.74739075484534</v>
      </c>
    </row>
    <row r="195" spans="1:2" x14ac:dyDescent="0.2">
      <c r="A195" t="s">
        <v>364</v>
      </c>
      <c r="B195">
        <f>[4]p21!B195</f>
        <v>0</v>
      </c>
    </row>
    <row r="196" spans="1:2" x14ac:dyDescent="0.2">
      <c r="A196" t="s">
        <v>365</v>
      </c>
      <c r="B196">
        <f>[4]p21!B196</f>
        <v>0</v>
      </c>
    </row>
    <row r="197" spans="1:2" x14ac:dyDescent="0.2">
      <c r="A197" t="s">
        <v>366</v>
      </c>
      <c r="B197">
        <f>[4]p21!B197</f>
        <v>0</v>
      </c>
    </row>
    <row r="198" spans="1:2" x14ac:dyDescent="0.2">
      <c r="A198" t="s">
        <v>367</v>
      </c>
      <c r="B198">
        <f>[4]p21!B198</f>
        <v>0</v>
      </c>
    </row>
    <row r="199" spans="1:2" x14ac:dyDescent="0.2">
      <c r="A199" t="s">
        <v>368</v>
      </c>
      <c r="B199">
        <f>[4]p21!B199</f>
        <v>0</v>
      </c>
    </row>
    <row r="200" spans="1:2" x14ac:dyDescent="0.2">
      <c r="A200" t="s">
        <v>369</v>
      </c>
      <c r="B200">
        <f>[4]p21!B200</f>
        <v>0</v>
      </c>
    </row>
    <row r="201" spans="1:2" x14ac:dyDescent="0.2">
      <c r="A201" t="s">
        <v>370</v>
      </c>
      <c r="B201">
        <f>[4]p21!B201</f>
        <v>96410</v>
      </c>
    </row>
    <row r="202" spans="1:2" x14ac:dyDescent="0.2">
      <c r="A202" t="s">
        <v>371</v>
      </c>
      <c r="B202">
        <f>[4]p21!B202</f>
        <v>2672309</v>
      </c>
    </row>
    <row r="203" spans="1:2" x14ac:dyDescent="0.2">
      <c r="A203" t="s">
        <v>372</v>
      </c>
      <c r="B203">
        <f>[4]p21!B203</f>
        <v>27.718173286408579</v>
      </c>
    </row>
    <row r="204" spans="1:2" x14ac:dyDescent="0.2">
      <c r="A204" t="s">
        <v>373</v>
      </c>
      <c r="B204">
        <f>[4]p21!B204</f>
        <v>0</v>
      </c>
    </row>
    <row r="205" spans="1:2" x14ac:dyDescent="0.2">
      <c r="A205" t="s">
        <v>374</v>
      </c>
      <c r="B205">
        <f>[4]p21!B205</f>
        <v>0</v>
      </c>
    </row>
    <row r="206" spans="1:2" x14ac:dyDescent="0.2">
      <c r="A206" t="s">
        <v>375</v>
      </c>
      <c r="B206">
        <f>[4]p21!B206</f>
        <v>0</v>
      </c>
    </row>
    <row r="207" spans="1:2" x14ac:dyDescent="0.2">
      <c r="A207" t="s">
        <v>376</v>
      </c>
      <c r="B207">
        <f>[4]p21!B207</f>
        <v>92330</v>
      </c>
    </row>
    <row r="208" spans="1:2" x14ac:dyDescent="0.2">
      <c r="A208" t="s">
        <v>377</v>
      </c>
      <c r="B208">
        <f>[4]p21!B208</f>
        <v>172350</v>
      </c>
    </row>
    <row r="209" spans="1:2" x14ac:dyDescent="0.2">
      <c r="A209" t="s">
        <v>378</v>
      </c>
      <c r="B209">
        <f>[4]p21!B209</f>
        <v>0</v>
      </c>
    </row>
    <row r="210" spans="1:2" x14ac:dyDescent="0.2">
      <c r="A210" t="s">
        <v>379</v>
      </c>
      <c r="B210">
        <f>[4]p21!B210</f>
        <v>0</v>
      </c>
    </row>
    <row r="211" spans="1:2" x14ac:dyDescent="0.2">
      <c r="A211" t="s">
        <v>380</v>
      </c>
      <c r="B211">
        <f>[4]p21!B211</f>
        <v>568408.19999999995</v>
      </c>
    </row>
    <row r="212" spans="1:2" x14ac:dyDescent="0.2">
      <c r="A212" t="s">
        <v>381</v>
      </c>
      <c r="B212">
        <f>[4]p21!B212</f>
        <v>584759</v>
      </c>
    </row>
    <row r="213" spans="1:2" x14ac:dyDescent="0.2">
      <c r="A213" t="s">
        <v>382</v>
      </c>
      <c r="B213">
        <f>[4]p21!B213</f>
        <v>31024174.374935314</v>
      </c>
    </row>
    <row r="214" spans="1:2" x14ac:dyDescent="0.2">
      <c r="A214" t="s">
        <v>137</v>
      </c>
      <c r="B214">
        <f>[4]p21!B214</f>
        <v>319060</v>
      </c>
    </row>
    <row r="215" spans="1:2" x14ac:dyDescent="0.2">
      <c r="A215" t="s">
        <v>383</v>
      </c>
      <c r="B215">
        <f>[4]p21!B215</f>
        <v>0</v>
      </c>
    </row>
    <row r="216" spans="1:2" x14ac:dyDescent="0.2">
      <c r="A216" t="s">
        <v>384</v>
      </c>
      <c r="B216">
        <f>[4]p21!B216</f>
        <v>31343234.374935314</v>
      </c>
    </row>
    <row r="217" spans="1:2" x14ac:dyDescent="0.2">
      <c r="A217" t="s">
        <v>385</v>
      </c>
      <c r="B217">
        <f>[4]p21!B217</f>
        <v>13772847</v>
      </c>
    </row>
    <row r="218" spans="1:2" x14ac:dyDescent="0.2">
      <c r="A218" t="s">
        <v>386</v>
      </c>
      <c r="B218">
        <f>[4]p21!B218</f>
        <v>833088.2</v>
      </c>
    </row>
    <row r="219" spans="1:2" x14ac:dyDescent="0.2">
      <c r="A219" t="s">
        <v>387</v>
      </c>
      <c r="B219">
        <f>[4]p21!B219</f>
        <v>3140818</v>
      </c>
    </row>
    <row r="220" spans="1:2" x14ac:dyDescent="0.2">
      <c r="A220" t="s">
        <v>388</v>
      </c>
      <c r="B220">
        <f>[4]p21!B220</f>
        <v>456082</v>
      </c>
    </row>
    <row r="221" spans="1:2" x14ac:dyDescent="0.2">
      <c r="A221" t="s">
        <v>145</v>
      </c>
      <c r="B221">
        <f>[4]p21!B221</f>
        <v>4300000</v>
      </c>
    </row>
    <row r="222" spans="1:2" x14ac:dyDescent="0.2">
      <c r="A222" t="s">
        <v>146</v>
      </c>
      <c r="B222">
        <f>[4]p21!B222</f>
        <v>469914</v>
      </c>
    </row>
    <row r="223" spans="1:2" x14ac:dyDescent="0.2">
      <c r="A223" t="s">
        <v>389</v>
      </c>
      <c r="B223">
        <f>[4]p21!B223</f>
        <v>134563</v>
      </c>
    </row>
    <row r="224" spans="1:2" x14ac:dyDescent="0.2">
      <c r="A224" t="s">
        <v>390</v>
      </c>
      <c r="B224">
        <f>[4]p21!B224</f>
        <v>0</v>
      </c>
    </row>
    <row r="225" spans="1:2" x14ac:dyDescent="0.2">
      <c r="A225" t="s">
        <v>391</v>
      </c>
      <c r="B225">
        <f>[4]p21!B225</f>
        <v>0</v>
      </c>
    </row>
    <row r="226" spans="1:2" x14ac:dyDescent="0.2">
      <c r="A226" t="s">
        <v>392</v>
      </c>
      <c r="B226">
        <f>[4]p21!B226</f>
        <v>1150000</v>
      </c>
    </row>
    <row r="227" spans="1:2" x14ac:dyDescent="0.2">
      <c r="A227" t="s">
        <v>152</v>
      </c>
      <c r="B227">
        <f>[4]p21!B227</f>
        <v>160000</v>
      </c>
    </row>
    <row r="228" spans="1:2" x14ac:dyDescent="0.2">
      <c r="A228" t="s">
        <v>393</v>
      </c>
      <c r="B228">
        <f>[4]p21!B228</f>
        <v>0</v>
      </c>
    </row>
    <row r="229" spans="1:2" x14ac:dyDescent="0.2">
      <c r="A229" t="s">
        <v>394</v>
      </c>
      <c r="B229">
        <f>[4]p21!B229</f>
        <v>204327</v>
      </c>
    </row>
    <row r="230" spans="1:2" x14ac:dyDescent="0.2">
      <c r="A230" t="s">
        <v>395</v>
      </c>
      <c r="B230">
        <f>[4]p21!B230</f>
        <v>2123286.1034893319</v>
      </c>
    </row>
    <row r="231" spans="1:2" x14ac:dyDescent="0.2">
      <c r="A231" t="s">
        <v>396</v>
      </c>
      <c r="B231">
        <f>[4]p21!B231</f>
        <v>26744925.303489331</v>
      </c>
    </row>
    <row r="232" spans="1:2" x14ac:dyDescent="0.2">
      <c r="A232" t="s">
        <v>397</v>
      </c>
      <c r="B232">
        <f>[4]p21!B232</f>
        <v>4598309.0714459829</v>
      </c>
    </row>
    <row r="233" spans="1:2" x14ac:dyDescent="0.2">
      <c r="A233" t="s">
        <v>398</v>
      </c>
      <c r="B233">
        <f>[4]p21!B233</f>
        <v>1563425</v>
      </c>
    </row>
    <row r="234" spans="1:2" x14ac:dyDescent="0.2">
      <c r="A234" t="s">
        <v>243</v>
      </c>
      <c r="B234">
        <f>[4]p21!B234</f>
        <v>3034884.0714459829</v>
      </c>
    </row>
    <row r="235" spans="1:2" x14ac:dyDescent="0.2">
      <c r="A235" t="s">
        <v>399</v>
      </c>
      <c r="B235">
        <f>[4]p21!B235</f>
        <v>6250000</v>
      </c>
    </row>
    <row r="236" spans="1:2" x14ac:dyDescent="0.2">
      <c r="A236" t="s">
        <v>400</v>
      </c>
      <c r="B236">
        <f>[4]p21!B236</f>
        <v>11666666.666666668</v>
      </c>
    </row>
    <row r="237" spans="1:2" x14ac:dyDescent="0.2">
      <c r="A237" t="s">
        <v>401</v>
      </c>
      <c r="B237">
        <f>[4]p21!B237</f>
        <v>10000000</v>
      </c>
    </row>
    <row r="238" spans="1:2" x14ac:dyDescent="0.2">
      <c r="A238" t="s">
        <v>402</v>
      </c>
      <c r="B238">
        <f>[4]p21!B238</f>
        <v>400</v>
      </c>
    </row>
    <row r="239" spans="1:2" x14ac:dyDescent="0.2">
      <c r="A239" t="s">
        <v>403</v>
      </c>
      <c r="B239">
        <f>[4]p21!B239</f>
        <v>300</v>
      </c>
    </row>
    <row r="240" spans="1:2" x14ac:dyDescent="0.2">
      <c r="A240" t="s">
        <v>404</v>
      </c>
      <c r="B240">
        <f>[4]p21!B240</f>
        <v>1000</v>
      </c>
    </row>
    <row r="241" spans="1:2" x14ac:dyDescent="0.2">
      <c r="A241" t="s">
        <v>405</v>
      </c>
      <c r="B241">
        <f>[4]p21!B241</f>
        <v>1.4</v>
      </c>
    </row>
    <row r="242" spans="1:2" x14ac:dyDescent="0.2">
      <c r="A242" t="s">
        <v>406</v>
      </c>
      <c r="B242">
        <f>[4]p21!B242</f>
        <v>2.2799999999999998</v>
      </c>
    </row>
    <row r="243" spans="1:2" x14ac:dyDescent="0.2">
      <c r="A243" t="s">
        <v>407</v>
      </c>
      <c r="B243">
        <f>[4]p21!B243</f>
        <v>53801873</v>
      </c>
    </row>
    <row r="244" spans="1:2" x14ac:dyDescent="0.2">
      <c r="A244" t="s">
        <v>408</v>
      </c>
      <c r="B244">
        <f>[4]p21!B244</f>
        <v>32721681</v>
      </c>
    </row>
    <row r="245" spans="1:2" x14ac:dyDescent="0.2">
      <c r="A245" t="s">
        <v>409</v>
      </c>
      <c r="B245">
        <f>[4]p21!B245</f>
        <v>50000</v>
      </c>
    </row>
    <row r="246" spans="1:2" x14ac:dyDescent="0.2">
      <c r="A246" t="s">
        <v>410</v>
      </c>
      <c r="B246">
        <f>[4]p21!B246</f>
        <v>0</v>
      </c>
    </row>
    <row r="247" spans="1:2" x14ac:dyDescent="0.2">
      <c r="A247" t="s">
        <v>411</v>
      </c>
      <c r="B247">
        <f>[4]p21!B247</f>
        <v>3.1</v>
      </c>
    </row>
    <row r="248" spans="1:2" x14ac:dyDescent="0.2">
      <c r="A248" t="s">
        <v>412</v>
      </c>
      <c r="B248">
        <f>[4]p21!B248</f>
        <v>3.1</v>
      </c>
    </row>
    <row r="249" spans="1:2" x14ac:dyDescent="0.2">
      <c r="A249" t="s">
        <v>413</v>
      </c>
      <c r="B249">
        <f>[4]p21!B249</f>
        <v>0</v>
      </c>
    </row>
    <row r="250" spans="1:2" x14ac:dyDescent="0.2">
      <c r="A250" t="s">
        <v>414</v>
      </c>
      <c r="B250">
        <f>[4]p21!B250</f>
        <v>0</v>
      </c>
    </row>
    <row r="251" spans="1:2" x14ac:dyDescent="0.2">
      <c r="A251" t="s">
        <v>415</v>
      </c>
      <c r="B251">
        <f>[4]p21!B251</f>
        <v>0</v>
      </c>
    </row>
    <row r="252" spans="1:2" x14ac:dyDescent="0.2">
      <c r="A252" t="s">
        <v>416</v>
      </c>
      <c r="B252">
        <f>[4]p21!B252</f>
        <v>0</v>
      </c>
    </row>
    <row r="253" spans="1:2" x14ac:dyDescent="0.2">
      <c r="A253" t="s">
        <v>417</v>
      </c>
      <c r="B253">
        <f>[4]p21!B253</f>
        <v>0</v>
      </c>
    </row>
    <row r="254" spans="1:2" x14ac:dyDescent="0.2">
      <c r="A254" t="s">
        <v>418</v>
      </c>
      <c r="B254">
        <f>[4]p21!B254</f>
        <v>0</v>
      </c>
    </row>
    <row r="255" spans="1:2" x14ac:dyDescent="0.2">
      <c r="A255" t="s">
        <v>419</v>
      </c>
      <c r="B255">
        <f>[4]p21!B255</f>
        <v>0</v>
      </c>
    </row>
    <row r="256" spans="1:2" x14ac:dyDescent="0.2">
      <c r="A256" t="s">
        <v>420</v>
      </c>
      <c r="B256">
        <f>[4]p21!B256</f>
        <v>0</v>
      </c>
    </row>
    <row r="257" spans="1:2" x14ac:dyDescent="0.2">
      <c r="A257" t="s">
        <v>421</v>
      </c>
      <c r="B257">
        <f>[4]p21!B257</f>
        <v>0</v>
      </c>
    </row>
    <row r="258" spans="1:2" x14ac:dyDescent="0.2">
      <c r="A258" t="s">
        <v>422</v>
      </c>
      <c r="B258">
        <f>[4]p21!B258</f>
        <v>0</v>
      </c>
    </row>
    <row r="259" spans="1:2" x14ac:dyDescent="0.2">
      <c r="A259" t="s">
        <v>423</v>
      </c>
      <c r="B259">
        <f>[4]p21!B259</f>
        <v>5</v>
      </c>
    </row>
    <row r="260" spans="1:2" x14ac:dyDescent="0.2">
      <c r="A260" t="s">
        <v>1065</v>
      </c>
      <c r="B260">
        <f>[4]p21!B260</f>
        <v>14.683495472442958</v>
      </c>
    </row>
    <row r="261" spans="1:2" x14ac:dyDescent="0.2">
      <c r="A261" t="s">
        <v>1066</v>
      </c>
      <c r="B261">
        <f>[4]p21!B261</f>
        <v>21.471677171688373</v>
      </c>
    </row>
    <row r="262" spans="1:2" x14ac:dyDescent="0.2">
      <c r="A262" t="s">
        <v>227</v>
      </c>
      <c r="B262">
        <f>[4]p21!B262</f>
        <v>90</v>
      </c>
    </row>
    <row r="263" spans="1:2" x14ac:dyDescent="0.2">
      <c r="A263" t="s">
        <v>228</v>
      </c>
      <c r="B263">
        <f>[4]p21!B263</f>
        <v>90</v>
      </c>
    </row>
    <row r="264" spans="1:2" x14ac:dyDescent="0.2">
      <c r="A264" t="s">
        <v>346</v>
      </c>
      <c r="B264">
        <f>[4]p21!B264</f>
        <v>296127</v>
      </c>
    </row>
    <row r="265" spans="1:2" x14ac:dyDescent="0.2">
      <c r="A265" t="s">
        <v>355</v>
      </c>
      <c r="B265">
        <f>[4]p21!B265</f>
        <v>294621</v>
      </c>
    </row>
    <row r="266" spans="1:2" x14ac:dyDescent="0.2">
      <c r="A266" t="s">
        <v>338</v>
      </c>
      <c r="B266">
        <f>[4]p21!B266</f>
        <v>3</v>
      </c>
    </row>
    <row r="267" spans="1:2" x14ac:dyDescent="0.2">
      <c r="A267" t="s">
        <v>339</v>
      </c>
      <c r="B267">
        <f>[4]p21!B267</f>
        <v>6</v>
      </c>
    </row>
    <row r="268" spans="1:2" x14ac:dyDescent="0.2">
      <c r="A268" t="s">
        <v>1067</v>
      </c>
      <c r="B268">
        <f>[4]p21!B268</f>
        <v>710704.8</v>
      </c>
    </row>
    <row r="269" spans="1:2" x14ac:dyDescent="0.2">
      <c r="A269" t="s">
        <v>1068</v>
      </c>
      <c r="B269">
        <f>[4]p21!B269</f>
        <v>883863</v>
      </c>
    </row>
    <row r="270" spans="1:2" x14ac:dyDescent="0.2">
      <c r="A270" t="s">
        <v>1069</v>
      </c>
      <c r="B270">
        <f>[4]p21!B270</f>
        <v>2343842.1979174009</v>
      </c>
    </row>
    <row r="271" spans="1:2" x14ac:dyDescent="0.2">
      <c r="A271" t="s">
        <v>1070</v>
      </c>
      <c r="B271">
        <f>[4]p21!B271</f>
        <v>0.71757347728292409</v>
      </c>
    </row>
    <row r="272" spans="1:2" x14ac:dyDescent="0.2">
      <c r="A272" t="s">
        <v>1071</v>
      </c>
      <c r="B272">
        <f>[4]p21!B272</f>
        <v>0.92272771341937065</v>
      </c>
    </row>
    <row r="273" spans="1:2" x14ac:dyDescent="0.2">
      <c r="A273" t="s">
        <v>1072</v>
      </c>
      <c r="B273">
        <f>[4]p21!B273</f>
        <v>0.29424277043173358</v>
      </c>
    </row>
    <row r="274" spans="1:2" x14ac:dyDescent="0.2">
      <c r="A274" t="s">
        <v>1073</v>
      </c>
      <c r="B274">
        <f>[4]p21!B274</f>
        <v>0.26972176632321271</v>
      </c>
    </row>
    <row r="275" spans="1:2" x14ac:dyDescent="0.2">
      <c r="A275" t="s">
        <v>1087</v>
      </c>
      <c r="B275">
        <f>[4]p21!B275</f>
        <v>0.29606128537889087</v>
      </c>
    </row>
    <row r="276" spans="1:2" x14ac:dyDescent="0.2">
      <c r="A276" t="s">
        <v>1088</v>
      </c>
      <c r="B276">
        <f>[4]p21!B276</f>
        <v>0.2713885783119156</v>
      </c>
    </row>
    <row r="277" spans="1:2" x14ac:dyDescent="0.2">
      <c r="A277" t="s">
        <v>1091</v>
      </c>
      <c r="B277">
        <f>[4]p21!B277</f>
        <v>3412631.0714459829</v>
      </c>
    </row>
    <row r="278" spans="1:2" x14ac:dyDescent="0.2">
      <c r="A278" t="s">
        <v>1092</v>
      </c>
      <c r="B278">
        <f>[4]p21!B278</f>
        <v>0.78362296530961184</v>
      </c>
    </row>
    <row r="279" spans="1:2" x14ac:dyDescent="0.2">
      <c r="A279" t="s">
        <v>1093</v>
      </c>
      <c r="B279">
        <f>[4]p21!B279</f>
        <v>0.43934339294268165</v>
      </c>
    </row>
    <row r="280" spans="1:2" x14ac:dyDescent="0.2">
      <c r="A280" t="s">
        <v>1094</v>
      </c>
      <c r="B280">
        <f>[4]p21!B280</f>
        <v>0.56065660705731835</v>
      </c>
    </row>
    <row r="281" spans="1:2" x14ac:dyDescent="0.2">
      <c r="A281" t="s">
        <v>1099</v>
      </c>
      <c r="B281">
        <f>[4]p21!B281</f>
        <v>6.0191999999999996E-2</v>
      </c>
    </row>
    <row r="282" spans="1:2" x14ac:dyDescent="0.2">
      <c r="A282" t="s">
        <v>1100</v>
      </c>
      <c r="B282">
        <f>[4]p21!B282</f>
        <v>0.11175434447964418</v>
      </c>
    </row>
    <row r="283" spans="1:2" x14ac:dyDescent="0.2">
      <c r="A283" t="s">
        <v>1095</v>
      </c>
      <c r="B283">
        <f>[4]p21!B283</f>
        <v>21080192</v>
      </c>
    </row>
    <row r="284" spans="1:2" x14ac:dyDescent="0.2">
      <c r="A284" t="s">
        <v>1096</v>
      </c>
      <c r="B284">
        <f>[4]p21!B284</f>
        <v>26900936.97250329</v>
      </c>
    </row>
    <row r="285" spans="1:2" x14ac:dyDescent="0.2">
      <c r="A285" t="s">
        <v>1097</v>
      </c>
      <c r="B285">
        <f>[4]p21!B285</f>
        <v>1068788.873528582</v>
      </c>
    </row>
    <row r="286" spans="1:2" x14ac:dyDescent="0.2">
      <c r="A286" t="s">
        <v>1101</v>
      </c>
      <c r="B286">
        <f>[4]p21!B286</f>
        <v>3000000</v>
      </c>
    </row>
    <row r="287" spans="1:2" x14ac:dyDescent="0.2">
      <c r="A287" t="s">
        <v>1102</v>
      </c>
      <c r="B287">
        <f>[4]p21!B287</f>
        <v>0</v>
      </c>
    </row>
    <row r="288" spans="1:2" x14ac:dyDescent="0.2">
      <c r="A288" t="s">
        <v>1103</v>
      </c>
      <c r="B288">
        <f>[4]p21!B288</f>
        <v>0</v>
      </c>
    </row>
    <row r="289" spans="1:2" x14ac:dyDescent="0.2">
      <c r="A289" t="s">
        <v>1069</v>
      </c>
      <c r="B289">
        <f>[4]p21!B289</f>
        <v>2343842.1979174009</v>
      </c>
    </row>
    <row r="290" spans="1:2" x14ac:dyDescent="0.2">
      <c r="A290" t="s">
        <v>508</v>
      </c>
      <c r="B290">
        <f>[4]p21!B290</f>
        <v>8.9100769107877953E-2</v>
      </c>
    </row>
    <row r="291" spans="1:2" x14ac:dyDescent="0.2">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753</v>
      </c>
    </row>
    <row r="2" spans="1:11" x14ac:dyDescent="0.2">
      <c r="A2">
        <v>22</v>
      </c>
      <c r="B2" t="s">
        <v>176</v>
      </c>
      <c r="C2" t="s">
        <v>177</v>
      </c>
      <c r="D2" t="s">
        <v>178</v>
      </c>
      <c r="E2" t="s">
        <v>8</v>
      </c>
      <c r="F2" t="s">
        <v>179</v>
      </c>
      <c r="G2" t="s">
        <v>10</v>
      </c>
      <c r="H2" t="s">
        <v>180</v>
      </c>
    </row>
    <row r="3" spans="1:11" x14ac:dyDescent="0.2">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
      <c r="A5" t="s">
        <v>183</v>
      </c>
      <c r="B5">
        <f>[4]p22!B5</f>
        <v>0</v>
      </c>
      <c r="C5">
        <f>[4]p22!C5</f>
        <v>0</v>
      </c>
      <c r="D5">
        <f>[4]p22!D5</f>
        <v>101670</v>
      </c>
      <c r="E5">
        <f>[4]p22!E5</f>
        <v>0</v>
      </c>
      <c r="F5">
        <f>[4]p22!F5</f>
        <v>0</v>
      </c>
      <c r="G5">
        <f>[4]p22!G5</f>
        <v>0</v>
      </c>
      <c r="H5">
        <f>[4]p22!H5</f>
        <v>0</v>
      </c>
      <c r="I5">
        <f>[4]p22!I5</f>
        <v>0</v>
      </c>
      <c r="J5">
        <f>[4]p22!J5</f>
        <v>0</v>
      </c>
      <c r="K5">
        <f>[4]p22!K5</f>
        <v>0</v>
      </c>
    </row>
    <row r="6" spans="1:11" x14ac:dyDescent="0.2">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
      <c r="A7" t="s">
        <v>185</v>
      </c>
      <c r="B7">
        <f>[4]p22!B7</f>
        <v>0</v>
      </c>
      <c r="C7">
        <f>[4]p22!C7</f>
        <v>0</v>
      </c>
      <c r="D7">
        <f>[4]p22!D7</f>
        <v>1360854</v>
      </c>
      <c r="E7">
        <f>[4]p22!E7</f>
        <v>0</v>
      </c>
      <c r="F7">
        <f>[4]p22!F7</f>
        <v>0</v>
      </c>
      <c r="G7">
        <f>[4]p22!G7</f>
        <v>0</v>
      </c>
      <c r="H7">
        <f>[4]p22!H7</f>
        <v>0</v>
      </c>
      <c r="I7">
        <f>[4]p22!I7</f>
        <v>0</v>
      </c>
      <c r="J7">
        <f>[4]p22!J7</f>
        <v>0</v>
      </c>
      <c r="K7">
        <f>[4]p22!K7</f>
        <v>0</v>
      </c>
    </row>
    <row r="8" spans="1:11" x14ac:dyDescent="0.2">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2">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2">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2">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2">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2">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2">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2">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2">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2">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2">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2">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2">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2">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2">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2">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2">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2">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2">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5" thickBot="1" x14ac:dyDescent="0.25">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x14ac:dyDescent="0.2">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2">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x14ac:dyDescent="0.2">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x14ac:dyDescent="0.2">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x14ac:dyDescent="0.2">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x14ac:dyDescent="0.2">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x14ac:dyDescent="0.2">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x14ac:dyDescent="0.2">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2">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2">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2">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2">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
      <c r="A76" t="s">
        <v>437</v>
      </c>
      <c r="B76">
        <f>[4]p22!B76</f>
        <v>0</v>
      </c>
      <c r="C76">
        <f>[4]p22!C76</f>
        <v>0</v>
      </c>
      <c r="D76">
        <f>[4]p22!D76</f>
        <v>0</v>
      </c>
      <c r="E76">
        <f>[4]p22!E76</f>
        <v>0</v>
      </c>
      <c r="F76">
        <f>[4]p22!F76</f>
        <v>0</v>
      </c>
      <c r="G76">
        <f>[4]p22!G76</f>
        <v>0</v>
      </c>
      <c r="H76">
        <f>[4]p22!H76</f>
        <v>0</v>
      </c>
      <c r="I76">
        <f>[4]p22!I76</f>
        <v>0</v>
      </c>
      <c r="J76">
        <f>[4]p22!J76</f>
        <v>0</v>
      </c>
      <c r="K76">
        <f>[4]p22!K76</f>
        <v>0</v>
      </c>
    </row>
    <row r="77" spans="1:13" ht="13.5" thickBot="1" x14ac:dyDescent="0.25">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2">
      <c r="A78" t="s">
        <v>247</v>
      </c>
      <c r="B78">
        <f>[4]p22!B78</f>
        <v>1</v>
      </c>
    </row>
    <row r="79" spans="1:13" x14ac:dyDescent="0.2">
      <c r="A79" t="s">
        <v>248</v>
      </c>
      <c r="B79">
        <f>[4]p22!B79</f>
        <v>50000</v>
      </c>
    </row>
    <row r="80" spans="1:13" x14ac:dyDescent="0.2">
      <c r="A80" t="s">
        <v>249</v>
      </c>
      <c r="B80">
        <f>[4]p22!B80</f>
        <v>50000</v>
      </c>
    </row>
    <row r="81" spans="1:2" x14ac:dyDescent="0.2">
      <c r="A81" t="s">
        <v>250</v>
      </c>
      <c r="B81">
        <f>[4]p22!B81</f>
        <v>0</v>
      </c>
    </row>
    <row r="82" spans="1:2" x14ac:dyDescent="0.2">
      <c r="A82" t="s">
        <v>251</v>
      </c>
      <c r="B82">
        <f>[4]p22!B82</f>
        <v>0</v>
      </c>
    </row>
    <row r="83" spans="1:2" x14ac:dyDescent="0.2">
      <c r="A83" t="s">
        <v>252</v>
      </c>
      <c r="B83">
        <f>[4]p22!B83</f>
        <v>0</v>
      </c>
    </row>
    <row r="84" spans="1:2" x14ac:dyDescent="0.2">
      <c r="A84" t="s">
        <v>253</v>
      </c>
      <c r="B84">
        <f>[4]p22!B84</f>
        <v>0</v>
      </c>
    </row>
    <row r="85" spans="1:2" x14ac:dyDescent="0.2">
      <c r="A85" t="s">
        <v>254</v>
      </c>
      <c r="B85">
        <f>[4]p22!B85</f>
        <v>57828</v>
      </c>
    </row>
    <row r="86" spans="1:2" x14ac:dyDescent="0.2">
      <c r="A86" t="s">
        <v>255</v>
      </c>
      <c r="B86">
        <f>[4]p22!B86</f>
        <v>27311</v>
      </c>
    </row>
    <row r="87" spans="1:2" x14ac:dyDescent="0.2">
      <c r="A87" t="s">
        <v>256</v>
      </c>
      <c r="B87">
        <f>[4]p22!B87</f>
        <v>21443</v>
      </c>
    </row>
    <row r="88" spans="1:2" x14ac:dyDescent="0.2">
      <c r="A88" t="s">
        <v>257</v>
      </c>
      <c r="B88">
        <f>[4]p22!B88</f>
        <v>39495</v>
      </c>
    </row>
    <row r="89" spans="1:2" x14ac:dyDescent="0.2">
      <c r="A89" t="s">
        <v>258</v>
      </c>
      <c r="B89">
        <f>[4]p22!B89</f>
        <v>44303</v>
      </c>
    </row>
    <row r="90" spans="1:2" x14ac:dyDescent="0.2">
      <c r="A90" t="s">
        <v>259</v>
      </c>
      <c r="B90">
        <f>[4]p22!B90</f>
        <v>115747</v>
      </c>
    </row>
    <row r="91" spans="1:2" x14ac:dyDescent="0.2">
      <c r="A91" t="s">
        <v>260</v>
      </c>
      <c r="B91">
        <f>[4]p22!B91</f>
        <v>57828</v>
      </c>
    </row>
    <row r="92" spans="1:2" x14ac:dyDescent="0.2">
      <c r="A92" t="s">
        <v>261</v>
      </c>
      <c r="B92">
        <f>[4]p22!B92</f>
        <v>27311</v>
      </c>
    </row>
    <row r="93" spans="1:2" x14ac:dyDescent="0.2">
      <c r="A93" t="s">
        <v>262</v>
      </c>
      <c r="B93">
        <f>[4]p22!B93</f>
        <v>21443</v>
      </c>
    </row>
    <row r="94" spans="1:2" x14ac:dyDescent="0.2">
      <c r="A94" t="s">
        <v>263</v>
      </c>
      <c r="B94">
        <f>[4]p22!B94</f>
        <v>39495</v>
      </c>
    </row>
    <row r="95" spans="1:2" x14ac:dyDescent="0.2">
      <c r="A95" t="s">
        <v>264</v>
      </c>
      <c r="B95">
        <f>[4]p22!B95</f>
        <v>44303</v>
      </c>
    </row>
    <row r="96" spans="1:2" x14ac:dyDescent="0.2">
      <c r="A96" t="s">
        <v>265</v>
      </c>
      <c r="B96">
        <f>[4]p22!B96</f>
        <v>115747</v>
      </c>
    </row>
    <row r="97" spans="1:2" x14ac:dyDescent="0.2">
      <c r="A97" t="s">
        <v>266</v>
      </c>
      <c r="B97">
        <f>[4]p22!B97</f>
        <v>0</v>
      </c>
    </row>
    <row r="98" spans="1:2" x14ac:dyDescent="0.2">
      <c r="A98" t="s">
        <v>267</v>
      </c>
      <c r="B98">
        <f>[4]p22!B98</f>
        <v>0</v>
      </c>
    </row>
    <row r="99" spans="1:2" x14ac:dyDescent="0.2">
      <c r="A99" t="s">
        <v>268</v>
      </c>
      <c r="B99">
        <f>[4]p22!B99</f>
        <v>0</v>
      </c>
    </row>
    <row r="100" spans="1:2" x14ac:dyDescent="0.2">
      <c r="A100" t="s">
        <v>269</v>
      </c>
      <c r="B100">
        <f>[4]p22!B100</f>
        <v>0</v>
      </c>
    </row>
    <row r="101" spans="1:2" x14ac:dyDescent="0.2">
      <c r="A101" t="s">
        <v>270</v>
      </c>
      <c r="B101">
        <f>[4]p22!B101</f>
        <v>0</v>
      </c>
    </row>
    <row r="102" spans="1:2" x14ac:dyDescent="0.2">
      <c r="A102" t="s">
        <v>271</v>
      </c>
      <c r="B102">
        <f>[4]p22!B102</f>
        <v>0</v>
      </c>
    </row>
    <row r="103" spans="1:2" x14ac:dyDescent="0.2">
      <c r="A103" t="s">
        <v>272</v>
      </c>
      <c r="B103">
        <f>[4]p22!B103</f>
        <v>240448824</v>
      </c>
    </row>
    <row r="104" spans="1:2" x14ac:dyDescent="0.2">
      <c r="A104" t="s">
        <v>273</v>
      </c>
      <c r="B104">
        <f>[4]p22!B104</f>
        <v>10968780.375</v>
      </c>
    </row>
    <row r="105" spans="1:2" x14ac:dyDescent="0.2">
      <c r="A105" t="s">
        <v>274</v>
      </c>
      <c r="B105">
        <f>[4]p22!B105</f>
        <v>7092272.2499999991</v>
      </c>
    </row>
    <row r="106" spans="1:2" x14ac:dyDescent="0.2">
      <c r="A106" t="s">
        <v>275</v>
      </c>
      <c r="B106">
        <f>[4]p22!B106</f>
        <v>1231651.575</v>
      </c>
    </row>
    <row r="107" spans="1:2" x14ac:dyDescent="0.2">
      <c r="A107" t="s">
        <v>276</v>
      </c>
      <c r="B107">
        <f>[4]p22!B107</f>
        <v>2135183.085</v>
      </c>
    </row>
    <row r="108" spans="1:2" x14ac:dyDescent="0.2">
      <c r="A108" t="s">
        <v>277</v>
      </c>
      <c r="B108">
        <f>[4]p22!B108</f>
        <v>5031522.09</v>
      </c>
    </row>
    <row r="109" spans="1:2" x14ac:dyDescent="0.2">
      <c r="A109" t="s">
        <v>278</v>
      </c>
      <c r="B109">
        <f>[4]p22!B109</f>
        <v>1734.3347760229899</v>
      </c>
    </row>
    <row r="110" spans="1:2" x14ac:dyDescent="0.2">
      <c r="A110" t="s">
        <v>279</v>
      </c>
      <c r="B110">
        <f>[4]p22!B110</f>
        <v>258.58634494704916</v>
      </c>
    </row>
    <row r="111" spans="1:2" x14ac:dyDescent="0.2">
      <c r="A111" t="s">
        <v>280</v>
      </c>
      <c r="B111">
        <f>[4]p22!B111</f>
        <v>138.35704392992389</v>
      </c>
    </row>
    <row r="112" spans="1:2" x14ac:dyDescent="0.2">
      <c r="A112" t="s">
        <v>281</v>
      </c>
      <c r="B112">
        <f>[4]p22!B112</f>
        <v>13.458228089161834</v>
      </c>
    </row>
    <row r="113" spans="1:2" x14ac:dyDescent="0.2">
      <c r="A113" t="s">
        <v>282</v>
      </c>
      <c r="B113">
        <f>[4]p22!B113</f>
        <v>15.868657000653505</v>
      </c>
    </row>
    <row r="114" spans="1:2" x14ac:dyDescent="0.2">
      <c r="A114" t="s">
        <v>283</v>
      </c>
      <c r="B114">
        <f>[4]p22!B114</f>
        <v>20.086907595763929</v>
      </c>
    </row>
    <row r="115" spans="1:2" x14ac:dyDescent="0.2">
      <c r="A115" t="s">
        <v>284</v>
      </c>
      <c r="B115">
        <f>[4]p22!B115</f>
        <v>14999971</v>
      </c>
    </row>
    <row r="116" spans="1:2" x14ac:dyDescent="0.2">
      <c r="A116" t="s">
        <v>285</v>
      </c>
      <c r="B116">
        <f>[4]p22!B116</f>
        <v>800000</v>
      </c>
    </row>
    <row r="117" spans="1:2" x14ac:dyDescent="0.2">
      <c r="A117" t="s">
        <v>286</v>
      </c>
      <c r="B117">
        <f>[4]p22!B117</f>
        <v>799999.6</v>
      </c>
    </row>
    <row r="118" spans="1:2" x14ac:dyDescent="0.2">
      <c r="A118" t="s">
        <v>287</v>
      </c>
      <c r="B118">
        <f>[4]p22!B118</f>
        <v>150000.26999999999</v>
      </c>
    </row>
    <row r="119" spans="1:2" x14ac:dyDescent="0.2">
      <c r="A119" t="s">
        <v>288</v>
      </c>
      <c r="B119">
        <f>[4]p22!B119</f>
        <v>300000.13</v>
      </c>
    </row>
    <row r="120" spans="1:2" x14ac:dyDescent="0.2">
      <c r="A120" t="s">
        <v>289</v>
      </c>
      <c r="B120">
        <f>[4]p22!B120</f>
        <v>800000</v>
      </c>
    </row>
    <row r="121" spans="1:2" x14ac:dyDescent="0.2">
      <c r="A121" t="s">
        <v>290</v>
      </c>
      <c r="B121">
        <f>[4]p22!B121</f>
        <v>21640394.16</v>
      </c>
    </row>
    <row r="122" spans="1:2" x14ac:dyDescent="0.2">
      <c r="A122" t="s">
        <v>291</v>
      </c>
      <c r="B122">
        <f>[4]p22!B122</f>
        <v>756845.84587499988</v>
      </c>
    </row>
    <row r="123" spans="1:2" x14ac:dyDescent="0.2">
      <c r="A123" t="s">
        <v>292</v>
      </c>
      <c r="B123">
        <f>[4]p22!B123</f>
        <v>0</v>
      </c>
    </row>
    <row r="124" spans="1:2" x14ac:dyDescent="0.2">
      <c r="A124" t="s">
        <v>293</v>
      </c>
      <c r="B124">
        <f>[4]p22!B124</f>
        <v>141639.931125</v>
      </c>
    </row>
    <row r="125" spans="1:2" x14ac:dyDescent="0.2">
      <c r="A125" t="s">
        <v>294</v>
      </c>
      <c r="B125">
        <f>[4]p22!B125</f>
        <v>245546.054775</v>
      </c>
    </row>
    <row r="126" spans="1:2" x14ac:dyDescent="0.2">
      <c r="A126" t="s">
        <v>295</v>
      </c>
      <c r="B126">
        <f>[4]p22!B126</f>
        <v>289312.52017500001</v>
      </c>
    </row>
    <row r="127" spans="1:2" x14ac:dyDescent="0.2">
      <c r="A127" t="s">
        <v>296</v>
      </c>
      <c r="B127">
        <f>[4]p22!B127</f>
        <v>48798</v>
      </c>
    </row>
    <row r="128" spans="1:2" x14ac:dyDescent="0.2">
      <c r="A128" t="s">
        <v>297</v>
      </c>
      <c r="B128">
        <f>[4]p22!B128</f>
        <v>27171</v>
      </c>
    </row>
    <row r="129" spans="1:2" x14ac:dyDescent="0.2">
      <c r="A129" t="s">
        <v>298</v>
      </c>
      <c r="B129">
        <f>[4]p22!B129</f>
        <v>17775</v>
      </c>
    </row>
    <row r="130" spans="1:2" x14ac:dyDescent="0.2">
      <c r="A130" t="s">
        <v>299</v>
      </c>
      <c r="B130">
        <f>[4]p22!B130</f>
        <v>35599</v>
      </c>
    </row>
    <row r="131" spans="1:2" x14ac:dyDescent="0.2">
      <c r="A131" t="s">
        <v>300</v>
      </c>
      <c r="B131">
        <f>[4]p22!B131</f>
        <v>46222</v>
      </c>
    </row>
    <row r="132" spans="1:2" x14ac:dyDescent="0.2">
      <c r="A132" t="s">
        <v>301</v>
      </c>
      <c r="B132">
        <f>[4]p22!B132</f>
        <v>122315</v>
      </c>
    </row>
    <row r="133" spans="1:2" x14ac:dyDescent="0.2">
      <c r="A133" t="s">
        <v>302</v>
      </c>
      <c r="B133">
        <f>[4]p22!B133</f>
        <v>48798</v>
      </c>
    </row>
    <row r="134" spans="1:2" x14ac:dyDescent="0.2">
      <c r="A134" t="s">
        <v>303</v>
      </c>
      <c r="B134">
        <f>[4]p22!B134</f>
        <v>27171</v>
      </c>
    </row>
    <row r="135" spans="1:2" x14ac:dyDescent="0.2">
      <c r="A135" t="s">
        <v>304</v>
      </c>
      <c r="B135">
        <f>[4]p22!B135</f>
        <v>17775</v>
      </c>
    </row>
    <row r="136" spans="1:2" x14ac:dyDescent="0.2">
      <c r="A136" t="s">
        <v>305</v>
      </c>
      <c r="B136">
        <f>[4]p22!B136</f>
        <v>35599</v>
      </c>
    </row>
    <row r="137" spans="1:2" x14ac:dyDescent="0.2">
      <c r="A137" t="s">
        <v>306</v>
      </c>
      <c r="B137">
        <f>[4]p22!B137</f>
        <v>46222</v>
      </c>
    </row>
    <row r="138" spans="1:2" x14ac:dyDescent="0.2">
      <c r="A138" t="s">
        <v>307</v>
      </c>
      <c r="B138">
        <f>[4]p22!B138</f>
        <v>122315</v>
      </c>
    </row>
    <row r="139" spans="1:2" x14ac:dyDescent="0.2">
      <c r="A139" t="s">
        <v>308</v>
      </c>
      <c r="B139">
        <f>[4]p22!B139</f>
        <v>0</v>
      </c>
    </row>
    <row r="140" spans="1:2" x14ac:dyDescent="0.2">
      <c r="A140" t="s">
        <v>309</v>
      </c>
      <c r="B140">
        <f>[4]p22!B140</f>
        <v>0</v>
      </c>
    </row>
    <row r="141" spans="1:2" x14ac:dyDescent="0.2">
      <c r="A141" t="s">
        <v>310</v>
      </c>
      <c r="B141">
        <f>[4]p22!B141</f>
        <v>0</v>
      </c>
    </row>
    <row r="142" spans="1:2" x14ac:dyDescent="0.2">
      <c r="A142" t="s">
        <v>311</v>
      </c>
      <c r="B142">
        <f>[4]p22!B142</f>
        <v>0</v>
      </c>
    </row>
    <row r="143" spans="1:2" x14ac:dyDescent="0.2">
      <c r="A143" t="s">
        <v>312</v>
      </c>
      <c r="B143">
        <f>[4]p22!B143</f>
        <v>0</v>
      </c>
    </row>
    <row r="144" spans="1:2" x14ac:dyDescent="0.2">
      <c r="A144" t="s">
        <v>313</v>
      </c>
      <c r="B144">
        <f>[4]p22!B144</f>
        <v>0</v>
      </c>
    </row>
    <row r="145" spans="1:2" x14ac:dyDescent="0.2">
      <c r="A145" t="s">
        <v>314</v>
      </c>
      <c r="B145">
        <f>[4]p22!B145</f>
        <v>308964537</v>
      </c>
    </row>
    <row r="146" spans="1:2" x14ac:dyDescent="0.2">
      <c r="A146" t="s">
        <v>315</v>
      </c>
      <c r="B146">
        <f>[4]p22!B146</f>
        <v>12838297.5</v>
      </c>
    </row>
    <row r="147" spans="1:2" x14ac:dyDescent="0.2">
      <c r="A147" t="s">
        <v>316</v>
      </c>
      <c r="B147">
        <f>[4]p22!B147</f>
        <v>8818621.875</v>
      </c>
    </row>
    <row r="148" spans="1:2" x14ac:dyDescent="0.2">
      <c r="A148" t="s">
        <v>317</v>
      </c>
      <c r="B148">
        <f>[4]p22!B148</f>
        <v>1446565.365</v>
      </c>
    </row>
    <row r="149" spans="1:2" x14ac:dyDescent="0.2">
      <c r="A149" t="s">
        <v>318</v>
      </c>
      <c r="B149">
        <f>[4]p22!B149</f>
        <v>2620787.4</v>
      </c>
    </row>
    <row r="150" spans="1:2" x14ac:dyDescent="0.2">
      <c r="A150" t="s">
        <v>319</v>
      </c>
      <c r="B150">
        <f>[4]p22!B150</f>
        <v>6357322.125</v>
      </c>
    </row>
    <row r="151" spans="1:2" x14ac:dyDescent="0.2">
      <c r="A151" t="s">
        <v>320</v>
      </c>
      <c r="B151">
        <f>[4]p22!B151</f>
        <v>2605.9091918144418</v>
      </c>
    </row>
    <row r="152" spans="1:2" x14ac:dyDescent="0.2">
      <c r="A152" t="s">
        <v>321</v>
      </c>
      <c r="B152">
        <f>[4]p22!B152</f>
        <v>358.49848199641036</v>
      </c>
    </row>
    <row r="153" spans="1:2" x14ac:dyDescent="0.2">
      <c r="A153" t="s">
        <v>322</v>
      </c>
      <c r="B153">
        <f>[4]p22!B153</f>
        <v>207.88713777396106</v>
      </c>
    </row>
    <row r="154" spans="1:2" x14ac:dyDescent="0.2">
      <c r="A154" t="s">
        <v>323</v>
      </c>
      <c r="B154">
        <f>[4]p22!B154</f>
        <v>19.416518635007595</v>
      </c>
    </row>
    <row r="155" spans="1:2" x14ac:dyDescent="0.2">
      <c r="A155" t="s">
        <v>324</v>
      </c>
      <c r="B155">
        <f>[4]p22!B155</f>
        <v>22.894104062173135</v>
      </c>
    </row>
    <row r="156" spans="1:2" x14ac:dyDescent="0.2">
      <c r="A156" t="s">
        <v>325</v>
      </c>
      <c r="B156">
        <f>[4]p22!B156</f>
        <v>28.679878559712829</v>
      </c>
    </row>
    <row r="157" spans="1:2" x14ac:dyDescent="0.2">
      <c r="A157" t="s">
        <v>326</v>
      </c>
      <c r="B157">
        <f>[4]p22!B157</f>
        <v>19999991</v>
      </c>
    </row>
    <row r="158" spans="1:2" x14ac:dyDescent="0.2">
      <c r="A158" t="s">
        <v>327</v>
      </c>
      <c r="B158">
        <f>[4]p22!B158</f>
        <v>1000000</v>
      </c>
    </row>
    <row r="159" spans="1:2" x14ac:dyDescent="0.2">
      <c r="A159" t="s">
        <v>328</v>
      </c>
      <c r="B159">
        <f>[4]p22!B159</f>
        <v>999999.5</v>
      </c>
    </row>
    <row r="160" spans="1:2" x14ac:dyDescent="0.2">
      <c r="A160" t="s">
        <v>329</v>
      </c>
      <c r="B160">
        <f>[4]p22!B160</f>
        <v>100000.18</v>
      </c>
    </row>
    <row r="161" spans="1:2" x14ac:dyDescent="0.2">
      <c r="A161" t="s">
        <v>330</v>
      </c>
      <c r="B161">
        <f>[4]p22!B161</f>
        <v>200000.35</v>
      </c>
    </row>
    <row r="162" spans="1:2" x14ac:dyDescent="0.2">
      <c r="A162" t="s">
        <v>331</v>
      </c>
      <c r="B162">
        <f>[4]p22!B162</f>
        <v>550000</v>
      </c>
    </row>
    <row r="163" spans="1:2" x14ac:dyDescent="0.2">
      <c r="A163" t="s">
        <v>332</v>
      </c>
      <c r="B163">
        <f>[4]p22!B163</f>
        <v>27806808.330000002</v>
      </c>
    </row>
    <row r="164" spans="1:2" x14ac:dyDescent="0.2">
      <c r="A164" t="s">
        <v>333</v>
      </c>
      <c r="B164">
        <f>[4]p22!B164</f>
        <v>0</v>
      </c>
    </row>
    <row r="165" spans="1:2" x14ac:dyDescent="0.2">
      <c r="A165" t="s">
        <v>334</v>
      </c>
      <c r="B165">
        <f>[4]p22!B165</f>
        <v>811313.21250000002</v>
      </c>
    </row>
    <row r="166" spans="1:2" x14ac:dyDescent="0.2">
      <c r="A166" t="s">
        <v>335</v>
      </c>
      <c r="B166">
        <f>[4]p22!B166</f>
        <v>166355.01697500001</v>
      </c>
    </row>
    <row r="167" spans="1:2" x14ac:dyDescent="0.2">
      <c r="A167" t="s">
        <v>336</v>
      </c>
      <c r="B167">
        <f>[4]p22!B167</f>
        <v>301390.55100000004</v>
      </c>
    </row>
    <row r="168" spans="1:2" x14ac:dyDescent="0.2">
      <c r="A168" t="s">
        <v>337</v>
      </c>
      <c r="B168">
        <f>[4]p22!B168</f>
        <v>0</v>
      </c>
    </row>
    <row r="169" spans="1:2" x14ac:dyDescent="0.2">
      <c r="A169" t="s">
        <v>338</v>
      </c>
      <c r="B169">
        <f>[4]p22!B169</f>
        <v>3</v>
      </c>
    </row>
    <row r="170" spans="1:2" x14ac:dyDescent="0.2">
      <c r="A170" t="s">
        <v>339</v>
      </c>
      <c r="B170">
        <f>[4]p22!B170</f>
        <v>6</v>
      </c>
    </row>
    <row r="171" spans="1:2" x14ac:dyDescent="0.2">
      <c r="A171" t="s">
        <v>340</v>
      </c>
      <c r="B171">
        <f>[4]p22!B171</f>
        <v>296127</v>
      </c>
    </row>
    <row r="172" spans="1:2" x14ac:dyDescent="0.2">
      <c r="A172" t="s">
        <v>341</v>
      </c>
      <c r="B172">
        <f>[4]p22!B172</f>
        <v>8130162.25</v>
      </c>
    </row>
    <row r="173" spans="1:2" x14ac:dyDescent="0.2">
      <c r="A173" t="s">
        <v>342</v>
      </c>
      <c r="B173">
        <f>[4]p22!B173</f>
        <v>30272643.399999999</v>
      </c>
    </row>
    <row r="174" spans="1:2" x14ac:dyDescent="0.2">
      <c r="A174" t="s">
        <v>343</v>
      </c>
      <c r="B174">
        <f>[4]p22!B174</f>
        <v>296127</v>
      </c>
    </row>
    <row r="175" spans="1:2" x14ac:dyDescent="0.2">
      <c r="A175" t="s">
        <v>344</v>
      </c>
      <c r="B175">
        <f>[4]p22!B175</f>
        <v>8130162.25</v>
      </c>
    </row>
    <row r="176" spans="1:2" x14ac:dyDescent="0.2">
      <c r="A176" t="s">
        <v>345</v>
      </c>
      <c r="B176">
        <f>[4]p22!B176</f>
        <v>30272643.399999999</v>
      </c>
    </row>
    <row r="177" spans="1:2" x14ac:dyDescent="0.2">
      <c r="A177" t="s">
        <v>346</v>
      </c>
      <c r="B177">
        <f>[4]p22!B177</f>
        <v>292426</v>
      </c>
    </row>
    <row r="178" spans="1:2" x14ac:dyDescent="0.2">
      <c r="A178" t="s">
        <v>347</v>
      </c>
      <c r="B178">
        <f>[4]p22!B178</f>
        <v>7883806.9563380294</v>
      </c>
    </row>
    <row r="179" spans="1:2" x14ac:dyDescent="0.2">
      <c r="A179" t="s">
        <v>348</v>
      </c>
      <c r="B179">
        <f>[4]p22!B179</f>
        <v>29186641.199999999</v>
      </c>
    </row>
    <row r="180" spans="1:2" x14ac:dyDescent="0.2">
      <c r="A180" t="s">
        <v>349</v>
      </c>
      <c r="B180">
        <f>[4]p22!B180</f>
        <v>294621</v>
      </c>
    </row>
    <row r="181" spans="1:2" x14ac:dyDescent="0.2">
      <c r="A181" t="s">
        <v>350</v>
      </c>
      <c r="B181">
        <f>[4]p22!B181</f>
        <v>1802892</v>
      </c>
    </row>
    <row r="182" spans="1:2" x14ac:dyDescent="0.2">
      <c r="A182" t="s">
        <v>351</v>
      </c>
      <c r="B182">
        <f>[4]p22!B182</f>
        <v>6326007</v>
      </c>
    </row>
    <row r="183" spans="1:2" x14ac:dyDescent="0.2">
      <c r="A183" t="s">
        <v>352</v>
      </c>
      <c r="B183">
        <f>[4]p22!B183</f>
        <v>294621</v>
      </c>
    </row>
    <row r="184" spans="1:2" x14ac:dyDescent="0.2">
      <c r="A184" t="s">
        <v>353</v>
      </c>
      <c r="B184">
        <f>[4]p22!B184</f>
        <v>1802892</v>
      </c>
    </row>
    <row r="185" spans="1:2" x14ac:dyDescent="0.2">
      <c r="A185" t="s">
        <v>354</v>
      </c>
      <c r="B185">
        <f>[4]p22!B185</f>
        <v>6326007</v>
      </c>
    </row>
    <row r="186" spans="1:2" x14ac:dyDescent="0.2">
      <c r="A186" t="s">
        <v>355</v>
      </c>
      <c r="B186">
        <f>[4]p22!B186</f>
        <v>290938</v>
      </c>
    </row>
    <row r="187" spans="1:2" x14ac:dyDescent="0.2">
      <c r="A187" t="s">
        <v>356</v>
      </c>
      <c r="B187">
        <f>[4]p22!B187</f>
        <v>1795526</v>
      </c>
    </row>
    <row r="188" spans="1:2" x14ac:dyDescent="0.2">
      <c r="A188" t="s">
        <v>357</v>
      </c>
      <c r="B188">
        <f>[4]p22!B188</f>
        <v>6222085</v>
      </c>
    </row>
    <row r="189" spans="1:2" x14ac:dyDescent="0.2">
      <c r="A189" t="s">
        <v>358</v>
      </c>
      <c r="B189">
        <f>[4]p22!B189</f>
        <v>0</v>
      </c>
    </row>
    <row r="190" spans="1:2" x14ac:dyDescent="0.2">
      <c r="A190" t="s">
        <v>359</v>
      </c>
      <c r="B190">
        <f>[4]p22!B190</f>
        <v>0</v>
      </c>
    </row>
    <row r="191" spans="1:2" x14ac:dyDescent="0.2">
      <c r="A191" t="s">
        <v>360</v>
      </c>
      <c r="B191">
        <f>[4]p22!B191</f>
        <v>0</v>
      </c>
    </row>
    <row r="192" spans="1:2" x14ac:dyDescent="0.2">
      <c r="A192" t="s">
        <v>361</v>
      </c>
      <c r="B192">
        <f>[4]p22!B192</f>
        <v>71631</v>
      </c>
    </row>
    <row r="193" spans="1:2" x14ac:dyDescent="0.2">
      <c r="A193" t="s">
        <v>362</v>
      </c>
      <c r="B193">
        <f>[4]p22!B193</f>
        <v>9289363.0999999996</v>
      </c>
    </row>
    <row r="194" spans="1:2" x14ac:dyDescent="0.2">
      <c r="A194" t="s">
        <v>363</v>
      </c>
      <c r="B194">
        <f>[4]p22!B194</f>
        <v>129.68356701685425</v>
      </c>
    </row>
    <row r="195" spans="1:2" x14ac:dyDescent="0.2">
      <c r="A195" t="s">
        <v>364</v>
      </c>
      <c r="B195">
        <f>[4]p22!B195</f>
        <v>0</v>
      </c>
    </row>
    <row r="196" spans="1:2" x14ac:dyDescent="0.2">
      <c r="A196" t="s">
        <v>365</v>
      </c>
      <c r="B196">
        <f>[4]p22!B196</f>
        <v>0</v>
      </c>
    </row>
    <row r="197" spans="1:2" x14ac:dyDescent="0.2">
      <c r="A197" t="s">
        <v>366</v>
      </c>
      <c r="B197">
        <f>[4]p22!B197</f>
        <v>0</v>
      </c>
    </row>
    <row r="198" spans="1:2" x14ac:dyDescent="0.2">
      <c r="A198" t="s">
        <v>367</v>
      </c>
      <c r="B198">
        <f>[4]p22!B198</f>
        <v>0</v>
      </c>
    </row>
    <row r="199" spans="1:2" x14ac:dyDescent="0.2">
      <c r="A199" t="s">
        <v>368</v>
      </c>
      <c r="B199">
        <f>[4]p22!B199</f>
        <v>0</v>
      </c>
    </row>
    <row r="200" spans="1:2" x14ac:dyDescent="0.2">
      <c r="A200" t="s">
        <v>369</v>
      </c>
      <c r="B200">
        <f>[4]p22!B200</f>
        <v>0</v>
      </c>
    </row>
    <row r="201" spans="1:2" x14ac:dyDescent="0.2">
      <c r="A201" t="s">
        <v>370</v>
      </c>
      <c r="B201">
        <f>[4]p22!B201</f>
        <v>93151</v>
      </c>
    </row>
    <row r="202" spans="1:2" x14ac:dyDescent="0.2">
      <c r="A202" t="s">
        <v>371</v>
      </c>
      <c r="B202">
        <f>[4]p22!B202</f>
        <v>2570133</v>
      </c>
    </row>
    <row r="203" spans="1:2" x14ac:dyDescent="0.2">
      <c r="A203" t="s">
        <v>372</v>
      </c>
      <c r="B203">
        <f>[4]p22!B203</f>
        <v>27.591037298766889</v>
      </c>
    </row>
    <row r="204" spans="1:2" x14ac:dyDescent="0.2">
      <c r="A204" t="s">
        <v>373</v>
      </c>
      <c r="B204">
        <f>[4]p22!B204</f>
        <v>0</v>
      </c>
    </row>
    <row r="205" spans="1:2" x14ac:dyDescent="0.2">
      <c r="A205" t="s">
        <v>374</v>
      </c>
      <c r="B205">
        <f>[4]p22!B205</f>
        <v>0</v>
      </c>
    </row>
    <row r="206" spans="1:2" x14ac:dyDescent="0.2">
      <c r="A206" t="s">
        <v>375</v>
      </c>
      <c r="B206">
        <f>[4]p22!B206</f>
        <v>0</v>
      </c>
    </row>
    <row r="207" spans="1:2" x14ac:dyDescent="0.2">
      <c r="A207" t="s">
        <v>376</v>
      </c>
      <c r="B207">
        <f>[4]p22!B207</f>
        <v>92664</v>
      </c>
    </row>
    <row r="208" spans="1:2" x14ac:dyDescent="0.2">
      <c r="A208" t="s">
        <v>377</v>
      </c>
      <c r="B208">
        <f>[4]p22!B208</f>
        <v>172973</v>
      </c>
    </row>
    <row r="209" spans="1:2" x14ac:dyDescent="0.2">
      <c r="A209" t="s">
        <v>378</v>
      </c>
      <c r="B209">
        <f>[4]p22!B209</f>
        <v>0</v>
      </c>
    </row>
    <row r="210" spans="1:2" x14ac:dyDescent="0.2">
      <c r="A210" t="s">
        <v>379</v>
      </c>
      <c r="B210">
        <f>[4]p22!B210</f>
        <v>0</v>
      </c>
    </row>
    <row r="211" spans="1:2" x14ac:dyDescent="0.2">
      <c r="A211" t="s">
        <v>380</v>
      </c>
      <c r="B211">
        <f>[4]p22!B211</f>
        <v>579394.5</v>
      </c>
    </row>
    <row r="212" spans="1:2" x14ac:dyDescent="0.2">
      <c r="A212" t="s">
        <v>381</v>
      </c>
      <c r="B212">
        <f>[4]p22!B212</f>
        <v>586871</v>
      </c>
    </row>
    <row r="213" spans="1:2" x14ac:dyDescent="0.2">
      <c r="A213" t="s">
        <v>382</v>
      </c>
      <c r="B213">
        <f>[4]p22!B213</f>
        <v>31725119.800197177</v>
      </c>
    </row>
    <row r="214" spans="1:2" x14ac:dyDescent="0.2">
      <c r="A214" t="s">
        <v>137</v>
      </c>
      <c r="B214">
        <f>[4]p22!B214</f>
        <v>298340</v>
      </c>
    </row>
    <row r="215" spans="1:2" x14ac:dyDescent="0.2">
      <c r="A215" t="s">
        <v>383</v>
      </c>
      <c r="B215">
        <f>[4]p22!B215</f>
        <v>0</v>
      </c>
    </row>
    <row r="216" spans="1:2" x14ac:dyDescent="0.2">
      <c r="A216" t="s">
        <v>384</v>
      </c>
      <c r="B216">
        <f>[4]p22!B216</f>
        <v>32023459.800197177</v>
      </c>
    </row>
    <row r="217" spans="1:2" x14ac:dyDescent="0.2">
      <c r="A217" t="s">
        <v>385</v>
      </c>
      <c r="B217">
        <f>[4]p22!B217</f>
        <v>13875816</v>
      </c>
    </row>
    <row r="218" spans="1:2" x14ac:dyDescent="0.2">
      <c r="A218" t="s">
        <v>386</v>
      </c>
      <c r="B218">
        <f>[4]p22!B218</f>
        <v>845031.5</v>
      </c>
    </row>
    <row r="219" spans="1:2" x14ac:dyDescent="0.2">
      <c r="A219" t="s">
        <v>387</v>
      </c>
      <c r="B219">
        <f>[4]p22!B219</f>
        <v>3146826</v>
      </c>
    </row>
    <row r="220" spans="1:2" x14ac:dyDescent="0.2">
      <c r="A220" t="s">
        <v>388</v>
      </c>
      <c r="B220">
        <f>[4]p22!B220</f>
        <v>357933</v>
      </c>
    </row>
    <row r="221" spans="1:2" x14ac:dyDescent="0.2">
      <c r="A221" t="s">
        <v>145</v>
      </c>
      <c r="B221">
        <f>[4]p22!B221</f>
        <v>4300000</v>
      </c>
    </row>
    <row r="222" spans="1:2" x14ac:dyDescent="0.2">
      <c r="A222" t="s">
        <v>146</v>
      </c>
      <c r="B222">
        <f>[4]p22!B222</f>
        <v>480628</v>
      </c>
    </row>
    <row r="223" spans="1:2" x14ac:dyDescent="0.2">
      <c r="A223" t="s">
        <v>389</v>
      </c>
      <c r="B223">
        <f>[4]p22!B223</f>
        <v>132880</v>
      </c>
    </row>
    <row r="224" spans="1:2" x14ac:dyDescent="0.2">
      <c r="A224" t="s">
        <v>390</v>
      </c>
      <c r="B224">
        <f>[4]p22!B224</f>
        <v>0</v>
      </c>
    </row>
    <row r="225" spans="1:2" x14ac:dyDescent="0.2">
      <c r="A225" t="s">
        <v>391</v>
      </c>
      <c r="B225">
        <f>[4]p22!B225</f>
        <v>0</v>
      </c>
    </row>
    <row r="226" spans="1:2" x14ac:dyDescent="0.2">
      <c r="A226" t="s">
        <v>392</v>
      </c>
      <c r="B226">
        <f>[4]p22!B226</f>
        <v>1650000</v>
      </c>
    </row>
    <row r="227" spans="1:2" x14ac:dyDescent="0.2">
      <c r="A227" t="s">
        <v>152</v>
      </c>
      <c r="B227">
        <f>[4]p22!B227</f>
        <v>160000</v>
      </c>
    </row>
    <row r="228" spans="1:2" x14ac:dyDescent="0.2">
      <c r="A228" t="s">
        <v>393</v>
      </c>
      <c r="B228">
        <f>[4]p22!B228</f>
        <v>0</v>
      </c>
    </row>
    <row r="229" spans="1:2" x14ac:dyDescent="0.2">
      <c r="A229" t="s">
        <v>394</v>
      </c>
      <c r="B229">
        <f>[4]p22!B229</f>
        <v>213286</v>
      </c>
    </row>
    <row r="230" spans="1:2" x14ac:dyDescent="0.2">
      <c r="A230" t="s">
        <v>395</v>
      </c>
      <c r="B230">
        <f>[4]p22!B230</f>
        <v>2171734.9690505248</v>
      </c>
    </row>
    <row r="231" spans="1:2" x14ac:dyDescent="0.2">
      <c r="A231" t="s">
        <v>396</v>
      </c>
      <c r="B231">
        <f>[4]p22!B231</f>
        <v>27334135.469050527</v>
      </c>
    </row>
    <row r="232" spans="1:2" x14ac:dyDescent="0.2">
      <c r="A232" t="s">
        <v>397</v>
      </c>
      <c r="B232">
        <f>[4]p22!B232</f>
        <v>4689324.33114665</v>
      </c>
    </row>
    <row r="233" spans="1:2" x14ac:dyDescent="0.2">
      <c r="A233" t="s">
        <v>398</v>
      </c>
      <c r="B233">
        <f>[4]p22!B233</f>
        <v>1594370</v>
      </c>
    </row>
    <row r="234" spans="1:2" x14ac:dyDescent="0.2">
      <c r="A234" t="s">
        <v>243</v>
      </c>
      <c r="B234">
        <f>[4]p22!B234</f>
        <v>3094954.33114665</v>
      </c>
    </row>
    <row r="235" spans="1:2" x14ac:dyDescent="0.2">
      <c r="A235" t="s">
        <v>399</v>
      </c>
      <c r="B235">
        <f>[4]p22!B235</f>
        <v>6250000</v>
      </c>
    </row>
    <row r="236" spans="1:2" x14ac:dyDescent="0.2">
      <c r="A236" t="s">
        <v>400</v>
      </c>
      <c r="B236">
        <f>[4]p22!B236</f>
        <v>11666666.666666668</v>
      </c>
    </row>
    <row r="237" spans="1:2" x14ac:dyDescent="0.2">
      <c r="A237" t="s">
        <v>401</v>
      </c>
      <c r="B237">
        <f>[4]p22!B237</f>
        <v>10000000</v>
      </c>
    </row>
    <row r="238" spans="1:2" x14ac:dyDescent="0.2">
      <c r="A238" t="s">
        <v>402</v>
      </c>
      <c r="B238">
        <f>[4]p22!B238</f>
        <v>400</v>
      </c>
    </row>
    <row r="239" spans="1:2" x14ac:dyDescent="0.2">
      <c r="A239" t="s">
        <v>403</v>
      </c>
      <c r="B239">
        <f>[4]p22!B239</f>
        <v>300</v>
      </c>
    </row>
    <row r="240" spans="1:2" x14ac:dyDescent="0.2">
      <c r="A240" t="s">
        <v>404</v>
      </c>
      <c r="B240">
        <f>[4]p22!B240</f>
        <v>1000</v>
      </c>
    </row>
    <row r="241" spans="1:2" x14ac:dyDescent="0.2">
      <c r="A241" t="s">
        <v>405</v>
      </c>
      <c r="B241">
        <f>[4]p22!B241</f>
        <v>1.4</v>
      </c>
    </row>
    <row r="242" spans="1:2" x14ac:dyDescent="0.2">
      <c r="A242" t="s">
        <v>406</v>
      </c>
      <c r="B242">
        <f>[4]p22!B242</f>
        <v>2.2799999999999998</v>
      </c>
    </row>
    <row r="243" spans="1:2" x14ac:dyDescent="0.2">
      <c r="A243" t="s">
        <v>407</v>
      </c>
      <c r="B243">
        <f>[4]p22!B243</f>
        <v>53991782</v>
      </c>
    </row>
    <row r="244" spans="1:2" x14ac:dyDescent="0.2">
      <c r="A244" t="s">
        <v>408</v>
      </c>
      <c r="B244">
        <f>[4]p22!B244</f>
        <v>32430962</v>
      </c>
    </row>
    <row r="245" spans="1:2" x14ac:dyDescent="0.2">
      <c r="A245" t="s">
        <v>409</v>
      </c>
      <c r="B245">
        <f>[4]p22!B245</f>
        <v>45000</v>
      </c>
    </row>
    <row r="246" spans="1:2" x14ac:dyDescent="0.2">
      <c r="A246" t="s">
        <v>410</v>
      </c>
      <c r="B246">
        <f>[4]p22!B246</f>
        <v>0</v>
      </c>
    </row>
    <row r="247" spans="1:2" x14ac:dyDescent="0.2">
      <c r="A247" t="s">
        <v>411</v>
      </c>
      <c r="B247">
        <f>[4]p22!B247</f>
        <v>3.2</v>
      </c>
    </row>
    <row r="248" spans="1:2" x14ac:dyDescent="0.2">
      <c r="A248" t="s">
        <v>412</v>
      </c>
      <c r="B248">
        <f>[4]p22!B248</f>
        <v>3.2</v>
      </c>
    </row>
    <row r="249" spans="1:2" x14ac:dyDescent="0.2">
      <c r="A249" t="s">
        <v>413</v>
      </c>
      <c r="B249">
        <f>[4]p22!B249</f>
        <v>0</v>
      </c>
    </row>
    <row r="250" spans="1:2" x14ac:dyDescent="0.2">
      <c r="A250" t="s">
        <v>414</v>
      </c>
      <c r="B250">
        <f>[4]p22!B250</f>
        <v>0</v>
      </c>
    </row>
    <row r="251" spans="1:2" x14ac:dyDescent="0.2">
      <c r="A251" t="s">
        <v>415</v>
      </c>
      <c r="B251">
        <f>[4]p22!B251</f>
        <v>0</v>
      </c>
    </row>
    <row r="252" spans="1:2" x14ac:dyDescent="0.2">
      <c r="A252" t="s">
        <v>416</v>
      </c>
      <c r="B252">
        <f>[4]p22!B252</f>
        <v>0</v>
      </c>
    </row>
    <row r="253" spans="1:2" x14ac:dyDescent="0.2">
      <c r="A253" t="s">
        <v>417</v>
      </c>
      <c r="B253">
        <f>[4]p22!B253</f>
        <v>0</v>
      </c>
    </row>
    <row r="254" spans="1:2" x14ac:dyDescent="0.2">
      <c r="A254" t="s">
        <v>418</v>
      </c>
      <c r="B254">
        <f>[4]p22!B254</f>
        <v>0</v>
      </c>
    </row>
    <row r="255" spans="1:2" x14ac:dyDescent="0.2">
      <c r="A255" t="s">
        <v>419</v>
      </c>
      <c r="B255">
        <f>[4]p22!B255</f>
        <v>0</v>
      </c>
    </row>
    <row r="256" spans="1:2" x14ac:dyDescent="0.2">
      <c r="A256" t="s">
        <v>420</v>
      </c>
      <c r="B256">
        <f>[4]p22!B256</f>
        <v>0</v>
      </c>
    </row>
    <row r="257" spans="1:2" x14ac:dyDescent="0.2">
      <c r="A257" t="s">
        <v>421</v>
      </c>
      <c r="B257">
        <f>[4]p22!B257</f>
        <v>0</v>
      </c>
    </row>
    <row r="258" spans="1:2" x14ac:dyDescent="0.2">
      <c r="A258" t="s">
        <v>422</v>
      </c>
      <c r="B258">
        <f>[4]p22!B258</f>
        <v>0</v>
      </c>
    </row>
    <row r="259" spans="1:2" x14ac:dyDescent="0.2">
      <c r="A259" t="s">
        <v>423</v>
      </c>
      <c r="B259">
        <f>[4]p22!B259</f>
        <v>5</v>
      </c>
    </row>
    <row r="260" spans="1:2" x14ac:dyDescent="0.2">
      <c r="A260" t="s">
        <v>1065</v>
      </c>
      <c r="B260">
        <f>[4]p22!B260</f>
        <v>14.258377064380635</v>
      </c>
    </row>
    <row r="261" spans="1:2" x14ac:dyDescent="0.2">
      <c r="A261" t="s">
        <v>1066</v>
      </c>
      <c r="B261">
        <f>[4]p22!B261</f>
        <v>21.386291924739979</v>
      </c>
    </row>
    <row r="262" spans="1:2" x14ac:dyDescent="0.2">
      <c r="A262" t="s">
        <v>227</v>
      </c>
      <c r="B262">
        <f>[4]p22!B262</f>
        <v>89</v>
      </c>
    </row>
    <row r="263" spans="1:2" x14ac:dyDescent="0.2">
      <c r="A263" t="s">
        <v>228</v>
      </c>
      <c r="B263">
        <f>[4]p22!B263</f>
        <v>90</v>
      </c>
    </row>
    <row r="264" spans="1:2" x14ac:dyDescent="0.2">
      <c r="A264" t="s">
        <v>346</v>
      </c>
      <c r="B264">
        <f>[4]p22!B264</f>
        <v>292426</v>
      </c>
    </row>
    <row r="265" spans="1:2" x14ac:dyDescent="0.2">
      <c r="A265" t="s">
        <v>355</v>
      </c>
      <c r="B265">
        <f>[4]p22!B265</f>
        <v>290938</v>
      </c>
    </row>
    <row r="266" spans="1:2" x14ac:dyDescent="0.2">
      <c r="A266" t="s">
        <v>338</v>
      </c>
      <c r="B266">
        <f>[4]p22!B266</f>
        <v>3</v>
      </c>
    </row>
    <row r="267" spans="1:2" x14ac:dyDescent="0.2">
      <c r="A267" t="s">
        <v>339</v>
      </c>
      <c r="B267">
        <f>[4]p22!B267</f>
        <v>6</v>
      </c>
    </row>
    <row r="268" spans="1:2" x14ac:dyDescent="0.2">
      <c r="A268" t="s">
        <v>1067</v>
      </c>
      <c r="B268">
        <f>[4]p22!B268</f>
        <v>701822.4</v>
      </c>
    </row>
    <row r="269" spans="1:2" x14ac:dyDescent="0.2">
      <c r="A269" t="s">
        <v>1068</v>
      </c>
      <c r="B269">
        <f>[4]p22!B269</f>
        <v>872814</v>
      </c>
    </row>
    <row r="270" spans="1:2" x14ac:dyDescent="0.2">
      <c r="A270" t="s">
        <v>1069</v>
      </c>
      <c r="B270">
        <f>[4]p22!B270</f>
        <v>2422588.7541954014</v>
      </c>
    </row>
    <row r="271" spans="1:2" x14ac:dyDescent="0.2">
      <c r="A271" t="s">
        <v>1070</v>
      </c>
      <c r="B271">
        <f>[4]p22!B271</f>
        <v>0.72848304238476413</v>
      </c>
    </row>
    <row r="272" spans="1:2" x14ac:dyDescent="0.2">
      <c r="A272" t="s">
        <v>1071</v>
      </c>
      <c r="B272">
        <f>[4]p22!B272</f>
        <v>0.90082143123280944</v>
      </c>
    </row>
    <row r="273" spans="1:2" x14ac:dyDescent="0.2">
      <c r="A273" t="s">
        <v>1072</v>
      </c>
      <c r="B273">
        <f>[4]p22!B273</f>
        <v>0.43451746118940182</v>
      </c>
    </row>
    <row r="274" spans="1:2" x14ac:dyDescent="0.2">
      <c r="A274" t="s">
        <v>1073</v>
      </c>
      <c r="B274">
        <f>[4]p22!B274</f>
        <v>0.39830729034389045</v>
      </c>
    </row>
    <row r="275" spans="1:2" x14ac:dyDescent="0.2">
      <c r="A275" t="s">
        <v>1087</v>
      </c>
      <c r="B275">
        <f>[4]p22!B275</f>
        <v>0.41374206541302427</v>
      </c>
    </row>
    <row r="276" spans="1:2" x14ac:dyDescent="0.2">
      <c r="A276" t="s">
        <v>1088</v>
      </c>
      <c r="B276">
        <f>[4]p22!B276</f>
        <v>0.3770554839274835</v>
      </c>
    </row>
    <row r="277" spans="1:2" x14ac:dyDescent="0.2">
      <c r="A277" t="s">
        <v>1091</v>
      </c>
      <c r="B277">
        <f>[4]p22!B277</f>
        <v>3502786.33114665</v>
      </c>
    </row>
    <row r="278" spans="1:2" x14ac:dyDescent="0.2">
      <c r="A278" t="s">
        <v>1092</v>
      </c>
      <c r="B278">
        <f>[4]p22!B278</f>
        <v>0.7986704257134456</v>
      </c>
    </row>
    <row r="279" spans="1:2" x14ac:dyDescent="0.2">
      <c r="A279" t="s">
        <v>1093</v>
      </c>
      <c r="B279">
        <f>[4]p22!B279</f>
        <v>0.44403377867107124</v>
      </c>
    </row>
    <row r="280" spans="1:2" x14ac:dyDescent="0.2">
      <c r="A280" t="s">
        <v>1094</v>
      </c>
      <c r="B280">
        <f>[4]p22!B280</f>
        <v>0.55596622132892881</v>
      </c>
    </row>
    <row r="281" spans="1:2" x14ac:dyDescent="0.2">
      <c r="A281" t="s">
        <v>1099</v>
      </c>
      <c r="B281">
        <f>[4]p22!B281</f>
        <v>6.0191999999999996E-2</v>
      </c>
    </row>
    <row r="282" spans="1:2" x14ac:dyDescent="0.2">
      <c r="A282" t="s">
        <v>1100</v>
      </c>
      <c r="B282">
        <f>[4]p22!B282</f>
        <v>0.11198005638570169</v>
      </c>
    </row>
    <row r="283" spans="1:2" x14ac:dyDescent="0.2">
      <c r="A283" t="s">
        <v>1095</v>
      </c>
      <c r="B283">
        <f>[4]p22!B283</f>
        <v>21560820</v>
      </c>
    </row>
    <row r="284" spans="1:2" x14ac:dyDescent="0.2">
      <c r="A284" t="s">
        <v>1096</v>
      </c>
      <c r="B284">
        <f>[4]p22!B284</f>
        <v>26995891.30364994</v>
      </c>
    </row>
    <row r="285" spans="1:2" x14ac:dyDescent="0.2">
      <c r="A285" t="s">
        <v>1097</v>
      </c>
      <c r="B285">
        <f>[4]p22!B285</f>
        <v>1080197.5769512486</v>
      </c>
    </row>
    <row r="286" spans="1:2" x14ac:dyDescent="0.2">
      <c r="A286" t="s">
        <v>1101</v>
      </c>
      <c r="B286">
        <f>[4]p22!B286</f>
        <v>3000000</v>
      </c>
    </row>
    <row r="287" spans="1:2" x14ac:dyDescent="0.2">
      <c r="A287" t="s">
        <v>1102</v>
      </c>
      <c r="B287">
        <f>[4]p22!B287</f>
        <v>0</v>
      </c>
    </row>
    <row r="288" spans="1:2" x14ac:dyDescent="0.2">
      <c r="A288" t="s">
        <v>1103</v>
      </c>
      <c r="B288">
        <f>[4]p22!B288</f>
        <v>0</v>
      </c>
    </row>
    <row r="289" spans="1:2" x14ac:dyDescent="0.2">
      <c r="A289" t="s">
        <v>1069</v>
      </c>
      <c r="B289">
        <f>[4]p22!B289</f>
        <v>2422588.7541954014</v>
      </c>
    </row>
    <row r="290" spans="1:2" x14ac:dyDescent="0.2">
      <c r="A290" t="s">
        <v>508</v>
      </c>
      <c r="B290">
        <f>[4]p22!B290</f>
        <v>8.8984410018728075E-2</v>
      </c>
    </row>
    <row r="291" spans="1:2" x14ac:dyDescent="0.2">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291"/>
  <sheetViews>
    <sheetView topLeftCell="A5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754</v>
      </c>
    </row>
    <row r="2" spans="1:11" x14ac:dyDescent="0.2">
      <c r="A2">
        <v>23</v>
      </c>
      <c r="B2" t="s">
        <v>176</v>
      </c>
      <c r="C2" t="s">
        <v>177</v>
      </c>
      <c r="D2" t="s">
        <v>178</v>
      </c>
      <c r="E2" t="s">
        <v>8</v>
      </c>
      <c r="F2" t="s">
        <v>179</v>
      </c>
      <c r="G2" t="s">
        <v>10</v>
      </c>
      <c r="H2" t="s">
        <v>180</v>
      </c>
    </row>
    <row r="3" spans="1:11" x14ac:dyDescent="0.2">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
      <c r="A5" t="s">
        <v>183</v>
      </c>
      <c r="B5">
        <f>[4]p23!B5</f>
        <v>0</v>
      </c>
      <c r="C5">
        <f>[4]p23!C5</f>
        <v>0</v>
      </c>
      <c r="D5">
        <f>[4]p23!D5</f>
        <v>104556</v>
      </c>
      <c r="E5">
        <f>[4]p23!E5</f>
        <v>0</v>
      </c>
      <c r="F5">
        <f>[4]p23!F5</f>
        <v>0</v>
      </c>
      <c r="G5">
        <f>[4]p23!G5</f>
        <v>0</v>
      </c>
      <c r="H5">
        <f>[4]p23!H5</f>
        <v>0</v>
      </c>
      <c r="I5">
        <f>[4]p23!I5</f>
        <v>0</v>
      </c>
      <c r="J5">
        <f>[4]p23!J5</f>
        <v>0</v>
      </c>
      <c r="K5">
        <f>[4]p23!K5</f>
        <v>0</v>
      </c>
    </row>
    <row r="6" spans="1:11" x14ac:dyDescent="0.2">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
      <c r="A7" t="s">
        <v>185</v>
      </c>
      <c r="B7">
        <f>[4]p23!B7</f>
        <v>0</v>
      </c>
      <c r="C7">
        <f>[4]p23!C7</f>
        <v>0</v>
      </c>
      <c r="D7">
        <f>[4]p23!D7</f>
        <v>1371575</v>
      </c>
      <c r="E7">
        <f>[4]p23!E7</f>
        <v>0</v>
      </c>
      <c r="F7">
        <f>[4]p23!F7</f>
        <v>0</v>
      </c>
      <c r="G7">
        <f>[4]p23!G7</f>
        <v>0</v>
      </c>
      <c r="H7">
        <f>[4]p23!H7</f>
        <v>0</v>
      </c>
      <c r="I7">
        <f>[4]p23!I7</f>
        <v>0</v>
      </c>
      <c r="J7">
        <f>[4]p23!J7</f>
        <v>0</v>
      </c>
      <c r="K7">
        <f>[4]p23!K7</f>
        <v>0</v>
      </c>
    </row>
    <row r="8" spans="1:11" x14ac:dyDescent="0.2">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2">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2">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2">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2">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2">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2">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2">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2">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2">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2">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2">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2">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2">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2">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2">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2">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2">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2">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5" thickBot="1" x14ac:dyDescent="0.25">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x14ac:dyDescent="0.2">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2">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x14ac:dyDescent="0.2">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x14ac:dyDescent="0.2">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x14ac:dyDescent="0.2">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x14ac:dyDescent="0.2">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x14ac:dyDescent="0.2">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x14ac:dyDescent="0.2">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2">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2">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2">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2">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
      <c r="A76" t="s">
        <v>437</v>
      </c>
      <c r="B76">
        <f>[4]p23!B76</f>
        <v>0</v>
      </c>
      <c r="C76">
        <f>[4]p23!C76</f>
        <v>0</v>
      </c>
      <c r="D76">
        <f>[4]p23!D76</f>
        <v>0</v>
      </c>
      <c r="E76">
        <f>[4]p23!E76</f>
        <v>0</v>
      </c>
      <c r="F76">
        <f>[4]p23!F76</f>
        <v>0</v>
      </c>
      <c r="G76">
        <f>[4]p23!G76</f>
        <v>0</v>
      </c>
      <c r="H76">
        <f>[4]p23!H76</f>
        <v>0</v>
      </c>
      <c r="I76">
        <f>[4]p23!I76</f>
        <v>0</v>
      </c>
      <c r="J76">
        <f>[4]p23!J76</f>
        <v>0</v>
      </c>
      <c r="K76">
        <f>[4]p23!K76</f>
        <v>0</v>
      </c>
    </row>
    <row r="77" spans="1:13" ht="13.5" thickBot="1" x14ac:dyDescent="0.25">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2">
      <c r="A78" t="s">
        <v>247</v>
      </c>
      <c r="B78">
        <f>[4]p23!B78</f>
        <v>1</v>
      </c>
    </row>
    <row r="79" spans="1:13" x14ac:dyDescent="0.2">
      <c r="A79" t="s">
        <v>248</v>
      </c>
      <c r="B79">
        <f>[4]p23!B79</f>
        <v>45000</v>
      </c>
    </row>
    <row r="80" spans="1:13" x14ac:dyDescent="0.2">
      <c r="A80" t="s">
        <v>249</v>
      </c>
      <c r="B80">
        <f>[4]p23!B80</f>
        <v>45000</v>
      </c>
    </row>
    <row r="81" spans="1:2" x14ac:dyDescent="0.2">
      <c r="A81" t="s">
        <v>250</v>
      </c>
      <c r="B81">
        <f>[4]p23!B81</f>
        <v>0</v>
      </c>
    </row>
    <row r="82" spans="1:2" x14ac:dyDescent="0.2">
      <c r="A82" t="s">
        <v>251</v>
      </c>
      <c r="B82">
        <f>[4]p23!B82</f>
        <v>0</v>
      </c>
    </row>
    <row r="83" spans="1:2" x14ac:dyDescent="0.2">
      <c r="A83" t="s">
        <v>252</v>
      </c>
      <c r="B83">
        <f>[4]p23!B83</f>
        <v>0</v>
      </c>
    </row>
    <row r="84" spans="1:2" x14ac:dyDescent="0.2">
      <c r="A84" t="s">
        <v>253</v>
      </c>
      <c r="B84">
        <f>[4]p23!B84</f>
        <v>0</v>
      </c>
    </row>
    <row r="85" spans="1:2" x14ac:dyDescent="0.2">
      <c r="A85" t="s">
        <v>254</v>
      </c>
      <c r="B85">
        <f>[4]p23!B85</f>
        <v>52858</v>
      </c>
    </row>
    <row r="86" spans="1:2" x14ac:dyDescent="0.2">
      <c r="A86" t="s">
        <v>255</v>
      </c>
      <c r="B86">
        <f>[4]p23!B86</f>
        <v>25028</v>
      </c>
    </row>
    <row r="87" spans="1:2" x14ac:dyDescent="0.2">
      <c r="A87" t="s">
        <v>256</v>
      </c>
      <c r="B87">
        <f>[4]p23!B87</f>
        <v>19187</v>
      </c>
    </row>
    <row r="88" spans="1:2" x14ac:dyDescent="0.2">
      <c r="A88" t="s">
        <v>257</v>
      </c>
      <c r="B88">
        <f>[4]p23!B88</f>
        <v>34201</v>
      </c>
    </row>
    <row r="89" spans="1:2" x14ac:dyDescent="0.2">
      <c r="A89" t="s">
        <v>258</v>
      </c>
      <c r="B89">
        <f>[4]p23!B89</f>
        <v>38703</v>
      </c>
    </row>
    <row r="90" spans="1:2" x14ac:dyDescent="0.2">
      <c r="A90" t="s">
        <v>259</v>
      </c>
      <c r="B90">
        <f>[4]p23!B90</f>
        <v>102847</v>
      </c>
    </row>
    <row r="91" spans="1:2" x14ac:dyDescent="0.2">
      <c r="A91" t="s">
        <v>260</v>
      </c>
      <c r="B91">
        <f>[4]p23!B91</f>
        <v>52858</v>
      </c>
    </row>
    <row r="92" spans="1:2" x14ac:dyDescent="0.2">
      <c r="A92" t="s">
        <v>261</v>
      </c>
      <c r="B92">
        <f>[4]p23!B92</f>
        <v>25028</v>
      </c>
    </row>
    <row r="93" spans="1:2" x14ac:dyDescent="0.2">
      <c r="A93" t="s">
        <v>262</v>
      </c>
      <c r="B93">
        <f>[4]p23!B93</f>
        <v>19187</v>
      </c>
    </row>
    <row r="94" spans="1:2" x14ac:dyDescent="0.2">
      <c r="A94" t="s">
        <v>263</v>
      </c>
      <c r="B94">
        <f>[4]p23!B94</f>
        <v>34201</v>
      </c>
    </row>
    <row r="95" spans="1:2" x14ac:dyDescent="0.2">
      <c r="A95" t="s">
        <v>264</v>
      </c>
      <c r="B95">
        <f>[4]p23!B95</f>
        <v>38703</v>
      </c>
    </row>
    <row r="96" spans="1:2" x14ac:dyDescent="0.2">
      <c r="A96" t="s">
        <v>265</v>
      </c>
      <c r="B96">
        <f>[4]p23!B96</f>
        <v>102847</v>
      </c>
    </row>
    <row r="97" spans="1:2" x14ac:dyDescent="0.2">
      <c r="A97" t="s">
        <v>266</v>
      </c>
      <c r="B97">
        <f>[4]p23!B97</f>
        <v>0</v>
      </c>
    </row>
    <row r="98" spans="1:2" x14ac:dyDescent="0.2">
      <c r="A98" t="s">
        <v>267</v>
      </c>
      <c r="B98">
        <f>[4]p23!B98</f>
        <v>0</v>
      </c>
    </row>
    <row r="99" spans="1:2" x14ac:dyDescent="0.2">
      <c r="A99" t="s">
        <v>268</v>
      </c>
      <c r="B99">
        <f>[4]p23!B99</f>
        <v>0</v>
      </c>
    </row>
    <row r="100" spans="1:2" x14ac:dyDescent="0.2">
      <c r="A100" t="s">
        <v>269</v>
      </c>
      <c r="B100">
        <f>[4]p23!B100</f>
        <v>0</v>
      </c>
    </row>
    <row r="101" spans="1:2" x14ac:dyDescent="0.2">
      <c r="A101" t="s">
        <v>270</v>
      </c>
      <c r="B101">
        <f>[4]p23!B101</f>
        <v>0</v>
      </c>
    </row>
    <row r="102" spans="1:2" x14ac:dyDescent="0.2">
      <c r="A102" t="s">
        <v>271</v>
      </c>
      <c r="B102">
        <f>[4]p23!B102</f>
        <v>0</v>
      </c>
    </row>
    <row r="103" spans="1:2" x14ac:dyDescent="0.2">
      <c r="A103" t="s">
        <v>272</v>
      </c>
      <c r="B103">
        <f>[4]p23!B103</f>
        <v>241761920.39999998</v>
      </c>
    </row>
    <row r="104" spans="1:2" x14ac:dyDescent="0.2">
      <c r="A104" t="s">
        <v>273</v>
      </c>
      <c r="B104">
        <f>[4]p23!B104</f>
        <v>11057057.550000001</v>
      </c>
    </row>
    <row r="105" spans="1:2" x14ac:dyDescent="0.2">
      <c r="A105" t="s">
        <v>274</v>
      </c>
      <c r="B105">
        <f>[4]p23!B105</f>
        <v>6980710.2750000004</v>
      </c>
    </row>
    <row r="106" spans="1:2" x14ac:dyDescent="0.2">
      <c r="A106" t="s">
        <v>275</v>
      </c>
      <c r="B106">
        <f>[4]p23!B106</f>
        <v>1173214.0034999999</v>
      </c>
    </row>
    <row r="107" spans="1:2" x14ac:dyDescent="0.2">
      <c r="A107" t="s">
        <v>276</v>
      </c>
      <c r="B107">
        <f>[4]p23!B107</f>
        <v>2051820.1935000001</v>
      </c>
    </row>
    <row r="108" spans="1:2" x14ac:dyDescent="0.2">
      <c r="A108" t="s">
        <v>277</v>
      </c>
      <c r="B108">
        <f>[4]p23!B108</f>
        <v>4917834.9989999998</v>
      </c>
    </row>
    <row r="109" spans="1:2" x14ac:dyDescent="0.2">
      <c r="A109" t="s">
        <v>278</v>
      </c>
      <c r="B109">
        <f>[4]p23!B109</f>
        <v>1687.4183369623076</v>
      </c>
    </row>
    <row r="110" spans="1:2" x14ac:dyDescent="0.2">
      <c r="A110" t="s">
        <v>279</v>
      </c>
      <c r="B110">
        <f>[4]p23!B110</f>
        <v>260.06086007655921</v>
      </c>
    </row>
    <row r="111" spans="1:2" x14ac:dyDescent="0.2">
      <c r="A111" t="s">
        <v>280</v>
      </c>
      <c r="B111">
        <f>[4]p23!B111</f>
        <v>136.51024748459119</v>
      </c>
    </row>
    <row r="112" spans="1:2" x14ac:dyDescent="0.2">
      <c r="A112" t="s">
        <v>281</v>
      </c>
      <c r="B112">
        <f>[4]p23!B112</f>
        <v>12.909439352754191</v>
      </c>
    </row>
    <row r="113" spans="1:2" x14ac:dyDescent="0.2">
      <c r="A113" t="s">
        <v>282</v>
      </c>
      <c r="B113">
        <f>[4]p23!B113</f>
        <v>15.256610144164043</v>
      </c>
    </row>
    <row r="114" spans="1:2" x14ac:dyDescent="0.2">
      <c r="A114" t="s">
        <v>283</v>
      </c>
      <c r="B114">
        <f>[4]p23!B114</f>
        <v>19.559756595082106</v>
      </c>
    </row>
    <row r="115" spans="1:2" x14ac:dyDescent="0.2">
      <c r="A115" t="s">
        <v>284</v>
      </c>
      <c r="B115">
        <f>[4]p23!B115</f>
        <v>17999983</v>
      </c>
    </row>
    <row r="116" spans="1:2" x14ac:dyDescent="0.2">
      <c r="A116" t="s">
        <v>285</v>
      </c>
      <c r="B116">
        <f>[4]p23!B116</f>
        <v>960005.1</v>
      </c>
    </row>
    <row r="117" spans="1:2" x14ac:dyDescent="0.2">
      <c r="A117" t="s">
        <v>286</v>
      </c>
      <c r="B117">
        <f>[4]p23!B117</f>
        <v>959997.6</v>
      </c>
    </row>
    <row r="118" spans="1:2" x14ac:dyDescent="0.2">
      <c r="A118" t="s">
        <v>287</v>
      </c>
      <c r="B118">
        <f>[4]p23!B118</f>
        <v>150000.18</v>
      </c>
    </row>
    <row r="119" spans="1:2" x14ac:dyDescent="0.2">
      <c r="A119" t="s">
        <v>288</v>
      </c>
      <c r="B119">
        <f>[4]p23!B119</f>
        <v>299999.7</v>
      </c>
    </row>
    <row r="120" spans="1:2" x14ac:dyDescent="0.2">
      <c r="A120" t="s">
        <v>289</v>
      </c>
      <c r="B120">
        <f>[4]p23!B120</f>
        <v>800000</v>
      </c>
    </row>
    <row r="121" spans="1:2" x14ac:dyDescent="0.2">
      <c r="A121" t="s">
        <v>290</v>
      </c>
      <c r="B121">
        <f>[4]p23!B121</f>
        <v>21758572.835999995</v>
      </c>
    </row>
    <row r="122" spans="1:2" x14ac:dyDescent="0.2">
      <c r="A122" t="s">
        <v>291</v>
      </c>
      <c r="B122">
        <f>[4]p23!B122</f>
        <v>762936.97094999999</v>
      </c>
    </row>
    <row r="123" spans="1:2" x14ac:dyDescent="0.2">
      <c r="A123" t="s">
        <v>292</v>
      </c>
      <c r="B123">
        <f>[4]p23!B123</f>
        <v>0</v>
      </c>
    </row>
    <row r="124" spans="1:2" x14ac:dyDescent="0.2">
      <c r="A124" t="s">
        <v>293</v>
      </c>
      <c r="B124">
        <f>[4]p23!B124</f>
        <v>134919.61040249999</v>
      </c>
    </row>
    <row r="125" spans="1:2" x14ac:dyDescent="0.2">
      <c r="A125" t="s">
        <v>294</v>
      </c>
      <c r="B125">
        <f>[4]p23!B125</f>
        <v>235959.32225250005</v>
      </c>
    </row>
    <row r="126" spans="1:2" x14ac:dyDescent="0.2">
      <c r="A126" t="s">
        <v>295</v>
      </c>
      <c r="B126">
        <f>[4]p23!B126</f>
        <v>282775.51244249998</v>
      </c>
    </row>
    <row r="127" spans="1:2" x14ac:dyDescent="0.2">
      <c r="A127" t="s">
        <v>296</v>
      </c>
      <c r="B127">
        <f>[4]p23!B127</f>
        <v>48940</v>
      </c>
    </row>
    <row r="128" spans="1:2" x14ac:dyDescent="0.2">
      <c r="A128" t="s">
        <v>297</v>
      </c>
      <c r="B128">
        <f>[4]p23!B128</f>
        <v>28374</v>
      </c>
    </row>
    <row r="129" spans="1:2" x14ac:dyDescent="0.2">
      <c r="A129" t="s">
        <v>298</v>
      </c>
      <c r="B129">
        <f>[4]p23!B129</f>
        <v>18035</v>
      </c>
    </row>
    <row r="130" spans="1:2" x14ac:dyDescent="0.2">
      <c r="A130" t="s">
        <v>299</v>
      </c>
      <c r="B130">
        <f>[4]p23!B130</f>
        <v>33805</v>
      </c>
    </row>
    <row r="131" spans="1:2" x14ac:dyDescent="0.2">
      <c r="A131" t="s">
        <v>300</v>
      </c>
      <c r="B131">
        <f>[4]p23!B131</f>
        <v>44793</v>
      </c>
    </row>
    <row r="132" spans="1:2" x14ac:dyDescent="0.2">
      <c r="A132" t="s">
        <v>301</v>
      </c>
      <c r="B132">
        <f>[4]p23!B132</f>
        <v>120358</v>
      </c>
    </row>
    <row r="133" spans="1:2" x14ac:dyDescent="0.2">
      <c r="A133" t="s">
        <v>302</v>
      </c>
      <c r="B133">
        <f>[4]p23!B133</f>
        <v>48940</v>
      </c>
    </row>
    <row r="134" spans="1:2" x14ac:dyDescent="0.2">
      <c r="A134" t="s">
        <v>303</v>
      </c>
      <c r="B134">
        <f>[4]p23!B134</f>
        <v>28374</v>
      </c>
    </row>
    <row r="135" spans="1:2" x14ac:dyDescent="0.2">
      <c r="A135" t="s">
        <v>304</v>
      </c>
      <c r="B135">
        <f>[4]p23!B135</f>
        <v>18035</v>
      </c>
    </row>
    <row r="136" spans="1:2" x14ac:dyDescent="0.2">
      <c r="A136" t="s">
        <v>305</v>
      </c>
      <c r="B136">
        <f>[4]p23!B136</f>
        <v>33805</v>
      </c>
    </row>
    <row r="137" spans="1:2" x14ac:dyDescent="0.2">
      <c r="A137" t="s">
        <v>306</v>
      </c>
      <c r="B137">
        <f>[4]p23!B137</f>
        <v>44793</v>
      </c>
    </row>
    <row r="138" spans="1:2" x14ac:dyDescent="0.2">
      <c r="A138" t="s">
        <v>307</v>
      </c>
      <c r="B138">
        <f>[4]p23!B138</f>
        <v>120358</v>
      </c>
    </row>
    <row r="139" spans="1:2" x14ac:dyDescent="0.2">
      <c r="A139" t="s">
        <v>308</v>
      </c>
      <c r="B139">
        <f>[4]p23!B139</f>
        <v>0</v>
      </c>
    </row>
    <row r="140" spans="1:2" x14ac:dyDescent="0.2">
      <c r="A140" t="s">
        <v>309</v>
      </c>
      <c r="B140">
        <f>[4]p23!B140</f>
        <v>0</v>
      </c>
    </row>
    <row r="141" spans="1:2" x14ac:dyDescent="0.2">
      <c r="A141" t="s">
        <v>310</v>
      </c>
      <c r="B141">
        <f>[4]p23!B141</f>
        <v>0</v>
      </c>
    </row>
    <row r="142" spans="1:2" x14ac:dyDescent="0.2">
      <c r="A142" t="s">
        <v>311</v>
      </c>
      <c r="B142">
        <f>[4]p23!B142</f>
        <v>0</v>
      </c>
    </row>
    <row r="143" spans="1:2" x14ac:dyDescent="0.2">
      <c r="A143" t="s">
        <v>312</v>
      </c>
      <c r="B143">
        <f>[4]p23!B143</f>
        <v>0</v>
      </c>
    </row>
    <row r="144" spans="1:2" x14ac:dyDescent="0.2">
      <c r="A144" t="s">
        <v>313</v>
      </c>
      <c r="B144">
        <f>[4]p23!B144</f>
        <v>0</v>
      </c>
    </row>
    <row r="145" spans="1:2" x14ac:dyDescent="0.2">
      <c r="A145" t="s">
        <v>314</v>
      </c>
      <c r="B145">
        <f>[4]p23!B145</f>
        <v>340849971</v>
      </c>
    </row>
    <row r="146" spans="1:2" x14ac:dyDescent="0.2">
      <c r="A146" t="s">
        <v>315</v>
      </c>
      <c r="B146">
        <f>[4]p23!B146</f>
        <v>14747386.5</v>
      </c>
    </row>
    <row r="147" spans="1:2" x14ac:dyDescent="0.2">
      <c r="A147" t="s">
        <v>316</v>
      </c>
      <c r="B147">
        <f>[4]p23!B147</f>
        <v>9842375.8124999981</v>
      </c>
    </row>
    <row r="148" spans="1:2" x14ac:dyDescent="0.2">
      <c r="A148" t="s">
        <v>317</v>
      </c>
      <c r="B148">
        <f>[4]p23!B148</f>
        <v>1511032.7925</v>
      </c>
    </row>
    <row r="149" spans="1:2" x14ac:dyDescent="0.2">
      <c r="A149" t="s">
        <v>318</v>
      </c>
      <c r="B149">
        <f>[4]p23!B149</f>
        <v>2793739.41</v>
      </c>
    </row>
    <row r="150" spans="1:2" x14ac:dyDescent="0.2">
      <c r="A150" t="s">
        <v>319</v>
      </c>
      <c r="B150">
        <f>[4]p23!B150</f>
        <v>6881167.7549999999</v>
      </c>
    </row>
    <row r="151" spans="1:2" x14ac:dyDescent="0.2">
      <c r="A151" t="s">
        <v>320</v>
      </c>
      <c r="B151">
        <f>[4]p23!B151</f>
        <v>2602.9740139623327</v>
      </c>
    </row>
    <row r="152" spans="1:2" x14ac:dyDescent="0.2">
      <c r="A152" t="s">
        <v>321</v>
      </c>
      <c r="B152">
        <f>[4]p23!B152</f>
        <v>369.54499752937187</v>
      </c>
    </row>
    <row r="153" spans="1:2" x14ac:dyDescent="0.2">
      <c r="A153" t="s">
        <v>322</v>
      </c>
      <c r="B153">
        <f>[4]p23!B153</f>
        <v>210.5776730396494</v>
      </c>
    </row>
    <row r="154" spans="1:2" x14ac:dyDescent="0.2">
      <c r="A154" t="s">
        <v>323</v>
      </c>
      <c r="B154">
        <f>[4]p23!B154</f>
        <v>19.104953361967862</v>
      </c>
    </row>
    <row r="155" spans="1:2" x14ac:dyDescent="0.2">
      <c r="A155" t="s">
        <v>324</v>
      </c>
      <c r="B155">
        <f>[4]p23!B155</f>
        <v>22.578581245962017</v>
      </c>
    </row>
    <row r="156" spans="1:2" x14ac:dyDescent="0.2">
      <c r="A156" t="s">
        <v>325</v>
      </c>
      <c r="B156">
        <f>[4]p23!B156</f>
        <v>28.64689903328464</v>
      </c>
    </row>
    <row r="157" spans="1:2" x14ac:dyDescent="0.2">
      <c r="A157" t="s">
        <v>326</v>
      </c>
      <c r="B157">
        <f>[4]p23!B157</f>
        <v>24000007</v>
      </c>
    </row>
    <row r="158" spans="1:2" x14ac:dyDescent="0.2">
      <c r="A158" t="s">
        <v>327</v>
      </c>
      <c r="B158">
        <f>[4]p23!B158</f>
        <v>1199996.7</v>
      </c>
    </row>
    <row r="159" spans="1:2" x14ac:dyDescent="0.2">
      <c r="A159" t="s">
        <v>328</v>
      </c>
      <c r="B159">
        <f>[4]p23!B159</f>
        <v>1200002.3999999999</v>
      </c>
    </row>
    <row r="160" spans="1:2" x14ac:dyDescent="0.2">
      <c r="A160" t="s">
        <v>329</v>
      </c>
      <c r="B160">
        <f>[4]p23!B160</f>
        <v>99999.9</v>
      </c>
    </row>
    <row r="161" spans="1:2" x14ac:dyDescent="0.2">
      <c r="A161" t="s">
        <v>330</v>
      </c>
      <c r="B161">
        <f>[4]p23!B161</f>
        <v>199999.8</v>
      </c>
    </row>
    <row r="162" spans="1:2" x14ac:dyDescent="0.2">
      <c r="A162" t="s">
        <v>331</v>
      </c>
      <c r="B162">
        <f>[4]p23!B162</f>
        <v>550000</v>
      </c>
    </row>
    <row r="163" spans="1:2" x14ac:dyDescent="0.2">
      <c r="A163" t="s">
        <v>332</v>
      </c>
      <c r="B163">
        <f>[4]p23!B163</f>
        <v>30676497.389999997</v>
      </c>
    </row>
    <row r="164" spans="1:2" x14ac:dyDescent="0.2">
      <c r="A164" t="s">
        <v>333</v>
      </c>
      <c r="B164">
        <f>[4]p23!B164</f>
        <v>0</v>
      </c>
    </row>
    <row r="165" spans="1:2" x14ac:dyDescent="0.2">
      <c r="A165" t="s">
        <v>334</v>
      </c>
      <c r="B165">
        <f>[4]p23!B165</f>
        <v>905498.57474999991</v>
      </c>
    </row>
    <row r="166" spans="1:2" x14ac:dyDescent="0.2">
      <c r="A166" t="s">
        <v>335</v>
      </c>
      <c r="B166">
        <f>[4]p23!B166</f>
        <v>173768.77113750004</v>
      </c>
    </row>
    <row r="167" spans="1:2" x14ac:dyDescent="0.2">
      <c r="A167" t="s">
        <v>336</v>
      </c>
      <c r="B167">
        <f>[4]p23!B167</f>
        <v>321280.03214999998</v>
      </c>
    </row>
    <row r="168" spans="1:2" x14ac:dyDescent="0.2">
      <c r="A168" t="s">
        <v>337</v>
      </c>
      <c r="B168">
        <f>[4]p23!B168</f>
        <v>0</v>
      </c>
    </row>
    <row r="169" spans="1:2" x14ac:dyDescent="0.2">
      <c r="A169" t="s">
        <v>338</v>
      </c>
      <c r="B169">
        <f>[4]p23!B169</f>
        <v>3</v>
      </c>
    </row>
    <row r="170" spans="1:2" x14ac:dyDescent="0.2">
      <c r="A170" t="s">
        <v>339</v>
      </c>
      <c r="B170">
        <f>[4]p23!B170</f>
        <v>6</v>
      </c>
    </row>
    <row r="171" spans="1:2" x14ac:dyDescent="0.2">
      <c r="A171" t="s">
        <v>340</v>
      </c>
      <c r="B171">
        <f>[4]p23!B171</f>
        <v>292426</v>
      </c>
    </row>
    <row r="172" spans="1:2" x14ac:dyDescent="0.2">
      <c r="A172" t="s">
        <v>341</v>
      </c>
      <c r="B172">
        <f>[4]p23!B172</f>
        <v>8112323.0999999987</v>
      </c>
    </row>
    <row r="173" spans="1:2" x14ac:dyDescent="0.2">
      <c r="A173" t="s">
        <v>342</v>
      </c>
      <c r="B173">
        <f>[4]p23!B173</f>
        <v>29247968.399999999</v>
      </c>
    </row>
    <row r="174" spans="1:2" x14ac:dyDescent="0.2">
      <c r="A174" t="s">
        <v>343</v>
      </c>
      <c r="B174">
        <f>[4]p23!B174</f>
        <v>292426</v>
      </c>
    </row>
    <row r="175" spans="1:2" x14ac:dyDescent="0.2">
      <c r="A175" t="s">
        <v>344</v>
      </c>
      <c r="B175">
        <f>[4]p23!B175</f>
        <v>8112323.0999999987</v>
      </c>
    </row>
    <row r="176" spans="1:2" x14ac:dyDescent="0.2">
      <c r="A176" t="s">
        <v>345</v>
      </c>
      <c r="B176">
        <f>[4]p23!B176</f>
        <v>29247968.399999999</v>
      </c>
    </row>
    <row r="177" spans="1:2" x14ac:dyDescent="0.2">
      <c r="A177" t="s">
        <v>346</v>
      </c>
      <c r="B177">
        <f>[4]p23!B177</f>
        <v>288770</v>
      </c>
    </row>
    <row r="178" spans="1:2" x14ac:dyDescent="0.2">
      <c r="A178" t="s">
        <v>347</v>
      </c>
      <c r="B178">
        <f>[4]p23!B178</f>
        <v>8274922.161458334</v>
      </c>
    </row>
    <row r="179" spans="1:2" x14ac:dyDescent="0.2">
      <c r="A179" t="s">
        <v>348</v>
      </c>
      <c r="B179">
        <f>[4]p23!B179</f>
        <v>29438687.850000005</v>
      </c>
    </row>
    <row r="180" spans="1:2" x14ac:dyDescent="0.2">
      <c r="A180" t="s">
        <v>349</v>
      </c>
      <c r="B180">
        <f>[4]p23!B180</f>
        <v>290938</v>
      </c>
    </row>
    <row r="181" spans="1:2" x14ac:dyDescent="0.2">
      <c r="A181" t="s">
        <v>350</v>
      </c>
      <c r="B181">
        <f>[4]p23!B181</f>
        <v>1795526</v>
      </c>
    </row>
    <row r="182" spans="1:2" x14ac:dyDescent="0.2">
      <c r="A182" t="s">
        <v>351</v>
      </c>
      <c r="B182">
        <f>[4]p23!B182</f>
        <v>6222085</v>
      </c>
    </row>
    <row r="183" spans="1:2" x14ac:dyDescent="0.2">
      <c r="A183" t="s">
        <v>352</v>
      </c>
      <c r="B183">
        <f>[4]p23!B183</f>
        <v>290938</v>
      </c>
    </row>
    <row r="184" spans="1:2" x14ac:dyDescent="0.2">
      <c r="A184" t="s">
        <v>353</v>
      </c>
      <c r="B184">
        <f>[4]p23!B184</f>
        <v>1795526</v>
      </c>
    </row>
    <row r="185" spans="1:2" x14ac:dyDescent="0.2">
      <c r="A185" t="s">
        <v>354</v>
      </c>
      <c r="B185">
        <f>[4]p23!B185</f>
        <v>6222085</v>
      </c>
    </row>
    <row r="186" spans="1:2" x14ac:dyDescent="0.2">
      <c r="A186" t="s">
        <v>355</v>
      </c>
      <c r="B186">
        <f>[4]p23!B186</f>
        <v>287302</v>
      </c>
    </row>
    <row r="187" spans="1:2" x14ac:dyDescent="0.2">
      <c r="A187" t="s">
        <v>356</v>
      </c>
      <c r="B187">
        <f>[4]p23!B187</f>
        <v>1788254</v>
      </c>
    </row>
    <row r="188" spans="1:2" x14ac:dyDescent="0.2">
      <c r="A188" t="s">
        <v>357</v>
      </c>
      <c r="B188">
        <f>[4]p23!B188</f>
        <v>6109741</v>
      </c>
    </row>
    <row r="189" spans="1:2" x14ac:dyDescent="0.2">
      <c r="A189" t="s">
        <v>358</v>
      </c>
      <c r="B189">
        <f>[4]p23!B189</f>
        <v>0</v>
      </c>
    </row>
    <row r="190" spans="1:2" x14ac:dyDescent="0.2">
      <c r="A190" t="s">
        <v>359</v>
      </c>
      <c r="B190">
        <f>[4]p23!B190</f>
        <v>0</v>
      </c>
    </row>
    <row r="191" spans="1:2" x14ac:dyDescent="0.2">
      <c r="A191" t="s">
        <v>360</v>
      </c>
      <c r="B191">
        <f>[4]p23!B191</f>
        <v>0</v>
      </c>
    </row>
    <row r="192" spans="1:2" x14ac:dyDescent="0.2">
      <c r="A192" t="s">
        <v>361</v>
      </c>
      <c r="B192">
        <f>[4]p23!B192</f>
        <v>91233</v>
      </c>
    </row>
    <row r="193" spans="1:2" x14ac:dyDescent="0.2">
      <c r="A193" t="s">
        <v>362</v>
      </c>
      <c r="B193">
        <f>[4]p23!B193</f>
        <v>11655914.4</v>
      </c>
    </row>
    <row r="194" spans="1:2" x14ac:dyDescent="0.2">
      <c r="A194" t="s">
        <v>363</v>
      </c>
      <c r="B194">
        <f>[4]p23!B194</f>
        <v>127.75981444878362</v>
      </c>
    </row>
    <row r="195" spans="1:2" x14ac:dyDescent="0.2">
      <c r="A195" t="s">
        <v>364</v>
      </c>
      <c r="B195">
        <f>[4]p23!B195</f>
        <v>0</v>
      </c>
    </row>
    <row r="196" spans="1:2" x14ac:dyDescent="0.2">
      <c r="A196" t="s">
        <v>365</v>
      </c>
      <c r="B196">
        <f>[4]p23!B196</f>
        <v>0</v>
      </c>
    </row>
    <row r="197" spans="1:2" x14ac:dyDescent="0.2">
      <c r="A197" t="s">
        <v>366</v>
      </c>
      <c r="B197">
        <f>[4]p23!B197</f>
        <v>0</v>
      </c>
    </row>
    <row r="198" spans="1:2" x14ac:dyDescent="0.2">
      <c r="A198" t="s">
        <v>367</v>
      </c>
      <c r="B198">
        <f>[4]p23!B198</f>
        <v>0</v>
      </c>
    </row>
    <row r="199" spans="1:2" x14ac:dyDescent="0.2">
      <c r="A199" t="s">
        <v>368</v>
      </c>
      <c r="B199">
        <f>[4]p23!B199</f>
        <v>0</v>
      </c>
    </row>
    <row r="200" spans="1:2" x14ac:dyDescent="0.2">
      <c r="A200" t="s">
        <v>369</v>
      </c>
      <c r="B200">
        <f>[4]p23!B200</f>
        <v>0</v>
      </c>
    </row>
    <row r="201" spans="1:2" x14ac:dyDescent="0.2">
      <c r="A201" t="s">
        <v>370</v>
      </c>
      <c r="B201">
        <f>[4]p23!B201</f>
        <v>89784</v>
      </c>
    </row>
    <row r="202" spans="1:2" x14ac:dyDescent="0.2">
      <c r="A202" t="s">
        <v>371</v>
      </c>
      <c r="B202">
        <f>[4]p23!B202</f>
        <v>2474249</v>
      </c>
    </row>
    <row r="203" spans="1:2" x14ac:dyDescent="0.2">
      <c r="A203" t="s">
        <v>372</v>
      </c>
      <c r="B203">
        <f>[4]p23!B203</f>
        <v>27.557799256198916</v>
      </c>
    </row>
    <row r="204" spans="1:2" x14ac:dyDescent="0.2">
      <c r="A204" t="s">
        <v>373</v>
      </c>
      <c r="B204">
        <f>[4]p23!B204</f>
        <v>0</v>
      </c>
    </row>
    <row r="205" spans="1:2" x14ac:dyDescent="0.2">
      <c r="A205" t="s">
        <v>374</v>
      </c>
      <c r="B205">
        <f>[4]p23!B205</f>
        <v>0</v>
      </c>
    </row>
    <row r="206" spans="1:2" x14ac:dyDescent="0.2">
      <c r="A206" t="s">
        <v>375</v>
      </c>
      <c r="B206">
        <f>[4]p23!B206</f>
        <v>0</v>
      </c>
    </row>
    <row r="207" spans="1:2" x14ac:dyDescent="0.2">
      <c r="A207" t="s">
        <v>376</v>
      </c>
      <c r="B207">
        <f>[4]p23!B207</f>
        <v>92981</v>
      </c>
    </row>
    <row r="208" spans="1:2" x14ac:dyDescent="0.2">
      <c r="A208" t="s">
        <v>377</v>
      </c>
      <c r="B208">
        <f>[4]p23!B208</f>
        <v>173564</v>
      </c>
    </row>
    <row r="209" spans="1:2" x14ac:dyDescent="0.2">
      <c r="A209" t="s">
        <v>378</v>
      </c>
      <c r="B209">
        <f>[4]p23!B209</f>
        <v>0</v>
      </c>
    </row>
    <row r="210" spans="1:2" x14ac:dyDescent="0.2">
      <c r="A210" t="s">
        <v>379</v>
      </c>
      <c r="B210">
        <f>[4]p23!B210</f>
        <v>0</v>
      </c>
    </row>
    <row r="211" spans="1:2" x14ac:dyDescent="0.2">
      <c r="A211" t="s">
        <v>380</v>
      </c>
      <c r="B211">
        <f>[4]p23!B211</f>
        <v>539526</v>
      </c>
    </row>
    <row r="212" spans="1:2" x14ac:dyDescent="0.2">
      <c r="A212" t="s">
        <v>381</v>
      </c>
      <c r="B212">
        <f>[4]p23!B212</f>
        <v>588877</v>
      </c>
    </row>
    <row r="213" spans="1:2" x14ac:dyDescent="0.2">
      <c r="A213" t="s">
        <v>382</v>
      </c>
      <c r="B213">
        <f>[4]p23!B213</f>
        <v>32961384.51726437</v>
      </c>
    </row>
    <row r="214" spans="1:2" x14ac:dyDescent="0.2">
      <c r="A214" t="s">
        <v>137</v>
      </c>
      <c r="B214">
        <f>[4]p23!B214</f>
        <v>360920</v>
      </c>
    </row>
    <row r="215" spans="1:2" x14ac:dyDescent="0.2">
      <c r="A215" t="s">
        <v>383</v>
      </c>
      <c r="B215">
        <f>[4]p23!B215</f>
        <v>0</v>
      </c>
    </row>
    <row r="216" spans="1:2" x14ac:dyDescent="0.2">
      <c r="A216" t="s">
        <v>384</v>
      </c>
      <c r="B216">
        <f>[4]p23!B216</f>
        <v>33322304.51726437</v>
      </c>
    </row>
    <row r="217" spans="1:2" x14ac:dyDescent="0.2">
      <c r="A217" t="s">
        <v>385</v>
      </c>
      <c r="B217">
        <f>[4]p23!B217</f>
        <v>12991908</v>
      </c>
    </row>
    <row r="218" spans="1:2" x14ac:dyDescent="0.2">
      <c r="A218" t="s">
        <v>386</v>
      </c>
      <c r="B218">
        <f>[4]p23!B218</f>
        <v>806071</v>
      </c>
    </row>
    <row r="219" spans="1:2" x14ac:dyDescent="0.2">
      <c r="A219" t="s">
        <v>387</v>
      </c>
      <c r="B219">
        <f>[4]p23!B219</f>
        <v>3309165</v>
      </c>
    </row>
    <row r="220" spans="1:2" x14ac:dyDescent="0.2">
      <c r="A220" t="s">
        <v>388</v>
      </c>
      <c r="B220">
        <f>[4]p23!B220</f>
        <v>462034</v>
      </c>
    </row>
    <row r="221" spans="1:2" x14ac:dyDescent="0.2">
      <c r="A221" t="s">
        <v>145</v>
      </c>
      <c r="B221">
        <f>[4]p23!B221</f>
        <v>2500000</v>
      </c>
    </row>
    <row r="222" spans="1:2" x14ac:dyDescent="0.2">
      <c r="A222" t="s">
        <v>146</v>
      </c>
      <c r="B222">
        <f>[4]p23!B222</f>
        <v>491587</v>
      </c>
    </row>
    <row r="223" spans="1:2" x14ac:dyDescent="0.2">
      <c r="A223" t="s">
        <v>389</v>
      </c>
      <c r="B223">
        <f>[4]p23!B223</f>
        <v>131220</v>
      </c>
    </row>
    <row r="224" spans="1:2" x14ac:dyDescent="0.2">
      <c r="A224" t="s">
        <v>390</v>
      </c>
      <c r="B224">
        <f>[4]p23!B224</f>
        <v>0</v>
      </c>
    </row>
    <row r="225" spans="1:2" x14ac:dyDescent="0.2">
      <c r="A225" t="s">
        <v>391</v>
      </c>
      <c r="B225">
        <f>[4]p23!B225</f>
        <v>0</v>
      </c>
    </row>
    <row r="226" spans="1:2" x14ac:dyDescent="0.2">
      <c r="A226" t="s">
        <v>392</v>
      </c>
      <c r="B226">
        <f>[4]p23!B226</f>
        <v>1650000</v>
      </c>
    </row>
    <row r="227" spans="1:2" x14ac:dyDescent="0.2">
      <c r="A227" t="s">
        <v>152</v>
      </c>
      <c r="B227">
        <f>[4]p23!B227</f>
        <v>160000</v>
      </c>
    </row>
    <row r="228" spans="1:2" x14ac:dyDescent="0.2">
      <c r="A228" t="s">
        <v>393</v>
      </c>
      <c r="B228">
        <f>[4]p23!B228</f>
        <v>0</v>
      </c>
    </row>
    <row r="229" spans="1:2" x14ac:dyDescent="0.2">
      <c r="A229" t="s">
        <v>394</v>
      </c>
      <c r="B229">
        <f>[4]p23!B229</f>
        <v>217169</v>
      </c>
    </row>
    <row r="230" spans="1:2" x14ac:dyDescent="0.2">
      <c r="A230" t="s">
        <v>395</v>
      </c>
      <c r="B230">
        <f>[4]p23!B230</f>
        <v>2238958.7943769572</v>
      </c>
    </row>
    <row r="231" spans="1:2" x14ac:dyDescent="0.2">
      <c r="A231" t="s">
        <v>396</v>
      </c>
      <c r="B231">
        <f>[4]p23!B231</f>
        <v>24958112.794376958</v>
      </c>
    </row>
    <row r="232" spans="1:2" x14ac:dyDescent="0.2">
      <c r="A232" t="s">
        <v>397</v>
      </c>
      <c r="B232">
        <f>[4]p23!B232</f>
        <v>8364191.7228874117</v>
      </c>
    </row>
    <row r="233" spans="1:2" x14ac:dyDescent="0.2">
      <c r="A233" t="s">
        <v>398</v>
      </c>
      <c r="B233">
        <f>[4]p23!B233</f>
        <v>2843825</v>
      </c>
    </row>
    <row r="234" spans="1:2" x14ac:dyDescent="0.2">
      <c r="A234" t="s">
        <v>243</v>
      </c>
      <c r="B234">
        <f>[4]p23!B234</f>
        <v>5520366.7228874117</v>
      </c>
    </row>
    <row r="235" spans="1:2" x14ac:dyDescent="0.2">
      <c r="A235" t="s">
        <v>399</v>
      </c>
      <c r="B235">
        <f>[4]p23!B235</f>
        <v>6250000</v>
      </c>
    </row>
    <row r="236" spans="1:2" x14ac:dyDescent="0.2">
      <c r="A236" t="s">
        <v>400</v>
      </c>
      <c r="B236">
        <f>[4]p23!B236</f>
        <v>11666666.666666668</v>
      </c>
    </row>
    <row r="237" spans="1:2" x14ac:dyDescent="0.2">
      <c r="A237" t="s">
        <v>401</v>
      </c>
      <c r="B237">
        <f>[4]p23!B237</f>
        <v>10000000</v>
      </c>
    </row>
    <row r="238" spans="1:2" x14ac:dyDescent="0.2">
      <c r="A238" t="s">
        <v>402</v>
      </c>
      <c r="B238">
        <f>[4]p23!B238</f>
        <v>400</v>
      </c>
    </row>
    <row r="239" spans="1:2" x14ac:dyDescent="0.2">
      <c r="A239" t="s">
        <v>403</v>
      </c>
      <c r="B239">
        <f>[4]p23!B239</f>
        <v>300</v>
      </c>
    </row>
    <row r="240" spans="1:2" x14ac:dyDescent="0.2">
      <c r="A240" t="s">
        <v>404</v>
      </c>
      <c r="B240">
        <f>[4]p23!B240</f>
        <v>1000</v>
      </c>
    </row>
    <row r="241" spans="1:2" x14ac:dyDescent="0.2">
      <c r="A241" t="s">
        <v>405</v>
      </c>
      <c r="B241">
        <f>[4]p23!B241</f>
        <v>1.4</v>
      </c>
    </row>
    <row r="242" spans="1:2" x14ac:dyDescent="0.2">
      <c r="A242" t="s">
        <v>406</v>
      </c>
      <c r="B242">
        <f>[4]p23!B242</f>
        <v>2.2799999999999998</v>
      </c>
    </row>
    <row r="243" spans="1:2" x14ac:dyDescent="0.2">
      <c r="A243" t="s">
        <v>407</v>
      </c>
      <c r="B243">
        <f>[4]p23!B243</f>
        <v>59032516</v>
      </c>
    </row>
    <row r="244" spans="1:2" x14ac:dyDescent="0.2">
      <c r="A244" t="s">
        <v>408</v>
      </c>
      <c r="B244">
        <f>[4]p23!B244</f>
        <v>36980109</v>
      </c>
    </row>
    <row r="245" spans="1:2" x14ac:dyDescent="0.2">
      <c r="A245" t="s">
        <v>409</v>
      </c>
      <c r="B245">
        <f>[4]p23!B245</f>
        <v>35000</v>
      </c>
    </row>
    <row r="246" spans="1:2" x14ac:dyDescent="0.2">
      <c r="A246" t="s">
        <v>410</v>
      </c>
      <c r="B246">
        <f>[4]p23!B246</f>
        <v>0</v>
      </c>
    </row>
    <row r="247" spans="1:2" x14ac:dyDescent="0.2">
      <c r="A247" t="s">
        <v>411</v>
      </c>
      <c r="B247">
        <f>[4]p23!B247</f>
        <v>3.3</v>
      </c>
    </row>
    <row r="248" spans="1:2" x14ac:dyDescent="0.2">
      <c r="A248" t="s">
        <v>412</v>
      </c>
      <c r="B248">
        <f>[4]p23!B248</f>
        <v>3.3</v>
      </c>
    </row>
    <row r="249" spans="1:2" x14ac:dyDescent="0.2">
      <c r="A249" t="s">
        <v>413</v>
      </c>
      <c r="B249">
        <f>[4]p23!B249</f>
        <v>0</v>
      </c>
    </row>
    <row r="250" spans="1:2" x14ac:dyDescent="0.2">
      <c r="A250" t="s">
        <v>414</v>
      </c>
      <c r="B250">
        <f>[4]p23!B250</f>
        <v>0</v>
      </c>
    </row>
    <row r="251" spans="1:2" x14ac:dyDescent="0.2">
      <c r="A251" t="s">
        <v>415</v>
      </c>
      <c r="B251">
        <f>[4]p23!B251</f>
        <v>0</v>
      </c>
    </row>
    <row r="252" spans="1:2" x14ac:dyDescent="0.2">
      <c r="A252" t="s">
        <v>416</v>
      </c>
      <c r="B252">
        <f>[4]p23!B252</f>
        <v>0</v>
      </c>
    </row>
    <row r="253" spans="1:2" x14ac:dyDescent="0.2">
      <c r="A253" t="s">
        <v>417</v>
      </c>
      <c r="B253">
        <f>[4]p23!B253</f>
        <v>0</v>
      </c>
    </row>
    <row r="254" spans="1:2" x14ac:dyDescent="0.2">
      <c r="A254" t="s">
        <v>418</v>
      </c>
      <c r="B254">
        <f>[4]p23!B254</f>
        <v>0</v>
      </c>
    </row>
    <row r="255" spans="1:2" x14ac:dyDescent="0.2">
      <c r="A255" t="s">
        <v>419</v>
      </c>
      <c r="B255">
        <f>[4]p23!B255</f>
        <v>0</v>
      </c>
    </row>
    <row r="256" spans="1:2" x14ac:dyDescent="0.2">
      <c r="A256" t="s">
        <v>420</v>
      </c>
      <c r="B256">
        <f>[4]p23!B256</f>
        <v>0</v>
      </c>
    </row>
    <row r="257" spans="1:2" x14ac:dyDescent="0.2">
      <c r="A257" t="s">
        <v>421</v>
      </c>
      <c r="B257">
        <f>[4]p23!B257</f>
        <v>0</v>
      </c>
    </row>
    <row r="258" spans="1:2" x14ac:dyDescent="0.2">
      <c r="A258" t="s">
        <v>422</v>
      </c>
      <c r="B258">
        <f>[4]p23!B258</f>
        <v>0</v>
      </c>
    </row>
    <row r="259" spans="1:2" x14ac:dyDescent="0.2">
      <c r="A259" t="s">
        <v>423</v>
      </c>
      <c r="B259">
        <f>[4]p23!B259</f>
        <v>5</v>
      </c>
    </row>
    <row r="260" spans="1:2" x14ac:dyDescent="0.2">
      <c r="A260" t="s">
        <v>1065</v>
      </c>
      <c r="B260">
        <f>[4]p23!B260</f>
        <v>14.563586368785838</v>
      </c>
    </row>
    <row r="261" spans="1:2" x14ac:dyDescent="0.2">
      <c r="A261" t="s">
        <v>1066</v>
      </c>
      <c r="B261">
        <f>[4]p23!B261</f>
        <v>21.265918789287927</v>
      </c>
    </row>
    <row r="262" spans="1:2" x14ac:dyDescent="0.2">
      <c r="A262" t="s">
        <v>227</v>
      </c>
      <c r="B262">
        <f>[4]p23!B262</f>
        <v>89</v>
      </c>
    </row>
    <row r="263" spans="1:2" x14ac:dyDescent="0.2">
      <c r="A263" t="s">
        <v>228</v>
      </c>
      <c r="B263">
        <f>[4]p23!B263</f>
        <v>88</v>
      </c>
    </row>
    <row r="264" spans="1:2" x14ac:dyDescent="0.2">
      <c r="A264" t="s">
        <v>346</v>
      </c>
      <c r="B264">
        <f>[4]p23!B264</f>
        <v>288770</v>
      </c>
    </row>
    <row r="265" spans="1:2" x14ac:dyDescent="0.2">
      <c r="A265" t="s">
        <v>355</v>
      </c>
      <c r="B265">
        <f>[4]p23!B265</f>
        <v>287302</v>
      </c>
    </row>
    <row r="266" spans="1:2" x14ac:dyDescent="0.2">
      <c r="A266" t="s">
        <v>338</v>
      </c>
      <c r="B266">
        <f>[4]p23!B266</f>
        <v>3</v>
      </c>
    </row>
    <row r="267" spans="1:2" x14ac:dyDescent="0.2">
      <c r="A267" t="s">
        <v>339</v>
      </c>
      <c r="B267">
        <f>[4]p23!B267</f>
        <v>6</v>
      </c>
    </row>
    <row r="268" spans="1:2" x14ac:dyDescent="0.2">
      <c r="A268" t="s">
        <v>1067</v>
      </c>
      <c r="B268">
        <f>[4]p23!B268</f>
        <v>693048</v>
      </c>
    </row>
    <row r="269" spans="1:2" x14ac:dyDescent="0.2">
      <c r="A269" t="s">
        <v>1068</v>
      </c>
      <c r="B269">
        <f>[4]p23!B269</f>
        <v>861906</v>
      </c>
    </row>
    <row r="270" spans="1:2" x14ac:dyDescent="0.2">
      <c r="A270" t="s">
        <v>1069</v>
      </c>
      <c r="B270">
        <f>[4]p23!B270</f>
        <v>4722787.1254379777</v>
      </c>
    </row>
    <row r="271" spans="1:2" x14ac:dyDescent="0.2">
      <c r="A271" t="s">
        <v>1070</v>
      </c>
      <c r="B271">
        <f>[4]p23!B271</f>
        <v>0.66938850007875628</v>
      </c>
    </row>
    <row r="272" spans="1:2" x14ac:dyDescent="0.2">
      <c r="A272" t="s">
        <v>1071</v>
      </c>
      <c r="B272">
        <f>[4]p23!B272</f>
        <v>0.88075474333246939</v>
      </c>
    </row>
    <row r="273" spans="1:2" x14ac:dyDescent="0.2">
      <c r="A273" t="s">
        <v>1072</v>
      </c>
      <c r="B273">
        <f>[4]p23!B273</f>
        <v>0.50074731335904565</v>
      </c>
    </row>
    <row r="274" spans="1:2" x14ac:dyDescent="0.2">
      <c r="A274" t="s">
        <v>1073</v>
      </c>
      <c r="B274">
        <f>[4]p23!B274</f>
        <v>0.45901818145298218</v>
      </c>
    </row>
    <row r="275" spans="1:2" x14ac:dyDescent="0.2">
      <c r="A275" t="s">
        <v>1087</v>
      </c>
      <c r="B275">
        <f>[4]p23!B275</f>
        <v>0.46903370492280838</v>
      </c>
    </row>
    <row r="276" spans="1:2" x14ac:dyDescent="0.2">
      <c r="A276" t="s">
        <v>1088</v>
      </c>
      <c r="B276">
        <f>[4]p23!B276</f>
        <v>0.42667194218695342</v>
      </c>
    </row>
    <row r="277" spans="1:2" x14ac:dyDescent="0.2">
      <c r="A277" t="s">
        <v>1091</v>
      </c>
      <c r="B277">
        <f>[4]p23!B277</f>
        <v>5875234.7228874117</v>
      </c>
    </row>
    <row r="278" spans="1:2" x14ac:dyDescent="0.2">
      <c r="A278" t="s">
        <v>1092</v>
      </c>
      <c r="B278">
        <f>[4]p23!B278</f>
        <v>0.74712746379209771</v>
      </c>
    </row>
    <row r="279" spans="1:2" x14ac:dyDescent="0.2">
      <c r="A279" t="s">
        <v>1093</v>
      </c>
      <c r="B279">
        <f>[4]p23!B279</f>
        <v>0.42763191540156764</v>
      </c>
    </row>
    <row r="280" spans="1:2" x14ac:dyDescent="0.2">
      <c r="A280" t="s">
        <v>1094</v>
      </c>
      <c r="B280">
        <f>[4]p23!B280</f>
        <v>0.57236808459843236</v>
      </c>
    </row>
    <row r="281" spans="1:2" x14ac:dyDescent="0.2">
      <c r="A281" t="s">
        <v>1099</v>
      </c>
      <c r="B281">
        <f>[4]p23!B281</f>
        <v>6.0191999999999996E-2</v>
      </c>
    </row>
    <row r="282" spans="1:2" x14ac:dyDescent="0.2">
      <c r="A282" t="s">
        <v>1100</v>
      </c>
      <c r="B282">
        <f>[4]p23!B282</f>
        <v>0.11120691195688147</v>
      </c>
    </row>
    <row r="283" spans="1:2" x14ac:dyDescent="0.2">
      <c r="A283" t="s">
        <v>1095</v>
      </c>
      <c r="B283">
        <f>[4]p23!B283</f>
        <v>22052407</v>
      </c>
    </row>
    <row r="284" spans="1:2" x14ac:dyDescent="0.2">
      <c r="A284" t="s">
        <v>1096</v>
      </c>
      <c r="B284">
        <f>[4]p23!B284</f>
        <v>29516258.026537351</v>
      </c>
    </row>
    <row r="285" spans="1:2" x14ac:dyDescent="0.2">
      <c r="A285" t="s">
        <v>1097</v>
      </c>
      <c r="B285">
        <f>[4]p23!B285</f>
        <v>1152447.5974494338</v>
      </c>
    </row>
    <row r="286" spans="1:2" x14ac:dyDescent="0.2">
      <c r="A286" t="s">
        <v>1101</v>
      </c>
      <c r="B286">
        <f>[4]p23!B286</f>
        <v>3000000</v>
      </c>
    </row>
    <row r="287" spans="1:2" x14ac:dyDescent="0.2">
      <c r="A287" t="s">
        <v>1102</v>
      </c>
      <c r="B287">
        <f>[4]p23!B287</f>
        <v>0</v>
      </c>
    </row>
    <row r="288" spans="1:2" x14ac:dyDescent="0.2">
      <c r="A288" t="s">
        <v>1103</v>
      </c>
      <c r="B288">
        <f>[4]p23!B288</f>
        <v>0</v>
      </c>
    </row>
    <row r="289" spans="1:2" x14ac:dyDescent="0.2">
      <c r="A289" t="s">
        <v>1069</v>
      </c>
      <c r="B289">
        <f>[4]p23!B289</f>
        <v>4722787.1254379777</v>
      </c>
    </row>
    <row r="290" spans="1:2" x14ac:dyDescent="0.2">
      <c r="A290" t="s">
        <v>508</v>
      </c>
      <c r="B290">
        <f>[4]p23!B290</f>
        <v>8.9391307442717907E-2</v>
      </c>
    </row>
    <row r="291" spans="1:2" x14ac:dyDescent="0.2">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755</v>
      </c>
    </row>
    <row r="2" spans="1:11" x14ac:dyDescent="0.2">
      <c r="A2">
        <v>24</v>
      </c>
      <c r="B2" t="s">
        <v>176</v>
      </c>
      <c r="C2" t="s">
        <v>177</v>
      </c>
      <c r="D2" t="s">
        <v>178</v>
      </c>
      <c r="E2" t="s">
        <v>8</v>
      </c>
      <c r="F2" t="s">
        <v>179</v>
      </c>
      <c r="G2" t="s">
        <v>10</v>
      </c>
      <c r="H2" t="s">
        <v>180</v>
      </c>
    </row>
    <row r="3" spans="1:11" x14ac:dyDescent="0.2">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
      <c r="A5" t="s">
        <v>183</v>
      </c>
      <c r="B5">
        <f>[4]p24!B5</f>
        <v>0</v>
      </c>
      <c r="C5">
        <f>[4]p24!C5</f>
        <v>0</v>
      </c>
      <c r="D5">
        <f>[4]p24!D5</f>
        <v>103137</v>
      </c>
      <c r="E5">
        <f>[4]p24!E5</f>
        <v>0</v>
      </c>
      <c r="F5">
        <f>[4]p24!F5</f>
        <v>0</v>
      </c>
      <c r="G5">
        <f>[4]p24!G5</f>
        <v>0</v>
      </c>
      <c r="H5">
        <f>[4]p24!H5</f>
        <v>0</v>
      </c>
      <c r="I5">
        <f>[4]p24!I5</f>
        <v>0</v>
      </c>
      <c r="J5">
        <f>[4]p24!J5</f>
        <v>0</v>
      </c>
      <c r="K5">
        <f>[4]p24!K5</f>
        <v>0</v>
      </c>
    </row>
    <row r="6" spans="1:11" x14ac:dyDescent="0.2">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
      <c r="A7" t="s">
        <v>185</v>
      </c>
      <c r="B7">
        <f>[4]p24!B7</f>
        <v>0</v>
      </c>
      <c r="C7">
        <f>[4]p24!C7</f>
        <v>0</v>
      </c>
      <c r="D7">
        <f>[4]p24!D7</f>
        <v>1388309</v>
      </c>
      <c r="E7">
        <f>[4]p24!E7</f>
        <v>0</v>
      </c>
      <c r="F7">
        <f>[4]p24!F7</f>
        <v>0</v>
      </c>
      <c r="G7">
        <f>[4]p24!G7</f>
        <v>0</v>
      </c>
      <c r="H7">
        <f>[4]p24!H7</f>
        <v>0</v>
      </c>
      <c r="I7">
        <f>[4]p24!I7</f>
        <v>0</v>
      </c>
      <c r="J7">
        <f>[4]p24!J7</f>
        <v>0</v>
      </c>
      <c r="K7">
        <f>[4]p24!K7</f>
        <v>0</v>
      </c>
    </row>
    <row r="8" spans="1:11" x14ac:dyDescent="0.2">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2">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2">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2">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2">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2">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2">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2">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2">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2">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2">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2">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2">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2">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2">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2">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2">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2">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2">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5" thickBot="1" x14ac:dyDescent="0.25">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x14ac:dyDescent="0.2">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2">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x14ac:dyDescent="0.2">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x14ac:dyDescent="0.2">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x14ac:dyDescent="0.2">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x14ac:dyDescent="0.2">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x14ac:dyDescent="0.2">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x14ac:dyDescent="0.2">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2">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2">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2">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2">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
      <c r="A76" t="s">
        <v>437</v>
      </c>
      <c r="B76">
        <f>[4]p24!B76</f>
        <v>0</v>
      </c>
      <c r="C76">
        <f>[4]p24!C76</f>
        <v>0</v>
      </c>
      <c r="D76">
        <f>[4]p24!D76</f>
        <v>0</v>
      </c>
      <c r="E76">
        <f>[4]p24!E76</f>
        <v>0</v>
      </c>
      <c r="F76">
        <f>[4]p24!F76</f>
        <v>0</v>
      </c>
      <c r="G76">
        <f>[4]p24!G76</f>
        <v>0</v>
      </c>
      <c r="H76">
        <f>[4]p24!H76</f>
        <v>0</v>
      </c>
      <c r="I76">
        <f>[4]p24!I76</f>
        <v>0</v>
      </c>
      <c r="J76">
        <f>[4]p24!J76</f>
        <v>0</v>
      </c>
      <c r="K76">
        <f>[4]p24!K76</f>
        <v>0</v>
      </c>
    </row>
    <row r="77" spans="1:13" ht="13.5" thickBot="1" x14ac:dyDescent="0.25">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2">
      <c r="A78" t="s">
        <v>247</v>
      </c>
      <c r="B78">
        <f>[4]p24!B78</f>
        <v>1</v>
      </c>
    </row>
    <row r="79" spans="1:13" x14ac:dyDescent="0.2">
      <c r="A79" t="s">
        <v>248</v>
      </c>
      <c r="B79">
        <f>[4]p24!B79</f>
        <v>35000</v>
      </c>
    </row>
    <row r="80" spans="1:13" x14ac:dyDescent="0.2">
      <c r="A80" t="s">
        <v>249</v>
      </c>
      <c r="B80">
        <f>[4]p24!B80</f>
        <v>35000</v>
      </c>
    </row>
    <row r="81" spans="1:2" x14ac:dyDescent="0.2">
      <c r="A81" t="s">
        <v>250</v>
      </c>
      <c r="B81">
        <f>[4]p24!B81</f>
        <v>0</v>
      </c>
    </row>
    <row r="82" spans="1:2" x14ac:dyDescent="0.2">
      <c r="A82" t="s">
        <v>251</v>
      </c>
      <c r="B82">
        <f>[4]p24!B82</f>
        <v>0</v>
      </c>
    </row>
    <row r="83" spans="1:2" x14ac:dyDescent="0.2">
      <c r="A83" t="s">
        <v>252</v>
      </c>
      <c r="B83">
        <f>[4]p24!B83</f>
        <v>0</v>
      </c>
    </row>
    <row r="84" spans="1:2" x14ac:dyDescent="0.2">
      <c r="A84" t="s">
        <v>253</v>
      </c>
      <c r="B84">
        <f>[4]p24!B84</f>
        <v>0</v>
      </c>
    </row>
    <row r="85" spans="1:2" x14ac:dyDescent="0.2">
      <c r="A85" t="s">
        <v>254</v>
      </c>
      <c r="B85">
        <f>[4]p24!B85</f>
        <v>55861</v>
      </c>
    </row>
    <row r="86" spans="1:2" x14ac:dyDescent="0.2">
      <c r="A86" t="s">
        <v>255</v>
      </c>
      <c r="B86">
        <f>[4]p24!B86</f>
        <v>27942</v>
      </c>
    </row>
    <row r="87" spans="1:2" x14ac:dyDescent="0.2">
      <c r="A87" t="s">
        <v>256</v>
      </c>
      <c r="B87">
        <f>[4]p24!B87</f>
        <v>20622</v>
      </c>
    </row>
    <row r="88" spans="1:2" x14ac:dyDescent="0.2">
      <c r="A88" t="s">
        <v>257</v>
      </c>
      <c r="B88">
        <f>[4]p24!B88</f>
        <v>35651</v>
      </c>
    </row>
    <row r="89" spans="1:2" x14ac:dyDescent="0.2">
      <c r="A89" t="s">
        <v>258</v>
      </c>
      <c r="B89">
        <f>[4]p24!B89</f>
        <v>40659</v>
      </c>
    </row>
    <row r="90" spans="1:2" x14ac:dyDescent="0.2">
      <c r="A90" t="s">
        <v>259</v>
      </c>
      <c r="B90">
        <f>[4]p24!B90</f>
        <v>110536</v>
      </c>
    </row>
    <row r="91" spans="1:2" x14ac:dyDescent="0.2">
      <c r="A91" t="s">
        <v>260</v>
      </c>
      <c r="B91">
        <f>[4]p24!B91</f>
        <v>55861</v>
      </c>
    </row>
    <row r="92" spans="1:2" x14ac:dyDescent="0.2">
      <c r="A92" t="s">
        <v>261</v>
      </c>
      <c r="B92">
        <f>[4]p24!B92</f>
        <v>27942</v>
      </c>
    </row>
    <row r="93" spans="1:2" x14ac:dyDescent="0.2">
      <c r="A93" t="s">
        <v>262</v>
      </c>
      <c r="B93">
        <f>[4]p24!B93</f>
        <v>20622</v>
      </c>
    </row>
    <row r="94" spans="1:2" x14ac:dyDescent="0.2">
      <c r="A94" t="s">
        <v>263</v>
      </c>
      <c r="B94">
        <f>[4]p24!B94</f>
        <v>35651</v>
      </c>
    </row>
    <row r="95" spans="1:2" x14ac:dyDescent="0.2">
      <c r="A95" t="s">
        <v>264</v>
      </c>
      <c r="B95">
        <f>[4]p24!B95</f>
        <v>40659</v>
      </c>
    </row>
    <row r="96" spans="1:2" x14ac:dyDescent="0.2">
      <c r="A96" t="s">
        <v>265</v>
      </c>
      <c r="B96">
        <f>[4]p24!B96</f>
        <v>110536</v>
      </c>
    </row>
    <row r="97" spans="1:2" x14ac:dyDescent="0.2">
      <c r="A97" t="s">
        <v>266</v>
      </c>
      <c r="B97">
        <f>[4]p24!B97</f>
        <v>0</v>
      </c>
    </row>
    <row r="98" spans="1:2" x14ac:dyDescent="0.2">
      <c r="A98" t="s">
        <v>267</v>
      </c>
      <c r="B98">
        <f>[4]p24!B98</f>
        <v>0</v>
      </c>
    </row>
    <row r="99" spans="1:2" x14ac:dyDescent="0.2">
      <c r="A99" t="s">
        <v>268</v>
      </c>
      <c r="B99">
        <f>[4]p24!B99</f>
        <v>0</v>
      </c>
    </row>
    <row r="100" spans="1:2" x14ac:dyDescent="0.2">
      <c r="A100" t="s">
        <v>269</v>
      </c>
      <c r="B100">
        <f>[4]p24!B100</f>
        <v>0</v>
      </c>
    </row>
    <row r="101" spans="1:2" x14ac:dyDescent="0.2">
      <c r="A101" t="s">
        <v>270</v>
      </c>
      <c r="B101">
        <f>[4]p24!B101</f>
        <v>0</v>
      </c>
    </row>
    <row r="102" spans="1:2" x14ac:dyDescent="0.2">
      <c r="A102" t="s">
        <v>271</v>
      </c>
      <c r="B102">
        <f>[4]p24!B102</f>
        <v>0</v>
      </c>
    </row>
    <row r="103" spans="1:2" x14ac:dyDescent="0.2">
      <c r="A103" t="s">
        <v>272</v>
      </c>
      <c r="B103">
        <f>[4]p24!B103</f>
        <v>232270038</v>
      </c>
    </row>
    <row r="104" spans="1:2" x14ac:dyDescent="0.2">
      <c r="A104" t="s">
        <v>273</v>
      </c>
      <c r="B104">
        <f>[4]p24!B104</f>
        <v>11222205.75</v>
      </c>
    </row>
    <row r="105" spans="1:2" x14ac:dyDescent="0.2">
      <c r="A105" t="s">
        <v>274</v>
      </c>
      <c r="B105">
        <f>[4]p24!B105</f>
        <v>6820726.5</v>
      </c>
    </row>
    <row r="106" spans="1:2" x14ac:dyDescent="0.2">
      <c r="A106" t="s">
        <v>275</v>
      </c>
      <c r="B106">
        <f>[4]p24!B106</f>
        <v>1111776.4349999998</v>
      </c>
    </row>
    <row r="107" spans="1:2" x14ac:dyDescent="0.2">
      <c r="A107" t="s">
        <v>276</v>
      </c>
      <c r="B107">
        <f>[4]p24!B107</f>
        <v>1959560.5050000004</v>
      </c>
    </row>
    <row r="108" spans="1:2" x14ac:dyDescent="0.2">
      <c r="A108" t="s">
        <v>277</v>
      </c>
      <c r="B108">
        <f>[4]p24!B108</f>
        <v>4804999.92</v>
      </c>
    </row>
    <row r="109" spans="1:2" x14ac:dyDescent="0.2">
      <c r="A109" t="s">
        <v>278</v>
      </c>
      <c r="B109">
        <f>[4]p24!B109</f>
        <v>1706.196979189416</v>
      </c>
    </row>
    <row r="110" spans="1:2" x14ac:dyDescent="0.2">
      <c r="A110" t="s">
        <v>279</v>
      </c>
      <c r="B110">
        <f>[4]p24!B110</f>
        <v>267.6518264711637</v>
      </c>
    </row>
    <row r="111" spans="1:2" x14ac:dyDescent="0.2">
      <c r="A111" t="s">
        <v>280</v>
      </c>
      <c r="B111">
        <f>[4]p24!B111</f>
        <v>135.72021425370355</v>
      </c>
    </row>
    <row r="112" spans="1:2" x14ac:dyDescent="0.2">
      <c r="A112" t="s">
        <v>281</v>
      </c>
      <c r="B112">
        <f>[4]p24!B112</f>
        <v>13.192477343920618</v>
      </c>
    </row>
    <row r="113" spans="1:2" x14ac:dyDescent="0.2">
      <c r="A113" t="s">
        <v>282</v>
      </c>
      <c r="B113">
        <f>[4]p24!B113</f>
        <v>15.591109588269822</v>
      </c>
    </row>
    <row r="114" spans="1:2" x14ac:dyDescent="0.2">
      <c r="A114" t="s">
        <v>283</v>
      </c>
      <c r="B114">
        <f>[4]p24!B114</f>
        <v>19.988602036243361</v>
      </c>
    </row>
    <row r="115" spans="1:2" x14ac:dyDescent="0.2">
      <c r="A115" t="s">
        <v>284</v>
      </c>
      <c r="B115">
        <f>[4]p24!B115</f>
        <v>17999960</v>
      </c>
    </row>
    <row r="116" spans="1:2" x14ac:dyDescent="0.2">
      <c r="A116" t="s">
        <v>285</v>
      </c>
      <c r="B116">
        <f>[4]p24!B116</f>
        <v>959998</v>
      </c>
    </row>
    <row r="117" spans="1:2" x14ac:dyDescent="0.2">
      <c r="A117" t="s">
        <v>286</v>
      </c>
      <c r="B117">
        <f>[4]p24!B117</f>
        <v>960001</v>
      </c>
    </row>
    <row r="118" spans="1:2" x14ac:dyDescent="0.2">
      <c r="A118" t="s">
        <v>287</v>
      </c>
      <c r="B118">
        <f>[4]p24!B118</f>
        <v>150000.18</v>
      </c>
    </row>
    <row r="119" spans="1:2" x14ac:dyDescent="0.2">
      <c r="A119" t="s">
        <v>288</v>
      </c>
      <c r="B119">
        <f>[4]p24!B119</f>
        <v>299999.7</v>
      </c>
    </row>
    <row r="120" spans="1:2" x14ac:dyDescent="0.2">
      <c r="A120" t="s">
        <v>289</v>
      </c>
      <c r="B120">
        <f>[4]p24!B120</f>
        <v>800000</v>
      </c>
    </row>
    <row r="121" spans="1:2" x14ac:dyDescent="0.2">
      <c r="A121" t="s">
        <v>290</v>
      </c>
      <c r="B121">
        <f>[4]p24!B121</f>
        <v>20904303.419999998</v>
      </c>
    </row>
    <row r="122" spans="1:2" x14ac:dyDescent="0.2">
      <c r="A122" t="s">
        <v>291</v>
      </c>
      <c r="B122">
        <f>[4]p24!B122</f>
        <v>774332.19674999989</v>
      </c>
    </row>
    <row r="123" spans="1:2" x14ac:dyDescent="0.2">
      <c r="A123" t="s">
        <v>292</v>
      </c>
      <c r="B123">
        <f>[4]p24!B123</f>
        <v>0</v>
      </c>
    </row>
    <row r="124" spans="1:2" x14ac:dyDescent="0.2">
      <c r="A124" t="s">
        <v>293</v>
      </c>
      <c r="B124">
        <f>[4]p24!B124</f>
        <v>127854.29002499998</v>
      </c>
    </row>
    <row r="125" spans="1:2" x14ac:dyDescent="0.2">
      <c r="A125" t="s">
        <v>294</v>
      </c>
      <c r="B125">
        <f>[4]p24!B125</f>
        <v>225349.45807500003</v>
      </c>
    </row>
    <row r="126" spans="1:2" x14ac:dyDescent="0.2">
      <c r="A126" t="s">
        <v>295</v>
      </c>
      <c r="B126">
        <f>[4]p24!B126</f>
        <v>276287.49540000001</v>
      </c>
    </row>
    <row r="127" spans="1:2" x14ac:dyDescent="0.2">
      <c r="A127" t="s">
        <v>296</v>
      </c>
      <c r="B127">
        <f>[4]p24!B127</f>
        <v>53681</v>
      </c>
    </row>
    <row r="128" spans="1:2" x14ac:dyDescent="0.2">
      <c r="A128" t="s">
        <v>297</v>
      </c>
      <c r="B128">
        <f>[4]p24!B128</f>
        <v>32621</v>
      </c>
    </row>
    <row r="129" spans="1:2" x14ac:dyDescent="0.2">
      <c r="A129" t="s">
        <v>298</v>
      </c>
      <c r="B129">
        <f>[4]p24!B129</f>
        <v>19806</v>
      </c>
    </row>
    <row r="130" spans="1:2" x14ac:dyDescent="0.2">
      <c r="A130" t="s">
        <v>299</v>
      </c>
      <c r="B130">
        <f>[4]p24!B130</f>
        <v>37026</v>
      </c>
    </row>
    <row r="131" spans="1:2" x14ac:dyDescent="0.2">
      <c r="A131" t="s">
        <v>300</v>
      </c>
      <c r="B131">
        <f>[4]p24!B131</f>
        <v>48714</v>
      </c>
    </row>
    <row r="132" spans="1:2" x14ac:dyDescent="0.2">
      <c r="A132" t="s">
        <v>301</v>
      </c>
      <c r="B132">
        <f>[4]p24!B132</f>
        <v>132863</v>
      </c>
    </row>
    <row r="133" spans="1:2" x14ac:dyDescent="0.2">
      <c r="A133" t="s">
        <v>302</v>
      </c>
      <c r="B133">
        <f>[4]p24!B133</f>
        <v>53681</v>
      </c>
    </row>
    <row r="134" spans="1:2" x14ac:dyDescent="0.2">
      <c r="A134" t="s">
        <v>303</v>
      </c>
      <c r="B134">
        <f>[4]p24!B134</f>
        <v>32621</v>
      </c>
    </row>
    <row r="135" spans="1:2" x14ac:dyDescent="0.2">
      <c r="A135" t="s">
        <v>304</v>
      </c>
      <c r="B135">
        <f>[4]p24!B135</f>
        <v>19806</v>
      </c>
    </row>
    <row r="136" spans="1:2" x14ac:dyDescent="0.2">
      <c r="A136" t="s">
        <v>305</v>
      </c>
      <c r="B136">
        <f>[4]p24!B136</f>
        <v>37026</v>
      </c>
    </row>
    <row r="137" spans="1:2" x14ac:dyDescent="0.2">
      <c r="A137" t="s">
        <v>306</v>
      </c>
      <c r="B137">
        <f>[4]p24!B137</f>
        <v>48714</v>
      </c>
    </row>
    <row r="138" spans="1:2" x14ac:dyDescent="0.2">
      <c r="A138" t="s">
        <v>307</v>
      </c>
      <c r="B138">
        <f>[4]p24!B138</f>
        <v>132863</v>
      </c>
    </row>
    <row r="139" spans="1:2" x14ac:dyDescent="0.2">
      <c r="A139" t="s">
        <v>308</v>
      </c>
      <c r="B139">
        <f>[4]p24!B139</f>
        <v>0</v>
      </c>
    </row>
    <row r="140" spans="1:2" x14ac:dyDescent="0.2">
      <c r="A140" t="s">
        <v>309</v>
      </c>
      <c r="B140">
        <f>[4]p24!B140</f>
        <v>0</v>
      </c>
    </row>
    <row r="141" spans="1:2" x14ac:dyDescent="0.2">
      <c r="A141" t="s">
        <v>310</v>
      </c>
      <c r="B141">
        <f>[4]p24!B141</f>
        <v>0</v>
      </c>
    </row>
    <row r="142" spans="1:2" x14ac:dyDescent="0.2">
      <c r="A142" t="s">
        <v>311</v>
      </c>
      <c r="B142">
        <f>[4]p24!B142</f>
        <v>0</v>
      </c>
    </row>
    <row r="143" spans="1:2" x14ac:dyDescent="0.2">
      <c r="A143" t="s">
        <v>312</v>
      </c>
      <c r="B143">
        <f>[4]p24!B143</f>
        <v>0</v>
      </c>
    </row>
    <row r="144" spans="1:2" x14ac:dyDescent="0.2">
      <c r="A144" t="s">
        <v>313</v>
      </c>
      <c r="B144">
        <f>[4]p24!B144</f>
        <v>0</v>
      </c>
    </row>
    <row r="145" spans="1:2" x14ac:dyDescent="0.2">
      <c r="A145" t="s">
        <v>314</v>
      </c>
      <c r="B145">
        <f>[4]p24!B145</f>
        <v>339881251.5</v>
      </c>
    </row>
    <row r="146" spans="1:2" x14ac:dyDescent="0.2">
      <c r="A146" t="s">
        <v>315</v>
      </c>
      <c r="B146">
        <f>[4]p24!B146</f>
        <v>15413422.500000002</v>
      </c>
    </row>
    <row r="147" spans="1:2" x14ac:dyDescent="0.2">
      <c r="A147" t="s">
        <v>316</v>
      </c>
      <c r="B147">
        <f>[4]p24!B147</f>
        <v>9826251.75</v>
      </c>
    </row>
    <row r="148" spans="1:2" x14ac:dyDescent="0.2">
      <c r="A148" t="s">
        <v>317</v>
      </c>
      <c r="B148">
        <f>[4]p24!B148</f>
        <v>1504551.51</v>
      </c>
    </row>
    <row r="149" spans="1:2" x14ac:dyDescent="0.2">
      <c r="A149" t="s">
        <v>318</v>
      </c>
      <c r="B149">
        <f>[4]p24!B149</f>
        <v>2762083.8</v>
      </c>
    </row>
    <row r="150" spans="1:2" x14ac:dyDescent="0.2">
      <c r="A150" t="s">
        <v>319</v>
      </c>
      <c r="B150">
        <f>[4]p24!B150</f>
        <v>6905554.4249999998</v>
      </c>
    </row>
    <row r="151" spans="1:2" x14ac:dyDescent="0.2">
      <c r="A151" t="s">
        <v>320</v>
      </c>
      <c r="B151">
        <f>[4]p24!B151</f>
        <v>2565.2775479542952</v>
      </c>
    </row>
    <row r="152" spans="1:2" x14ac:dyDescent="0.2">
      <c r="A152" t="s">
        <v>321</v>
      </c>
      <c r="B152">
        <f>[4]p24!B152</f>
        <v>371.16145594779363</v>
      </c>
    </row>
    <row r="153" spans="1:2" x14ac:dyDescent="0.2">
      <c r="A153" t="s">
        <v>322</v>
      </c>
      <c r="B153">
        <f>[4]p24!B153</f>
        <v>204.05616858727348</v>
      </c>
    </row>
    <row r="154" spans="1:2" x14ac:dyDescent="0.2">
      <c r="A154" t="s">
        <v>323</v>
      </c>
      <c r="B154">
        <f>[4]p24!B154</f>
        <v>19.041581609657214</v>
      </c>
    </row>
    <row r="155" spans="1:2" x14ac:dyDescent="0.2">
      <c r="A155" t="s">
        <v>324</v>
      </c>
      <c r="B155">
        <f>[4]p24!B155</f>
        <v>22.503687356867616</v>
      </c>
    </row>
    <row r="156" spans="1:2" x14ac:dyDescent="0.2">
      <c r="A156" t="s">
        <v>325</v>
      </c>
      <c r="B156">
        <f>[4]p24!B156</f>
        <v>28.550881226753354</v>
      </c>
    </row>
    <row r="157" spans="1:2" x14ac:dyDescent="0.2">
      <c r="A157" t="s">
        <v>326</v>
      </c>
      <c r="B157">
        <f>[4]p24!B157</f>
        <v>23999976</v>
      </c>
    </row>
    <row r="158" spans="1:2" x14ac:dyDescent="0.2">
      <c r="A158" t="s">
        <v>327</v>
      </c>
      <c r="B158">
        <f>[4]p24!B158</f>
        <v>1200004</v>
      </c>
    </row>
    <row r="159" spans="1:2" x14ac:dyDescent="0.2">
      <c r="A159" t="s">
        <v>328</v>
      </c>
      <c r="B159">
        <f>[4]p24!B159</f>
        <v>1200003</v>
      </c>
    </row>
    <row r="160" spans="1:2" x14ac:dyDescent="0.2">
      <c r="A160" t="s">
        <v>329</v>
      </c>
      <c r="B160">
        <f>[4]p24!B160</f>
        <v>99999.9</v>
      </c>
    </row>
    <row r="161" spans="1:2" x14ac:dyDescent="0.2">
      <c r="A161" t="s">
        <v>330</v>
      </c>
      <c r="B161">
        <f>[4]p24!B161</f>
        <v>199999.8</v>
      </c>
    </row>
    <row r="162" spans="1:2" x14ac:dyDescent="0.2">
      <c r="A162" t="s">
        <v>331</v>
      </c>
      <c r="B162">
        <f>[4]p24!B162</f>
        <v>550000</v>
      </c>
    </row>
    <row r="163" spans="1:2" x14ac:dyDescent="0.2">
      <c r="A163" t="s">
        <v>332</v>
      </c>
      <c r="B163">
        <f>[4]p24!B163</f>
        <v>30589312.635000005</v>
      </c>
    </row>
    <row r="164" spans="1:2" x14ac:dyDescent="0.2">
      <c r="A164" t="s">
        <v>333</v>
      </c>
      <c r="B164">
        <f>[4]p24!B164</f>
        <v>0</v>
      </c>
    </row>
    <row r="165" spans="1:2" x14ac:dyDescent="0.2">
      <c r="A165" t="s">
        <v>334</v>
      </c>
      <c r="B165">
        <f>[4]p24!B165</f>
        <v>904015.16099999996</v>
      </c>
    </row>
    <row r="166" spans="1:2" x14ac:dyDescent="0.2">
      <c r="A166" t="s">
        <v>335</v>
      </c>
      <c r="B166">
        <f>[4]p24!B166</f>
        <v>173023.42365000001</v>
      </c>
    </row>
    <row r="167" spans="1:2" x14ac:dyDescent="0.2">
      <c r="A167" t="s">
        <v>336</v>
      </c>
      <c r="B167">
        <f>[4]p24!B167</f>
        <v>317639.63700000005</v>
      </c>
    </row>
    <row r="168" spans="1:2" x14ac:dyDescent="0.2">
      <c r="A168" t="s">
        <v>337</v>
      </c>
      <c r="B168">
        <f>[4]p24!B168</f>
        <v>0</v>
      </c>
    </row>
    <row r="169" spans="1:2" x14ac:dyDescent="0.2">
      <c r="A169" t="s">
        <v>338</v>
      </c>
      <c r="B169">
        <f>[4]p24!B169</f>
        <v>3</v>
      </c>
    </row>
    <row r="170" spans="1:2" x14ac:dyDescent="0.2">
      <c r="A170" t="s">
        <v>339</v>
      </c>
      <c r="B170">
        <f>[4]p24!B170</f>
        <v>6</v>
      </c>
    </row>
    <row r="171" spans="1:2" x14ac:dyDescent="0.2">
      <c r="A171" t="s">
        <v>340</v>
      </c>
      <c r="B171">
        <f>[4]p24!B171</f>
        <v>288770</v>
      </c>
    </row>
    <row r="172" spans="1:2" x14ac:dyDescent="0.2">
      <c r="A172" t="s">
        <v>341</v>
      </c>
      <c r="B172">
        <f>[4]p24!B172</f>
        <v>8332788.7500000009</v>
      </c>
    </row>
    <row r="173" spans="1:2" x14ac:dyDescent="0.2">
      <c r="A173" t="s">
        <v>342</v>
      </c>
      <c r="B173">
        <f>[4]p24!B173</f>
        <v>29308078.800000004</v>
      </c>
    </row>
    <row r="174" spans="1:2" x14ac:dyDescent="0.2">
      <c r="A174" t="s">
        <v>343</v>
      </c>
      <c r="B174">
        <f>[4]p24!B174</f>
        <v>288770</v>
      </c>
    </row>
    <row r="175" spans="1:2" x14ac:dyDescent="0.2">
      <c r="A175" t="s">
        <v>344</v>
      </c>
      <c r="B175">
        <f>[4]p24!B175</f>
        <v>8332788.7500000009</v>
      </c>
    </row>
    <row r="176" spans="1:2" x14ac:dyDescent="0.2">
      <c r="A176" t="s">
        <v>345</v>
      </c>
      <c r="B176">
        <f>[4]p24!B176</f>
        <v>29308078.800000004</v>
      </c>
    </row>
    <row r="177" spans="1:2" x14ac:dyDescent="0.2">
      <c r="A177" t="s">
        <v>346</v>
      </c>
      <c r="B177">
        <f>[4]p24!B177</f>
        <v>310161</v>
      </c>
    </row>
    <row r="178" spans="1:2" x14ac:dyDescent="0.2">
      <c r="A178" t="s">
        <v>347</v>
      </c>
      <c r="B178">
        <f>[4]p24!B178</f>
        <v>8858866.1628571432</v>
      </c>
    </row>
    <row r="179" spans="1:2" x14ac:dyDescent="0.2">
      <c r="A179" t="s">
        <v>348</v>
      </c>
      <c r="B179">
        <f>[4]p24!B179</f>
        <v>31258232.799999997</v>
      </c>
    </row>
    <row r="180" spans="1:2" x14ac:dyDescent="0.2">
      <c r="A180" t="s">
        <v>349</v>
      </c>
      <c r="B180">
        <f>[4]p24!B180</f>
        <v>287302</v>
      </c>
    </row>
    <row r="181" spans="1:2" x14ac:dyDescent="0.2">
      <c r="A181" t="s">
        <v>350</v>
      </c>
      <c r="B181">
        <f>[4]p24!B181</f>
        <v>1788254</v>
      </c>
    </row>
    <row r="182" spans="1:2" x14ac:dyDescent="0.2">
      <c r="A182" t="s">
        <v>351</v>
      </c>
      <c r="B182">
        <f>[4]p24!B182</f>
        <v>6109741</v>
      </c>
    </row>
    <row r="183" spans="1:2" x14ac:dyDescent="0.2">
      <c r="A183" t="s">
        <v>352</v>
      </c>
      <c r="B183">
        <f>[4]p24!B183</f>
        <v>287302</v>
      </c>
    </row>
    <row r="184" spans="1:2" x14ac:dyDescent="0.2">
      <c r="A184" t="s">
        <v>353</v>
      </c>
      <c r="B184">
        <f>[4]p24!B184</f>
        <v>1788254</v>
      </c>
    </row>
    <row r="185" spans="1:2" x14ac:dyDescent="0.2">
      <c r="A185" t="s">
        <v>354</v>
      </c>
      <c r="B185">
        <f>[4]p24!B185</f>
        <v>6109741</v>
      </c>
    </row>
    <row r="186" spans="1:2" x14ac:dyDescent="0.2">
      <c r="A186" t="s">
        <v>355</v>
      </c>
      <c r="B186">
        <f>[4]p24!B186</f>
        <v>303710</v>
      </c>
    </row>
    <row r="187" spans="1:2" x14ac:dyDescent="0.2">
      <c r="A187" t="s">
        <v>356</v>
      </c>
      <c r="B187">
        <f>[4]p24!B187</f>
        <v>1821070</v>
      </c>
    </row>
    <row r="188" spans="1:2" x14ac:dyDescent="0.2">
      <c r="A188" t="s">
        <v>357</v>
      </c>
      <c r="B188">
        <f>[4]p24!B188</f>
        <v>6419562</v>
      </c>
    </row>
    <row r="189" spans="1:2" x14ac:dyDescent="0.2">
      <c r="A189" t="s">
        <v>358</v>
      </c>
      <c r="B189">
        <f>[4]p24!B189</f>
        <v>0</v>
      </c>
    </row>
    <row r="190" spans="1:2" x14ac:dyDescent="0.2">
      <c r="A190" t="s">
        <v>359</v>
      </c>
      <c r="B190">
        <f>[4]p24!B190</f>
        <v>0</v>
      </c>
    </row>
    <row r="191" spans="1:2" x14ac:dyDescent="0.2">
      <c r="A191" t="s">
        <v>360</v>
      </c>
      <c r="B191">
        <f>[4]p24!B191</f>
        <v>0</v>
      </c>
    </row>
    <row r="192" spans="1:2" x14ac:dyDescent="0.2">
      <c r="A192" t="s">
        <v>361</v>
      </c>
      <c r="B192">
        <f>[4]p24!B192</f>
        <v>88732</v>
      </c>
    </row>
    <row r="193" spans="1:2" x14ac:dyDescent="0.2">
      <c r="A193" t="s">
        <v>362</v>
      </c>
      <c r="B193">
        <f>[4]p24!B193</f>
        <v>11566121</v>
      </c>
    </row>
    <row r="194" spans="1:2" x14ac:dyDescent="0.2">
      <c r="A194" t="s">
        <v>363</v>
      </c>
      <c r="B194">
        <f>[4]p24!B194</f>
        <v>130.34895435813971</v>
      </c>
    </row>
    <row r="195" spans="1:2" x14ac:dyDescent="0.2">
      <c r="A195" t="s">
        <v>364</v>
      </c>
      <c r="B195">
        <f>[4]p24!B195</f>
        <v>0</v>
      </c>
    </row>
    <row r="196" spans="1:2" x14ac:dyDescent="0.2">
      <c r="A196" t="s">
        <v>365</v>
      </c>
      <c r="B196">
        <f>[4]p24!B196</f>
        <v>0</v>
      </c>
    </row>
    <row r="197" spans="1:2" x14ac:dyDescent="0.2">
      <c r="A197" t="s">
        <v>366</v>
      </c>
      <c r="B197">
        <f>[4]p24!B197</f>
        <v>0</v>
      </c>
    </row>
    <row r="198" spans="1:2" x14ac:dyDescent="0.2">
      <c r="A198" t="s">
        <v>367</v>
      </c>
      <c r="B198">
        <f>[4]p24!B198</f>
        <v>0</v>
      </c>
    </row>
    <row r="199" spans="1:2" x14ac:dyDescent="0.2">
      <c r="A199" t="s">
        <v>368</v>
      </c>
      <c r="B199">
        <f>[4]p24!B199</f>
        <v>0</v>
      </c>
    </row>
    <row r="200" spans="1:2" x14ac:dyDescent="0.2">
      <c r="A200" t="s">
        <v>369</v>
      </c>
      <c r="B200">
        <f>[4]p24!B200</f>
        <v>0</v>
      </c>
    </row>
    <row r="201" spans="1:2" x14ac:dyDescent="0.2">
      <c r="A201" t="s">
        <v>370</v>
      </c>
      <c r="B201">
        <f>[4]p24!B201</f>
        <v>52375</v>
      </c>
    </row>
    <row r="202" spans="1:2" x14ac:dyDescent="0.2">
      <c r="A202" t="s">
        <v>371</v>
      </c>
      <c r="B202">
        <f>[4]p24!B202</f>
        <v>1439800</v>
      </c>
    </row>
    <row r="203" spans="1:2" x14ac:dyDescent="0.2">
      <c r="A203" t="s">
        <v>372</v>
      </c>
      <c r="B203">
        <f>[4]p24!B203</f>
        <v>27.490219351066127</v>
      </c>
    </row>
    <row r="204" spans="1:2" x14ac:dyDescent="0.2">
      <c r="A204" t="s">
        <v>373</v>
      </c>
      <c r="B204">
        <f>[4]p24!B204</f>
        <v>0</v>
      </c>
    </row>
    <row r="205" spans="1:2" x14ac:dyDescent="0.2">
      <c r="A205" t="s">
        <v>374</v>
      </c>
      <c r="B205">
        <f>[4]p24!B205</f>
        <v>0</v>
      </c>
    </row>
    <row r="206" spans="1:2" x14ac:dyDescent="0.2">
      <c r="A206" t="s">
        <v>375</v>
      </c>
      <c r="B206">
        <f>[4]p24!B206</f>
        <v>0</v>
      </c>
    </row>
    <row r="207" spans="1:2" x14ac:dyDescent="0.2">
      <c r="A207" t="s">
        <v>376</v>
      </c>
      <c r="B207">
        <f>[4]p24!B207</f>
        <v>93282</v>
      </c>
    </row>
    <row r="208" spans="1:2" x14ac:dyDescent="0.2">
      <c r="A208" t="s">
        <v>377</v>
      </c>
      <c r="B208">
        <f>[4]p24!B208</f>
        <v>174126</v>
      </c>
    </row>
    <row r="209" spans="1:2" x14ac:dyDescent="0.2">
      <c r="A209" t="s">
        <v>378</v>
      </c>
      <c r="B209">
        <f>[4]p24!B209</f>
        <v>0</v>
      </c>
    </row>
    <row r="210" spans="1:2" x14ac:dyDescent="0.2">
      <c r="A210" t="s">
        <v>379</v>
      </c>
      <c r="B210">
        <f>[4]p24!B210</f>
        <v>0</v>
      </c>
    </row>
    <row r="211" spans="1:2" x14ac:dyDescent="0.2">
      <c r="A211" t="s">
        <v>380</v>
      </c>
      <c r="B211">
        <f>[4]p24!B211</f>
        <v>585041.4</v>
      </c>
    </row>
    <row r="212" spans="1:2" x14ac:dyDescent="0.2">
      <c r="A212" t="s">
        <v>381</v>
      </c>
      <c r="B212">
        <f>[4]p24!B212</f>
        <v>590783</v>
      </c>
    </row>
    <row r="213" spans="1:2" x14ac:dyDescent="0.2">
      <c r="A213" t="s">
        <v>382</v>
      </c>
      <c r="B213">
        <f>[4]p24!B213</f>
        <v>32656831.159248251</v>
      </c>
    </row>
    <row r="214" spans="1:2" x14ac:dyDescent="0.2">
      <c r="A214" t="s">
        <v>137</v>
      </c>
      <c r="B214">
        <f>[4]p24!B214</f>
        <v>364840</v>
      </c>
    </row>
    <row r="215" spans="1:2" x14ac:dyDescent="0.2">
      <c r="A215" t="s">
        <v>383</v>
      </c>
      <c r="B215">
        <f>[4]p24!B215</f>
        <v>0</v>
      </c>
    </row>
    <row r="216" spans="1:2" x14ac:dyDescent="0.2">
      <c r="A216" t="s">
        <v>384</v>
      </c>
      <c r="B216">
        <f>[4]p24!B216</f>
        <v>33021671.159248251</v>
      </c>
    </row>
    <row r="217" spans="1:2" x14ac:dyDescent="0.2">
      <c r="A217" t="s">
        <v>385</v>
      </c>
      <c r="B217">
        <f>[4]p24!B217</f>
        <v>14276284</v>
      </c>
    </row>
    <row r="218" spans="1:2" x14ac:dyDescent="0.2">
      <c r="A218" t="s">
        <v>386</v>
      </c>
      <c r="B218">
        <f>[4]p24!B218</f>
        <v>852449.4</v>
      </c>
    </row>
    <row r="219" spans="1:2" x14ac:dyDescent="0.2">
      <c r="A219" t="s">
        <v>387</v>
      </c>
      <c r="B219">
        <f>[4]p24!B219</f>
        <v>3321811</v>
      </c>
    </row>
    <row r="220" spans="1:2" x14ac:dyDescent="0.2">
      <c r="A220" t="s">
        <v>388</v>
      </c>
      <c r="B220">
        <f>[4]p24!B220</f>
        <v>329839</v>
      </c>
    </row>
    <row r="221" spans="1:2" x14ac:dyDescent="0.2">
      <c r="A221" t="s">
        <v>145</v>
      </c>
      <c r="B221">
        <f>[4]p24!B221</f>
        <v>2500000</v>
      </c>
    </row>
    <row r="222" spans="1:2" x14ac:dyDescent="0.2">
      <c r="A222" t="s">
        <v>146</v>
      </c>
      <c r="B222">
        <f>[4]p24!B222</f>
        <v>502795</v>
      </c>
    </row>
    <row r="223" spans="1:2" x14ac:dyDescent="0.2">
      <c r="A223" t="s">
        <v>389</v>
      </c>
      <c r="B223">
        <f>[4]p24!B223</f>
        <v>129579</v>
      </c>
    </row>
    <row r="224" spans="1:2" x14ac:dyDescent="0.2">
      <c r="A224" t="s">
        <v>390</v>
      </c>
      <c r="B224">
        <f>[4]p24!B224</f>
        <v>0</v>
      </c>
    </row>
    <row r="225" spans="1:2" x14ac:dyDescent="0.2">
      <c r="A225" t="s">
        <v>391</v>
      </c>
      <c r="B225">
        <f>[4]p24!B225</f>
        <v>0</v>
      </c>
    </row>
    <row r="226" spans="1:2" x14ac:dyDescent="0.2">
      <c r="A226" t="s">
        <v>392</v>
      </c>
      <c r="B226">
        <f>[4]p24!B226</f>
        <v>1650000</v>
      </c>
    </row>
    <row r="227" spans="1:2" x14ac:dyDescent="0.2">
      <c r="A227" t="s">
        <v>152</v>
      </c>
      <c r="B227">
        <f>[4]p24!B227</f>
        <v>160000</v>
      </c>
    </row>
    <row r="228" spans="1:2" x14ac:dyDescent="0.2">
      <c r="A228" t="s">
        <v>393</v>
      </c>
      <c r="B228">
        <f>[4]p24!B228</f>
        <v>0</v>
      </c>
    </row>
    <row r="229" spans="1:2" x14ac:dyDescent="0.2">
      <c r="A229" t="s">
        <v>394</v>
      </c>
      <c r="B229">
        <f>[4]p24!B229</f>
        <v>222076</v>
      </c>
    </row>
    <row r="230" spans="1:2" x14ac:dyDescent="0.2">
      <c r="A230" t="s">
        <v>395</v>
      </c>
      <c r="B230">
        <f>[4]p24!B230</f>
        <v>2202166.4506631121</v>
      </c>
    </row>
    <row r="231" spans="1:2" x14ac:dyDescent="0.2">
      <c r="A231" t="s">
        <v>396</v>
      </c>
      <c r="B231">
        <f>[4]p24!B231</f>
        <v>26146999.850663111</v>
      </c>
    </row>
    <row r="232" spans="1:2" x14ac:dyDescent="0.2">
      <c r="A232" t="s">
        <v>397</v>
      </c>
      <c r="B232">
        <f>[4]p24!B232</f>
        <v>6874671.3085851409</v>
      </c>
    </row>
    <row r="233" spans="1:2" x14ac:dyDescent="0.2">
      <c r="A233" t="s">
        <v>398</v>
      </c>
      <c r="B233">
        <f>[4]p24!B233</f>
        <v>2337388</v>
      </c>
    </row>
    <row r="234" spans="1:2" x14ac:dyDescent="0.2">
      <c r="A234" t="s">
        <v>243</v>
      </c>
      <c r="B234">
        <f>[4]p24!B234</f>
        <v>4537283.3085851409</v>
      </c>
    </row>
    <row r="235" spans="1:2" x14ac:dyDescent="0.2">
      <c r="A235" t="s">
        <v>399</v>
      </c>
      <c r="B235">
        <f>[4]p24!B235</f>
        <v>6250000</v>
      </c>
    </row>
    <row r="236" spans="1:2" x14ac:dyDescent="0.2">
      <c r="A236" t="s">
        <v>400</v>
      </c>
      <c r="B236">
        <f>[4]p24!B236</f>
        <v>11666666.666666668</v>
      </c>
    </row>
    <row r="237" spans="1:2" x14ac:dyDescent="0.2">
      <c r="A237" t="s">
        <v>401</v>
      </c>
      <c r="B237">
        <f>[4]p24!B237</f>
        <v>10000000</v>
      </c>
    </row>
    <row r="238" spans="1:2" x14ac:dyDescent="0.2">
      <c r="A238" t="s">
        <v>402</v>
      </c>
      <c r="B238">
        <f>[4]p24!B238</f>
        <v>400</v>
      </c>
    </row>
    <row r="239" spans="1:2" x14ac:dyDescent="0.2">
      <c r="A239" t="s">
        <v>403</v>
      </c>
      <c r="B239">
        <f>[4]p24!B239</f>
        <v>300</v>
      </c>
    </row>
    <row r="240" spans="1:2" x14ac:dyDescent="0.2">
      <c r="A240" t="s">
        <v>404</v>
      </c>
      <c r="B240">
        <f>[4]p24!B240</f>
        <v>1000</v>
      </c>
    </row>
    <row r="241" spans="1:2" x14ac:dyDescent="0.2">
      <c r="A241" t="s">
        <v>405</v>
      </c>
      <c r="B241">
        <f>[4]p24!B241</f>
        <v>1.4</v>
      </c>
    </row>
    <row r="242" spans="1:2" x14ac:dyDescent="0.2">
      <c r="A242" t="s">
        <v>406</v>
      </c>
      <c r="B242">
        <f>[4]p24!B242</f>
        <v>2.2799999999999998</v>
      </c>
    </row>
    <row r="243" spans="1:2" x14ac:dyDescent="0.2">
      <c r="A243" t="s">
        <v>407</v>
      </c>
      <c r="B243">
        <f>[4]p24!B243</f>
        <v>62107082</v>
      </c>
    </row>
    <row r="244" spans="1:2" x14ac:dyDescent="0.2">
      <c r="A244" t="s">
        <v>408</v>
      </c>
      <c r="B244">
        <f>[4]p24!B244</f>
        <v>39551880</v>
      </c>
    </row>
    <row r="245" spans="1:2" x14ac:dyDescent="0.2">
      <c r="A245" t="s">
        <v>409</v>
      </c>
      <c r="B245">
        <f>[4]p24!B245</f>
        <v>55000</v>
      </c>
    </row>
    <row r="246" spans="1:2" x14ac:dyDescent="0.2">
      <c r="A246" t="s">
        <v>410</v>
      </c>
      <c r="B246">
        <f>[4]p24!B246</f>
        <v>0</v>
      </c>
    </row>
    <row r="247" spans="1:2" x14ac:dyDescent="0.2">
      <c r="A247" t="s">
        <v>411</v>
      </c>
      <c r="B247">
        <f>[4]p24!B247</f>
        <v>3.4</v>
      </c>
    </row>
    <row r="248" spans="1:2" x14ac:dyDescent="0.2">
      <c r="A248" t="s">
        <v>412</v>
      </c>
      <c r="B248">
        <f>[4]p24!B248</f>
        <v>3.4</v>
      </c>
    </row>
    <row r="249" spans="1:2" x14ac:dyDescent="0.2">
      <c r="A249" t="s">
        <v>413</v>
      </c>
      <c r="B249">
        <f>[4]p24!B249</f>
        <v>0</v>
      </c>
    </row>
    <row r="250" spans="1:2" x14ac:dyDescent="0.2">
      <c r="A250" t="s">
        <v>414</v>
      </c>
      <c r="B250">
        <f>[4]p24!B250</f>
        <v>0</v>
      </c>
    </row>
    <row r="251" spans="1:2" x14ac:dyDescent="0.2">
      <c r="A251" t="s">
        <v>415</v>
      </c>
      <c r="B251">
        <f>[4]p24!B251</f>
        <v>0</v>
      </c>
    </row>
    <row r="252" spans="1:2" x14ac:dyDescent="0.2">
      <c r="A252" t="s">
        <v>416</v>
      </c>
      <c r="B252">
        <f>[4]p24!B252</f>
        <v>0</v>
      </c>
    </row>
    <row r="253" spans="1:2" x14ac:dyDescent="0.2">
      <c r="A253" t="s">
        <v>417</v>
      </c>
      <c r="B253">
        <f>[4]p24!B253</f>
        <v>0</v>
      </c>
    </row>
    <row r="254" spans="1:2" x14ac:dyDescent="0.2">
      <c r="A254" t="s">
        <v>418</v>
      </c>
      <c r="B254">
        <f>[4]p24!B254</f>
        <v>0</v>
      </c>
    </row>
    <row r="255" spans="1:2" x14ac:dyDescent="0.2">
      <c r="A255" t="s">
        <v>419</v>
      </c>
      <c r="B255">
        <f>[4]p24!B255</f>
        <v>0</v>
      </c>
    </row>
    <row r="256" spans="1:2" x14ac:dyDescent="0.2">
      <c r="A256" t="s">
        <v>420</v>
      </c>
      <c r="B256">
        <f>[4]p24!B256</f>
        <v>0</v>
      </c>
    </row>
    <row r="257" spans="1:2" x14ac:dyDescent="0.2">
      <c r="A257" t="s">
        <v>421</v>
      </c>
      <c r="B257">
        <f>[4]p24!B257</f>
        <v>0</v>
      </c>
    </row>
    <row r="258" spans="1:2" x14ac:dyDescent="0.2">
      <c r="A258" t="s">
        <v>422</v>
      </c>
      <c r="B258">
        <f>[4]p24!B258</f>
        <v>0</v>
      </c>
    </row>
    <row r="259" spans="1:2" x14ac:dyDescent="0.2">
      <c r="A259" t="s">
        <v>423</v>
      </c>
      <c r="B259">
        <f>[4]p24!B259</f>
        <v>5</v>
      </c>
    </row>
    <row r="260" spans="1:2" x14ac:dyDescent="0.2">
      <c r="A260" t="s">
        <v>1065</v>
      </c>
      <c r="B260">
        <f>[4]p24!B260</f>
        <v>14.194460296426694</v>
      </c>
    </row>
    <row r="261" spans="1:2" x14ac:dyDescent="0.2">
      <c r="A261" t="s">
        <v>1066</v>
      </c>
      <c r="B261">
        <f>[4]p24!B261</f>
        <v>21.137143986039312</v>
      </c>
    </row>
    <row r="262" spans="1:2" x14ac:dyDescent="0.2">
      <c r="A262" t="s">
        <v>227</v>
      </c>
      <c r="B262">
        <f>[4]p24!B262</f>
        <v>88</v>
      </c>
    </row>
    <row r="263" spans="1:2" x14ac:dyDescent="0.2">
      <c r="A263" t="s">
        <v>228</v>
      </c>
      <c r="B263">
        <f>[4]p24!B263</f>
        <v>88</v>
      </c>
    </row>
    <row r="264" spans="1:2" x14ac:dyDescent="0.2">
      <c r="A264" t="s">
        <v>346</v>
      </c>
      <c r="B264">
        <f>[4]p24!B264</f>
        <v>310161</v>
      </c>
    </row>
    <row r="265" spans="1:2" x14ac:dyDescent="0.2">
      <c r="A265" t="s">
        <v>355</v>
      </c>
      <c r="B265">
        <f>[4]p24!B265</f>
        <v>303710</v>
      </c>
    </row>
    <row r="266" spans="1:2" x14ac:dyDescent="0.2">
      <c r="A266" t="s">
        <v>338</v>
      </c>
      <c r="B266">
        <f>[4]p24!B266</f>
        <v>3</v>
      </c>
    </row>
    <row r="267" spans="1:2" x14ac:dyDescent="0.2">
      <c r="A267" t="s">
        <v>339</v>
      </c>
      <c r="B267">
        <f>[4]p24!B267</f>
        <v>6</v>
      </c>
    </row>
    <row r="268" spans="1:2" x14ac:dyDescent="0.2">
      <c r="A268" t="s">
        <v>1067</v>
      </c>
      <c r="B268">
        <f>[4]p24!B268</f>
        <v>744386.4</v>
      </c>
    </row>
    <row r="269" spans="1:2" x14ac:dyDescent="0.2">
      <c r="A269" t="s">
        <v>1068</v>
      </c>
      <c r="B269">
        <f>[4]p24!B269</f>
        <v>911130</v>
      </c>
    </row>
    <row r="270" spans="1:2" x14ac:dyDescent="0.2">
      <c r="A270" t="s">
        <v>1069</v>
      </c>
      <c r="B270">
        <f>[4]p24!B270</f>
        <v>3697768.0880110785</v>
      </c>
    </row>
    <row r="271" spans="1:2" x14ac:dyDescent="0.2">
      <c r="A271" t="s">
        <v>1070</v>
      </c>
      <c r="B271">
        <f>[4]p24!B271</f>
        <v>0.6215122042624488</v>
      </c>
    </row>
    <row r="272" spans="1:2" x14ac:dyDescent="0.2">
      <c r="A272" t="s">
        <v>1071</v>
      </c>
      <c r="B272">
        <f>[4]p24!B272</f>
        <v>0.86273416367691569</v>
      </c>
    </row>
    <row r="273" spans="1:2" x14ac:dyDescent="0.2">
      <c r="A273" t="s">
        <v>1072</v>
      </c>
      <c r="B273">
        <f>[4]p24!B273</f>
        <v>0.53039177368852786</v>
      </c>
    </row>
    <row r="274" spans="1:2" x14ac:dyDescent="0.2">
      <c r="A274" t="s">
        <v>1073</v>
      </c>
      <c r="B274">
        <f>[4]p24!B274</f>
        <v>0.48619236568028856</v>
      </c>
    </row>
    <row r="275" spans="1:2" x14ac:dyDescent="0.2">
      <c r="A275" t="s">
        <v>1087</v>
      </c>
      <c r="B275">
        <f>[4]p24!B275</f>
        <v>0.49400884922753013</v>
      </c>
    </row>
    <row r="276" spans="1:2" x14ac:dyDescent="0.2">
      <c r="A276" t="s">
        <v>1088</v>
      </c>
      <c r="B276">
        <f>[4]p24!B276</f>
        <v>0.44878623830260861</v>
      </c>
    </row>
    <row r="277" spans="1:2" x14ac:dyDescent="0.2">
      <c r="A277" t="s">
        <v>1091</v>
      </c>
      <c r="B277">
        <f>[4]p24!B277</f>
        <v>4898099.3085851409</v>
      </c>
    </row>
    <row r="278" spans="1:2" x14ac:dyDescent="0.2">
      <c r="A278" t="s">
        <v>1092</v>
      </c>
      <c r="B278">
        <f>[4]p24!B278</f>
        <v>0.72633268317418553</v>
      </c>
    </row>
    <row r="279" spans="1:2" x14ac:dyDescent="0.2">
      <c r="A279" t="s">
        <v>1093</v>
      </c>
      <c r="B279">
        <f>[4]p24!B279</f>
        <v>0.42073737597244987</v>
      </c>
    </row>
    <row r="280" spans="1:2" x14ac:dyDescent="0.2">
      <c r="A280" t="s">
        <v>1094</v>
      </c>
      <c r="B280">
        <f>[4]p24!B280</f>
        <v>0.57926262402755002</v>
      </c>
    </row>
    <row r="281" spans="1:2" x14ac:dyDescent="0.2">
      <c r="A281" t="s">
        <v>1099</v>
      </c>
      <c r="B281">
        <f>[4]p24!B281</f>
        <v>6.0191999999999996E-2</v>
      </c>
    </row>
    <row r="282" spans="1:2" x14ac:dyDescent="0.2">
      <c r="A282" t="s">
        <v>1100</v>
      </c>
      <c r="B282">
        <f>[4]p24!B282</f>
        <v>0.11089499024761279</v>
      </c>
    </row>
    <row r="283" spans="1:2" x14ac:dyDescent="0.2">
      <c r="A283" t="s">
        <v>1095</v>
      </c>
      <c r="B283">
        <f>[4]p24!B283</f>
        <v>22555202</v>
      </c>
    </row>
    <row r="284" spans="1:2" x14ac:dyDescent="0.2">
      <c r="A284" t="s">
        <v>1096</v>
      </c>
      <c r="B284">
        <f>[4]p24!B284</f>
        <v>31053541.335122492</v>
      </c>
    </row>
    <row r="285" spans="1:2" x14ac:dyDescent="0.2">
      <c r="A285" t="s">
        <v>1097</v>
      </c>
      <c r="B285">
        <f>[4]p24!B285</f>
        <v>1200331.2205740623</v>
      </c>
    </row>
    <row r="286" spans="1:2" x14ac:dyDescent="0.2">
      <c r="A286" t="s">
        <v>1101</v>
      </c>
      <c r="B286">
        <f>[4]p24!B286</f>
        <v>3000000</v>
      </c>
    </row>
    <row r="287" spans="1:2" x14ac:dyDescent="0.2">
      <c r="A287" t="s">
        <v>1102</v>
      </c>
      <c r="B287">
        <f>[4]p24!B287</f>
        <v>0</v>
      </c>
    </row>
    <row r="288" spans="1:2" x14ac:dyDescent="0.2">
      <c r="A288" t="s">
        <v>1103</v>
      </c>
      <c r="B288">
        <f>[4]p24!B288</f>
        <v>0</v>
      </c>
    </row>
    <row r="289" spans="1:2" x14ac:dyDescent="0.2">
      <c r="A289" t="s">
        <v>1069</v>
      </c>
      <c r="B289">
        <f>[4]p24!B289</f>
        <v>3697768.0880110785</v>
      </c>
    </row>
    <row r="290" spans="1:2" x14ac:dyDescent="0.2">
      <c r="A290" t="s">
        <v>508</v>
      </c>
      <c r="B290">
        <f>[4]p24!B290</f>
        <v>8.9562347176875459E-2</v>
      </c>
    </row>
    <row r="291" spans="1:2" x14ac:dyDescent="0.2">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291"/>
  <sheetViews>
    <sheetView topLeftCell="A248"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756</v>
      </c>
    </row>
    <row r="2" spans="1:11" x14ac:dyDescent="0.2">
      <c r="A2">
        <v>25</v>
      </c>
      <c r="B2" t="s">
        <v>176</v>
      </c>
      <c r="C2" t="s">
        <v>177</v>
      </c>
      <c r="D2" t="s">
        <v>178</v>
      </c>
      <c r="E2" t="s">
        <v>8</v>
      </c>
      <c r="F2" t="s">
        <v>179</v>
      </c>
      <c r="G2" t="s">
        <v>10</v>
      </c>
      <c r="H2" t="s">
        <v>180</v>
      </c>
    </row>
    <row r="3" spans="1:11" x14ac:dyDescent="0.2">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
      <c r="A5" t="s">
        <v>183</v>
      </c>
      <c r="B5">
        <f>[4]p25!B5</f>
        <v>0</v>
      </c>
      <c r="C5">
        <f>[4]p25!C5</f>
        <v>0</v>
      </c>
      <c r="D5">
        <f>[4]p25!D5</f>
        <v>104691</v>
      </c>
      <c r="E5">
        <f>[4]p25!E5</f>
        <v>0</v>
      </c>
      <c r="F5">
        <f>[4]p25!F5</f>
        <v>0</v>
      </c>
      <c r="G5">
        <f>[4]p25!G5</f>
        <v>0</v>
      </c>
      <c r="H5">
        <f>[4]p25!H5</f>
        <v>0</v>
      </c>
      <c r="I5">
        <f>[4]p25!I5</f>
        <v>0</v>
      </c>
      <c r="J5">
        <f>[4]p25!J5</f>
        <v>0</v>
      </c>
      <c r="K5">
        <f>[4]p25!K5</f>
        <v>0</v>
      </c>
    </row>
    <row r="6" spans="1:11" x14ac:dyDescent="0.2">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
      <c r="A7" t="s">
        <v>185</v>
      </c>
      <c r="B7">
        <f>[4]p25!B7</f>
        <v>0</v>
      </c>
      <c r="C7">
        <f>[4]p25!C7</f>
        <v>0</v>
      </c>
      <c r="D7">
        <f>[4]p25!D7</f>
        <v>1396139</v>
      </c>
      <c r="E7">
        <f>[4]p25!E7</f>
        <v>0</v>
      </c>
      <c r="F7">
        <f>[4]p25!F7</f>
        <v>0</v>
      </c>
      <c r="G7">
        <f>[4]p25!G7</f>
        <v>0</v>
      </c>
      <c r="H7">
        <f>[4]p25!H7</f>
        <v>0</v>
      </c>
      <c r="I7">
        <f>[4]p25!I7</f>
        <v>0</v>
      </c>
      <c r="J7">
        <f>[4]p25!J7</f>
        <v>0</v>
      </c>
      <c r="K7">
        <f>[4]p25!K7</f>
        <v>0</v>
      </c>
    </row>
    <row r="8" spans="1:11" x14ac:dyDescent="0.2">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2">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2">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2">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2">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2">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2">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2">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2">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2">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2">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2">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2">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2">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2">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2">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2">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2">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2">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5" thickBot="1" x14ac:dyDescent="0.25">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x14ac:dyDescent="0.2">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2">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x14ac:dyDescent="0.2">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x14ac:dyDescent="0.2">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x14ac:dyDescent="0.2">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x14ac:dyDescent="0.2">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x14ac:dyDescent="0.2">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x14ac:dyDescent="0.2">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2">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2">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2">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2">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
      <c r="A76" t="s">
        <v>437</v>
      </c>
      <c r="B76">
        <f>[4]p25!B76</f>
        <v>0</v>
      </c>
      <c r="C76">
        <f>[4]p25!C76</f>
        <v>0</v>
      </c>
      <c r="D76">
        <f>[4]p25!D76</f>
        <v>0</v>
      </c>
      <c r="E76">
        <f>[4]p25!E76</f>
        <v>0</v>
      </c>
      <c r="F76">
        <f>[4]p25!F76</f>
        <v>0</v>
      </c>
      <c r="G76">
        <f>[4]p25!G76</f>
        <v>0</v>
      </c>
      <c r="H76">
        <f>[4]p25!H76</f>
        <v>0</v>
      </c>
      <c r="I76">
        <f>[4]p25!I76</f>
        <v>0</v>
      </c>
      <c r="J76">
        <f>[4]p25!J76</f>
        <v>0</v>
      </c>
      <c r="K76">
        <f>[4]p25!K76</f>
        <v>0</v>
      </c>
    </row>
    <row r="77" spans="1:13" ht="13.5" thickBot="1" x14ac:dyDescent="0.25">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2">
      <c r="A78" t="s">
        <v>247</v>
      </c>
      <c r="B78">
        <f>[4]p25!B78</f>
        <v>1</v>
      </c>
    </row>
    <row r="79" spans="1:13" x14ac:dyDescent="0.2">
      <c r="A79" t="s">
        <v>248</v>
      </c>
      <c r="B79">
        <f>[4]p25!B79</f>
        <v>55000</v>
      </c>
    </row>
    <row r="80" spans="1:13" x14ac:dyDescent="0.2">
      <c r="A80" t="s">
        <v>249</v>
      </c>
      <c r="B80">
        <f>[4]p25!B80</f>
        <v>55000</v>
      </c>
    </row>
    <row r="81" spans="1:2" x14ac:dyDescent="0.2">
      <c r="A81" t="s">
        <v>250</v>
      </c>
      <c r="B81">
        <f>[4]p25!B81</f>
        <v>0</v>
      </c>
    </row>
    <row r="82" spans="1:2" x14ac:dyDescent="0.2">
      <c r="A82" t="s">
        <v>251</v>
      </c>
      <c r="B82">
        <f>[4]p25!B82</f>
        <v>0</v>
      </c>
    </row>
    <row r="83" spans="1:2" x14ac:dyDescent="0.2">
      <c r="A83" t="s">
        <v>252</v>
      </c>
      <c r="B83">
        <f>[4]p25!B83</f>
        <v>0</v>
      </c>
    </row>
    <row r="84" spans="1:2" x14ac:dyDescent="0.2">
      <c r="A84" t="s">
        <v>253</v>
      </c>
      <c r="B84">
        <f>[4]p25!B84</f>
        <v>0</v>
      </c>
    </row>
    <row r="85" spans="1:2" x14ac:dyDescent="0.2">
      <c r="A85" t="s">
        <v>254</v>
      </c>
      <c r="B85">
        <f>[4]p25!B85</f>
        <v>45526</v>
      </c>
    </row>
    <row r="86" spans="1:2" x14ac:dyDescent="0.2">
      <c r="A86" t="s">
        <v>255</v>
      </c>
      <c r="B86">
        <f>[4]p25!B86</f>
        <v>21726</v>
      </c>
    </row>
    <row r="87" spans="1:2" x14ac:dyDescent="0.2">
      <c r="A87" t="s">
        <v>256</v>
      </c>
      <c r="B87">
        <f>[4]p25!B87</f>
        <v>16387</v>
      </c>
    </row>
    <row r="88" spans="1:2" x14ac:dyDescent="0.2">
      <c r="A88" t="s">
        <v>257</v>
      </c>
      <c r="B88">
        <f>[4]p25!B88</f>
        <v>27820</v>
      </c>
    </row>
    <row r="89" spans="1:2" x14ac:dyDescent="0.2">
      <c r="A89" t="s">
        <v>258</v>
      </c>
      <c r="B89">
        <f>[4]p25!B89</f>
        <v>31877</v>
      </c>
    </row>
    <row r="90" spans="1:2" x14ac:dyDescent="0.2">
      <c r="A90" t="s">
        <v>259</v>
      </c>
      <c r="B90">
        <f>[4]p25!B90</f>
        <v>86825</v>
      </c>
    </row>
    <row r="91" spans="1:2" x14ac:dyDescent="0.2">
      <c r="A91" t="s">
        <v>260</v>
      </c>
      <c r="B91">
        <f>[4]p25!B91</f>
        <v>45526</v>
      </c>
    </row>
    <row r="92" spans="1:2" x14ac:dyDescent="0.2">
      <c r="A92" t="s">
        <v>261</v>
      </c>
      <c r="B92">
        <f>[4]p25!B92</f>
        <v>21726</v>
      </c>
    </row>
    <row r="93" spans="1:2" x14ac:dyDescent="0.2">
      <c r="A93" t="s">
        <v>262</v>
      </c>
      <c r="B93">
        <f>[4]p25!B93</f>
        <v>16387</v>
      </c>
    </row>
    <row r="94" spans="1:2" x14ac:dyDescent="0.2">
      <c r="A94" t="s">
        <v>263</v>
      </c>
      <c r="B94">
        <f>[4]p25!B94</f>
        <v>27820</v>
      </c>
    </row>
    <row r="95" spans="1:2" x14ac:dyDescent="0.2">
      <c r="A95" t="s">
        <v>264</v>
      </c>
      <c r="B95">
        <f>[4]p25!B95</f>
        <v>31877</v>
      </c>
    </row>
    <row r="96" spans="1:2" x14ac:dyDescent="0.2">
      <c r="A96" t="s">
        <v>265</v>
      </c>
      <c r="B96">
        <f>[4]p25!B96</f>
        <v>86825</v>
      </c>
    </row>
    <row r="97" spans="1:2" x14ac:dyDescent="0.2">
      <c r="A97" t="s">
        <v>266</v>
      </c>
      <c r="B97">
        <f>[4]p25!B97</f>
        <v>0</v>
      </c>
    </row>
    <row r="98" spans="1:2" x14ac:dyDescent="0.2">
      <c r="A98" t="s">
        <v>267</v>
      </c>
      <c r="B98">
        <f>[4]p25!B98</f>
        <v>0</v>
      </c>
    </row>
    <row r="99" spans="1:2" x14ac:dyDescent="0.2">
      <c r="A99" t="s">
        <v>268</v>
      </c>
      <c r="B99">
        <f>[4]p25!B99</f>
        <v>0</v>
      </c>
    </row>
    <row r="100" spans="1:2" x14ac:dyDescent="0.2">
      <c r="A100" t="s">
        <v>269</v>
      </c>
      <c r="B100">
        <f>[4]p25!B100</f>
        <v>0</v>
      </c>
    </row>
    <row r="101" spans="1:2" x14ac:dyDescent="0.2">
      <c r="A101" t="s">
        <v>270</v>
      </c>
      <c r="B101">
        <f>[4]p25!B101</f>
        <v>0</v>
      </c>
    </row>
    <row r="102" spans="1:2" x14ac:dyDescent="0.2">
      <c r="A102" t="s">
        <v>271</v>
      </c>
      <c r="B102">
        <f>[4]p25!B102</f>
        <v>0</v>
      </c>
    </row>
    <row r="103" spans="1:2" x14ac:dyDescent="0.2">
      <c r="A103" t="s">
        <v>272</v>
      </c>
      <c r="B103">
        <f>[4]p25!B103</f>
        <v>208226818.79999998</v>
      </c>
    </row>
    <row r="104" spans="1:2" x14ac:dyDescent="0.2">
      <c r="A104" t="s">
        <v>273</v>
      </c>
      <c r="B104">
        <f>[4]p25!B104</f>
        <v>9598275.2249999996</v>
      </c>
    </row>
    <row r="105" spans="1:2" x14ac:dyDescent="0.2">
      <c r="A105" t="s">
        <v>274</v>
      </c>
      <c r="B105">
        <f>[4]p25!B105</f>
        <v>5962000.2749999994</v>
      </c>
    </row>
    <row r="106" spans="1:2" x14ac:dyDescent="0.2">
      <c r="A106" t="s">
        <v>275</v>
      </c>
      <c r="B106">
        <f>[4]p25!B106</f>
        <v>954323.37</v>
      </c>
    </row>
    <row r="107" spans="1:2" x14ac:dyDescent="0.2">
      <c r="A107" t="s">
        <v>276</v>
      </c>
      <c r="B107">
        <f>[4]p25!B107</f>
        <v>1689943.2165000001</v>
      </c>
    </row>
    <row r="108" spans="1:2" x14ac:dyDescent="0.2">
      <c r="A108" t="s">
        <v>277</v>
      </c>
      <c r="B108">
        <f>[4]p25!B108</f>
        <v>4151711.0249999999</v>
      </c>
    </row>
    <row r="109" spans="1:2" x14ac:dyDescent="0.2">
      <c r="A109" t="s">
        <v>278</v>
      </c>
      <c r="B109">
        <f>[4]p25!B109</f>
        <v>1738.5247726333123</v>
      </c>
    </row>
    <row r="110" spans="1:2" x14ac:dyDescent="0.2">
      <c r="A110" t="s">
        <v>279</v>
      </c>
      <c r="B110">
        <f>[4]p25!B110</f>
        <v>267.46842210078347</v>
      </c>
    </row>
    <row r="111" spans="1:2" x14ac:dyDescent="0.2">
      <c r="A111" t="s">
        <v>280</v>
      </c>
      <c r="B111">
        <f>[4]p25!B111</f>
        <v>138.69130208647772</v>
      </c>
    </row>
    <row r="112" spans="1:2" x14ac:dyDescent="0.2">
      <c r="A112" t="s">
        <v>281</v>
      </c>
      <c r="B112">
        <f>[4]p25!B112</f>
        <v>13.489770760273251</v>
      </c>
    </row>
    <row r="113" spans="1:2" x14ac:dyDescent="0.2">
      <c r="A113" t="s">
        <v>282</v>
      </c>
      <c r="B113">
        <f>[4]p25!B113</f>
        <v>15.905849105396817</v>
      </c>
    </row>
    <row r="114" spans="1:2" x14ac:dyDescent="0.2">
      <c r="A114" t="s">
        <v>283</v>
      </c>
      <c r="B114">
        <f>[4]p25!B114</f>
        <v>20.133986209363059</v>
      </c>
    </row>
    <row r="115" spans="1:2" x14ac:dyDescent="0.2">
      <c r="A115" t="s">
        <v>284</v>
      </c>
      <c r="B115">
        <f>[4]p25!B115</f>
        <v>17999983</v>
      </c>
    </row>
    <row r="116" spans="1:2" x14ac:dyDescent="0.2">
      <c r="A116" t="s">
        <v>285</v>
      </c>
      <c r="B116">
        <f>[4]p25!B116</f>
        <v>960005.1</v>
      </c>
    </row>
    <row r="117" spans="1:2" x14ac:dyDescent="0.2">
      <c r="A117" t="s">
        <v>286</v>
      </c>
      <c r="B117">
        <f>[4]p25!B117</f>
        <v>959998.1</v>
      </c>
    </row>
    <row r="118" spans="1:2" x14ac:dyDescent="0.2">
      <c r="A118" t="s">
        <v>287</v>
      </c>
      <c r="B118">
        <f>[4]p25!B118</f>
        <v>150000.26999999999</v>
      </c>
    </row>
    <row r="119" spans="1:2" x14ac:dyDescent="0.2">
      <c r="A119" t="s">
        <v>288</v>
      </c>
      <c r="B119">
        <f>[4]p25!B119</f>
        <v>300000.13</v>
      </c>
    </row>
    <row r="120" spans="1:2" x14ac:dyDescent="0.2">
      <c r="A120" t="s">
        <v>289</v>
      </c>
      <c r="B120">
        <f>[4]p25!B120</f>
        <v>800000</v>
      </c>
    </row>
    <row r="121" spans="1:2" x14ac:dyDescent="0.2">
      <c r="A121" t="s">
        <v>290</v>
      </c>
      <c r="B121">
        <f>[4]p25!B121</f>
        <v>18740413.691999998</v>
      </c>
    </row>
    <row r="122" spans="1:2" x14ac:dyDescent="0.2">
      <c r="A122" t="s">
        <v>291</v>
      </c>
      <c r="B122">
        <f>[4]p25!B122</f>
        <v>662280.99052499991</v>
      </c>
    </row>
    <row r="123" spans="1:2" x14ac:dyDescent="0.2">
      <c r="A123" t="s">
        <v>292</v>
      </c>
      <c r="B123">
        <f>[4]p25!B123</f>
        <v>0</v>
      </c>
    </row>
    <row r="124" spans="1:2" x14ac:dyDescent="0.2">
      <c r="A124" t="s">
        <v>293</v>
      </c>
      <c r="B124">
        <f>[4]p25!B124</f>
        <v>109747.18755000002</v>
      </c>
    </row>
    <row r="125" spans="1:2" x14ac:dyDescent="0.2">
      <c r="A125" t="s">
        <v>294</v>
      </c>
      <c r="B125">
        <f>[4]p25!B125</f>
        <v>194343.46989750001</v>
      </c>
    </row>
    <row r="126" spans="1:2" x14ac:dyDescent="0.2">
      <c r="A126" t="s">
        <v>295</v>
      </c>
      <c r="B126">
        <f>[4]p25!B126</f>
        <v>238723.38393750001</v>
      </c>
    </row>
    <row r="127" spans="1:2" x14ac:dyDescent="0.2">
      <c r="A127" t="s">
        <v>296</v>
      </c>
      <c r="B127">
        <f>[4]p25!B127</f>
        <v>48591</v>
      </c>
    </row>
    <row r="128" spans="1:2" x14ac:dyDescent="0.2">
      <c r="A128" t="s">
        <v>297</v>
      </c>
      <c r="B128">
        <f>[4]p25!B128</f>
        <v>29092</v>
      </c>
    </row>
    <row r="129" spans="1:2" x14ac:dyDescent="0.2">
      <c r="A129" t="s">
        <v>298</v>
      </c>
      <c r="B129">
        <f>[4]p25!B129</f>
        <v>18100</v>
      </c>
    </row>
    <row r="130" spans="1:2" x14ac:dyDescent="0.2">
      <c r="A130" t="s">
        <v>299</v>
      </c>
      <c r="B130">
        <f>[4]p25!B130</f>
        <v>30769</v>
      </c>
    </row>
    <row r="131" spans="1:2" x14ac:dyDescent="0.2">
      <c r="A131" t="s">
        <v>300</v>
      </c>
      <c r="B131">
        <f>[4]p25!B131</f>
        <v>42093</v>
      </c>
    </row>
    <row r="132" spans="1:2" x14ac:dyDescent="0.2">
      <c r="A132" t="s">
        <v>301</v>
      </c>
      <c r="B132">
        <f>[4]p25!B132</f>
        <v>113085</v>
      </c>
    </row>
    <row r="133" spans="1:2" x14ac:dyDescent="0.2">
      <c r="A133" t="s">
        <v>302</v>
      </c>
      <c r="B133">
        <f>[4]p25!B133</f>
        <v>48591</v>
      </c>
    </row>
    <row r="134" spans="1:2" x14ac:dyDescent="0.2">
      <c r="A134" t="s">
        <v>303</v>
      </c>
      <c r="B134">
        <f>[4]p25!B134</f>
        <v>29092</v>
      </c>
    </row>
    <row r="135" spans="1:2" x14ac:dyDescent="0.2">
      <c r="A135" t="s">
        <v>304</v>
      </c>
      <c r="B135">
        <f>[4]p25!B135</f>
        <v>18100</v>
      </c>
    </row>
    <row r="136" spans="1:2" x14ac:dyDescent="0.2">
      <c r="A136" t="s">
        <v>305</v>
      </c>
      <c r="B136">
        <f>[4]p25!B136</f>
        <v>30769</v>
      </c>
    </row>
    <row r="137" spans="1:2" x14ac:dyDescent="0.2">
      <c r="A137" t="s">
        <v>306</v>
      </c>
      <c r="B137">
        <f>[4]p25!B137</f>
        <v>42093</v>
      </c>
    </row>
    <row r="138" spans="1:2" x14ac:dyDescent="0.2">
      <c r="A138" t="s">
        <v>307</v>
      </c>
      <c r="B138">
        <f>[4]p25!B138</f>
        <v>113085</v>
      </c>
    </row>
    <row r="139" spans="1:2" x14ac:dyDescent="0.2">
      <c r="A139" t="s">
        <v>308</v>
      </c>
      <c r="B139">
        <f>[4]p25!B139</f>
        <v>0</v>
      </c>
    </row>
    <row r="140" spans="1:2" x14ac:dyDescent="0.2">
      <c r="A140" t="s">
        <v>309</v>
      </c>
      <c r="B140">
        <f>[4]p25!B140</f>
        <v>0</v>
      </c>
    </row>
    <row r="141" spans="1:2" x14ac:dyDescent="0.2">
      <c r="A141" t="s">
        <v>310</v>
      </c>
      <c r="B141">
        <f>[4]p25!B141</f>
        <v>0</v>
      </c>
    </row>
    <row r="142" spans="1:2" x14ac:dyDescent="0.2">
      <c r="A142" t="s">
        <v>311</v>
      </c>
      <c r="B142">
        <f>[4]p25!B142</f>
        <v>0</v>
      </c>
    </row>
    <row r="143" spans="1:2" x14ac:dyDescent="0.2">
      <c r="A143" t="s">
        <v>312</v>
      </c>
      <c r="B143">
        <f>[4]p25!B143</f>
        <v>0</v>
      </c>
    </row>
    <row r="144" spans="1:2" x14ac:dyDescent="0.2">
      <c r="A144" t="s">
        <v>313</v>
      </c>
      <c r="B144">
        <f>[4]p25!B144</f>
        <v>0</v>
      </c>
    </row>
    <row r="145" spans="1:2" x14ac:dyDescent="0.2">
      <c r="A145" t="s">
        <v>314</v>
      </c>
      <c r="B145">
        <f>[4]p25!B145</f>
        <v>338419308.14999998</v>
      </c>
    </row>
    <row r="146" spans="1:2" x14ac:dyDescent="0.2">
      <c r="A146" t="s">
        <v>315</v>
      </c>
      <c r="B146">
        <f>[4]p25!B146</f>
        <v>15120566.999999998</v>
      </c>
    </row>
    <row r="147" spans="1:2" x14ac:dyDescent="0.2">
      <c r="A147" t="s">
        <v>316</v>
      </c>
      <c r="B147">
        <f>[4]p25!B147</f>
        <v>9877848.75</v>
      </c>
    </row>
    <row r="148" spans="1:2" x14ac:dyDescent="0.2">
      <c r="A148" t="s">
        <v>317</v>
      </c>
      <c r="B148">
        <f>[4]p25!B148</f>
        <v>1375328.1465</v>
      </c>
    </row>
    <row r="149" spans="1:2" x14ac:dyDescent="0.2">
      <c r="A149" t="s">
        <v>318</v>
      </c>
      <c r="B149">
        <f>[4]p25!B149</f>
        <v>2625340.41</v>
      </c>
    </row>
    <row r="150" spans="1:2" x14ac:dyDescent="0.2">
      <c r="A150" t="s">
        <v>319</v>
      </c>
      <c r="B150">
        <f>[4]p25!B150</f>
        <v>6465352.1624999996</v>
      </c>
    </row>
    <row r="151" spans="1:2" x14ac:dyDescent="0.2">
      <c r="A151" t="s">
        <v>320</v>
      </c>
      <c r="B151">
        <f>[4]p25!B151</f>
        <v>2578.8804395614375</v>
      </c>
    </row>
    <row r="152" spans="1:2" x14ac:dyDescent="0.2">
      <c r="A152" t="s">
        <v>321</v>
      </c>
      <c r="B152">
        <f>[4]p25!B152</f>
        <v>366.05278281283762</v>
      </c>
    </row>
    <row r="153" spans="1:2" x14ac:dyDescent="0.2">
      <c r="A153" t="s">
        <v>322</v>
      </c>
      <c r="B153">
        <f>[4]p25!B153</f>
        <v>205.73091147063153</v>
      </c>
    </row>
    <row r="154" spans="1:2" x14ac:dyDescent="0.2">
      <c r="A154" t="s">
        <v>323</v>
      </c>
      <c r="B154">
        <f>[4]p25!B154</f>
        <v>19.213043758496216</v>
      </c>
    </row>
    <row r="155" spans="1:2" x14ac:dyDescent="0.2">
      <c r="A155" t="s">
        <v>324</v>
      </c>
      <c r="B155">
        <f>[4]p25!B155</f>
        <v>22.65418592419703</v>
      </c>
    </row>
    <row r="156" spans="1:2" x14ac:dyDescent="0.2">
      <c r="A156" t="s">
        <v>325</v>
      </c>
      <c r="B156">
        <f>[4]p25!B156</f>
        <v>28.376184714173458</v>
      </c>
    </row>
    <row r="157" spans="1:2" x14ac:dyDescent="0.2">
      <c r="A157" t="s">
        <v>326</v>
      </c>
      <c r="B157">
        <f>[4]p25!B157</f>
        <v>24000007</v>
      </c>
    </row>
    <row r="158" spans="1:2" x14ac:dyDescent="0.2">
      <c r="A158" t="s">
        <v>327</v>
      </c>
      <c r="B158">
        <f>[4]p25!B158</f>
        <v>1199996.7</v>
      </c>
    </row>
    <row r="159" spans="1:2" x14ac:dyDescent="0.2">
      <c r="A159" t="s">
        <v>328</v>
      </c>
      <c r="B159">
        <f>[4]p25!B159</f>
        <v>1199999.3999999999</v>
      </c>
    </row>
    <row r="160" spans="1:2" x14ac:dyDescent="0.2">
      <c r="A160" t="s">
        <v>329</v>
      </c>
      <c r="B160">
        <f>[4]p25!B160</f>
        <v>100000.18</v>
      </c>
    </row>
    <row r="161" spans="1:2" x14ac:dyDescent="0.2">
      <c r="A161" t="s">
        <v>330</v>
      </c>
      <c r="B161">
        <f>[4]p25!B161</f>
        <v>200000.35</v>
      </c>
    </row>
    <row r="162" spans="1:2" x14ac:dyDescent="0.2">
      <c r="A162" t="s">
        <v>331</v>
      </c>
      <c r="B162">
        <f>[4]p25!B162</f>
        <v>550000</v>
      </c>
    </row>
    <row r="163" spans="1:2" x14ac:dyDescent="0.2">
      <c r="A163" t="s">
        <v>332</v>
      </c>
      <c r="B163">
        <f>[4]p25!B163</f>
        <v>30457737.7335</v>
      </c>
    </row>
    <row r="164" spans="1:2" x14ac:dyDescent="0.2">
      <c r="A164" t="s">
        <v>333</v>
      </c>
      <c r="B164">
        <f>[4]p25!B164</f>
        <v>0</v>
      </c>
    </row>
    <row r="165" spans="1:2" x14ac:dyDescent="0.2">
      <c r="A165" t="s">
        <v>334</v>
      </c>
      <c r="B165">
        <f>[4]p25!B165</f>
        <v>908762.08499999996</v>
      </c>
    </row>
    <row r="166" spans="1:2" x14ac:dyDescent="0.2">
      <c r="A166" t="s">
        <v>335</v>
      </c>
      <c r="B166">
        <f>[4]p25!B166</f>
        <v>158162.7368475</v>
      </c>
    </row>
    <row r="167" spans="1:2" x14ac:dyDescent="0.2">
      <c r="A167" t="s">
        <v>336</v>
      </c>
      <c r="B167">
        <f>[4]p25!B167</f>
        <v>301914.14715000003</v>
      </c>
    </row>
    <row r="168" spans="1:2" x14ac:dyDescent="0.2">
      <c r="A168" t="s">
        <v>337</v>
      </c>
      <c r="B168">
        <f>[4]p25!B168</f>
        <v>0</v>
      </c>
    </row>
    <row r="169" spans="1:2" x14ac:dyDescent="0.2">
      <c r="A169" t="s">
        <v>338</v>
      </c>
      <c r="B169">
        <f>[4]p25!B169</f>
        <v>3</v>
      </c>
    </row>
    <row r="170" spans="1:2" x14ac:dyDescent="0.2">
      <c r="A170" t="s">
        <v>339</v>
      </c>
      <c r="B170">
        <f>[4]p25!B170</f>
        <v>6</v>
      </c>
    </row>
    <row r="171" spans="1:2" x14ac:dyDescent="0.2">
      <c r="A171" t="s">
        <v>340</v>
      </c>
      <c r="B171">
        <f>[4]p25!B171</f>
        <v>310161</v>
      </c>
    </row>
    <row r="172" spans="1:2" x14ac:dyDescent="0.2">
      <c r="A172" t="s">
        <v>341</v>
      </c>
      <c r="B172">
        <f>[4]p25!B172</f>
        <v>8734093.4000000004</v>
      </c>
    </row>
    <row r="173" spans="1:2" x14ac:dyDescent="0.2">
      <c r="A173" t="s">
        <v>342</v>
      </c>
      <c r="B173">
        <f>[4]p25!B173</f>
        <v>31326932.399999999</v>
      </c>
    </row>
    <row r="174" spans="1:2" x14ac:dyDescent="0.2">
      <c r="A174" t="s">
        <v>343</v>
      </c>
      <c r="B174">
        <f>[4]p25!B174</f>
        <v>310161</v>
      </c>
    </row>
    <row r="175" spans="1:2" x14ac:dyDescent="0.2">
      <c r="A175" t="s">
        <v>344</v>
      </c>
      <c r="B175">
        <f>[4]p25!B175</f>
        <v>8734093.4000000004</v>
      </c>
    </row>
    <row r="176" spans="1:2" x14ac:dyDescent="0.2">
      <c r="A176" t="s">
        <v>345</v>
      </c>
      <c r="B176">
        <f>[4]p25!B176</f>
        <v>31326932.399999999</v>
      </c>
    </row>
    <row r="177" spans="1:2" x14ac:dyDescent="0.2">
      <c r="A177" t="s">
        <v>346</v>
      </c>
      <c r="B177">
        <f>[4]p25!B177</f>
        <v>306284</v>
      </c>
    </row>
    <row r="178" spans="1:2" x14ac:dyDescent="0.2">
      <c r="A178" t="s">
        <v>347</v>
      </c>
      <c r="B178">
        <f>[4]p25!B178</f>
        <v>8533198.2137323953</v>
      </c>
    </row>
    <row r="179" spans="1:2" x14ac:dyDescent="0.2">
      <c r="A179" t="s">
        <v>348</v>
      </c>
      <c r="B179">
        <f>[4]p25!B179</f>
        <v>29636359.949999999</v>
      </c>
    </row>
    <row r="180" spans="1:2" x14ac:dyDescent="0.2">
      <c r="A180" t="s">
        <v>349</v>
      </c>
      <c r="B180">
        <f>[4]p25!B180</f>
        <v>303710</v>
      </c>
    </row>
    <row r="181" spans="1:2" x14ac:dyDescent="0.2">
      <c r="A181" t="s">
        <v>350</v>
      </c>
      <c r="B181">
        <f>[4]p25!B181</f>
        <v>1821070</v>
      </c>
    </row>
    <row r="182" spans="1:2" x14ac:dyDescent="0.2">
      <c r="A182" t="s">
        <v>351</v>
      </c>
      <c r="B182">
        <f>[4]p25!B182</f>
        <v>6419562</v>
      </c>
    </row>
    <row r="183" spans="1:2" x14ac:dyDescent="0.2">
      <c r="A183" t="s">
        <v>352</v>
      </c>
      <c r="B183">
        <f>[4]p25!B183</f>
        <v>303710</v>
      </c>
    </row>
    <row r="184" spans="1:2" x14ac:dyDescent="0.2">
      <c r="A184" t="s">
        <v>353</v>
      </c>
      <c r="B184">
        <f>[4]p25!B184</f>
        <v>1821070</v>
      </c>
    </row>
    <row r="185" spans="1:2" x14ac:dyDescent="0.2">
      <c r="A185" t="s">
        <v>354</v>
      </c>
      <c r="B185">
        <f>[4]p25!B185</f>
        <v>6419562</v>
      </c>
    </row>
    <row r="186" spans="1:2" x14ac:dyDescent="0.2">
      <c r="A186" t="s">
        <v>355</v>
      </c>
      <c r="B186">
        <f>[4]p25!B186</f>
        <v>299914</v>
      </c>
    </row>
    <row r="187" spans="1:2" x14ac:dyDescent="0.2">
      <c r="A187" t="s">
        <v>356</v>
      </c>
      <c r="B187">
        <f>[4]p25!B187</f>
        <v>1813478</v>
      </c>
    </row>
    <row r="188" spans="1:2" x14ac:dyDescent="0.2">
      <c r="A188" t="s">
        <v>357</v>
      </c>
      <c r="B188">
        <f>[4]p25!B188</f>
        <v>6300784</v>
      </c>
    </row>
    <row r="189" spans="1:2" x14ac:dyDescent="0.2">
      <c r="A189" t="s">
        <v>358</v>
      </c>
      <c r="B189">
        <f>[4]p25!B189</f>
        <v>0</v>
      </c>
    </row>
    <row r="190" spans="1:2" x14ac:dyDescent="0.2">
      <c r="A190" t="s">
        <v>359</v>
      </c>
      <c r="B190">
        <f>[4]p25!B190</f>
        <v>0</v>
      </c>
    </row>
    <row r="191" spans="1:2" x14ac:dyDescent="0.2">
      <c r="A191" t="s">
        <v>360</v>
      </c>
      <c r="B191">
        <f>[4]p25!B191</f>
        <v>0</v>
      </c>
    </row>
    <row r="192" spans="1:2" x14ac:dyDescent="0.2">
      <c r="A192" t="s">
        <v>361</v>
      </c>
      <c r="B192">
        <f>[4]p25!B192</f>
        <v>168732</v>
      </c>
    </row>
    <row r="193" spans="1:2" x14ac:dyDescent="0.2">
      <c r="A193" t="s">
        <v>362</v>
      </c>
      <c r="B193">
        <f>[4]p25!B193</f>
        <v>21793769.5</v>
      </c>
    </row>
    <row r="194" spans="1:2" x14ac:dyDescent="0.2">
      <c r="A194" t="s">
        <v>363</v>
      </c>
      <c r="B194">
        <f>[4]p25!B194</f>
        <v>129.1620345562466</v>
      </c>
    </row>
    <row r="195" spans="1:2" x14ac:dyDescent="0.2">
      <c r="A195" t="s">
        <v>364</v>
      </c>
      <c r="B195">
        <f>[4]p25!B195</f>
        <v>0</v>
      </c>
    </row>
    <row r="196" spans="1:2" x14ac:dyDescent="0.2">
      <c r="A196" t="s">
        <v>365</v>
      </c>
      <c r="B196">
        <f>[4]p25!B196</f>
        <v>0</v>
      </c>
    </row>
    <row r="197" spans="1:2" x14ac:dyDescent="0.2">
      <c r="A197" t="s">
        <v>366</v>
      </c>
      <c r="B197">
        <f>[4]p25!B197</f>
        <v>0</v>
      </c>
    </row>
    <row r="198" spans="1:2" x14ac:dyDescent="0.2">
      <c r="A198" t="s">
        <v>367</v>
      </c>
      <c r="B198">
        <f>[4]p25!B198</f>
        <v>0</v>
      </c>
    </row>
    <row r="199" spans="1:2" x14ac:dyDescent="0.2">
      <c r="A199" t="s">
        <v>368</v>
      </c>
      <c r="B199">
        <f>[4]p25!B199</f>
        <v>0</v>
      </c>
    </row>
    <row r="200" spans="1:2" x14ac:dyDescent="0.2">
      <c r="A200" t="s">
        <v>369</v>
      </c>
      <c r="B200">
        <f>[4]p25!B200</f>
        <v>0</v>
      </c>
    </row>
    <row r="201" spans="1:2" x14ac:dyDescent="0.2">
      <c r="A201" t="s">
        <v>370</v>
      </c>
      <c r="B201">
        <f>[4]p25!B201</f>
        <v>74355</v>
      </c>
    </row>
    <row r="202" spans="1:2" x14ac:dyDescent="0.2">
      <c r="A202" t="s">
        <v>371</v>
      </c>
      <c r="B202">
        <f>[4]p25!B202</f>
        <v>2017491</v>
      </c>
    </row>
    <row r="203" spans="1:2" x14ac:dyDescent="0.2">
      <c r="A203" t="s">
        <v>372</v>
      </c>
      <c r="B203">
        <f>[4]p25!B203</f>
        <v>27.133225774587601</v>
      </c>
    </row>
    <row r="204" spans="1:2" x14ac:dyDescent="0.2">
      <c r="A204" t="s">
        <v>373</v>
      </c>
      <c r="B204">
        <f>[4]p25!B204</f>
        <v>0</v>
      </c>
    </row>
    <row r="205" spans="1:2" x14ac:dyDescent="0.2">
      <c r="A205" t="s">
        <v>374</v>
      </c>
      <c r="B205">
        <f>[4]p25!B205</f>
        <v>0</v>
      </c>
    </row>
    <row r="206" spans="1:2" x14ac:dyDescent="0.2">
      <c r="A206" t="s">
        <v>375</v>
      </c>
      <c r="B206">
        <f>[4]p25!B206</f>
        <v>0</v>
      </c>
    </row>
    <row r="207" spans="1:2" x14ac:dyDescent="0.2">
      <c r="A207" t="s">
        <v>376</v>
      </c>
      <c r="B207">
        <f>[4]p25!B207</f>
        <v>101067</v>
      </c>
    </row>
    <row r="208" spans="1:2" x14ac:dyDescent="0.2">
      <c r="A208" t="s">
        <v>377</v>
      </c>
      <c r="B208">
        <f>[4]p25!B208</f>
        <v>188659</v>
      </c>
    </row>
    <row r="209" spans="1:2" x14ac:dyDescent="0.2">
      <c r="A209" t="s">
        <v>378</v>
      </c>
      <c r="B209">
        <f>[4]p25!B209</f>
        <v>0</v>
      </c>
    </row>
    <row r="210" spans="1:2" x14ac:dyDescent="0.2">
      <c r="A210" t="s">
        <v>379</v>
      </c>
      <c r="B210">
        <f>[4]p25!B210</f>
        <v>0</v>
      </c>
    </row>
    <row r="211" spans="1:2" x14ac:dyDescent="0.2">
      <c r="A211" t="s">
        <v>380</v>
      </c>
      <c r="B211">
        <f>[4]p25!B211</f>
        <v>482992.2</v>
      </c>
    </row>
    <row r="212" spans="1:2" x14ac:dyDescent="0.2">
      <c r="A212" t="s">
        <v>381</v>
      </c>
      <c r="B212">
        <f>[4]p25!B212</f>
        <v>640094</v>
      </c>
    </row>
    <row r="213" spans="1:2" x14ac:dyDescent="0.2">
      <c r="A213" t="s">
        <v>382</v>
      </c>
      <c r="B213">
        <f>[4]p25!B213</f>
        <v>29845784.625734247</v>
      </c>
    </row>
    <row r="214" spans="1:2" x14ac:dyDescent="0.2">
      <c r="A214" t="s">
        <v>137</v>
      </c>
      <c r="B214">
        <f>[4]p25!B214</f>
        <v>431620</v>
      </c>
    </row>
    <row r="215" spans="1:2" x14ac:dyDescent="0.2">
      <c r="A215" t="s">
        <v>383</v>
      </c>
      <c r="B215">
        <f>[4]p25!B215</f>
        <v>0</v>
      </c>
    </row>
    <row r="216" spans="1:2" x14ac:dyDescent="0.2">
      <c r="A216" t="s">
        <v>384</v>
      </c>
      <c r="B216">
        <f>[4]p25!B216</f>
        <v>30277404.625734247</v>
      </c>
    </row>
    <row r="217" spans="1:2" x14ac:dyDescent="0.2">
      <c r="A217" t="s">
        <v>385</v>
      </c>
      <c r="B217">
        <f>[4]p25!B217</f>
        <v>11888097</v>
      </c>
    </row>
    <row r="218" spans="1:2" x14ac:dyDescent="0.2">
      <c r="A218" t="s">
        <v>386</v>
      </c>
      <c r="B218">
        <f>[4]p25!B218</f>
        <v>772718.2</v>
      </c>
    </row>
    <row r="219" spans="1:2" x14ac:dyDescent="0.2">
      <c r="A219" t="s">
        <v>387</v>
      </c>
      <c r="B219">
        <f>[4]p25!B219</f>
        <v>3299624</v>
      </c>
    </row>
    <row r="220" spans="1:2" x14ac:dyDescent="0.2">
      <c r="A220" t="s">
        <v>388</v>
      </c>
      <c r="B220">
        <f>[4]p25!B220</f>
        <v>754906</v>
      </c>
    </row>
    <row r="221" spans="1:2" x14ac:dyDescent="0.2">
      <c r="A221" t="s">
        <v>145</v>
      </c>
      <c r="B221">
        <f>[4]p25!B221</f>
        <v>2500000</v>
      </c>
    </row>
    <row r="222" spans="1:2" x14ac:dyDescent="0.2">
      <c r="A222" t="s">
        <v>146</v>
      </c>
      <c r="B222">
        <f>[4]p25!B222</f>
        <v>514259</v>
      </c>
    </row>
    <row r="223" spans="1:2" x14ac:dyDescent="0.2">
      <c r="A223" t="s">
        <v>389</v>
      </c>
      <c r="B223">
        <f>[4]p25!B223</f>
        <v>137960</v>
      </c>
    </row>
    <row r="224" spans="1:2" x14ac:dyDescent="0.2">
      <c r="A224" t="s">
        <v>390</v>
      </c>
      <c r="B224">
        <f>[4]p25!B224</f>
        <v>0</v>
      </c>
    </row>
    <row r="225" spans="1:2" x14ac:dyDescent="0.2">
      <c r="A225" t="s">
        <v>391</v>
      </c>
      <c r="B225">
        <f>[4]p25!B225</f>
        <v>0</v>
      </c>
    </row>
    <row r="226" spans="1:2" x14ac:dyDescent="0.2">
      <c r="A226" t="s">
        <v>392</v>
      </c>
      <c r="B226">
        <f>[4]p25!B226</f>
        <v>1650000</v>
      </c>
    </row>
    <row r="227" spans="1:2" x14ac:dyDescent="0.2">
      <c r="A227" t="s">
        <v>152</v>
      </c>
      <c r="B227">
        <f>[4]p25!B227</f>
        <v>160000</v>
      </c>
    </row>
    <row r="228" spans="1:2" x14ac:dyDescent="0.2">
      <c r="A228" t="s">
        <v>393</v>
      </c>
      <c r="B228">
        <f>[4]p25!B228</f>
        <v>0</v>
      </c>
    </row>
    <row r="229" spans="1:2" x14ac:dyDescent="0.2">
      <c r="A229" t="s">
        <v>394</v>
      </c>
      <c r="B229">
        <f>[4]p25!B229</f>
        <v>230730</v>
      </c>
    </row>
    <row r="230" spans="1:2" x14ac:dyDescent="0.2">
      <c r="A230" t="s">
        <v>395</v>
      </c>
      <c r="B230">
        <f>[4]p25!B230</f>
        <v>1998885.6313258468</v>
      </c>
    </row>
    <row r="231" spans="1:2" x14ac:dyDescent="0.2">
      <c r="A231" t="s">
        <v>396</v>
      </c>
      <c r="B231">
        <f>[4]p25!B231</f>
        <v>23907179.831325848</v>
      </c>
    </row>
    <row r="232" spans="1:2" x14ac:dyDescent="0.2">
      <c r="A232" t="s">
        <v>397</v>
      </c>
      <c r="B232">
        <f>[4]p25!B232</f>
        <v>6370224.7944083996</v>
      </c>
    </row>
    <row r="233" spans="1:2" x14ac:dyDescent="0.2">
      <c r="A233" t="s">
        <v>398</v>
      </c>
      <c r="B233">
        <f>[4]p25!B233</f>
        <v>2165876</v>
      </c>
    </row>
    <row r="234" spans="1:2" x14ac:dyDescent="0.2">
      <c r="A234" t="s">
        <v>243</v>
      </c>
      <c r="B234">
        <f>[4]p25!B234</f>
        <v>4204348.7944083996</v>
      </c>
    </row>
    <row r="235" spans="1:2" x14ac:dyDescent="0.2">
      <c r="A235" t="s">
        <v>399</v>
      </c>
      <c r="B235">
        <f>[4]p25!B235</f>
        <v>6250000</v>
      </c>
    </row>
    <row r="236" spans="1:2" x14ac:dyDescent="0.2">
      <c r="A236" t="s">
        <v>400</v>
      </c>
      <c r="B236">
        <f>[4]p25!B236</f>
        <v>11666666.666666668</v>
      </c>
    </row>
    <row r="237" spans="1:2" x14ac:dyDescent="0.2">
      <c r="A237" t="s">
        <v>401</v>
      </c>
      <c r="B237">
        <f>[4]p25!B237</f>
        <v>10000000</v>
      </c>
    </row>
    <row r="238" spans="1:2" x14ac:dyDescent="0.2">
      <c r="A238" t="s">
        <v>402</v>
      </c>
      <c r="B238">
        <f>[4]p25!B238</f>
        <v>400</v>
      </c>
    </row>
    <row r="239" spans="1:2" x14ac:dyDescent="0.2">
      <c r="A239" t="s">
        <v>403</v>
      </c>
      <c r="B239">
        <f>[4]p25!B239</f>
        <v>300</v>
      </c>
    </row>
    <row r="240" spans="1:2" x14ac:dyDescent="0.2">
      <c r="A240" t="s">
        <v>404</v>
      </c>
      <c r="B240">
        <f>[4]p25!B240</f>
        <v>1000</v>
      </c>
    </row>
    <row r="241" spans="1:2" x14ac:dyDescent="0.2">
      <c r="A241" t="s">
        <v>405</v>
      </c>
      <c r="B241">
        <f>[4]p25!B241</f>
        <v>1.4</v>
      </c>
    </row>
    <row r="242" spans="1:2" x14ac:dyDescent="0.2">
      <c r="A242" t="s">
        <v>406</v>
      </c>
      <c r="B242">
        <f>[4]p25!B242</f>
        <v>2.2799999999999998</v>
      </c>
    </row>
    <row r="243" spans="1:2" x14ac:dyDescent="0.2">
      <c r="A243" t="s">
        <v>407</v>
      </c>
      <c r="B243">
        <f>[4]p25!B243</f>
        <v>64515780</v>
      </c>
    </row>
    <row r="244" spans="1:2" x14ac:dyDescent="0.2">
      <c r="A244" t="s">
        <v>408</v>
      </c>
      <c r="B244">
        <f>[4]p25!B244</f>
        <v>41446319</v>
      </c>
    </row>
    <row r="245" spans="1:2" x14ac:dyDescent="0.2">
      <c r="A245" t="s">
        <v>409</v>
      </c>
      <c r="B245">
        <f>[4]p25!B245</f>
        <v>50000</v>
      </c>
    </row>
    <row r="246" spans="1:2" x14ac:dyDescent="0.2">
      <c r="A246" t="s">
        <v>410</v>
      </c>
      <c r="B246">
        <f>[4]p25!B246</f>
        <v>0</v>
      </c>
    </row>
    <row r="247" spans="1:2" x14ac:dyDescent="0.2">
      <c r="A247" t="s">
        <v>411</v>
      </c>
      <c r="B247">
        <f>[4]p25!B247</f>
        <v>3.5</v>
      </c>
    </row>
    <row r="248" spans="1:2" x14ac:dyDescent="0.2">
      <c r="A248" t="s">
        <v>412</v>
      </c>
      <c r="B248">
        <f>[4]p25!B248</f>
        <v>3.5</v>
      </c>
    </row>
    <row r="249" spans="1:2" x14ac:dyDescent="0.2">
      <c r="A249" t="s">
        <v>413</v>
      </c>
      <c r="B249">
        <f>[4]p25!B249</f>
        <v>0</v>
      </c>
    </row>
    <row r="250" spans="1:2" x14ac:dyDescent="0.2">
      <c r="A250" t="s">
        <v>414</v>
      </c>
      <c r="B250">
        <f>[4]p25!B250</f>
        <v>0</v>
      </c>
    </row>
    <row r="251" spans="1:2" x14ac:dyDescent="0.2">
      <c r="A251" t="s">
        <v>415</v>
      </c>
      <c r="B251">
        <f>[4]p25!B251</f>
        <v>0</v>
      </c>
    </row>
    <row r="252" spans="1:2" x14ac:dyDescent="0.2">
      <c r="A252" t="s">
        <v>416</v>
      </c>
      <c r="B252">
        <f>[4]p25!B252</f>
        <v>0</v>
      </c>
    </row>
    <row r="253" spans="1:2" x14ac:dyDescent="0.2">
      <c r="A253" t="s">
        <v>417</v>
      </c>
      <c r="B253">
        <f>[4]p25!B253</f>
        <v>0</v>
      </c>
    </row>
    <row r="254" spans="1:2" x14ac:dyDescent="0.2">
      <c r="A254" t="s">
        <v>418</v>
      </c>
      <c r="B254">
        <f>[4]p25!B254</f>
        <v>0</v>
      </c>
    </row>
    <row r="255" spans="1:2" x14ac:dyDescent="0.2">
      <c r="A255" t="s">
        <v>419</v>
      </c>
      <c r="B255">
        <f>[4]p25!B255</f>
        <v>0</v>
      </c>
    </row>
    <row r="256" spans="1:2" x14ac:dyDescent="0.2">
      <c r="A256" t="s">
        <v>420</v>
      </c>
      <c r="B256">
        <f>[4]p25!B256</f>
        <v>0</v>
      </c>
    </row>
    <row r="257" spans="1:2" x14ac:dyDescent="0.2">
      <c r="A257" t="s">
        <v>421</v>
      </c>
      <c r="B257">
        <f>[4]p25!B257</f>
        <v>0</v>
      </c>
    </row>
    <row r="258" spans="1:2" x14ac:dyDescent="0.2">
      <c r="A258" t="s">
        <v>422</v>
      </c>
      <c r="B258">
        <f>[4]p25!B258</f>
        <v>0</v>
      </c>
    </row>
    <row r="259" spans="1:2" x14ac:dyDescent="0.2">
      <c r="A259" t="s">
        <v>423</v>
      </c>
      <c r="B259">
        <f>[4]p25!B259</f>
        <v>5</v>
      </c>
    </row>
    <row r="260" spans="1:2" x14ac:dyDescent="0.2">
      <c r="A260" t="s">
        <v>1065</v>
      </c>
      <c r="B260">
        <f>[4]p25!B260</f>
        <v>13.439034047376508</v>
      </c>
    </row>
    <row r="261" spans="1:2" x14ac:dyDescent="0.2">
      <c r="A261" t="s">
        <v>1066</v>
      </c>
      <c r="B261">
        <f>[4]p25!B261</f>
        <v>21.008635808931892</v>
      </c>
    </row>
    <row r="262" spans="1:2" x14ac:dyDescent="0.2">
      <c r="A262" t="s">
        <v>227</v>
      </c>
      <c r="B262">
        <f>[4]p25!B262</f>
        <v>89</v>
      </c>
    </row>
    <row r="263" spans="1:2" x14ac:dyDescent="0.2">
      <c r="A263" t="s">
        <v>228</v>
      </c>
      <c r="B263">
        <f>[4]p25!B263</f>
        <v>89</v>
      </c>
    </row>
    <row r="264" spans="1:2" x14ac:dyDescent="0.2">
      <c r="A264" t="s">
        <v>346</v>
      </c>
      <c r="B264">
        <f>[4]p25!B264</f>
        <v>306284</v>
      </c>
    </row>
    <row r="265" spans="1:2" x14ac:dyDescent="0.2">
      <c r="A265" t="s">
        <v>355</v>
      </c>
      <c r="B265">
        <f>[4]p25!B265</f>
        <v>299914</v>
      </c>
    </row>
    <row r="266" spans="1:2" x14ac:dyDescent="0.2">
      <c r="A266" t="s">
        <v>338</v>
      </c>
      <c r="B266">
        <f>[4]p25!B266</f>
        <v>3</v>
      </c>
    </row>
    <row r="267" spans="1:2" x14ac:dyDescent="0.2">
      <c r="A267" t="s">
        <v>339</v>
      </c>
      <c r="B267">
        <f>[4]p25!B267</f>
        <v>6</v>
      </c>
    </row>
    <row r="268" spans="1:2" x14ac:dyDescent="0.2">
      <c r="A268" t="s">
        <v>1067</v>
      </c>
      <c r="B268">
        <f>[4]p25!B268</f>
        <v>735081.6</v>
      </c>
    </row>
    <row r="269" spans="1:2" x14ac:dyDescent="0.2">
      <c r="A269" t="s">
        <v>1068</v>
      </c>
      <c r="B269">
        <f>[4]p25!B269</f>
        <v>899742</v>
      </c>
    </row>
    <row r="270" spans="1:2" x14ac:dyDescent="0.2">
      <c r="A270" t="s">
        <v>1069</v>
      </c>
      <c r="B270">
        <f>[4]p25!B270</f>
        <v>3285907.8132921271</v>
      </c>
    </row>
    <row r="271" spans="1:2" x14ac:dyDescent="0.2">
      <c r="A271" t="s">
        <v>1070</v>
      </c>
      <c r="B271">
        <f>[4]p25!B271</f>
        <v>0.56887882796931943</v>
      </c>
    </row>
    <row r="272" spans="1:2" x14ac:dyDescent="0.2">
      <c r="A272" t="s">
        <v>1071</v>
      </c>
      <c r="B272">
        <f>[4]p25!B272</f>
        <v>0.82655078131288551</v>
      </c>
    </row>
    <row r="273" spans="1:2" x14ac:dyDescent="0.2">
      <c r="A273" t="s">
        <v>1072</v>
      </c>
      <c r="B273">
        <f>[4]p25!B273</f>
        <v>0.54197640799781022</v>
      </c>
    </row>
    <row r="274" spans="1:2" x14ac:dyDescent="0.2">
      <c r="A274" t="s">
        <v>1073</v>
      </c>
      <c r="B274">
        <f>[4]p25!B274</f>
        <v>0.49681166107306923</v>
      </c>
    </row>
    <row r="275" spans="1:2" x14ac:dyDescent="0.2">
      <c r="A275" t="s">
        <v>1087</v>
      </c>
      <c r="B275">
        <f>[4]p25!B275</f>
        <v>0.50406434641819031</v>
      </c>
    </row>
    <row r="276" spans="1:2" x14ac:dyDescent="0.2">
      <c r="A276" t="s">
        <v>1088</v>
      </c>
      <c r="B276">
        <f>[4]p25!B276</f>
        <v>0.4577123635191862</v>
      </c>
    </row>
    <row r="277" spans="1:2" x14ac:dyDescent="0.2">
      <c r="A277" t="s">
        <v>1091</v>
      </c>
      <c r="B277">
        <f>[4]p25!B277</f>
        <v>4526014.7944083996</v>
      </c>
    </row>
    <row r="278" spans="1:2" x14ac:dyDescent="0.2">
      <c r="A278" t="s">
        <v>1092</v>
      </c>
      <c r="B278">
        <f>[4]p25!B278</f>
        <v>0.71515715712853678</v>
      </c>
    </row>
    <row r="279" spans="1:2" x14ac:dyDescent="0.2">
      <c r="A279" t="s">
        <v>1093</v>
      </c>
      <c r="B279">
        <f>[4]p25!B279</f>
        <v>0.41696304863738015</v>
      </c>
    </row>
    <row r="280" spans="1:2" x14ac:dyDescent="0.2">
      <c r="A280" t="s">
        <v>1094</v>
      </c>
      <c r="B280">
        <f>[4]p25!B280</f>
        <v>0.58303695136261979</v>
      </c>
    </row>
    <row r="281" spans="1:2" x14ac:dyDescent="0.2">
      <c r="A281" t="s">
        <v>1099</v>
      </c>
      <c r="B281">
        <f>[4]p25!B281</f>
        <v>6.0191999999999996E-2</v>
      </c>
    </row>
    <row r="282" spans="1:2" x14ac:dyDescent="0.2">
      <c r="A282" t="s">
        <v>1100</v>
      </c>
      <c r="B282">
        <f>[4]p25!B282</f>
        <v>0.11072735735692806</v>
      </c>
    </row>
    <row r="283" spans="1:2" x14ac:dyDescent="0.2">
      <c r="A283" t="s">
        <v>1095</v>
      </c>
      <c r="B283">
        <f>[4]p25!B283</f>
        <v>23069461</v>
      </c>
    </row>
    <row r="284" spans="1:2" x14ac:dyDescent="0.2">
      <c r="A284" t="s">
        <v>1096</v>
      </c>
      <c r="B284">
        <f>[4]p25!B284</f>
        <v>32257890.129530892</v>
      </c>
    </row>
    <row r="285" spans="1:2" x14ac:dyDescent="0.2">
      <c r="A285" t="s">
        <v>1097</v>
      </c>
      <c r="B285">
        <f>[4]p25!B285</f>
        <v>1240106.9811162723</v>
      </c>
    </row>
    <row r="286" spans="1:2" x14ac:dyDescent="0.2">
      <c r="A286" t="s">
        <v>1101</v>
      </c>
      <c r="B286">
        <f>[4]p25!B286</f>
        <v>3000000</v>
      </c>
    </row>
    <row r="287" spans="1:2" x14ac:dyDescent="0.2">
      <c r="A287" t="s">
        <v>1102</v>
      </c>
      <c r="B287">
        <f>[4]p25!B287</f>
        <v>0</v>
      </c>
    </row>
    <row r="288" spans="1:2" x14ac:dyDescent="0.2">
      <c r="A288" t="s">
        <v>1103</v>
      </c>
      <c r="B288">
        <f>[4]p25!B288</f>
        <v>0</v>
      </c>
    </row>
    <row r="289" spans="1:2" x14ac:dyDescent="0.2">
      <c r="A289" t="s">
        <v>1069</v>
      </c>
      <c r="B289">
        <f>[4]p25!B289</f>
        <v>3285907.8132921271</v>
      </c>
    </row>
    <row r="290" spans="1:2" x14ac:dyDescent="0.2">
      <c r="A290" t="s">
        <v>508</v>
      </c>
      <c r="B290">
        <f>[4]p25!B290</f>
        <v>8.9655980689403864E-2</v>
      </c>
    </row>
    <row r="291" spans="1:2" x14ac:dyDescent="0.2">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757</v>
      </c>
    </row>
    <row r="2" spans="1:11" x14ac:dyDescent="0.2">
      <c r="A2">
        <v>26</v>
      </c>
      <c r="B2" t="s">
        <v>176</v>
      </c>
      <c r="C2" t="s">
        <v>177</v>
      </c>
      <c r="D2" t="s">
        <v>178</v>
      </c>
      <c r="E2" t="s">
        <v>8</v>
      </c>
      <c r="F2" t="s">
        <v>179</v>
      </c>
      <c r="G2" t="s">
        <v>10</v>
      </c>
      <c r="H2" t="s">
        <v>180</v>
      </c>
    </row>
    <row r="3" spans="1:11" x14ac:dyDescent="0.2">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
      <c r="A5" t="s">
        <v>183</v>
      </c>
      <c r="B5">
        <f>[4]p26!B5</f>
        <v>0</v>
      </c>
      <c r="C5">
        <f>[4]p26!C5</f>
        <v>0</v>
      </c>
      <c r="D5">
        <f>[4]p26!D5</f>
        <v>105061</v>
      </c>
      <c r="E5">
        <f>[4]p26!E5</f>
        <v>0</v>
      </c>
      <c r="F5">
        <f>[4]p26!F5</f>
        <v>0</v>
      </c>
      <c r="G5">
        <f>[4]p26!G5</f>
        <v>0</v>
      </c>
      <c r="H5">
        <f>[4]p26!H5</f>
        <v>0</v>
      </c>
      <c r="I5">
        <f>[4]p26!I5</f>
        <v>0</v>
      </c>
      <c r="J5">
        <f>[4]p26!J5</f>
        <v>0</v>
      </c>
      <c r="K5">
        <f>[4]p26!K5</f>
        <v>0</v>
      </c>
    </row>
    <row r="6" spans="1:11" x14ac:dyDescent="0.2">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
      <c r="A7" t="s">
        <v>185</v>
      </c>
      <c r="B7">
        <f>[4]p26!B7</f>
        <v>0</v>
      </c>
      <c r="C7">
        <f>[4]p26!C7</f>
        <v>0</v>
      </c>
      <c r="D7">
        <f>[4]p26!D7</f>
        <v>1417837</v>
      </c>
      <c r="E7">
        <f>[4]p26!E7</f>
        <v>0</v>
      </c>
      <c r="F7">
        <f>[4]p26!F7</f>
        <v>0</v>
      </c>
      <c r="G7">
        <f>[4]p26!G7</f>
        <v>0</v>
      </c>
      <c r="H7">
        <f>[4]p26!H7</f>
        <v>0</v>
      </c>
      <c r="I7">
        <f>[4]p26!I7</f>
        <v>0</v>
      </c>
      <c r="J7">
        <f>[4]p26!J7</f>
        <v>0</v>
      </c>
      <c r="K7">
        <f>[4]p26!K7</f>
        <v>0</v>
      </c>
    </row>
    <row r="8" spans="1:11" x14ac:dyDescent="0.2">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2">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2">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2">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2">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2">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2">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2">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2">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2">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2">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2">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2">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2">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2">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2">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2">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2">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2">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5" thickBot="1" x14ac:dyDescent="0.25">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x14ac:dyDescent="0.2">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2">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x14ac:dyDescent="0.2">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x14ac:dyDescent="0.2">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x14ac:dyDescent="0.2">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x14ac:dyDescent="0.2">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x14ac:dyDescent="0.2">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x14ac:dyDescent="0.2">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2">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2">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2">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2">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
      <c r="A76" t="s">
        <v>437</v>
      </c>
      <c r="B76">
        <f>[4]p26!B76</f>
        <v>0</v>
      </c>
      <c r="C76">
        <f>[4]p26!C76</f>
        <v>0</v>
      </c>
      <c r="D76">
        <f>[4]p26!D76</f>
        <v>0</v>
      </c>
      <c r="E76">
        <f>[4]p26!E76</f>
        <v>0</v>
      </c>
      <c r="F76">
        <f>[4]p26!F76</f>
        <v>0</v>
      </c>
      <c r="G76">
        <f>[4]p26!G76</f>
        <v>0</v>
      </c>
      <c r="H76">
        <f>[4]p26!H76</f>
        <v>0</v>
      </c>
      <c r="I76">
        <f>[4]p26!I76</f>
        <v>0</v>
      </c>
      <c r="J76">
        <f>[4]p26!J76</f>
        <v>0</v>
      </c>
      <c r="K76">
        <f>[4]p26!K76</f>
        <v>0</v>
      </c>
    </row>
    <row r="77" spans="1:13" ht="13.5" thickBot="1" x14ac:dyDescent="0.25">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2">
      <c r="A78" t="s">
        <v>247</v>
      </c>
      <c r="B78">
        <f>[4]p26!B78</f>
        <v>1</v>
      </c>
    </row>
    <row r="79" spans="1:13" x14ac:dyDescent="0.2">
      <c r="A79" t="s">
        <v>248</v>
      </c>
      <c r="B79">
        <f>[4]p26!B79</f>
        <v>50000</v>
      </c>
    </row>
    <row r="80" spans="1:13" x14ac:dyDescent="0.2">
      <c r="A80" t="s">
        <v>249</v>
      </c>
      <c r="B80">
        <f>[4]p26!B80</f>
        <v>50000</v>
      </c>
    </row>
    <row r="81" spans="1:2" x14ac:dyDescent="0.2">
      <c r="A81" t="s">
        <v>250</v>
      </c>
      <c r="B81">
        <f>[4]p26!B81</f>
        <v>0</v>
      </c>
    </row>
    <row r="82" spans="1:2" x14ac:dyDescent="0.2">
      <c r="A82" t="s">
        <v>251</v>
      </c>
      <c r="B82">
        <f>[4]p26!B82</f>
        <v>0</v>
      </c>
    </row>
    <row r="83" spans="1:2" x14ac:dyDescent="0.2">
      <c r="A83" t="s">
        <v>252</v>
      </c>
      <c r="B83">
        <f>[4]p26!B83</f>
        <v>0</v>
      </c>
    </row>
    <row r="84" spans="1:2" x14ac:dyDescent="0.2">
      <c r="A84" t="s">
        <v>253</v>
      </c>
      <c r="B84">
        <f>[4]p26!B84</f>
        <v>0</v>
      </c>
    </row>
    <row r="85" spans="1:2" x14ac:dyDescent="0.2">
      <c r="A85" t="s">
        <v>254</v>
      </c>
      <c r="B85">
        <f>[4]p26!B85</f>
        <v>49146</v>
      </c>
    </row>
    <row r="86" spans="1:2" x14ac:dyDescent="0.2">
      <c r="A86" t="s">
        <v>255</v>
      </c>
      <c r="B86">
        <f>[4]p26!B86</f>
        <v>25020</v>
      </c>
    </row>
    <row r="87" spans="1:2" x14ac:dyDescent="0.2">
      <c r="A87" t="s">
        <v>256</v>
      </c>
      <c r="B87">
        <f>[4]p26!B87</f>
        <v>18400</v>
      </c>
    </row>
    <row r="88" spans="1:2" x14ac:dyDescent="0.2">
      <c r="A88" t="s">
        <v>257</v>
      </c>
      <c r="B88">
        <f>[4]p26!B88</f>
        <v>30095</v>
      </c>
    </row>
    <row r="89" spans="1:2" x14ac:dyDescent="0.2">
      <c r="A89" t="s">
        <v>258</v>
      </c>
      <c r="B89">
        <f>[4]p26!B89</f>
        <v>34697</v>
      </c>
    </row>
    <row r="90" spans="1:2" x14ac:dyDescent="0.2">
      <c r="A90" t="s">
        <v>259</v>
      </c>
      <c r="B90">
        <f>[4]p26!B90</f>
        <v>94263</v>
      </c>
    </row>
    <row r="91" spans="1:2" x14ac:dyDescent="0.2">
      <c r="A91" t="s">
        <v>260</v>
      </c>
      <c r="B91">
        <f>[4]p26!B91</f>
        <v>49146</v>
      </c>
    </row>
    <row r="92" spans="1:2" x14ac:dyDescent="0.2">
      <c r="A92" t="s">
        <v>261</v>
      </c>
      <c r="B92">
        <f>[4]p26!B92</f>
        <v>25020</v>
      </c>
    </row>
    <row r="93" spans="1:2" x14ac:dyDescent="0.2">
      <c r="A93" t="s">
        <v>262</v>
      </c>
      <c r="B93">
        <f>[4]p26!B93</f>
        <v>18400</v>
      </c>
    </row>
    <row r="94" spans="1:2" x14ac:dyDescent="0.2">
      <c r="A94" t="s">
        <v>263</v>
      </c>
      <c r="B94">
        <f>[4]p26!B94</f>
        <v>30095</v>
      </c>
    </row>
    <row r="95" spans="1:2" x14ac:dyDescent="0.2">
      <c r="A95" t="s">
        <v>264</v>
      </c>
      <c r="B95">
        <f>[4]p26!B95</f>
        <v>34697</v>
      </c>
    </row>
    <row r="96" spans="1:2" x14ac:dyDescent="0.2">
      <c r="A96" t="s">
        <v>265</v>
      </c>
      <c r="B96">
        <f>[4]p26!B96</f>
        <v>94263</v>
      </c>
    </row>
    <row r="97" spans="1:2" x14ac:dyDescent="0.2">
      <c r="A97" t="s">
        <v>266</v>
      </c>
      <c r="B97">
        <f>[4]p26!B97</f>
        <v>0</v>
      </c>
    </row>
    <row r="98" spans="1:2" x14ac:dyDescent="0.2">
      <c r="A98" t="s">
        <v>267</v>
      </c>
      <c r="B98">
        <f>[4]p26!B98</f>
        <v>0</v>
      </c>
    </row>
    <row r="99" spans="1:2" x14ac:dyDescent="0.2">
      <c r="A99" t="s">
        <v>268</v>
      </c>
      <c r="B99">
        <f>[4]p26!B99</f>
        <v>0</v>
      </c>
    </row>
    <row r="100" spans="1:2" x14ac:dyDescent="0.2">
      <c r="A100" t="s">
        <v>269</v>
      </c>
      <c r="B100">
        <f>[4]p26!B100</f>
        <v>0</v>
      </c>
    </row>
    <row r="101" spans="1:2" x14ac:dyDescent="0.2">
      <c r="A101" t="s">
        <v>270</v>
      </c>
      <c r="B101">
        <f>[4]p26!B101</f>
        <v>0</v>
      </c>
    </row>
    <row r="102" spans="1:2" x14ac:dyDescent="0.2">
      <c r="A102" t="s">
        <v>271</v>
      </c>
      <c r="B102">
        <f>[4]p26!B102</f>
        <v>0</v>
      </c>
    </row>
    <row r="103" spans="1:2" x14ac:dyDescent="0.2">
      <c r="A103" t="s">
        <v>272</v>
      </c>
      <c r="B103">
        <f>[4]p26!B103</f>
        <v>213544776.06</v>
      </c>
    </row>
    <row r="104" spans="1:2" x14ac:dyDescent="0.2">
      <c r="A104" t="s">
        <v>273</v>
      </c>
      <c r="B104">
        <f>[4]p26!B104</f>
        <v>10500847.087499999</v>
      </c>
    </row>
    <row r="105" spans="1:2" x14ac:dyDescent="0.2">
      <c r="A105" t="s">
        <v>274</v>
      </c>
      <c r="B105">
        <f>[4]p26!B105</f>
        <v>6359661.0000000009</v>
      </c>
    </row>
    <row r="106" spans="1:2" x14ac:dyDescent="0.2">
      <c r="A106" t="s">
        <v>275</v>
      </c>
      <c r="B106">
        <f>[4]p26!B106</f>
        <v>980745.64087499981</v>
      </c>
    </row>
    <row r="107" spans="1:2" x14ac:dyDescent="0.2">
      <c r="A107" t="s">
        <v>276</v>
      </c>
      <c r="B107">
        <f>[4]p26!B107</f>
        <v>1747471.9011750002</v>
      </c>
    </row>
    <row r="108" spans="1:2" x14ac:dyDescent="0.2">
      <c r="A108" t="s">
        <v>277</v>
      </c>
      <c r="B108">
        <f>[4]p26!B108</f>
        <v>4282005.1774500003</v>
      </c>
    </row>
    <row r="109" spans="1:2" x14ac:dyDescent="0.2">
      <c r="A109" t="s">
        <v>278</v>
      </c>
      <c r="B109">
        <f>[4]p26!B109</f>
        <v>1706.5124465486983</v>
      </c>
    </row>
    <row r="110" spans="1:2" x14ac:dyDescent="0.2">
      <c r="A110" t="s">
        <v>279</v>
      </c>
      <c r="B110">
        <f>[4]p26!B110</f>
        <v>267.69842960378497</v>
      </c>
    </row>
    <row r="111" spans="1:2" x14ac:dyDescent="0.2">
      <c r="A111" t="s">
        <v>280</v>
      </c>
      <c r="B111">
        <f>[4]p26!B111</f>
        <v>135.74530824819192</v>
      </c>
    </row>
    <row r="112" spans="1:2" x14ac:dyDescent="0.2">
      <c r="A112" t="s">
        <v>281</v>
      </c>
      <c r="B112">
        <f>[4]p26!B112</f>
        <v>13.594687086967213</v>
      </c>
    </row>
    <row r="113" spans="1:2" x14ac:dyDescent="0.2">
      <c r="A113" t="s">
        <v>282</v>
      </c>
      <c r="B113">
        <f>[4]p26!B113</f>
        <v>15.993749514079074</v>
      </c>
    </row>
    <row r="114" spans="1:2" x14ac:dyDescent="0.2">
      <c r="A114" t="s">
        <v>283</v>
      </c>
      <c r="B114">
        <f>[4]p26!B114</f>
        <v>19.992186892598841</v>
      </c>
    </row>
    <row r="115" spans="1:2" x14ac:dyDescent="0.2">
      <c r="A115" t="s">
        <v>284</v>
      </c>
      <c r="B115">
        <f>[4]p26!B115</f>
        <v>17999960</v>
      </c>
    </row>
    <row r="116" spans="1:2" x14ac:dyDescent="0.2">
      <c r="A116" t="s">
        <v>285</v>
      </c>
      <c r="B116">
        <f>[4]p26!B116</f>
        <v>959998</v>
      </c>
    </row>
    <row r="117" spans="1:2" x14ac:dyDescent="0.2">
      <c r="A117" t="s">
        <v>286</v>
      </c>
      <c r="B117">
        <f>[4]p26!B117</f>
        <v>960001</v>
      </c>
    </row>
    <row r="118" spans="1:2" x14ac:dyDescent="0.2">
      <c r="A118" t="s">
        <v>287</v>
      </c>
      <c r="B118">
        <f>[4]p26!B118</f>
        <v>120000.28</v>
      </c>
    </row>
    <row r="119" spans="1:2" x14ac:dyDescent="0.2">
      <c r="A119" t="s">
        <v>288</v>
      </c>
      <c r="B119">
        <f>[4]p26!B119</f>
        <v>240000</v>
      </c>
    </row>
    <row r="120" spans="1:2" x14ac:dyDescent="0.2">
      <c r="A120" t="s">
        <v>289</v>
      </c>
      <c r="B120">
        <f>[4]p26!B120</f>
        <v>640000</v>
      </c>
    </row>
    <row r="121" spans="1:2" x14ac:dyDescent="0.2">
      <c r="A121" t="s">
        <v>290</v>
      </c>
      <c r="B121">
        <f>[4]p26!B121</f>
        <v>19219029.845399998</v>
      </c>
    </row>
    <row r="122" spans="1:2" x14ac:dyDescent="0.2">
      <c r="A122" t="s">
        <v>291</v>
      </c>
      <c r="B122">
        <f>[4]p26!B122</f>
        <v>724558.44903749984</v>
      </c>
    </row>
    <row r="123" spans="1:2" x14ac:dyDescent="0.2">
      <c r="A123" t="s">
        <v>292</v>
      </c>
      <c r="B123">
        <f>[4]p26!B123</f>
        <v>0</v>
      </c>
    </row>
    <row r="124" spans="1:2" x14ac:dyDescent="0.2">
      <c r="A124" t="s">
        <v>293</v>
      </c>
      <c r="B124">
        <f>[4]p26!B124</f>
        <v>112785.748700625</v>
      </c>
    </row>
    <row r="125" spans="1:2" x14ac:dyDescent="0.2">
      <c r="A125" t="s">
        <v>294</v>
      </c>
      <c r="B125">
        <f>[4]p26!B125</f>
        <v>200959.26863512502</v>
      </c>
    </row>
    <row r="126" spans="1:2" x14ac:dyDescent="0.2">
      <c r="A126" t="s">
        <v>295</v>
      </c>
      <c r="B126">
        <f>[4]p26!B126</f>
        <v>246215.29770337502</v>
      </c>
    </row>
    <row r="127" spans="1:2" x14ac:dyDescent="0.2">
      <c r="A127" t="s">
        <v>296</v>
      </c>
      <c r="B127">
        <f>[4]p26!B127</f>
        <v>52846</v>
      </c>
    </row>
    <row r="128" spans="1:2" x14ac:dyDescent="0.2">
      <c r="A128" t="s">
        <v>297</v>
      </c>
      <c r="B128">
        <f>[4]p26!B128</f>
        <v>33394</v>
      </c>
    </row>
    <row r="129" spans="1:2" x14ac:dyDescent="0.2">
      <c r="A129" t="s">
        <v>298</v>
      </c>
      <c r="B129">
        <f>[4]p26!B129</f>
        <v>20276</v>
      </c>
    </row>
    <row r="130" spans="1:2" x14ac:dyDescent="0.2">
      <c r="A130" t="s">
        <v>299</v>
      </c>
      <c r="B130">
        <f>[4]p26!B130</f>
        <v>34553</v>
      </c>
    </row>
    <row r="131" spans="1:2" x14ac:dyDescent="0.2">
      <c r="A131" t="s">
        <v>300</v>
      </c>
      <c r="B131">
        <f>[4]p26!B131</f>
        <v>47489</v>
      </c>
    </row>
    <row r="132" spans="1:2" x14ac:dyDescent="0.2">
      <c r="A132" t="s">
        <v>301</v>
      </c>
      <c r="B132">
        <f>[4]p26!B132</f>
        <v>122363</v>
      </c>
    </row>
    <row r="133" spans="1:2" x14ac:dyDescent="0.2">
      <c r="A133" t="s">
        <v>302</v>
      </c>
      <c r="B133">
        <f>[4]p26!B133</f>
        <v>52846</v>
      </c>
    </row>
    <row r="134" spans="1:2" x14ac:dyDescent="0.2">
      <c r="A134" t="s">
        <v>303</v>
      </c>
      <c r="B134">
        <f>[4]p26!B134</f>
        <v>33394</v>
      </c>
    </row>
    <row r="135" spans="1:2" x14ac:dyDescent="0.2">
      <c r="A135" t="s">
        <v>304</v>
      </c>
      <c r="B135">
        <f>[4]p26!B135</f>
        <v>20276</v>
      </c>
    </row>
    <row r="136" spans="1:2" x14ac:dyDescent="0.2">
      <c r="A136" t="s">
        <v>305</v>
      </c>
      <c r="B136">
        <f>[4]p26!B136</f>
        <v>34553</v>
      </c>
    </row>
    <row r="137" spans="1:2" x14ac:dyDescent="0.2">
      <c r="A137" t="s">
        <v>306</v>
      </c>
      <c r="B137">
        <f>[4]p26!B137</f>
        <v>47489</v>
      </c>
    </row>
    <row r="138" spans="1:2" x14ac:dyDescent="0.2">
      <c r="A138" t="s">
        <v>307</v>
      </c>
      <c r="B138">
        <f>[4]p26!B138</f>
        <v>122363</v>
      </c>
    </row>
    <row r="139" spans="1:2" x14ac:dyDescent="0.2">
      <c r="A139" t="s">
        <v>308</v>
      </c>
      <c r="B139">
        <f>[4]p26!B139</f>
        <v>0</v>
      </c>
    </row>
    <row r="140" spans="1:2" x14ac:dyDescent="0.2">
      <c r="A140" t="s">
        <v>309</v>
      </c>
      <c r="B140">
        <f>[4]p26!B140</f>
        <v>0</v>
      </c>
    </row>
    <row r="141" spans="1:2" x14ac:dyDescent="0.2">
      <c r="A141" t="s">
        <v>310</v>
      </c>
      <c r="B141">
        <f>[4]p26!B141</f>
        <v>0</v>
      </c>
    </row>
    <row r="142" spans="1:2" x14ac:dyDescent="0.2">
      <c r="A142" t="s">
        <v>311</v>
      </c>
      <c r="B142">
        <f>[4]p26!B142</f>
        <v>0</v>
      </c>
    </row>
    <row r="143" spans="1:2" x14ac:dyDescent="0.2">
      <c r="A143" t="s">
        <v>312</v>
      </c>
      <c r="B143">
        <f>[4]p26!B143</f>
        <v>0</v>
      </c>
    </row>
    <row r="144" spans="1:2" x14ac:dyDescent="0.2">
      <c r="A144" t="s">
        <v>313</v>
      </c>
      <c r="B144">
        <f>[4]p26!B144</f>
        <v>0</v>
      </c>
    </row>
    <row r="145" spans="1:2" x14ac:dyDescent="0.2">
      <c r="A145" t="s">
        <v>314</v>
      </c>
      <c r="B145">
        <f>[4]p26!B145</f>
        <v>349651199.20499998</v>
      </c>
    </row>
    <row r="146" spans="1:2" x14ac:dyDescent="0.2">
      <c r="A146" t="s">
        <v>315</v>
      </c>
      <c r="B146">
        <f>[4]p26!B146</f>
        <v>16488704.924999997</v>
      </c>
    </row>
    <row r="147" spans="1:2" x14ac:dyDescent="0.2">
      <c r="A147" t="s">
        <v>316</v>
      </c>
      <c r="B147">
        <f>[4]p26!B147</f>
        <v>10512104.872500001</v>
      </c>
    </row>
    <row r="148" spans="1:2" x14ac:dyDescent="0.2">
      <c r="A148" t="s">
        <v>317</v>
      </c>
      <c r="B148">
        <f>[4]p26!B148</f>
        <v>1467243.9069749999</v>
      </c>
    </row>
    <row r="149" spans="1:2" x14ac:dyDescent="0.2">
      <c r="A149" t="s">
        <v>318</v>
      </c>
      <c r="B149">
        <f>[4]p26!B149</f>
        <v>2813794.4834999996</v>
      </c>
    </row>
    <row r="150" spans="1:2" x14ac:dyDescent="0.2">
      <c r="A150" t="s">
        <v>319</v>
      </c>
      <c r="B150">
        <f>[4]p26!B150</f>
        <v>6646008.6866249992</v>
      </c>
    </row>
    <row r="151" spans="1:2" x14ac:dyDescent="0.2">
      <c r="A151" t="s">
        <v>320</v>
      </c>
      <c r="B151">
        <f>[4]p26!B151</f>
        <v>2537.6437998223282</v>
      </c>
    </row>
    <row r="152" spans="1:2" x14ac:dyDescent="0.2">
      <c r="A152" t="s">
        <v>321</v>
      </c>
      <c r="B152">
        <f>[4]p26!B152</f>
        <v>367.07919770102581</v>
      </c>
    </row>
    <row r="153" spans="1:2" x14ac:dyDescent="0.2">
      <c r="A153" t="s">
        <v>322</v>
      </c>
      <c r="B153">
        <f>[4]p26!B153</f>
        <v>201.85802953132156</v>
      </c>
    </row>
    <row r="154" spans="1:2" x14ac:dyDescent="0.2">
      <c r="A154" t="s">
        <v>323</v>
      </c>
      <c r="B154">
        <f>[4]p26!B154</f>
        <v>19.40506572589981</v>
      </c>
    </row>
    <row r="155" spans="1:2" x14ac:dyDescent="0.2">
      <c r="A155" t="s">
        <v>324</v>
      </c>
      <c r="B155">
        <f>[4]p26!B155</f>
        <v>22.829489089293894</v>
      </c>
    </row>
    <row r="156" spans="1:2" x14ac:dyDescent="0.2">
      <c r="A156" t="s">
        <v>325</v>
      </c>
      <c r="B156">
        <f>[4]p26!B156</f>
        <v>28.236861361617368</v>
      </c>
    </row>
    <row r="157" spans="1:2" x14ac:dyDescent="0.2">
      <c r="A157" t="s">
        <v>326</v>
      </c>
      <c r="B157">
        <f>[4]p26!B157</f>
        <v>23999976</v>
      </c>
    </row>
    <row r="158" spans="1:2" x14ac:dyDescent="0.2">
      <c r="A158" t="s">
        <v>327</v>
      </c>
      <c r="B158">
        <f>[4]p26!B158</f>
        <v>1200004</v>
      </c>
    </row>
    <row r="159" spans="1:2" x14ac:dyDescent="0.2">
      <c r="A159" t="s">
        <v>328</v>
      </c>
      <c r="B159">
        <f>[4]p26!B159</f>
        <v>1200003</v>
      </c>
    </row>
    <row r="160" spans="1:2" x14ac:dyDescent="0.2">
      <c r="A160" t="s">
        <v>329</v>
      </c>
      <c r="B160">
        <f>[4]p26!B160</f>
        <v>120000.28</v>
      </c>
    </row>
    <row r="161" spans="1:2" x14ac:dyDescent="0.2">
      <c r="A161" t="s">
        <v>330</v>
      </c>
      <c r="B161">
        <f>[4]p26!B161</f>
        <v>240000</v>
      </c>
    </row>
    <row r="162" spans="1:2" x14ac:dyDescent="0.2">
      <c r="A162" t="s">
        <v>331</v>
      </c>
      <c r="B162">
        <f>[4]p26!B162</f>
        <v>660000</v>
      </c>
    </row>
    <row r="163" spans="1:2" x14ac:dyDescent="0.2">
      <c r="A163" t="s">
        <v>332</v>
      </c>
      <c r="B163">
        <f>[4]p26!B163</f>
        <v>31468607.928449996</v>
      </c>
    </row>
    <row r="164" spans="1:2" x14ac:dyDescent="0.2">
      <c r="A164" t="s">
        <v>333</v>
      </c>
      <c r="B164">
        <f>[4]p26!B164</f>
        <v>0</v>
      </c>
    </row>
    <row r="165" spans="1:2" x14ac:dyDescent="0.2">
      <c r="A165" t="s">
        <v>334</v>
      </c>
      <c r="B165">
        <f>[4]p26!B165</f>
        <v>967113.64827000001</v>
      </c>
    </row>
    <row r="166" spans="1:2" x14ac:dyDescent="0.2">
      <c r="A166" t="s">
        <v>335</v>
      </c>
      <c r="B166">
        <f>[4]p26!B166</f>
        <v>168733.049302125</v>
      </c>
    </row>
    <row r="167" spans="1:2" x14ac:dyDescent="0.2">
      <c r="A167" t="s">
        <v>336</v>
      </c>
      <c r="B167">
        <f>[4]p26!B167</f>
        <v>323586.36560249998</v>
      </c>
    </row>
    <row r="168" spans="1:2" x14ac:dyDescent="0.2">
      <c r="A168" t="s">
        <v>337</v>
      </c>
      <c r="B168">
        <f>[4]p26!B168</f>
        <v>0</v>
      </c>
    </row>
    <row r="169" spans="1:2" x14ac:dyDescent="0.2">
      <c r="A169" t="s">
        <v>338</v>
      </c>
      <c r="B169">
        <f>[4]p26!B169</f>
        <v>3</v>
      </c>
    </row>
    <row r="170" spans="1:2" x14ac:dyDescent="0.2">
      <c r="A170" t="s">
        <v>339</v>
      </c>
      <c r="B170">
        <f>[4]p26!B170</f>
        <v>6</v>
      </c>
    </row>
    <row r="171" spans="1:2" x14ac:dyDescent="0.2">
      <c r="A171" t="s">
        <v>340</v>
      </c>
      <c r="B171">
        <f>[4]p26!B171</f>
        <v>273143</v>
      </c>
    </row>
    <row r="172" spans="1:2" x14ac:dyDescent="0.2">
      <c r="A172" t="s">
        <v>341</v>
      </c>
      <c r="B172">
        <f>[4]p26!B172</f>
        <v>8593717.3499999996</v>
      </c>
    </row>
    <row r="173" spans="1:2" x14ac:dyDescent="0.2">
      <c r="A173" t="s">
        <v>342</v>
      </c>
      <c r="B173">
        <f>[4]p26!B173</f>
        <v>26406282.600000001</v>
      </c>
    </row>
    <row r="174" spans="1:2" x14ac:dyDescent="0.2">
      <c r="A174" t="s">
        <v>343</v>
      </c>
      <c r="B174">
        <f>[4]p26!B174</f>
        <v>306284</v>
      </c>
    </row>
    <row r="175" spans="1:2" x14ac:dyDescent="0.2">
      <c r="A175" t="s">
        <v>344</v>
      </c>
      <c r="B175">
        <f>[4]p26!B175</f>
        <v>8593717.3499999996</v>
      </c>
    </row>
    <row r="176" spans="1:2" x14ac:dyDescent="0.2">
      <c r="A176" t="s">
        <v>345</v>
      </c>
      <c r="B176">
        <f>[4]p26!B176</f>
        <v>29571774.899999999</v>
      </c>
    </row>
    <row r="177" spans="1:2" x14ac:dyDescent="0.2">
      <c r="A177" t="s">
        <v>346</v>
      </c>
      <c r="B177">
        <f>[4]p26!B177</f>
        <v>302455</v>
      </c>
    </row>
    <row r="178" spans="1:2" x14ac:dyDescent="0.2">
      <c r="A178" t="s">
        <v>347</v>
      </c>
      <c r="B178">
        <f>[4]p26!B178</f>
        <v>8576066.9699999988</v>
      </c>
    </row>
    <row r="179" spans="1:2" x14ac:dyDescent="0.2">
      <c r="A179" t="s">
        <v>348</v>
      </c>
      <c r="B179">
        <f>[4]p26!B179</f>
        <v>28806039.149999999</v>
      </c>
    </row>
    <row r="180" spans="1:2" x14ac:dyDescent="0.2">
      <c r="A180" t="s">
        <v>349</v>
      </c>
      <c r="B180">
        <f>[4]p26!B180</f>
        <v>299914</v>
      </c>
    </row>
    <row r="181" spans="1:2" x14ac:dyDescent="0.2">
      <c r="A181" t="s">
        <v>350</v>
      </c>
      <c r="B181">
        <f>[4]p26!B181</f>
        <v>1813478</v>
      </c>
    </row>
    <row r="182" spans="1:2" x14ac:dyDescent="0.2">
      <c r="A182" t="s">
        <v>351</v>
      </c>
      <c r="B182">
        <f>[4]p26!B182</f>
        <v>6300784</v>
      </c>
    </row>
    <row r="183" spans="1:2" x14ac:dyDescent="0.2">
      <c r="A183" t="s">
        <v>352</v>
      </c>
      <c r="B183">
        <f>[4]p26!B183</f>
        <v>299914</v>
      </c>
    </row>
    <row r="184" spans="1:2" x14ac:dyDescent="0.2">
      <c r="A184" t="s">
        <v>353</v>
      </c>
      <c r="B184">
        <f>[4]p26!B184</f>
        <v>1813478</v>
      </c>
    </row>
    <row r="185" spans="1:2" x14ac:dyDescent="0.2">
      <c r="A185" t="s">
        <v>354</v>
      </c>
      <c r="B185">
        <f>[4]p26!B185</f>
        <v>6300784</v>
      </c>
    </row>
    <row r="186" spans="1:2" x14ac:dyDescent="0.2">
      <c r="A186" t="s">
        <v>355</v>
      </c>
      <c r="B186">
        <f>[4]p26!B186</f>
        <v>321165</v>
      </c>
    </row>
    <row r="187" spans="1:2" x14ac:dyDescent="0.2">
      <c r="A187" t="s">
        <v>356</v>
      </c>
      <c r="B187">
        <f>[4]p26!B187</f>
        <v>1855980</v>
      </c>
    </row>
    <row r="188" spans="1:2" x14ac:dyDescent="0.2">
      <c r="A188" t="s">
        <v>357</v>
      </c>
      <c r="B188">
        <f>[4]p26!B188</f>
        <v>6679249</v>
      </c>
    </row>
    <row r="189" spans="1:2" x14ac:dyDescent="0.2">
      <c r="A189" t="s">
        <v>358</v>
      </c>
      <c r="B189">
        <f>[4]p26!B189</f>
        <v>0</v>
      </c>
    </row>
    <row r="190" spans="1:2" x14ac:dyDescent="0.2">
      <c r="A190" t="s">
        <v>359</v>
      </c>
      <c r="B190">
        <f>[4]p26!B190</f>
        <v>0</v>
      </c>
    </row>
    <row r="191" spans="1:2" x14ac:dyDescent="0.2">
      <c r="A191" t="s">
        <v>360</v>
      </c>
      <c r="B191">
        <f>[4]p26!B191</f>
        <v>0</v>
      </c>
    </row>
    <row r="192" spans="1:2" x14ac:dyDescent="0.2">
      <c r="A192" t="s">
        <v>361</v>
      </c>
      <c r="B192">
        <f>[4]p26!B192</f>
        <v>190254</v>
      </c>
    </row>
    <row r="193" spans="1:2" x14ac:dyDescent="0.2">
      <c r="A193" t="s">
        <v>362</v>
      </c>
      <c r="B193">
        <f>[4]p26!B193</f>
        <v>24378767</v>
      </c>
    </row>
    <row r="194" spans="1:2" x14ac:dyDescent="0.2">
      <c r="A194" t="s">
        <v>363</v>
      </c>
      <c r="B194">
        <f>[4]p26!B194</f>
        <v>128.13800811296647</v>
      </c>
    </row>
    <row r="195" spans="1:2" x14ac:dyDescent="0.2">
      <c r="A195" t="s">
        <v>364</v>
      </c>
      <c r="B195">
        <f>[4]p26!B195</f>
        <v>0</v>
      </c>
    </row>
    <row r="196" spans="1:2" x14ac:dyDescent="0.2">
      <c r="A196" t="s">
        <v>365</v>
      </c>
      <c r="B196">
        <f>[4]p26!B196</f>
        <v>0</v>
      </c>
    </row>
    <row r="197" spans="1:2" x14ac:dyDescent="0.2">
      <c r="A197" t="s">
        <v>366</v>
      </c>
      <c r="B197">
        <f>[4]p26!B197</f>
        <v>0</v>
      </c>
    </row>
    <row r="198" spans="1:2" x14ac:dyDescent="0.2">
      <c r="A198" t="s">
        <v>367</v>
      </c>
      <c r="B198">
        <f>[4]p26!B198</f>
        <v>0</v>
      </c>
    </row>
    <row r="199" spans="1:2" x14ac:dyDescent="0.2">
      <c r="A199" t="s">
        <v>368</v>
      </c>
      <c r="B199">
        <f>[4]p26!B199</f>
        <v>0</v>
      </c>
    </row>
    <row r="200" spans="1:2" x14ac:dyDescent="0.2">
      <c r="A200" t="s">
        <v>369</v>
      </c>
      <c r="B200">
        <f>[4]p26!B200</f>
        <v>0</v>
      </c>
    </row>
    <row r="201" spans="1:2" x14ac:dyDescent="0.2">
      <c r="A201" t="s">
        <v>370</v>
      </c>
      <c r="B201">
        <f>[4]p26!B201</f>
        <v>63348</v>
      </c>
    </row>
    <row r="202" spans="1:2" x14ac:dyDescent="0.2">
      <c r="A202" t="s">
        <v>371</v>
      </c>
      <c r="B202">
        <f>[4]p26!B202</f>
        <v>1713899</v>
      </c>
    </row>
    <row r="203" spans="1:2" x14ac:dyDescent="0.2">
      <c r="A203" t="s">
        <v>372</v>
      </c>
      <c r="B203">
        <f>[4]p26!B203</f>
        <v>27.055295851477425</v>
      </c>
    </row>
    <row r="204" spans="1:2" x14ac:dyDescent="0.2">
      <c r="A204" t="s">
        <v>373</v>
      </c>
      <c r="B204">
        <f>[4]p26!B204</f>
        <v>0</v>
      </c>
    </row>
    <row r="205" spans="1:2" x14ac:dyDescent="0.2">
      <c r="A205" t="s">
        <v>374</v>
      </c>
      <c r="B205">
        <f>[4]p26!B205</f>
        <v>0</v>
      </c>
    </row>
    <row r="206" spans="1:2" x14ac:dyDescent="0.2">
      <c r="A206" t="s">
        <v>375</v>
      </c>
      <c r="B206">
        <f>[4]p26!B206</f>
        <v>0</v>
      </c>
    </row>
    <row r="207" spans="1:2" x14ac:dyDescent="0.2">
      <c r="A207" t="s">
        <v>376</v>
      </c>
      <c r="B207">
        <f>[4]p26!B207</f>
        <v>108464</v>
      </c>
    </row>
    <row r="208" spans="1:2" x14ac:dyDescent="0.2">
      <c r="A208" t="s">
        <v>377</v>
      </c>
      <c r="B208">
        <f>[4]p26!B208</f>
        <v>202466</v>
      </c>
    </row>
    <row r="209" spans="1:2" x14ac:dyDescent="0.2">
      <c r="A209" t="s">
        <v>378</v>
      </c>
      <c r="B209">
        <f>[4]p26!B209</f>
        <v>0</v>
      </c>
    </row>
    <row r="210" spans="1:2" x14ac:dyDescent="0.2">
      <c r="A210" t="s">
        <v>379</v>
      </c>
      <c r="B210">
        <f>[4]p26!B210</f>
        <v>0</v>
      </c>
    </row>
    <row r="211" spans="1:2" x14ac:dyDescent="0.2">
      <c r="A211" t="s">
        <v>380</v>
      </c>
      <c r="B211">
        <f>[4]p26!B211</f>
        <v>531468</v>
      </c>
    </row>
    <row r="212" spans="1:2" x14ac:dyDescent="0.2">
      <c r="A212" t="s">
        <v>381</v>
      </c>
      <c r="B212">
        <f>[4]p26!B212</f>
        <v>686939</v>
      </c>
    </row>
    <row r="213" spans="1:2" x14ac:dyDescent="0.2">
      <c r="A213" t="s">
        <v>382</v>
      </c>
      <c r="B213">
        <f>[4]p26!B213</f>
        <v>31115907.391561847</v>
      </c>
    </row>
    <row r="214" spans="1:2" x14ac:dyDescent="0.2">
      <c r="A214" t="s">
        <v>137</v>
      </c>
      <c r="B214">
        <f>[4]p26!B214</f>
        <v>413560</v>
      </c>
    </row>
    <row r="215" spans="1:2" x14ac:dyDescent="0.2">
      <c r="A215" t="s">
        <v>383</v>
      </c>
      <c r="B215">
        <f>[4]p26!B215</f>
        <v>0</v>
      </c>
    </row>
    <row r="216" spans="1:2" x14ac:dyDescent="0.2">
      <c r="A216" t="s">
        <v>384</v>
      </c>
      <c r="B216">
        <f>[4]p26!B216</f>
        <v>31529467.391561847</v>
      </c>
    </row>
    <row r="217" spans="1:2" x14ac:dyDescent="0.2">
      <c r="A217" t="s">
        <v>385</v>
      </c>
      <c r="B217">
        <f>[4]p26!B217</f>
        <v>13004718</v>
      </c>
    </row>
    <row r="218" spans="1:2" x14ac:dyDescent="0.2">
      <c r="A218" t="s">
        <v>386</v>
      </c>
      <c r="B218">
        <f>[4]p26!B218</f>
        <v>842398</v>
      </c>
    </row>
    <row r="219" spans="1:2" x14ac:dyDescent="0.2">
      <c r="A219" t="s">
        <v>387</v>
      </c>
      <c r="B219">
        <f>[4]p26!B219</f>
        <v>3204940</v>
      </c>
    </row>
    <row r="220" spans="1:2" x14ac:dyDescent="0.2">
      <c r="A220" t="s">
        <v>388</v>
      </c>
      <c r="B220">
        <f>[4]p26!B220</f>
        <v>734110</v>
      </c>
    </row>
    <row r="221" spans="1:2" x14ac:dyDescent="0.2">
      <c r="A221" t="s">
        <v>145</v>
      </c>
      <c r="B221">
        <f>[4]p26!B221</f>
        <v>2500000</v>
      </c>
    </row>
    <row r="222" spans="1:2" x14ac:dyDescent="0.2">
      <c r="A222" t="s">
        <v>146</v>
      </c>
      <c r="B222">
        <f>[4]p26!B222</f>
        <v>525984</v>
      </c>
    </row>
    <row r="223" spans="1:2" x14ac:dyDescent="0.2">
      <c r="A223" t="s">
        <v>389</v>
      </c>
      <c r="B223">
        <f>[4]p26!B223</f>
        <v>136235</v>
      </c>
    </row>
    <row r="224" spans="1:2" x14ac:dyDescent="0.2">
      <c r="A224" t="s">
        <v>390</v>
      </c>
      <c r="B224">
        <f>[4]p26!B224</f>
        <v>0</v>
      </c>
    </row>
    <row r="225" spans="1:2" x14ac:dyDescent="0.2">
      <c r="A225" t="s">
        <v>391</v>
      </c>
      <c r="B225">
        <f>[4]p26!B225</f>
        <v>0</v>
      </c>
    </row>
    <row r="226" spans="1:2" x14ac:dyDescent="0.2">
      <c r="A226" t="s">
        <v>392</v>
      </c>
      <c r="B226">
        <f>[4]p26!B226</f>
        <v>1600000</v>
      </c>
    </row>
    <row r="227" spans="1:2" x14ac:dyDescent="0.2">
      <c r="A227" t="s">
        <v>152</v>
      </c>
      <c r="B227">
        <f>[4]p26!B227</f>
        <v>160000</v>
      </c>
    </row>
    <row r="228" spans="1:2" x14ac:dyDescent="0.2">
      <c r="A228" t="s">
        <v>393</v>
      </c>
      <c r="B228">
        <f>[4]p26!B228</f>
        <v>0</v>
      </c>
    </row>
    <row r="229" spans="1:2" x14ac:dyDescent="0.2">
      <c r="A229" t="s">
        <v>394</v>
      </c>
      <c r="B229">
        <f>[4]p26!B229</f>
        <v>228598</v>
      </c>
    </row>
    <row r="230" spans="1:2" x14ac:dyDescent="0.2">
      <c r="A230" t="s">
        <v>395</v>
      </c>
      <c r="B230">
        <f>[4]p26!B230</f>
        <v>2085785.8145717182</v>
      </c>
    </row>
    <row r="231" spans="1:2" x14ac:dyDescent="0.2">
      <c r="A231" t="s">
        <v>396</v>
      </c>
      <c r="B231">
        <f>[4]p26!B231</f>
        <v>25022768.81457172</v>
      </c>
    </row>
    <row r="232" spans="1:2" x14ac:dyDescent="0.2">
      <c r="A232" t="s">
        <v>397</v>
      </c>
      <c r="B232">
        <f>[4]p26!B232</f>
        <v>6506698.5769901276</v>
      </c>
    </row>
    <row r="233" spans="1:2" x14ac:dyDescent="0.2">
      <c r="A233" t="s">
        <v>398</v>
      </c>
      <c r="B233">
        <f>[4]p26!B233</f>
        <v>2212278</v>
      </c>
    </row>
    <row r="234" spans="1:2" x14ac:dyDescent="0.2">
      <c r="A234" t="s">
        <v>243</v>
      </c>
      <c r="B234">
        <f>[4]p26!B234</f>
        <v>4294420.5769901276</v>
      </c>
    </row>
    <row r="235" spans="1:2" x14ac:dyDescent="0.2">
      <c r="A235" t="s">
        <v>399</v>
      </c>
      <c r="B235">
        <f>[4]p26!B235</f>
        <v>6250000</v>
      </c>
    </row>
    <row r="236" spans="1:2" x14ac:dyDescent="0.2">
      <c r="A236" t="s">
        <v>400</v>
      </c>
      <c r="B236">
        <f>[4]p26!B236</f>
        <v>11666666.666666668</v>
      </c>
    </row>
    <row r="237" spans="1:2" x14ac:dyDescent="0.2">
      <c r="A237" t="s">
        <v>401</v>
      </c>
      <c r="B237">
        <f>[4]p26!B237</f>
        <v>10000000</v>
      </c>
    </row>
    <row r="238" spans="1:2" x14ac:dyDescent="0.2">
      <c r="A238" t="s">
        <v>402</v>
      </c>
      <c r="B238">
        <f>[4]p26!B238</f>
        <v>400</v>
      </c>
    </row>
    <row r="239" spans="1:2" x14ac:dyDescent="0.2">
      <c r="A239" t="s">
        <v>403</v>
      </c>
      <c r="B239">
        <f>[4]p26!B239</f>
        <v>300</v>
      </c>
    </row>
    <row r="240" spans="1:2" x14ac:dyDescent="0.2">
      <c r="A240" t="s">
        <v>404</v>
      </c>
      <c r="B240">
        <f>[4]p26!B240</f>
        <v>1000</v>
      </c>
    </row>
    <row r="241" spans="1:2" x14ac:dyDescent="0.2">
      <c r="A241" t="s">
        <v>405</v>
      </c>
      <c r="B241">
        <f>[4]p26!B241</f>
        <v>1.4</v>
      </c>
    </row>
    <row r="242" spans="1:2" x14ac:dyDescent="0.2">
      <c r="A242" t="s">
        <v>406</v>
      </c>
      <c r="B242">
        <f>[4]p26!B242</f>
        <v>2.2799999999999998</v>
      </c>
    </row>
    <row r="243" spans="1:2" x14ac:dyDescent="0.2">
      <c r="A243" t="s">
        <v>407</v>
      </c>
      <c r="B243">
        <f>[4]p26!B243</f>
        <v>67104621</v>
      </c>
    </row>
    <row r="244" spans="1:2" x14ac:dyDescent="0.2">
      <c r="A244" t="s">
        <v>408</v>
      </c>
      <c r="B244">
        <f>[4]p26!B244</f>
        <v>43509176</v>
      </c>
    </row>
    <row r="245" spans="1:2" x14ac:dyDescent="0.2">
      <c r="A245" t="s">
        <v>409</v>
      </c>
      <c r="B245">
        <f>[4]p26!B245</f>
        <v>60000</v>
      </c>
    </row>
    <row r="246" spans="1:2" x14ac:dyDescent="0.2">
      <c r="A246" t="s">
        <v>410</v>
      </c>
      <c r="B246">
        <f>[4]p26!B246</f>
        <v>0</v>
      </c>
    </row>
    <row r="247" spans="1:2" x14ac:dyDescent="0.2">
      <c r="A247" t="s">
        <v>411</v>
      </c>
      <c r="B247">
        <f>[4]p26!B247</f>
        <v>3.6</v>
      </c>
    </row>
    <row r="248" spans="1:2" x14ac:dyDescent="0.2">
      <c r="A248" t="s">
        <v>412</v>
      </c>
      <c r="B248">
        <f>[4]p26!B248</f>
        <v>3.6</v>
      </c>
    </row>
    <row r="249" spans="1:2" x14ac:dyDescent="0.2">
      <c r="A249" t="s">
        <v>413</v>
      </c>
      <c r="B249">
        <f>[4]p26!B249</f>
        <v>0</v>
      </c>
    </row>
    <row r="250" spans="1:2" x14ac:dyDescent="0.2">
      <c r="A250" t="s">
        <v>414</v>
      </c>
      <c r="B250">
        <f>[4]p26!B250</f>
        <v>0</v>
      </c>
    </row>
    <row r="251" spans="1:2" x14ac:dyDescent="0.2">
      <c r="A251" t="s">
        <v>415</v>
      </c>
      <c r="B251">
        <f>[4]p26!B251</f>
        <v>0</v>
      </c>
    </row>
    <row r="252" spans="1:2" x14ac:dyDescent="0.2">
      <c r="A252" t="s">
        <v>416</v>
      </c>
      <c r="B252">
        <f>[4]p26!B252</f>
        <v>0</v>
      </c>
    </row>
    <row r="253" spans="1:2" x14ac:dyDescent="0.2">
      <c r="A253" t="s">
        <v>417</v>
      </c>
      <c r="B253">
        <f>[4]p26!B253</f>
        <v>0</v>
      </c>
    </row>
    <row r="254" spans="1:2" x14ac:dyDescent="0.2">
      <c r="A254" t="s">
        <v>418</v>
      </c>
      <c r="B254">
        <f>[4]p26!B254</f>
        <v>0</v>
      </c>
    </row>
    <row r="255" spans="1:2" x14ac:dyDescent="0.2">
      <c r="A255" t="s">
        <v>419</v>
      </c>
      <c r="B255">
        <f>[4]p26!B255</f>
        <v>0</v>
      </c>
    </row>
    <row r="256" spans="1:2" x14ac:dyDescent="0.2">
      <c r="A256" t="s">
        <v>420</v>
      </c>
      <c r="B256">
        <f>[4]p26!B256</f>
        <v>0</v>
      </c>
    </row>
    <row r="257" spans="1:2" x14ac:dyDescent="0.2">
      <c r="A257" t="s">
        <v>421</v>
      </c>
      <c r="B257">
        <f>[4]p26!B257</f>
        <v>0</v>
      </c>
    </row>
    <row r="258" spans="1:2" x14ac:dyDescent="0.2">
      <c r="A258" t="s">
        <v>422</v>
      </c>
      <c r="B258">
        <f>[4]p26!B258</f>
        <v>0</v>
      </c>
    </row>
    <row r="259" spans="1:2" x14ac:dyDescent="0.2">
      <c r="A259" t="s">
        <v>423</v>
      </c>
      <c r="B259">
        <f>[4]p26!B259</f>
        <v>5</v>
      </c>
    </row>
    <row r="260" spans="1:2" x14ac:dyDescent="0.2">
      <c r="A260" t="s">
        <v>1065</v>
      </c>
      <c r="B260">
        <f>[4]p26!B260</f>
        <v>13.60582053528624</v>
      </c>
    </row>
    <row r="261" spans="1:2" x14ac:dyDescent="0.2">
      <c r="A261" t="s">
        <v>1066</v>
      </c>
      <c r="B261">
        <f>[4]p26!B261</f>
        <v>20.796939267977518</v>
      </c>
    </row>
    <row r="262" spans="1:2" x14ac:dyDescent="0.2">
      <c r="A262" t="s">
        <v>227</v>
      </c>
      <c r="B262">
        <f>[4]p26!B262</f>
        <v>88</v>
      </c>
    </row>
    <row r="263" spans="1:2" x14ac:dyDescent="0.2">
      <c r="A263" t="s">
        <v>228</v>
      </c>
      <c r="B263">
        <f>[4]p26!B263</f>
        <v>87</v>
      </c>
    </row>
    <row r="264" spans="1:2" x14ac:dyDescent="0.2">
      <c r="A264" t="s">
        <v>346</v>
      </c>
      <c r="B264">
        <f>[4]p26!B264</f>
        <v>302455</v>
      </c>
    </row>
    <row r="265" spans="1:2" x14ac:dyDescent="0.2">
      <c r="A265" t="s">
        <v>355</v>
      </c>
      <c r="B265">
        <f>[4]p26!B265</f>
        <v>321165</v>
      </c>
    </row>
    <row r="266" spans="1:2" x14ac:dyDescent="0.2">
      <c r="A266" t="s">
        <v>338</v>
      </c>
      <c r="B266">
        <f>[4]p26!B266</f>
        <v>3</v>
      </c>
    </row>
    <row r="267" spans="1:2" x14ac:dyDescent="0.2">
      <c r="A267" t="s">
        <v>339</v>
      </c>
      <c r="B267">
        <f>[4]p26!B267</f>
        <v>6</v>
      </c>
    </row>
    <row r="268" spans="1:2" x14ac:dyDescent="0.2">
      <c r="A268" t="s">
        <v>1067</v>
      </c>
      <c r="B268">
        <f>[4]p26!B268</f>
        <v>725892</v>
      </c>
    </row>
    <row r="269" spans="1:2" x14ac:dyDescent="0.2">
      <c r="A269" t="s">
        <v>1068</v>
      </c>
      <c r="B269">
        <f>[4]p26!B269</f>
        <v>963495</v>
      </c>
    </row>
    <row r="270" spans="1:2" x14ac:dyDescent="0.2">
      <c r="A270" t="s">
        <v>1069</v>
      </c>
      <c r="B270">
        <f>[4]p26!B270</f>
        <v>3369188.6342171021</v>
      </c>
    </row>
    <row r="271" spans="1:2" x14ac:dyDescent="0.2">
      <c r="A271" t="s">
        <v>1070</v>
      </c>
      <c r="B271">
        <f>[4]p26!B271</f>
        <v>0.53711967648280823</v>
      </c>
    </row>
    <row r="272" spans="1:2" x14ac:dyDescent="0.2">
      <c r="A272" t="s">
        <v>1071</v>
      </c>
      <c r="B272">
        <f>[4]p26!B272</f>
        <v>0.81105122908373772</v>
      </c>
    </row>
    <row r="273" spans="1:2" x14ac:dyDescent="0.2">
      <c r="A273" t="s">
        <v>1072</v>
      </c>
      <c r="B273">
        <f>[4]p26!B273</f>
        <v>0.47550707839290512</v>
      </c>
    </row>
    <row r="274" spans="1:2" x14ac:dyDescent="0.2">
      <c r="A274" t="s">
        <v>1073</v>
      </c>
      <c r="B274">
        <f>[4]p26!B274</f>
        <v>0.45701239555758122</v>
      </c>
    </row>
    <row r="275" spans="1:2" x14ac:dyDescent="0.2">
      <c r="A275" t="s">
        <v>1087</v>
      </c>
      <c r="B275">
        <f>[4]p26!B275</f>
        <v>0.4993423347000287</v>
      </c>
    </row>
    <row r="276" spans="1:2" x14ac:dyDescent="0.2">
      <c r="A276" t="s">
        <v>1088</v>
      </c>
      <c r="B276">
        <f>[4]p26!B276</f>
        <v>0.45538398287141174</v>
      </c>
    </row>
    <row r="277" spans="1:2" x14ac:dyDescent="0.2">
      <c r="A277" t="s">
        <v>1091</v>
      </c>
      <c r="B277">
        <f>[4]p26!B277</f>
        <v>4651543.5769901276</v>
      </c>
    </row>
    <row r="278" spans="1:2" x14ac:dyDescent="0.2">
      <c r="A278" t="s">
        <v>1092</v>
      </c>
      <c r="B278">
        <f>[4]p26!B278</f>
        <v>0.7032435174550925</v>
      </c>
    </row>
    <row r="279" spans="1:2" x14ac:dyDescent="0.2">
      <c r="A279" t="s">
        <v>1093</v>
      </c>
      <c r="B279">
        <f>[4]p26!B279</f>
        <v>0.41288489299865139</v>
      </c>
    </row>
    <row r="280" spans="1:2" x14ac:dyDescent="0.2">
      <c r="A280" t="s">
        <v>1094</v>
      </c>
      <c r="B280">
        <f>[4]p26!B280</f>
        <v>0.58711510700134861</v>
      </c>
    </row>
    <row r="281" spans="1:2" x14ac:dyDescent="0.2">
      <c r="A281" t="s">
        <v>1099</v>
      </c>
      <c r="B281">
        <f>[4]p26!B281</f>
        <v>6.0191999999999996E-2</v>
      </c>
    </row>
    <row r="282" spans="1:2" x14ac:dyDescent="0.2">
      <c r="A282" t="s">
        <v>1100</v>
      </c>
      <c r="B282">
        <f>[4]p26!B282</f>
        <v>0.11054865276182639</v>
      </c>
    </row>
    <row r="283" spans="1:2" x14ac:dyDescent="0.2">
      <c r="A283" t="s">
        <v>1095</v>
      </c>
      <c r="B283">
        <f>[4]p26!B283</f>
        <v>23595445</v>
      </c>
    </row>
    <row r="284" spans="1:2" x14ac:dyDescent="0.2">
      <c r="A284" t="s">
        <v>1096</v>
      </c>
      <c r="B284">
        <f>[4]p26!B284</f>
        <v>33552310.706521019</v>
      </c>
    </row>
    <row r="285" spans="1:2" x14ac:dyDescent="0.2">
      <c r="A285" t="s">
        <v>1097</v>
      </c>
      <c r="B285">
        <f>[4]p26!B285</f>
        <v>1282354.9427730255</v>
      </c>
    </row>
    <row r="286" spans="1:2" x14ac:dyDescent="0.2">
      <c r="A286" t="s">
        <v>1101</v>
      </c>
      <c r="B286">
        <f>[4]p26!B286</f>
        <v>3000000</v>
      </c>
    </row>
    <row r="287" spans="1:2" x14ac:dyDescent="0.2">
      <c r="A287" t="s">
        <v>1102</v>
      </c>
      <c r="B287">
        <f>[4]p26!B287</f>
        <v>0</v>
      </c>
    </row>
    <row r="288" spans="1:2" x14ac:dyDescent="0.2">
      <c r="A288" t="s">
        <v>1103</v>
      </c>
      <c r="B288">
        <f>[4]p26!B288</f>
        <v>0</v>
      </c>
    </row>
    <row r="289" spans="1:2" x14ac:dyDescent="0.2">
      <c r="A289" t="s">
        <v>1069</v>
      </c>
      <c r="B289">
        <f>[4]p26!B289</f>
        <v>3369188.6342171021</v>
      </c>
    </row>
    <row r="290" spans="1:2" x14ac:dyDescent="0.2">
      <c r="A290" t="s">
        <v>508</v>
      </c>
      <c r="B290">
        <f>[4]p26!B290</f>
        <v>8.9757151574489449E-2</v>
      </c>
    </row>
    <row r="291" spans="1:2" x14ac:dyDescent="0.2">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758</v>
      </c>
    </row>
    <row r="2" spans="1:11" x14ac:dyDescent="0.2">
      <c r="A2">
        <v>27</v>
      </c>
      <c r="B2" t="s">
        <v>176</v>
      </c>
      <c r="C2" t="s">
        <v>177</v>
      </c>
      <c r="D2" t="s">
        <v>178</v>
      </c>
      <c r="E2" t="s">
        <v>8</v>
      </c>
      <c r="F2" t="s">
        <v>179</v>
      </c>
      <c r="G2" t="s">
        <v>10</v>
      </c>
      <c r="H2" t="s">
        <v>180</v>
      </c>
    </row>
    <row r="3" spans="1:11" x14ac:dyDescent="0.2">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
      <c r="A5" t="s">
        <v>183</v>
      </c>
      <c r="B5">
        <f>[4]p27!B5</f>
        <v>0</v>
      </c>
      <c r="C5">
        <f>[4]p27!C5</f>
        <v>0</v>
      </c>
      <c r="D5">
        <f>[4]p27!D5</f>
        <v>105715</v>
      </c>
      <c r="E5">
        <f>[4]p27!E5</f>
        <v>0</v>
      </c>
      <c r="F5">
        <f>[4]p27!F5</f>
        <v>0</v>
      </c>
      <c r="G5">
        <f>[4]p27!G5</f>
        <v>0</v>
      </c>
      <c r="H5">
        <f>[4]p27!H5</f>
        <v>0</v>
      </c>
      <c r="I5">
        <f>[4]p27!I5</f>
        <v>0</v>
      </c>
      <c r="J5">
        <f>[4]p27!J5</f>
        <v>0</v>
      </c>
      <c r="K5">
        <f>[4]p27!K5</f>
        <v>0</v>
      </c>
    </row>
    <row r="6" spans="1:11" x14ac:dyDescent="0.2">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
      <c r="A7" t="s">
        <v>185</v>
      </c>
      <c r="B7">
        <f>[4]p27!B7</f>
        <v>0</v>
      </c>
      <c r="C7">
        <f>[4]p27!C7</f>
        <v>0</v>
      </c>
      <c r="D7">
        <f>[4]p27!D7</f>
        <v>1432538</v>
      </c>
      <c r="E7">
        <f>[4]p27!E7</f>
        <v>0</v>
      </c>
      <c r="F7">
        <f>[4]p27!F7</f>
        <v>0</v>
      </c>
      <c r="G7">
        <f>[4]p27!G7</f>
        <v>0</v>
      </c>
      <c r="H7">
        <f>[4]p27!H7</f>
        <v>0</v>
      </c>
      <c r="I7">
        <f>[4]p27!I7</f>
        <v>0</v>
      </c>
      <c r="J7">
        <f>[4]p27!J7</f>
        <v>0</v>
      </c>
      <c r="K7">
        <f>[4]p27!K7</f>
        <v>0</v>
      </c>
    </row>
    <row r="8" spans="1:11" x14ac:dyDescent="0.2">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2">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2">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2">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2">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2">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2">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2">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2">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2">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2">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2">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2">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2">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2">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2">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2">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2">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2">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5" thickBot="1" x14ac:dyDescent="0.25">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x14ac:dyDescent="0.2">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2">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x14ac:dyDescent="0.2">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x14ac:dyDescent="0.2">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x14ac:dyDescent="0.2">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x14ac:dyDescent="0.2">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x14ac:dyDescent="0.2">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x14ac:dyDescent="0.2">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2">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2">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2">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2">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
      <c r="A76" t="s">
        <v>437</v>
      </c>
      <c r="B76">
        <f>[4]p27!B76</f>
        <v>0</v>
      </c>
      <c r="C76">
        <f>[4]p27!C76</f>
        <v>0</v>
      </c>
      <c r="D76">
        <f>[4]p27!D76</f>
        <v>0</v>
      </c>
      <c r="E76">
        <f>[4]p27!E76</f>
        <v>0</v>
      </c>
      <c r="F76">
        <f>[4]p27!F76</f>
        <v>0</v>
      </c>
      <c r="G76">
        <f>[4]p27!G76</f>
        <v>0</v>
      </c>
      <c r="H76">
        <f>[4]p27!H76</f>
        <v>0</v>
      </c>
      <c r="I76">
        <f>[4]p27!I76</f>
        <v>0</v>
      </c>
      <c r="J76">
        <f>[4]p27!J76</f>
        <v>0</v>
      </c>
      <c r="K76">
        <f>[4]p27!K76</f>
        <v>0</v>
      </c>
    </row>
    <row r="77" spans="1:13" ht="13.5" thickBot="1" x14ac:dyDescent="0.25">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2">
      <c r="A78" t="s">
        <v>247</v>
      </c>
      <c r="B78">
        <f>[4]p27!B78</f>
        <v>1</v>
      </c>
    </row>
    <row r="79" spans="1:13" x14ac:dyDescent="0.2">
      <c r="A79" t="s">
        <v>248</v>
      </c>
      <c r="B79">
        <f>[4]p27!B79</f>
        <v>60000</v>
      </c>
    </row>
    <row r="80" spans="1:13" x14ac:dyDescent="0.2">
      <c r="A80" t="s">
        <v>249</v>
      </c>
      <c r="B80">
        <f>[4]p27!B80</f>
        <v>60000</v>
      </c>
    </row>
    <row r="81" spans="1:2" x14ac:dyDescent="0.2">
      <c r="A81" t="s">
        <v>250</v>
      </c>
      <c r="B81">
        <f>[4]p27!B81</f>
        <v>0</v>
      </c>
    </row>
    <row r="82" spans="1:2" x14ac:dyDescent="0.2">
      <c r="A82" t="s">
        <v>251</v>
      </c>
      <c r="B82">
        <f>[4]p27!B82</f>
        <v>0</v>
      </c>
    </row>
    <row r="83" spans="1:2" x14ac:dyDescent="0.2">
      <c r="A83" t="s">
        <v>252</v>
      </c>
      <c r="B83">
        <f>[4]p27!B83</f>
        <v>0</v>
      </c>
    </row>
    <row r="84" spans="1:2" x14ac:dyDescent="0.2">
      <c r="A84" t="s">
        <v>253</v>
      </c>
      <c r="B84">
        <f>[4]p27!B84</f>
        <v>0</v>
      </c>
    </row>
    <row r="85" spans="1:2" x14ac:dyDescent="0.2">
      <c r="A85" t="s">
        <v>254</v>
      </c>
      <c r="B85">
        <f>[4]p27!B85</f>
        <v>45406</v>
      </c>
    </row>
    <row r="86" spans="1:2" x14ac:dyDescent="0.2">
      <c r="A86" t="s">
        <v>255</v>
      </c>
      <c r="B86">
        <f>[4]p27!B86</f>
        <v>23943</v>
      </c>
    </row>
    <row r="87" spans="1:2" x14ac:dyDescent="0.2">
      <c r="A87" t="s">
        <v>256</v>
      </c>
      <c r="B87">
        <f>[4]p27!B87</f>
        <v>17200</v>
      </c>
    </row>
    <row r="88" spans="1:2" x14ac:dyDescent="0.2">
      <c r="A88" t="s">
        <v>257</v>
      </c>
      <c r="B88">
        <f>[4]p27!B88</f>
        <v>28640</v>
      </c>
    </row>
    <row r="89" spans="1:2" x14ac:dyDescent="0.2">
      <c r="A89" t="s">
        <v>258</v>
      </c>
      <c r="B89">
        <f>[4]p27!B89</f>
        <v>32616</v>
      </c>
    </row>
    <row r="90" spans="1:2" x14ac:dyDescent="0.2">
      <c r="A90" t="s">
        <v>259</v>
      </c>
      <c r="B90">
        <f>[4]p27!B90</f>
        <v>86168</v>
      </c>
    </row>
    <row r="91" spans="1:2" x14ac:dyDescent="0.2">
      <c r="A91" t="s">
        <v>260</v>
      </c>
      <c r="B91">
        <f>[4]p27!B91</f>
        <v>45406</v>
      </c>
    </row>
    <row r="92" spans="1:2" x14ac:dyDescent="0.2">
      <c r="A92" t="s">
        <v>261</v>
      </c>
      <c r="B92">
        <f>[4]p27!B92</f>
        <v>23943</v>
      </c>
    </row>
    <row r="93" spans="1:2" x14ac:dyDescent="0.2">
      <c r="A93" t="s">
        <v>262</v>
      </c>
      <c r="B93">
        <f>[4]p27!B93</f>
        <v>17200</v>
      </c>
    </row>
    <row r="94" spans="1:2" x14ac:dyDescent="0.2">
      <c r="A94" t="s">
        <v>263</v>
      </c>
      <c r="B94">
        <f>[4]p27!B94</f>
        <v>28640</v>
      </c>
    </row>
    <row r="95" spans="1:2" x14ac:dyDescent="0.2">
      <c r="A95" t="s">
        <v>264</v>
      </c>
      <c r="B95">
        <f>[4]p27!B95</f>
        <v>32616</v>
      </c>
    </row>
    <row r="96" spans="1:2" x14ac:dyDescent="0.2">
      <c r="A96" t="s">
        <v>265</v>
      </c>
      <c r="B96">
        <f>[4]p27!B96</f>
        <v>86168</v>
      </c>
    </row>
    <row r="97" spans="1:2" x14ac:dyDescent="0.2">
      <c r="A97" t="s">
        <v>266</v>
      </c>
      <c r="B97">
        <f>[4]p27!B97</f>
        <v>0</v>
      </c>
    </row>
    <row r="98" spans="1:2" x14ac:dyDescent="0.2">
      <c r="A98" t="s">
        <v>267</v>
      </c>
      <c r="B98">
        <f>[4]p27!B98</f>
        <v>0</v>
      </c>
    </row>
    <row r="99" spans="1:2" x14ac:dyDescent="0.2">
      <c r="A99" t="s">
        <v>268</v>
      </c>
      <c r="B99">
        <f>[4]p27!B99</f>
        <v>0</v>
      </c>
    </row>
    <row r="100" spans="1:2" x14ac:dyDescent="0.2">
      <c r="A100" t="s">
        <v>269</v>
      </c>
      <c r="B100">
        <f>[4]p27!B100</f>
        <v>0</v>
      </c>
    </row>
    <row r="101" spans="1:2" x14ac:dyDescent="0.2">
      <c r="A101" t="s">
        <v>270</v>
      </c>
      <c r="B101">
        <f>[4]p27!B101</f>
        <v>0</v>
      </c>
    </row>
    <row r="102" spans="1:2" x14ac:dyDescent="0.2">
      <c r="A102" t="s">
        <v>271</v>
      </c>
      <c r="B102">
        <f>[4]p27!B102</f>
        <v>0</v>
      </c>
    </row>
    <row r="103" spans="1:2" x14ac:dyDescent="0.2">
      <c r="A103" t="s">
        <v>272</v>
      </c>
      <c r="B103">
        <f>[4]p27!B103</f>
        <v>187429361.42699996</v>
      </c>
    </row>
    <row r="104" spans="1:2" x14ac:dyDescent="0.2">
      <c r="A104" t="s">
        <v>273</v>
      </c>
      <c r="B104">
        <f>[4]p27!B104</f>
        <v>9546390.5965312496</v>
      </c>
    </row>
    <row r="105" spans="1:2" x14ac:dyDescent="0.2">
      <c r="A105" t="s">
        <v>274</v>
      </c>
      <c r="B105">
        <f>[4]p27!B105</f>
        <v>5647655.4749999987</v>
      </c>
    </row>
    <row r="106" spans="1:2" x14ac:dyDescent="0.2">
      <c r="A106" t="s">
        <v>275</v>
      </c>
      <c r="B106">
        <f>[4]p27!B106</f>
        <v>886663.14659999998</v>
      </c>
    </row>
    <row r="107" spans="1:2" x14ac:dyDescent="0.2">
      <c r="A107" t="s">
        <v>276</v>
      </c>
      <c r="B107">
        <f>[4]p27!B107</f>
        <v>1560531.6411299999</v>
      </c>
    </row>
    <row r="108" spans="1:2" x14ac:dyDescent="0.2">
      <c r="A108" t="s">
        <v>277</v>
      </c>
      <c r="B108">
        <f>[4]p27!B108</f>
        <v>3718566.4685400003</v>
      </c>
    </row>
    <row r="109" spans="1:2" x14ac:dyDescent="0.2">
      <c r="A109" t="s">
        <v>278</v>
      </c>
      <c r="B109">
        <f>[4]p27!B109</f>
        <v>1736.9341699510273</v>
      </c>
    </row>
    <row r="110" spans="1:2" x14ac:dyDescent="0.2">
      <c r="A110" t="s">
        <v>279</v>
      </c>
      <c r="B110">
        <f>[4]p27!B110</f>
        <v>272.1925478336745</v>
      </c>
    </row>
    <row r="111" spans="1:2" x14ac:dyDescent="0.2">
      <c r="A111" t="s">
        <v>280</v>
      </c>
      <c r="B111">
        <f>[4]p27!B111</f>
        <v>136.19142923479646</v>
      </c>
    </row>
    <row r="112" spans="1:2" x14ac:dyDescent="0.2">
      <c r="A112" t="s">
        <v>281</v>
      </c>
      <c r="B112">
        <f>[4]p27!B112</f>
        <v>13.626385157581685</v>
      </c>
    </row>
    <row r="113" spans="1:2" x14ac:dyDescent="0.2">
      <c r="A113" t="s">
        <v>282</v>
      </c>
      <c r="B113">
        <f>[4]p27!B113</f>
        <v>16.066931752969449</v>
      </c>
    </row>
    <row r="114" spans="1:2" x14ac:dyDescent="0.2">
      <c r="A114" t="s">
        <v>283</v>
      </c>
      <c r="B114">
        <f>[4]p27!B114</f>
        <v>20.337888294898036</v>
      </c>
    </row>
    <row r="115" spans="1:2" x14ac:dyDescent="0.2">
      <c r="A115" t="s">
        <v>284</v>
      </c>
      <c r="B115">
        <f>[4]p27!B115</f>
        <v>17999960</v>
      </c>
    </row>
    <row r="116" spans="1:2" x14ac:dyDescent="0.2">
      <c r="A116" t="s">
        <v>285</v>
      </c>
      <c r="B116">
        <f>[4]p27!B116</f>
        <v>959998</v>
      </c>
    </row>
    <row r="117" spans="1:2" x14ac:dyDescent="0.2">
      <c r="A117" t="s">
        <v>286</v>
      </c>
      <c r="B117">
        <f>[4]p27!B117</f>
        <v>959997</v>
      </c>
    </row>
    <row r="118" spans="1:2" x14ac:dyDescent="0.2">
      <c r="A118" t="s">
        <v>287</v>
      </c>
      <c r="B118">
        <f>[4]p27!B118</f>
        <v>119999.67999999999</v>
      </c>
    </row>
    <row r="119" spans="1:2" x14ac:dyDescent="0.2">
      <c r="A119" t="s">
        <v>288</v>
      </c>
      <c r="B119">
        <f>[4]p27!B119</f>
        <v>239999.63</v>
      </c>
    </row>
    <row r="120" spans="1:2" x14ac:dyDescent="0.2">
      <c r="A120" t="s">
        <v>289</v>
      </c>
      <c r="B120">
        <f>[4]p27!B120</f>
        <v>640000</v>
      </c>
    </row>
    <row r="121" spans="1:2" x14ac:dyDescent="0.2">
      <c r="A121" t="s">
        <v>290</v>
      </c>
      <c r="B121">
        <f>[4]p27!B121</f>
        <v>16868642.528429996</v>
      </c>
    </row>
    <row r="122" spans="1:2" x14ac:dyDescent="0.2">
      <c r="A122" t="s">
        <v>291</v>
      </c>
      <c r="B122">
        <f>[4]p27!B122</f>
        <v>658700.95116065617</v>
      </c>
    </row>
    <row r="123" spans="1:2" x14ac:dyDescent="0.2">
      <c r="A123" t="s">
        <v>292</v>
      </c>
      <c r="B123">
        <f>[4]p27!B123</f>
        <v>0</v>
      </c>
    </row>
    <row r="124" spans="1:2" x14ac:dyDescent="0.2">
      <c r="A124" t="s">
        <v>293</v>
      </c>
      <c r="B124">
        <f>[4]p27!B124</f>
        <v>101966.26185900001</v>
      </c>
    </row>
    <row r="125" spans="1:2" x14ac:dyDescent="0.2">
      <c r="A125" t="s">
        <v>294</v>
      </c>
      <c r="B125">
        <f>[4]p27!B125</f>
        <v>179461.13872994998</v>
      </c>
    </row>
    <row r="126" spans="1:2" x14ac:dyDescent="0.2">
      <c r="A126" t="s">
        <v>295</v>
      </c>
      <c r="B126">
        <f>[4]p27!B126</f>
        <v>213817.57194105003</v>
      </c>
    </row>
    <row r="127" spans="1:2" x14ac:dyDescent="0.2">
      <c r="A127" t="s">
        <v>296</v>
      </c>
      <c r="B127">
        <f>[4]p27!B127</f>
        <v>50710</v>
      </c>
    </row>
    <row r="128" spans="1:2" x14ac:dyDescent="0.2">
      <c r="A128" t="s">
        <v>297</v>
      </c>
      <c r="B128">
        <f>[4]p27!B128</f>
        <v>32134</v>
      </c>
    </row>
    <row r="129" spans="1:2" x14ac:dyDescent="0.2">
      <c r="A129" t="s">
        <v>298</v>
      </c>
      <c r="B129">
        <f>[4]p27!B129</f>
        <v>19420</v>
      </c>
    </row>
    <row r="130" spans="1:2" x14ac:dyDescent="0.2">
      <c r="A130" t="s">
        <v>299</v>
      </c>
      <c r="B130">
        <f>[4]p27!B130</f>
        <v>33533</v>
      </c>
    </row>
    <row r="131" spans="1:2" x14ac:dyDescent="0.2">
      <c r="A131" t="s">
        <v>300</v>
      </c>
      <c r="B131">
        <f>[4]p27!B131</f>
        <v>46437</v>
      </c>
    </row>
    <row r="132" spans="1:2" x14ac:dyDescent="0.2">
      <c r="A132" t="s">
        <v>301</v>
      </c>
      <c r="B132">
        <f>[4]p27!B132</f>
        <v>113237</v>
      </c>
    </row>
    <row r="133" spans="1:2" x14ac:dyDescent="0.2">
      <c r="A133" t="s">
        <v>302</v>
      </c>
      <c r="B133">
        <f>[4]p27!B133</f>
        <v>50710</v>
      </c>
    </row>
    <row r="134" spans="1:2" x14ac:dyDescent="0.2">
      <c r="A134" t="s">
        <v>303</v>
      </c>
      <c r="B134">
        <f>[4]p27!B134</f>
        <v>32134</v>
      </c>
    </row>
    <row r="135" spans="1:2" x14ac:dyDescent="0.2">
      <c r="A135" t="s">
        <v>304</v>
      </c>
      <c r="B135">
        <f>[4]p27!B135</f>
        <v>19420</v>
      </c>
    </row>
    <row r="136" spans="1:2" x14ac:dyDescent="0.2">
      <c r="A136" t="s">
        <v>305</v>
      </c>
      <c r="B136">
        <f>[4]p27!B136</f>
        <v>33533</v>
      </c>
    </row>
    <row r="137" spans="1:2" x14ac:dyDescent="0.2">
      <c r="A137" t="s">
        <v>306</v>
      </c>
      <c r="B137">
        <f>[4]p27!B137</f>
        <v>46437</v>
      </c>
    </row>
    <row r="138" spans="1:2" x14ac:dyDescent="0.2">
      <c r="A138" t="s">
        <v>307</v>
      </c>
      <c r="B138">
        <f>[4]p27!B138</f>
        <v>113237</v>
      </c>
    </row>
    <row r="139" spans="1:2" x14ac:dyDescent="0.2">
      <c r="A139" t="s">
        <v>308</v>
      </c>
      <c r="B139">
        <f>[4]p27!B139</f>
        <v>0</v>
      </c>
    </row>
    <row r="140" spans="1:2" x14ac:dyDescent="0.2">
      <c r="A140" t="s">
        <v>309</v>
      </c>
      <c r="B140">
        <f>[4]p27!B140</f>
        <v>0</v>
      </c>
    </row>
    <row r="141" spans="1:2" x14ac:dyDescent="0.2">
      <c r="A141" t="s">
        <v>310</v>
      </c>
      <c r="B141">
        <f>[4]p27!B141</f>
        <v>0</v>
      </c>
    </row>
    <row r="142" spans="1:2" x14ac:dyDescent="0.2">
      <c r="A142" t="s">
        <v>311</v>
      </c>
      <c r="B142">
        <f>[4]p27!B142</f>
        <v>0</v>
      </c>
    </row>
    <row r="143" spans="1:2" x14ac:dyDescent="0.2">
      <c r="A143" t="s">
        <v>312</v>
      </c>
      <c r="B143">
        <f>[4]p27!B143</f>
        <v>0</v>
      </c>
    </row>
    <row r="144" spans="1:2" x14ac:dyDescent="0.2">
      <c r="A144" t="s">
        <v>313</v>
      </c>
      <c r="B144">
        <f>[4]p27!B144</f>
        <v>0</v>
      </c>
    </row>
    <row r="145" spans="1:2" x14ac:dyDescent="0.2">
      <c r="A145" t="s">
        <v>314</v>
      </c>
      <c r="B145">
        <f>[4]p27!B145</f>
        <v>318742604.85374999</v>
      </c>
    </row>
    <row r="146" spans="1:2" x14ac:dyDescent="0.2">
      <c r="A146" t="s">
        <v>315</v>
      </c>
      <c r="B146">
        <f>[4]p27!B146</f>
        <v>15073235.966250002</v>
      </c>
    </row>
    <row r="147" spans="1:2" x14ac:dyDescent="0.2">
      <c r="A147" t="s">
        <v>316</v>
      </c>
      <c r="B147">
        <f>[4]p27!B147</f>
        <v>9564895.5806249976</v>
      </c>
    </row>
    <row r="148" spans="1:2" x14ac:dyDescent="0.2">
      <c r="A148" t="s">
        <v>317</v>
      </c>
      <c r="B148">
        <f>[4]p27!B148</f>
        <v>1352734.50745125</v>
      </c>
    </row>
    <row r="149" spans="1:2" x14ac:dyDescent="0.2">
      <c r="A149" t="s">
        <v>318</v>
      </c>
      <c r="B149">
        <f>[4]p27!B149</f>
        <v>2613888.8102249997</v>
      </c>
    </row>
    <row r="150" spans="1:2" x14ac:dyDescent="0.2">
      <c r="A150" t="s">
        <v>319</v>
      </c>
      <c r="B150">
        <f>[4]p27!B150</f>
        <v>5842823.2502062498</v>
      </c>
    </row>
    <row r="151" spans="1:2" x14ac:dyDescent="0.2">
      <c r="A151" t="s">
        <v>320</v>
      </c>
      <c r="B151">
        <f>[4]p27!B151</f>
        <v>2509.3655652027633</v>
      </c>
    </row>
    <row r="152" spans="1:2" x14ac:dyDescent="0.2">
      <c r="A152" t="s">
        <v>321</v>
      </c>
      <c r="B152">
        <f>[4]p27!B152</f>
        <v>362.90173122313553</v>
      </c>
    </row>
    <row r="153" spans="1:2" x14ac:dyDescent="0.2">
      <c r="A153" t="s">
        <v>322</v>
      </c>
      <c r="B153">
        <f>[4]p27!B153</f>
        <v>196.75707272612576</v>
      </c>
    </row>
    <row r="154" spans="1:2" x14ac:dyDescent="0.2">
      <c r="A154" t="s">
        <v>323</v>
      </c>
      <c r="B154">
        <f>[4]p27!B154</f>
        <v>18.904396916884675</v>
      </c>
    </row>
    <row r="155" spans="1:2" x14ac:dyDescent="0.2">
      <c r="A155" t="s">
        <v>324</v>
      </c>
      <c r="B155">
        <f>[4]p27!B155</f>
        <v>22.290259051252079</v>
      </c>
    </row>
    <row r="156" spans="1:2" x14ac:dyDescent="0.2">
      <c r="A156" t="s">
        <v>325</v>
      </c>
      <c r="B156">
        <f>[4]p27!B156</f>
        <v>27.915517786395039</v>
      </c>
    </row>
    <row r="157" spans="1:2" x14ac:dyDescent="0.2">
      <c r="A157" t="s">
        <v>326</v>
      </c>
      <c r="B157">
        <f>[4]p27!B157</f>
        <v>23999976</v>
      </c>
    </row>
    <row r="158" spans="1:2" x14ac:dyDescent="0.2">
      <c r="A158" t="s">
        <v>327</v>
      </c>
      <c r="B158">
        <f>[4]p27!B158</f>
        <v>1200004</v>
      </c>
    </row>
    <row r="159" spans="1:2" x14ac:dyDescent="0.2">
      <c r="A159" t="s">
        <v>328</v>
      </c>
      <c r="B159">
        <f>[4]p27!B159</f>
        <v>1199999.7</v>
      </c>
    </row>
    <row r="160" spans="1:2" x14ac:dyDescent="0.2">
      <c r="A160" t="s">
        <v>329</v>
      </c>
      <c r="B160">
        <f>[4]p27!B160</f>
        <v>119999.67999999999</v>
      </c>
    </row>
    <row r="161" spans="1:2" x14ac:dyDescent="0.2">
      <c r="A161" t="s">
        <v>330</v>
      </c>
      <c r="B161">
        <f>[4]p27!B161</f>
        <v>239999.63</v>
      </c>
    </row>
    <row r="162" spans="1:2" x14ac:dyDescent="0.2">
      <c r="A162" t="s">
        <v>331</v>
      </c>
      <c r="B162">
        <f>[4]p27!B162</f>
        <v>660000</v>
      </c>
    </row>
    <row r="163" spans="1:2" x14ac:dyDescent="0.2">
      <c r="A163" t="s">
        <v>332</v>
      </c>
      <c r="B163">
        <f>[4]p27!B163</f>
        <v>28686834.436837498</v>
      </c>
    </row>
    <row r="164" spans="1:2" x14ac:dyDescent="0.2">
      <c r="A164" t="s">
        <v>333</v>
      </c>
      <c r="B164">
        <f>[4]p27!B164</f>
        <v>0</v>
      </c>
    </row>
    <row r="165" spans="1:2" x14ac:dyDescent="0.2">
      <c r="A165" t="s">
        <v>334</v>
      </c>
      <c r="B165">
        <f>[4]p27!B165</f>
        <v>879970.39341749973</v>
      </c>
    </row>
    <row r="166" spans="1:2" x14ac:dyDescent="0.2">
      <c r="A166" t="s">
        <v>335</v>
      </c>
      <c r="B166">
        <f>[4]p27!B166</f>
        <v>155564.46835689375</v>
      </c>
    </row>
    <row r="167" spans="1:2" x14ac:dyDescent="0.2">
      <c r="A167" t="s">
        <v>336</v>
      </c>
      <c r="B167">
        <f>[4]p27!B167</f>
        <v>300597.21317587496</v>
      </c>
    </row>
    <row r="168" spans="1:2" x14ac:dyDescent="0.2">
      <c r="A168" t="s">
        <v>337</v>
      </c>
      <c r="B168">
        <f>[4]p27!B168</f>
        <v>0</v>
      </c>
    </row>
    <row r="169" spans="1:2" x14ac:dyDescent="0.2">
      <c r="A169" t="s">
        <v>338</v>
      </c>
      <c r="B169">
        <f>[4]p27!B169</f>
        <v>3</v>
      </c>
    </row>
    <row r="170" spans="1:2" x14ac:dyDescent="0.2">
      <c r="A170" t="s">
        <v>339</v>
      </c>
      <c r="B170">
        <f>[4]p27!B170</f>
        <v>6</v>
      </c>
    </row>
    <row r="171" spans="1:2" x14ac:dyDescent="0.2">
      <c r="A171" t="s">
        <v>340</v>
      </c>
      <c r="B171">
        <f>[4]p27!B171</f>
        <v>206696</v>
      </c>
    </row>
    <row r="172" spans="1:2" x14ac:dyDescent="0.2">
      <c r="A172" t="s">
        <v>341</v>
      </c>
      <c r="B172">
        <f>[4]p27!B172</f>
        <v>7880743.7999999998</v>
      </c>
    </row>
    <row r="173" spans="1:2" x14ac:dyDescent="0.2">
      <c r="A173" t="s">
        <v>342</v>
      </c>
      <c r="B173">
        <f>[4]p27!B173</f>
        <v>19719258.899999999</v>
      </c>
    </row>
    <row r="174" spans="1:2" x14ac:dyDescent="0.2">
      <c r="A174" t="s">
        <v>343</v>
      </c>
      <c r="B174">
        <f>[4]p27!B174</f>
        <v>272455</v>
      </c>
    </row>
    <row r="175" spans="1:2" x14ac:dyDescent="0.2">
      <c r="A175" t="s">
        <v>344</v>
      </c>
      <c r="B175">
        <f>[4]p27!B175</f>
        <v>7880743.7999999998</v>
      </c>
    </row>
    <row r="176" spans="1:2" x14ac:dyDescent="0.2">
      <c r="A176" t="s">
        <v>345</v>
      </c>
      <c r="B176">
        <f>[4]p27!B176</f>
        <v>25889101.649999999</v>
      </c>
    </row>
    <row r="177" spans="1:2" x14ac:dyDescent="0.2">
      <c r="A177" t="s">
        <v>346</v>
      </c>
      <c r="B177">
        <f>[4]p27!B177</f>
        <v>269049</v>
      </c>
    </row>
    <row r="178" spans="1:2" x14ac:dyDescent="0.2">
      <c r="A178" t="s">
        <v>347</v>
      </c>
      <c r="B178">
        <f>[4]p27!B178</f>
        <v>7755715.4137681173</v>
      </c>
    </row>
    <row r="179" spans="1:2" x14ac:dyDescent="0.2">
      <c r="A179" t="s">
        <v>348</v>
      </c>
      <c r="B179">
        <f>[4]p27!B179</f>
        <v>24866544.000000004</v>
      </c>
    </row>
    <row r="180" spans="1:2" x14ac:dyDescent="0.2">
      <c r="A180" t="s">
        <v>349</v>
      </c>
      <c r="B180">
        <f>[4]p27!B180</f>
        <v>321165</v>
      </c>
    </row>
    <row r="181" spans="1:2" x14ac:dyDescent="0.2">
      <c r="A181" t="s">
        <v>350</v>
      </c>
      <c r="B181">
        <f>[4]p27!B181</f>
        <v>1855980</v>
      </c>
    </row>
    <row r="182" spans="1:2" x14ac:dyDescent="0.2">
      <c r="A182" t="s">
        <v>351</v>
      </c>
      <c r="B182">
        <f>[4]p27!B182</f>
        <v>6679249</v>
      </c>
    </row>
    <row r="183" spans="1:2" x14ac:dyDescent="0.2">
      <c r="A183" t="s">
        <v>352</v>
      </c>
      <c r="B183">
        <f>[4]p27!B183</f>
        <v>321165</v>
      </c>
    </row>
    <row r="184" spans="1:2" x14ac:dyDescent="0.2">
      <c r="A184" t="s">
        <v>353</v>
      </c>
      <c r="B184">
        <f>[4]p27!B184</f>
        <v>1855980</v>
      </c>
    </row>
    <row r="185" spans="1:2" x14ac:dyDescent="0.2">
      <c r="A185" t="s">
        <v>354</v>
      </c>
      <c r="B185">
        <f>[4]p27!B185</f>
        <v>6679249</v>
      </c>
    </row>
    <row r="186" spans="1:2" x14ac:dyDescent="0.2">
      <c r="A186" t="s">
        <v>355</v>
      </c>
      <c r="B186">
        <f>[4]p27!B186</f>
        <v>327150</v>
      </c>
    </row>
    <row r="187" spans="1:2" x14ac:dyDescent="0.2">
      <c r="A187" t="s">
        <v>356</v>
      </c>
      <c r="B187">
        <f>[4]p27!B187</f>
        <v>1867950</v>
      </c>
    </row>
    <row r="188" spans="1:2" x14ac:dyDescent="0.2">
      <c r="A188" t="s">
        <v>357</v>
      </c>
      <c r="B188">
        <f>[4]p27!B188</f>
        <v>6726056</v>
      </c>
    </row>
    <row r="189" spans="1:2" x14ac:dyDescent="0.2">
      <c r="A189" t="s">
        <v>358</v>
      </c>
      <c r="B189">
        <f>[4]p27!B189</f>
        <v>0</v>
      </c>
    </row>
    <row r="190" spans="1:2" x14ac:dyDescent="0.2">
      <c r="A190" t="s">
        <v>359</v>
      </c>
      <c r="B190">
        <f>[4]p27!B190</f>
        <v>0</v>
      </c>
    </row>
    <row r="191" spans="1:2" x14ac:dyDescent="0.2">
      <c r="A191" t="s">
        <v>360</v>
      </c>
      <c r="B191">
        <f>[4]p27!B191</f>
        <v>0</v>
      </c>
    </row>
    <row r="192" spans="1:2" x14ac:dyDescent="0.2">
      <c r="A192" t="s">
        <v>361</v>
      </c>
      <c r="B192">
        <f>[4]p27!B192</f>
        <v>162977</v>
      </c>
    </row>
    <row r="193" spans="1:2" x14ac:dyDescent="0.2">
      <c r="A193" t="s">
        <v>362</v>
      </c>
      <c r="B193">
        <f>[4]p27!B193</f>
        <v>21762227.400000002</v>
      </c>
    </row>
    <row r="194" spans="1:2" x14ac:dyDescent="0.2">
      <c r="A194" t="s">
        <v>363</v>
      </c>
      <c r="B194">
        <f>[4]p27!B194</f>
        <v>133.52944759453496</v>
      </c>
    </row>
    <row r="195" spans="1:2" x14ac:dyDescent="0.2">
      <c r="A195" t="s">
        <v>364</v>
      </c>
      <c r="B195">
        <f>[4]p27!B195</f>
        <v>0</v>
      </c>
    </row>
    <row r="196" spans="1:2" x14ac:dyDescent="0.2">
      <c r="A196" t="s">
        <v>365</v>
      </c>
      <c r="B196">
        <f>[4]p27!B196</f>
        <v>0</v>
      </c>
    </row>
    <row r="197" spans="1:2" x14ac:dyDescent="0.2">
      <c r="A197" t="s">
        <v>366</v>
      </c>
      <c r="B197">
        <f>[4]p27!B197</f>
        <v>0</v>
      </c>
    </row>
    <row r="198" spans="1:2" x14ac:dyDescent="0.2">
      <c r="A198" t="s">
        <v>367</v>
      </c>
      <c r="B198">
        <f>[4]p27!B198</f>
        <v>0</v>
      </c>
    </row>
    <row r="199" spans="1:2" x14ac:dyDescent="0.2">
      <c r="A199" t="s">
        <v>368</v>
      </c>
      <c r="B199">
        <f>[4]p27!B199</f>
        <v>0</v>
      </c>
    </row>
    <row r="200" spans="1:2" x14ac:dyDescent="0.2">
      <c r="A200" t="s">
        <v>369</v>
      </c>
      <c r="B200">
        <f>[4]p27!B200</f>
        <v>0</v>
      </c>
    </row>
    <row r="201" spans="1:2" x14ac:dyDescent="0.2">
      <c r="A201" t="s">
        <v>370</v>
      </c>
      <c r="B201">
        <f>[4]p27!B201</f>
        <v>89042</v>
      </c>
    </row>
    <row r="202" spans="1:2" x14ac:dyDescent="0.2">
      <c r="A202" t="s">
        <v>371</v>
      </c>
      <c r="B202">
        <f>[4]p27!B202</f>
        <v>2366366</v>
      </c>
    </row>
    <row r="203" spans="1:2" x14ac:dyDescent="0.2">
      <c r="A203" t="s">
        <v>372</v>
      </c>
      <c r="B203">
        <f>[4]p27!B203</f>
        <v>26.575837964909002</v>
      </c>
    </row>
    <row r="204" spans="1:2" x14ac:dyDescent="0.2">
      <c r="A204" t="s">
        <v>373</v>
      </c>
      <c r="B204">
        <f>[4]p27!B204</f>
        <v>0</v>
      </c>
    </row>
    <row r="205" spans="1:2" x14ac:dyDescent="0.2">
      <c r="A205" t="s">
        <v>374</v>
      </c>
      <c r="B205">
        <f>[4]p27!B205</f>
        <v>0</v>
      </c>
    </row>
    <row r="206" spans="1:2" x14ac:dyDescent="0.2">
      <c r="A206" t="s">
        <v>375</v>
      </c>
      <c r="B206">
        <f>[4]p27!B206</f>
        <v>0</v>
      </c>
    </row>
    <row r="207" spans="1:2" x14ac:dyDescent="0.2">
      <c r="A207" t="s">
        <v>376</v>
      </c>
      <c r="B207">
        <f>[4]p27!B207</f>
        <v>115491</v>
      </c>
    </row>
    <row r="208" spans="1:2" x14ac:dyDescent="0.2">
      <c r="A208" t="s">
        <v>377</v>
      </c>
      <c r="B208">
        <f>[4]p27!B208</f>
        <v>215583</v>
      </c>
    </row>
    <row r="209" spans="1:2" x14ac:dyDescent="0.2">
      <c r="A209" t="s">
        <v>378</v>
      </c>
      <c r="B209">
        <f>[4]p27!B209</f>
        <v>0</v>
      </c>
    </row>
    <row r="210" spans="1:2" x14ac:dyDescent="0.2">
      <c r="A210" t="s">
        <v>379</v>
      </c>
      <c r="B210">
        <f>[4]p27!B210</f>
        <v>0</v>
      </c>
    </row>
    <row r="211" spans="1:2" x14ac:dyDescent="0.2">
      <c r="A211" t="s">
        <v>380</v>
      </c>
      <c r="B211">
        <f>[4]p27!B211</f>
        <v>500921.4</v>
      </c>
    </row>
    <row r="212" spans="1:2" x14ac:dyDescent="0.2">
      <c r="A212" t="s">
        <v>381</v>
      </c>
      <c r="B212">
        <f>[4]p27!B212</f>
        <v>731442</v>
      </c>
    </row>
    <row r="213" spans="1:2" x14ac:dyDescent="0.2">
      <c r="A213" t="s">
        <v>382</v>
      </c>
      <c r="B213">
        <f>[4]p27!B213</f>
        <v>28038339.932215206</v>
      </c>
    </row>
    <row r="214" spans="1:2" x14ac:dyDescent="0.2">
      <c r="A214" t="s">
        <v>137</v>
      </c>
      <c r="B214">
        <f>[4]p27!B214</f>
        <v>465640</v>
      </c>
    </row>
    <row r="215" spans="1:2" x14ac:dyDescent="0.2">
      <c r="A215" t="s">
        <v>383</v>
      </c>
      <c r="B215">
        <f>[4]p27!B215</f>
        <v>0</v>
      </c>
    </row>
    <row r="216" spans="1:2" x14ac:dyDescent="0.2">
      <c r="A216" t="s">
        <v>384</v>
      </c>
      <c r="B216">
        <f>[4]p27!B216</f>
        <v>28503979.932215206</v>
      </c>
    </row>
    <row r="217" spans="1:2" x14ac:dyDescent="0.2">
      <c r="A217" t="s">
        <v>385</v>
      </c>
      <c r="B217">
        <f>[4]p27!B217</f>
        <v>12211497</v>
      </c>
    </row>
    <row r="218" spans="1:2" x14ac:dyDescent="0.2">
      <c r="A218" t="s">
        <v>386</v>
      </c>
      <c r="B218">
        <f>[4]p27!B218</f>
        <v>831995.4</v>
      </c>
    </row>
    <row r="219" spans="1:2" x14ac:dyDescent="0.2">
      <c r="A219" t="s">
        <v>387</v>
      </c>
      <c r="B219">
        <f>[4]p27!B219</f>
        <v>3222271</v>
      </c>
    </row>
    <row r="220" spans="1:2" x14ac:dyDescent="0.2">
      <c r="A220" t="s">
        <v>388</v>
      </c>
      <c r="B220">
        <f>[4]p27!B220</f>
        <v>767015</v>
      </c>
    </row>
    <row r="221" spans="1:2" x14ac:dyDescent="0.2">
      <c r="A221" t="s">
        <v>145</v>
      </c>
      <c r="B221">
        <f>[4]p27!B221</f>
        <v>2500000</v>
      </c>
    </row>
    <row r="222" spans="1:2" x14ac:dyDescent="0.2">
      <c r="A222" t="s">
        <v>146</v>
      </c>
      <c r="B222">
        <f>[4]p27!B222</f>
        <v>537976</v>
      </c>
    </row>
    <row r="223" spans="1:2" x14ac:dyDescent="0.2">
      <c r="A223" t="s">
        <v>389</v>
      </c>
      <c r="B223">
        <f>[4]p27!B223</f>
        <v>134782</v>
      </c>
    </row>
    <row r="224" spans="1:2" x14ac:dyDescent="0.2">
      <c r="A224" t="s">
        <v>390</v>
      </c>
      <c r="B224">
        <f>[4]p27!B224</f>
        <v>72000</v>
      </c>
    </row>
    <row r="225" spans="1:2" x14ac:dyDescent="0.2">
      <c r="A225" t="s">
        <v>391</v>
      </c>
      <c r="B225">
        <f>[4]p27!B225</f>
        <v>0</v>
      </c>
    </row>
    <row r="226" spans="1:2" x14ac:dyDescent="0.2">
      <c r="A226" t="s">
        <v>392</v>
      </c>
      <c r="B226">
        <f>[4]p27!B226</f>
        <v>1600000</v>
      </c>
    </row>
    <row r="227" spans="1:2" x14ac:dyDescent="0.2">
      <c r="A227" t="s">
        <v>152</v>
      </c>
      <c r="B227">
        <f>[4]p27!B227</f>
        <v>160000</v>
      </c>
    </row>
    <row r="228" spans="1:2" x14ac:dyDescent="0.2">
      <c r="A228" t="s">
        <v>393</v>
      </c>
      <c r="B228">
        <f>[4]p27!B228</f>
        <v>0</v>
      </c>
    </row>
    <row r="229" spans="1:2" x14ac:dyDescent="0.2">
      <c r="A229" t="s">
        <v>394</v>
      </c>
      <c r="B229">
        <f>[4]p27!B229</f>
        <v>208920</v>
      </c>
    </row>
    <row r="230" spans="1:2" x14ac:dyDescent="0.2">
      <c r="A230" t="s">
        <v>395</v>
      </c>
      <c r="B230">
        <f>[4]p27!B230</f>
        <v>1901737.7156404152</v>
      </c>
    </row>
    <row r="231" spans="1:2" x14ac:dyDescent="0.2">
      <c r="A231" t="s">
        <v>396</v>
      </c>
      <c r="B231">
        <f>[4]p27!B231</f>
        <v>24148194.115640413</v>
      </c>
    </row>
    <row r="232" spans="1:2" x14ac:dyDescent="0.2">
      <c r="A232" t="s">
        <v>397</v>
      </c>
      <c r="B232">
        <f>[4]p27!B232</f>
        <v>4355785.8165747933</v>
      </c>
    </row>
    <row r="233" spans="1:2" x14ac:dyDescent="0.2">
      <c r="A233" t="s">
        <v>398</v>
      </c>
      <c r="B233">
        <f>[4]p27!B233</f>
        <v>1480967</v>
      </c>
    </row>
    <row r="234" spans="1:2" x14ac:dyDescent="0.2">
      <c r="A234" t="s">
        <v>243</v>
      </c>
      <c r="B234">
        <f>[4]p27!B234</f>
        <v>2874818.8165747933</v>
      </c>
    </row>
    <row r="235" spans="1:2" x14ac:dyDescent="0.2">
      <c r="A235" t="s">
        <v>399</v>
      </c>
      <c r="B235">
        <f>[4]p27!B235</f>
        <v>6250000</v>
      </c>
    </row>
    <row r="236" spans="1:2" x14ac:dyDescent="0.2">
      <c r="A236" t="s">
        <v>400</v>
      </c>
      <c r="B236">
        <f>[4]p27!B236</f>
        <v>11666666.666666668</v>
      </c>
    </row>
    <row r="237" spans="1:2" x14ac:dyDescent="0.2">
      <c r="A237" t="s">
        <v>401</v>
      </c>
      <c r="B237">
        <f>[4]p27!B237</f>
        <v>10000000</v>
      </c>
    </row>
    <row r="238" spans="1:2" x14ac:dyDescent="0.2">
      <c r="A238" t="s">
        <v>402</v>
      </c>
      <c r="B238">
        <f>[4]p27!B238</f>
        <v>400</v>
      </c>
    </row>
    <row r="239" spans="1:2" x14ac:dyDescent="0.2">
      <c r="A239" t="s">
        <v>403</v>
      </c>
      <c r="B239">
        <f>[4]p27!B239</f>
        <v>300</v>
      </c>
    </row>
    <row r="240" spans="1:2" x14ac:dyDescent="0.2">
      <c r="A240" t="s">
        <v>404</v>
      </c>
      <c r="B240">
        <f>[4]p27!B240</f>
        <v>1000</v>
      </c>
    </row>
    <row r="241" spans="1:2" x14ac:dyDescent="0.2">
      <c r="A241" t="s">
        <v>405</v>
      </c>
      <c r="B241">
        <f>[4]p27!B241</f>
        <v>1.4</v>
      </c>
    </row>
    <row r="242" spans="1:2" x14ac:dyDescent="0.2">
      <c r="A242" t="s">
        <v>406</v>
      </c>
      <c r="B242">
        <f>[4]p27!B242</f>
        <v>2.2799999999999998</v>
      </c>
    </row>
    <row r="243" spans="1:2" x14ac:dyDescent="0.2">
      <c r="A243" t="s">
        <v>407</v>
      </c>
      <c r="B243">
        <f>[4]p27!B243</f>
        <v>66854259</v>
      </c>
    </row>
    <row r="244" spans="1:2" x14ac:dyDescent="0.2">
      <c r="A244" t="s">
        <v>408</v>
      </c>
      <c r="B244">
        <f>[4]p27!B244</f>
        <v>42720838</v>
      </c>
    </row>
    <row r="245" spans="1:2" x14ac:dyDescent="0.2">
      <c r="A245" t="s">
        <v>409</v>
      </c>
      <c r="B245">
        <f>[4]p27!B245</f>
        <v>40000</v>
      </c>
    </row>
    <row r="246" spans="1:2" x14ac:dyDescent="0.2">
      <c r="A246" t="s">
        <v>410</v>
      </c>
      <c r="B246">
        <f>[4]p27!B246</f>
        <v>0</v>
      </c>
    </row>
    <row r="247" spans="1:2" x14ac:dyDescent="0.2">
      <c r="A247" t="s">
        <v>411</v>
      </c>
      <c r="B247">
        <f>[4]p27!B247</f>
        <v>3.7</v>
      </c>
    </row>
    <row r="248" spans="1:2" x14ac:dyDescent="0.2">
      <c r="A248" t="s">
        <v>412</v>
      </c>
      <c r="B248">
        <f>[4]p27!B248</f>
        <v>3.7</v>
      </c>
    </row>
    <row r="249" spans="1:2" x14ac:dyDescent="0.2">
      <c r="A249" t="s">
        <v>413</v>
      </c>
      <c r="B249">
        <f>[4]p27!B249</f>
        <v>0</v>
      </c>
    </row>
    <row r="250" spans="1:2" x14ac:dyDescent="0.2">
      <c r="A250" t="s">
        <v>414</v>
      </c>
      <c r="B250">
        <f>[4]p27!B250</f>
        <v>0</v>
      </c>
    </row>
    <row r="251" spans="1:2" x14ac:dyDescent="0.2">
      <c r="A251" t="s">
        <v>415</v>
      </c>
      <c r="B251">
        <f>[4]p27!B251</f>
        <v>0</v>
      </c>
    </row>
    <row r="252" spans="1:2" x14ac:dyDescent="0.2">
      <c r="A252" t="s">
        <v>416</v>
      </c>
      <c r="B252">
        <f>[4]p27!B252</f>
        <v>0</v>
      </c>
    </row>
    <row r="253" spans="1:2" x14ac:dyDescent="0.2">
      <c r="A253" t="s">
        <v>417</v>
      </c>
      <c r="B253">
        <f>[4]p27!B253</f>
        <v>0</v>
      </c>
    </row>
    <row r="254" spans="1:2" x14ac:dyDescent="0.2">
      <c r="A254" t="s">
        <v>418</v>
      </c>
      <c r="B254">
        <f>[4]p27!B254</f>
        <v>0</v>
      </c>
    </row>
    <row r="255" spans="1:2" x14ac:dyDescent="0.2">
      <c r="A255" t="s">
        <v>419</v>
      </c>
      <c r="B255">
        <f>[4]p27!B255</f>
        <v>0</v>
      </c>
    </row>
    <row r="256" spans="1:2" x14ac:dyDescent="0.2">
      <c r="A256" t="s">
        <v>420</v>
      </c>
      <c r="B256">
        <f>[4]p27!B256</f>
        <v>0</v>
      </c>
    </row>
    <row r="257" spans="1:2" x14ac:dyDescent="0.2">
      <c r="A257" t="s">
        <v>421</v>
      </c>
      <c r="B257">
        <f>[4]p27!B257</f>
        <v>0</v>
      </c>
    </row>
    <row r="258" spans="1:2" x14ac:dyDescent="0.2">
      <c r="A258" t="s">
        <v>422</v>
      </c>
      <c r="B258">
        <f>[4]p27!B258</f>
        <v>0</v>
      </c>
    </row>
    <row r="259" spans="1:2" x14ac:dyDescent="0.2">
      <c r="A259" t="s">
        <v>423</v>
      </c>
      <c r="B259">
        <f>[4]p27!B259</f>
        <v>5</v>
      </c>
    </row>
    <row r="260" spans="1:2" x14ac:dyDescent="0.2">
      <c r="A260" t="s">
        <v>1065</v>
      </c>
      <c r="B260">
        <f>[4]p27!B260</f>
        <v>13.591742418229963</v>
      </c>
    </row>
    <row r="261" spans="1:2" x14ac:dyDescent="0.2">
      <c r="A261" t="s">
        <v>1066</v>
      </c>
      <c r="B261">
        <f>[4]p27!B261</f>
        <v>20.559547608130828</v>
      </c>
    </row>
    <row r="262" spans="1:2" x14ac:dyDescent="0.2">
      <c r="A262" t="s">
        <v>227</v>
      </c>
      <c r="B262">
        <f>[4]p27!B262</f>
        <v>88</v>
      </c>
    </row>
    <row r="263" spans="1:2" x14ac:dyDescent="0.2">
      <c r="A263" t="s">
        <v>228</v>
      </c>
      <c r="B263">
        <f>[4]p27!B263</f>
        <v>90</v>
      </c>
    </row>
    <row r="264" spans="1:2" x14ac:dyDescent="0.2">
      <c r="A264" t="s">
        <v>346</v>
      </c>
      <c r="B264">
        <f>[4]p27!B264</f>
        <v>269049</v>
      </c>
    </row>
    <row r="265" spans="1:2" x14ac:dyDescent="0.2">
      <c r="A265" t="s">
        <v>355</v>
      </c>
      <c r="B265">
        <f>[4]p27!B265</f>
        <v>327150</v>
      </c>
    </row>
    <row r="266" spans="1:2" x14ac:dyDescent="0.2">
      <c r="A266" t="s">
        <v>338</v>
      </c>
      <c r="B266">
        <f>[4]p27!B266</f>
        <v>3</v>
      </c>
    </row>
    <row r="267" spans="1:2" x14ac:dyDescent="0.2">
      <c r="A267" t="s">
        <v>339</v>
      </c>
      <c r="B267">
        <f>[4]p27!B267</f>
        <v>6</v>
      </c>
    </row>
    <row r="268" spans="1:2" x14ac:dyDescent="0.2">
      <c r="A268" t="s">
        <v>1067</v>
      </c>
      <c r="B268">
        <f>[4]p27!B268</f>
        <v>645717.6</v>
      </c>
    </row>
    <row r="269" spans="1:2" x14ac:dyDescent="0.2">
      <c r="A269" t="s">
        <v>1068</v>
      </c>
      <c r="B269">
        <f>[4]p27!B269</f>
        <v>981450</v>
      </c>
    </row>
    <row r="270" spans="1:2" x14ac:dyDescent="0.2">
      <c r="A270" t="s">
        <v>1069</v>
      </c>
      <c r="B270">
        <f>[4]p27!B270</f>
        <v>1980089.5305393978</v>
      </c>
    </row>
    <row r="271" spans="1:2" x14ac:dyDescent="0.2">
      <c r="A271" t="s">
        <v>1070</v>
      </c>
      <c r="B271">
        <f>[4]p27!B271</f>
        <v>0.49791824431691706</v>
      </c>
    </row>
    <row r="272" spans="1:2" x14ac:dyDescent="0.2">
      <c r="A272" t="s">
        <v>1071</v>
      </c>
      <c r="B272">
        <f>[4]p27!B272</f>
        <v>0.77647144094554588</v>
      </c>
    </row>
    <row r="273" spans="1:2" x14ac:dyDescent="0.2">
      <c r="A273" t="s">
        <v>1072</v>
      </c>
      <c r="B273">
        <f>[4]p27!B273</f>
        <v>0.44037670724301298</v>
      </c>
    </row>
    <row r="274" spans="1:2" x14ac:dyDescent="0.2">
      <c r="A274" t="s">
        <v>1073</v>
      </c>
      <c r="B274">
        <f>[4]p27!B274</f>
        <v>0.43503016504556435</v>
      </c>
    </row>
    <row r="275" spans="1:2" x14ac:dyDescent="0.2">
      <c r="A275" t="s">
        <v>1087</v>
      </c>
      <c r="B275">
        <f>[4]p27!B275</f>
        <v>0.49320666819138931</v>
      </c>
    </row>
    <row r="276" spans="1:2" x14ac:dyDescent="0.2">
      <c r="A276" t="s">
        <v>1088</v>
      </c>
      <c r="B276">
        <f>[4]p27!B276</f>
        <v>0.45094563248720365</v>
      </c>
    </row>
    <row r="277" spans="1:2" x14ac:dyDescent="0.2">
      <c r="A277" t="s">
        <v>1091</v>
      </c>
      <c r="B277">
        <f>[4]p27!B277</f>
        <v>3269427.8165747933</v>
      </c>
    </row>
    <row r="278" spans="1:2" x14ac:dyDescent="0.2">
      <c r="A278" t="s">
        <v>1092</v>
      </c>
      <c r="B278">
        <f>[4]p27!B278</f>
        <v>0.72197108589074299</v>
      </c>
    </row>
    <row r="279" spans="1:2" x14ac:dyDescent="0.2">
      <c r="A279" t="s">
        <v>1093</v>
      </c>
      <c r="B279">
        <f>[4]p27!B279</f>
        <v>0.41927015604752793</v>
      </c>
    </row>
    <row r="280" spans="1:2" x14ac:dyDescent="0.2">
      <c r="A280" t="s">
        <v>1094</v>
      </c>
      <c r="B280">
        <f>[4]p27!B280</f>
        <v>0.58072984395247207</v>
      </c>
    </row>
    <row r="281" spans="1:2" x14ac:dyDescent="0.2">
      <c r="A281" t="s">
        <v>1099</v>
      </c>
      <c r="B281">
        <f>[4]p27!B281</f>
        <v>6.0191999999999996E-2</v>
      </c>
    </row>
    <row r="282" spans="1:2" x14ac:dyDescent="0.2">
      <c r="A282" t="s">
        <v>1100</v>
      </c>
      <c r="B282">
        <f>[4]p27!B282</f>
        <v>0.11082956628836114</v>
      </c>
    </row>
    <row r="283" spans="1:2" x14ac:dyDescent="0.2">
      <c r="A283" t="s">
        <v>1095</v>
      </c>
      <c r="B283">
        <f>[4]p27!B283</f>
        <v>24133421</v>
      </c>
    </row>
    <row r="284" spans="1:2" x14ac:dyDescent="0.2">
      <c r="A284" t="s">
        <v>1096</v>
      </c>
      <c r="B284">
        <f>[4]p27!B284</f>
        <v>33427129.523095816</v>
      </c>
    </row>
    <row r="285" spans="1:2" x14ac:dyDescent="0.2">
      <c r="A285" t="s">
        <v>1097</v>
      </c>
      <c r="B285">
        <f>[4]p27!B285</f>
        <v>1289338.2860353955</v>
      </c>
    </row>
    <row r="286" spans="1:2" x14ac:dyDescent="0.2">
      <c r="A286" t="s">
        <v>1101</v>
      </c>
      <c r="B286">
        <f>[4]p27!B286</f>
        <v>3000000</v>
      </c>
    </row>
    <row r="287" spans="1:2" x14ac:dyDescent="0.2">
      <c r="A287" t="s">
        <v>1102</v>
      </c>
      <c r="B287">
        <f>[4]p27!B287</f>
        <v>0</v>
      </c>
    </row>
    <row r="288" spans="1:2" x14ac:dyDescent="0.2">
      <c r="A288" t="s">
        <v>1103</v>
      </c>
      <c r="B288">
        <f>[4]p27!B288</f>
        <v>0</v>
      </c>
    </row>
    <row r="289" spans="1:2" x14ac:dyDescent="0.2">
      <c r="A289" t="s">
        <v>1069</v>
      </c>
      <c r="B289">
        <f>[4]p27!B289</f>
        <v>1980089.5305393978</v>
      </c>
    </row>
    <row r="290" spans="1:2" x14ac:dyDescent="0.2">
      <c r="A290" t="s">
        <v>508</v>
      </c>
      <c r="B290">
        <f>[4]p27!B290</f>
        <v>8.959874596877293E-2</v>
      </c>
    </row>
    <row r="291" spans="1:2" x14ac:dyDescent="0.2">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759</v>
      </c>
    </row>
    <row r="2" spans="1:11" x14ac:dyDescent="0.2">
      <c r="A2">
        <v>28</v>
      </c>
      <c r="B2" t="s">
        <v>176</v>
      </c>
      <c r="C2" t="s">
        <v>177</v>
      </c>
      <c r="D2" t="s">
        <v>178</v>
      </c>
      <c r="E2" t="s">
        <v>8</v>
      </c>
      <c r="F2" t="s">
        <v>179</v>
      </c>
      <c r="G2" t="s">
        <v>10</v>
      </c>
      <c r="H2" t="s">
        <v>180</v>
      </c>
    </row>
    <row r="3" spans="1:11" x14ac:dyDescent="0.2">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
      <c r="A5" t="s">
        <v>183</v>
      </c>
      <c r="B5">
        <f>[4]p28!B5</f>
        <v>0</v>
      </c>
      <c r="C5">
        <f>[4]p28!C5</f>
        <v>0</v>
      </c>
      <c r="D5">
        <f>[4]p28!D5</f>
        <v>100698</v>
      </c>
      <c r="E5">
        <f>[4]p28!E5</f>
        <v>0</v>
      </c>
      <c r="F5">
        <f>[4]p28!F5</f>
        <v>0</v>
      </c>
      <c r="G5">
        <f>[4]p28!G5</f>
        <v>0</v>
      </c>
      <c r="H5">
        <f>[4]p28!H5</f>
        <v>0</v>
      </c>
      <c r="I5">
        <f>[4]p28!I5</f>
        <v>0</v>
      </c>
      <c r="J5">
        <f>[4]p28!J5</f>
        <v>0</v>
      </c>
      <c r="K5">
        <f>[4]p28!K5</f>
        <v>0</v>
      </c>
    </row>
    <row r="6" spans="1:11" x14ac:dyDescent="0.2">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
      <c r="A7" t="s">
        <v>185</v>
      </c>
      <c r="B7">
        <f>[4]p28!B7</f>
        <v>0</v>
      </c>
      <c r="C7">
        <f>[4]p28!C7</f>
        <v>0</v>
      </c>
      <c r="D7">
        <f>[4]p28!D7</f>
        <v>1444504</v>
      </c>
      <c r="E7">
        <f>[4]p28!E7</f>
        <v>0</v>
      </c>
      <c r="F7">
        <f>[4]p28!F7</f>
        <v>0</v>
      </c>
      <c r="G7">
        <f>[4]p28!G7</f>
        <v>0</v>
      </c>
      <c r="H7">
        <f>[4]p28!H7</f>
        <v>0</v>
      </c>
      <c r="I7">
        <f>[4]p28!I7</f>
        <v>0</v>
      </c>
      <c r="J7">
        <f>[4]p28!J7</f>
        <v>0</v>
      </c>
      <c r="K7">
        <f>[4]p28!K7</f>
        <v>0</v>
      </c>
    </row>
    <row r="8" spans="1:11" x14ac:dyDescent="0.2">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2">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2">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2">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2">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2">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2">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2">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2">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2">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2">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2">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2">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2">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2">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2">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2">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2">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2">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5" thickBot="1" x14ac:dyDescent="0.25">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x14ac:dyDescent="0.2">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2">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x14ac:dyDescent="0.2">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x14ac:dyDescent="0.2">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x14ac:dyDescent="0.2">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x14ac:dyDescent="0.2">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x14ac:dyDescent="0.2">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x14ac:dyDescent="0.2">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2">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2">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2">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2">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
      <c r="A76" t="s">
        <v>437</v>
      </c>
      <c r="B76">
        <f>[4]p28!B76</f>
        <v>0</v>
      </c>
      <c r="C76">
        <f>[4]p28!C76</f>
        <v>0</v>
      </c>
      <c r="D76">
        <f>[4]p28!D76</f>
        <v>0</v>
      </c>
      <c r="E76">
        <f>[4]p28!E76</f>
        <v>0</v>
      </c>
      <c r="F76">
        <f>[4]p28!F76</f>
        <v>0</v>
      </c>
      <c r="G76">
        <f>[4]p28!G76</f>
        <v>0</v>
      </c>
      <c r="H76">
        <f>[4]p28!H76</f>
        <v>0</v>
      </c>
      <c r="I76">
        <f>[4]p28!I76</f>
        <v>0</v>
      </c>
      <c r="J76">
        <f>[4]p28!J76</f>
        <v>0</v>
      </c>
      <c r="K76">
        <f>[4]p28!K76</f>
        <v>0</v>
      </c>
    </row>
    <row r="77" spans="1:13" ht="13.5" thickBot="1" x14ac:dyDescent="0.25">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2">
      <c r="A78" t="s">
        <v>247</v>
      </c>
      <c r="B78">
        <f>[4]p28!B78</f>
        <v>1</v>
      </c>
    </row>
    <row r="79" spans="1:13" x14ac:dyDescent="0.2">
      <c r="A79" t="s">
        <v>248</v>
      </c>
      <c r="B79">
        <f>[4]p28!B79</f>
        <v>40000</v>
      </c>
    </row>
    <row r="80" spans="1:13" x14ac:dyDescent="0.2">
      <c r="A80" t="s">
        <v>249</v>
      </c>
      <c r="B80">
        <f>[4]p28!B80</f>
        <v>40000</v>
      </c>
    </row>
    <row r="81" spans="1:2" x14ac:dyDescent="0.2">
      <c r="A81" t="s">
        <v>250</v>
      </c>
      <c r="B81">
        <f>[4]p28!B81</f>
        <v>0</v>
      </c>
    </row>
    <row r="82" spans="1:2" x14ac:dyDescent="0.2">
      <c r="A82" t="s">
        <v>251</v>
      </c>
      <c r="B82">
        <f>[4]p28!B82</f>
        <v>0</v>
      </c>
    </row>
    <row r="83" spans="1:2" x14ac:dyDescent="0.2">
      <c r="A83" t="s">
        <v>252</v>
      </c>
      <c r="B83">
        <f>[4]p28!B83</f>
        <v>0</v>
      </c>
    </row>
    <row r="84" spans="1:2" x14ac:dyDescent="0.2">
      <c r="A84" t="s">
        <v>253</v>
      </c>
      <c r="B84">
        <f>[4]p28!B84</f>
        <v>0</v>
      </c>
    </row>
    <row r="85" spans="1:2" x14ac:dyDescent="0.2">
      <c r="A85" t="s">
        <v>254</v>
      </c>
      <c r="B85">
        <f>[4]p28!B85</f>
        <v>42122</v>
      </c>
    </row>
    <row r="86" spans="1:2" x14ac:dyDescent="0.2">
      <c r="A86" t="s">
        <v>255</v>
      </c>
      <c r="B86">
        <f>[4]p28!B86</f>
        <v>21676</v>
      </c>
    </row>
    <row r="87" spans="1:2" x14ac:dyDescent="0.2">
      <c r="A87" t="s">
        <v>256</v>
      </c>
      <c r="B87">
        <f>[4]p28!B87</f>
        <v>14998</v>
      </c>
    </row>
    <row r="88" spans="1:2" x14ac:dyDescent="0.2">
      <c r="A88" t="s">
        <v>257</v>
      </c>
      <c r="B88">
        <f>[4]p28!B88</f>
        <v>26561</v>
      </c>
    </row>
    <row r="89" spans="1:2" x14ac:dyDescent="0.2">
      <c r="A89" t="s">
        <v>258</v>
      </c>
      <c r="B89">
        <f>[4]p28!B89</f>
        <v>30129</v>
      </c>
    </row>
    <row r="90" spans="1:2" x14ac:dyDescent="0.2">
      <c r="A90" t="s">
        <v>259</v>
      </c>
      <c r="B90">
        <f>[4]p28!B90</f>
        <v>77609</v>
      </c>
    </row>
    <row r="91" spans="1:2" x14ac:dyDescent="0.2">
      <c r="A91" t="s">
        <v>260</v>
      </c>
      <c r="B91">
        <f>[4]p28!B91</f>
        <v>42122</v>
      </c>
    </row>
    <row r="92" spans="1:2" x14ac:dyDescent="0.2">
      <c r="A92" t="s">
        <v>261</v>
      </c>
      <c r="B92">
        <f>[4]p28!B92</f>
        <v>21676</v>
      </c>
    </row>
    <row r="93" spans="1:2" x14ac:dyDescent="0.2">
      <c r="A93" t="s">
        <v>262</v>
      </c>
      <c r="B93">
        <f>[4]p28!B93</f>
        <v>14998</v>
      </c>
    </row>
    <row r="94" spans="1:2" x14ac:dyDescent="0.2">
      <c r="A94" t="s">
        <v>263</v>
      </c>
      <c r="B94">
        <f>[4]p28!B94</f>
        <v>26561</v>
      </c>
    </row>
    <row r="95" spans="1:2" x14ac:dyDescent="0.2">
      <c r="A95" t="s">
        <v>264</v>
      </c>
      <c r="B95">
        <f>[4]p28!B95</f>
        <v>30129</v>
      </c>
    </row>
    <row r="96" spans="1:2" x14ac:dyDescent="0.2">
      <c r="A96" t="s">
        <v>265</v>
      </c>
      <c r="B96">
        <f>[4]p28!B96</f>
        <v>77609</v>
      </c>
    </row>
    <row r="97" spans="1:2" x14ac:dyDescent="0.2">
      <c r="A97" t="s">
        <v>266</v>
      </c>
      <c r="B97">
        <f>[4]p28!B97</f>
        <v>0</v>
      </c>
    </row>
    <row r="98" spans="1:2" x14ac:dyDescent="0.2">
      <c r="A98" t="s">
        <v>267</v>
      </c>
      <c r="B98">
        <f>[4]p28!B98</f>
        <v>0</v>
      </c>
    </row>
    <row r="99" spans="1:2" x14ac:dyDescent="0.2">
      <c r="A99" t="s">
        <v>268</v>
      </c>
      <c r="B99">
        <f>[4]p28!B99</f>
        <v>0</v>
      </c>
    </row>
    <row r="100" spans="1:2" x14ac:dyDescent="0.2">
      <c r="A100" t="s">
        <v>269</v>
      </c>
      <c r="B100">
        <f>[4]p28!B100</f>
        <v>0</v>
      </c>
    </row>
    <row r="101" spans="1:2" x14ac:dyDescent="0.2">
      <c r="A101" t="s">
        <v>270</v>
      </c>
      <c r="B101">
        <f>[4]p28!B101</f>
        <v>0</v>
      </c>
    </row>
    <row r="102" spans="1:2" x14ac:dyDescent="0.2">
      <c r="A102" t="s">
        <v>271</v>
      </c>
      <c r="B102">
        <f>[4]p28!B102</f>
        <v>0</v>
      </c>
    </row>
    <row r="103" spans="1:2" x14ac:dyDescent="0.2">
      <c r="A103" t="s">
        <v>272</v>
      </c>
      <c r="B103">
        <f>[4]p28!B103</f>
        <v>165179812.88654998</v>
      </c>
    </row>
    <row r="104" spans="1:2" x14ac:dyDescent="0.2">
      <c r="A104" t="s">
        <v>273</v>
      </c>
      <c r="B104">
        <f>[4]p28!B104</f>
        <v>8210382.34314375</v>
      </c>
    </row>
    <row r="105" spans="1:2" x14ac:dyDescent="0.2">
      <c r="A105" t="s">
        <v>274</v>
      </c>
      <c r="B105">
        <f>[4]p28!B105</f>
        <v>4678393.0217062486</v>
      </c>
    </row>
    <row r="106" spans="1:2" x14ac:dyDescent="0.2">
      <c r="A106" t="s">
        <v>275</v>
      </c>
      <c r="B106">
        <f>[4]p28!B106</f>
        <v>781184.59654331231</v>
      </c>
    </row>
    <row r="107" spans="1:2" x14ac:dyDescent="0.2">
      <c r="A107" t="s">
        <v>276</v>
      </c>
      <c r="B107">
        <f>[4]p28!B107</f>
        <v>1369462.6847199374</v>
      </c>
    </row>
    <row r="108" spans="1:2" x14ac:dyDescent="0.2">
      <c r="A108" t="s">
        <v>277</v>
      </c>
      <c r="B108">
        <f>[4]p28!B108</f>
        <v>3181743.9630033746</v>
      </c>
    </row>
    <row r="109" spans="1:2" x14ac:dyDescent="0.2">
      <c r="A109" t="s">
        <v>278</v>
      </c>
      <c r="B109">
        <f>[4]p28!B109</f>
        <v>1821.9908655536415</v>
      </c>
    </row>
    <row r="110" spans="1:2" x14ac:dyDescent="0.2">
      <c r="A110" t="s">
        <v>279</v>
      </c>
      <c r="B110">
        <f>[4]p28!B110</f>
        <v>277.3991357200743</v>
      </c>
    </row>
    <row r="111" spans="1:2" x14ac:dyDescent="0.2">
      <c r="A111" t="s">
        <v>280</v>
      </c>
      <c r="B111">
        <f>[4]p28!B111</f>
        <v>133.06674860785023</v>
      </c>
    </row>
    <row r="112" spans="1:2" x14ac:dyDescent="0.2">
      <c r="A112" t="s">
        <v>281</v>
      </c>
      <c r="B112">
        <f>[4]p28!B112</f>
        <v>14.118111010347636</v>
      </c>
    </row>
    <row r="113" spans="1:2" x14ac:dyDescent="0.2">
      <c r="A113" t="s">
        <v>282</v>
      </c>
      <c r="B113">
        <f>[4]p28!B113</f>
        <v>16.646727907723331</v>
      </c>
    </row>
    <row r="114" spans="1:2" x14ac:dyDescent="0.2">
      <c r="A114" t="s">
        <v>283</v>
      </c>
      <c r="B114">
        <f>[4]p28!B114</f>
        <v>21.0718074781308</v>
      </c>
    </row>
    <row r="115" spans="1:2" x14ac:dyDescent="0.2">
      <c r="A115" t="s">
        <v>284</v>
      </c>
      <c r="B115">
        <f>[4]p28!B115</f>
        <v>17999983</v>
      </c>
    </row>
    <row r="116" spans="1:2" x14ac:dyDescent="0.2">
      <c r="A116" t="s">
        <v>285</v>
      </c>
      <c r="B116">
        <f>[4]p28!B116</f>
        <v>960000</v>
      </c>
    </row>
    <row r="117" spans="1:2" x14ac:dyDescent="0.2">
      <c r="A117" t="s">
        <v>286</v>
      </c>
      <c r="B117">
        <f>[4]p28!B117</f>
        <v>959998</v>
      </c>
    </row>
    <row r="118" spans="1:2" x14ac:dyDescent="0.2">
      <c r="A118" t="s">
        <v>287</v>
      </c>
      <c r="B118">
        <f>[4]p28!B118</f>
        <v>119999.67999999999</v>
      </c>
    </row>
    <row r="119" spans="1:2" x14ac:dyDescent="0.2">
      <c r="A119" t="s">
        <v>288</v>
      </c>
      <c r="B119">
        <f>[4]p28!B119</f>
        <v>239999.63</v>
      </c>
    </row>
    <row r="120" spans="1:2" x14ac:dyDescent="0.2">
      <c r="A120" t="s">
        <v>289</v>
      </c>
      <c r="B120">
        <f>[4]p28!B120</f>
        <v>640000</v>
      </c>
    </row>
    <row r="121" spans="1:2" x14ac:dyDescent="0.2">
      <c r="A121" t="s">
        <v>290</v>
      </c>
      <c r="B121">
        <f>[4]p28!B121</f>
        <v>14866183.159789499</v>
      </c>
    </row>
    <row r="122" spans="1:2" x14ac:dyDescent="0.2">
      <c r="A122" t="s">
        <v>291</v>
      </c>
      <c r="B122">
        <f>[4]p28!B122</f>
        <v>566516.38167691871</v>
      </c>
    </row>
    <row r="123" spans="1:2" x14ac:dyDescent="0.2">
      <c r="A123" t="s">
        <v>292</v>
      </c>
      <c r="B123">
        <f>[4]p28!B123</f>
        <v>0</v>
      </c>
    </row>
    <row r="124" spans="1:2" x14ac:dyDescent="0.2">
      <c r="A124" t="s">
        <v>293</v>
      </c>
      <c r="B124">
        <f>[4]p28!B124</f>
        <v>89836.228602480915</v>
      </c>
    </row>
    <row r="125" spans="1:2" x14ac:dyDescent="0.2">
      <c r="A125" t="s">
        <v>294</v>
      </c>
      <c r="B125">
        <f>[4]p28!B125</f>
        <v>157488.20874279281</v>
      </c>
    </row>
    <row r="126" spans="1:2" x14ac:dyDescent="0.2">
      <c r="A126" t="s">
        <v>295</v>
      </c>
      <c r="B126">
        <f>[4]p28!B126</f>
        <v>182950.27787269405</v>
      </c>
    </row>
    <row r="127" spans="1:2" x14ac:dyDescent="0.2">
      <c r="A127" t="s">
        <v>296</v>
      </c>
      <c r="B127">
        <f>[4]p28!B127</f>
        <v>48670</v>
      </c>
    </row>
    <row r="128" spans="1:2" x14ac:dyDescent="0.2">
      <c r="A128" t="s">
        <v>297</v>
      </c>
      <c r="B128">
        <f>[4]p28!B128</f>
        <v>29608</v>
      </c>
    </row>
    <row r="129" spans="1:2" x14ac:dyDescent="0.2">
      <c r="A129" t="s">
        <v>298</v>
      </c>
      <c r="B129">
        <f>[4]p28!B129</f>
        <v>17411</v>
      </c>
    </row>
    <row r="130" spans="1:2" x14ac:dyDescent="0.2">
      <c r="A130" t="s">
        <v>299</v>
      </c>
      <c r="B130">
        <f>[4]p28!B130</f>
        <v>32342</v>
      </c>
    </row>
    <row r="131" spans="1:2" x14ac:dyDescent="0.2">
      <c r="A131" t="s">
        <v>300</v>
      </c>
      <c r="B131">
        <f>[4]p28!B131</f>
        <v>45375</v>
      </c>
    </row>
    <row r="132" spans="1:2" x14ac:dyDescent="0.2">
      <c r="A132" t="s">
        <v>301</v>
      </c>
      <c r="B132">
        <f>[4]p28!B132</f>
        <v>106046</v>
      </c>
    </row>
    <row r="133" spans="1:2" x14ac:dyDescent="0.2">
      <c r="A133" t="s">
        <v>302</v>
      </c>
      <c r="B133">
        <f>[4]p28!B133</f>
        <v>48670</v>
      </c>
    </row>
    <row r="134" spans="1:2" x14ac:dyDescent="0.2">
      <c r="A134" t="s">
        <v>303</v>
      </c>
      <c r="B134">
        <f>[4]p28!B134</f>
        <v>29608</v>
      </c>
    </row>
    <row r="135" spans="1:2" x14ac:dyDescent="0.2">
      <c r="A135" t="s">
        <v>304</v>
      </c>
      <c r="B135">
        <f>[4]p28!B135</f>
        <v>17411</v>
      </c>
    </row>
    <row r="136" spans="1:2" x14ac:dyDescent="0.2">
      <c r="A136" t="s">
        <v>305</v>
      </c>
      <c r="B136">
        <f>[4]p28!B136</f>
        <v>32342</v>
      </c>
    </row>
    <row r="137" spans="1:2" x14ac:dyDescent="0.2">
      <c r="A137" t="s">
        <v>306</v>
      </c>
      <c r="B137">
        <f>[4]p28!B137</f>
        <v>45375</v>
      </c>
    </row>
    <row r="138" spans="1:2" x14ac:dyDescent="0.2">
      <c r="A138" t="s">
        <v>307</v>
      </c>
      <c r="B138">
        <f>[4]p28!B138</f>
        <v>106046</v>
      </c>
    </row>
    <row r="139" spans="1:2" x14ac:dyDescent="0.2">
      <c r="A139" t="s">
        <v>308</v>
      </c>
      <c r="B139">
        <f>[4]p28!B139</f>
        <v>0</v>
      </c>
    </row>
    <row r="140" spans="1:2" x14ac:dyDescent="0.2">
      <c r="A140" t="s">
        <v>309</v>
      </c>
      <c r="B140">
        <f>[4]p28!B140</f>
        <v>0</v>
      </c>
    </row>
    <row r="141" spans="1:2" x14ac:dyDescent="0.2">
      <c r="A141" t="s">
        <v>310</v>
      </c>
      <c r="B141">
        <f>[4]p28!B141</f>
        <v>0</v>
      </c>
    </row>
    <row r="142" spans="1:2" x14ac:dyDescent="0.2">
      <c r="A142" t="s">
        <v>311</v>
      </c>
      <c r="B142">
        <f>[4]p28!B142</f>
        <v>0</v>
      </c>
    </row>
    <row r="143" spans="1:2" x14ac:dyDescent="0.2">
      <c r="A143" t="s">
        <v>312</v>
      </c>
      <c r="B143">
        <f>[4]p28!B143</f>
        <v>0</v>
      </c>
    </row>
    <row r="144" spans="1:2" x14ac:dyDescent="0.2">
      <c r="A144" t="s">
        <v>313</v>
      </c>
      <c r="B144">
        <f>[4]p28!B144</f>
        <v>0</v>
      </c>
    </row>
    <row r="145" spans="1:2" x14ac:dyDescent="0.2">
      <c r="A145" t="s">
        <v>314</v>
      </c>
      <c r="B145">
        <f>[4]p28!B145</f>
        <v>290623988.35181248</v>
      </c>
    </row>
    <row r="146" spans="1:2" x14ac:dyDescent="0.2">
      <c r="A146" t="s">
        <v>315</v>
      </c>
      <c r="B146">
        <f>[4]p28!B146</f>
        <v>13193936.390249999</v>
      </c>
    </row>
    <row r="147" spans="1:2" x14ac:dyDescent="0.2">
      <c r="A147" t="s">
        <v>316</v>
      </c>
      <c r="B147">
        <f>[4]p28!B147</f>
        <v>8146636.3082671845</v>
      </c>
    </row>
    <row r="148" spans="1:2" x14ac:dyDescent="0.2">
      <c r="A148" t="s">
        <v>317</v>
      </c>
      <c r="B148">
        <f>[4]p28!B148</f>
        <v>1239454.6407416246</v>
      </c>
    </row>
    <row r="149" spans="1:2" x14ac:dyDescent="0.2">
      <c r="A149" t="s">
        <v>318</v>
      </c>
      <c r="B149">
        <f>[4]p28!B149</f>
        <v>2426404.4732812499</v>
      </c>
    </row>
    <row r="150" spans="1:2" x14ac:dyDescent="0.2">
      <c r="A150" t="s">
        <v>319</v>
      </c>
      <c r="B150">
        <f>[4]p28!B150</f>
        <v>5198191.6923956247</v>
      </c>
    </row>
    <row r="151" spans="1:2" x14ac:dyDescent="0.2">
      <c r="A151" t="s">
        <v>320</v>
      </c>
      <c r="B151">
        <f>[4]p28!B151</f>
        <v>2517.9304536460991</v>
      </c>
    </row>
    <row r="152" spans="1:2" x14ac:dyDescent="0.2">
      <c r="A152" t="s">
        <v>321</v>
      </c>
      <c r="B152">
        <f>[4]p28!B152</f>
        <v>354.44932367045027</v>
      </c>
    </row>
    <row r="153" spans="1:2" x14ac:dyDescent="0.2">
      <c r="A153" t="s">
        <v>322</v>
      </c>
      <c r="B153">
        <f>[4]p28!B153</f>
        <v>183.89379717640051</v>
      </c>
    </row>
    <row r="154" spans="1:2" x14ac:dyDescent="0.2">
      <c r="A154" t="s">
        <v>323</v>
      </c>
      <c r="B154">
        <f>[4]p28!B154</f>
        <v>18.75420678587513</v>
      </c>
    </row>
    <row r="155" spans="1:2" x14ac:dyDescent="0.2">
      <c r="A155" t="s">
        <v>324</v>
      </c>
      <c r="B155">
        <f>[4]p28!B155</f>
        <v>22.1131691952856</v>
      </c>
    </row>
    <row r="156" spans="1:2" x14ac:dyDescent="0.2">
      <c r="A156" t="s">
        <v>325</v>
      </c>
      <c r="B156">
        <f>[4]p28!B156</f>
        <v>27.691353411753926</v>
      </c>
    </row>
    <row r="157" spans="1:2" x14ac:dyDescent="0.2">
      <c r="A157" t="s">
        <v>326</v>
      </c>
      <c r="B157">
        <f>[4]p28!B157</f>
        <v>24000007</v>
      </c>
    </row>
    <row r="158" spans="1:2" x14ac:dyDescent="0.2">
      <c r="A158" t="s">
        <v>327</v>
      </c>
      <c r="B158">
        <f>[4]p28!B158</f>
        <v>1200000</v>
      </c>
    </row>
    <row r="159" spans="1:2" x14ac:dyDescent="0.2">
      <c r="A159" t="s">
        <v>328</v>
      </c>
      <c r="B159">
        <f>[4]p28!B159</f>
        <v>1199997.5</v>
      </c>
    </row>
    <row r="160" spans="1:2" x14ac:dyDescent="0.2">
      <c r="A160" t="s">
        <v>329</v>
      </c>
      <c r="B160">
        <f>[4]p28!B160</f>
        <v>119999.67999999999</v>
      </c>
    </row>
    <row r="161" spans="1:2" x14ac:dyDescent="0.2">
      <c r="A161" t="s">
        <v>330</v>
      </c>
      <c r="B161">
        <f>[4]p28!B161</f>
        <v>239999.63</v>
      </c>
    </row>
    <row r="162" spans="1:2" x14ac:dyDescent="0.2">
      <c r="A162" t="s">
        <v>331</v>
      </c>
      <c r="B162">
        <f>[4]p28!B162</f>
        <v>660000</v>
      </c>
    </row>
    <row r="163" spans="1:2" x14ac:dyDescent="0.2">
      <c r="A163" t="s">
        <v>332</v>
      </c>
      <c r="B163">
        <f>[4]p28!B163</f>
        <v>26156158.951663122</v>
      </c>
    </row>
    <row r="164" spans="1:2" x14ac:dyDescent="0.2">
      <c r="A164" t="s">
        <v>333</v>
      </c>
      <c r="B164">
        <f>[4]p28!B164</f>
        <v>0</v>
      </c>
    </row>
    <row r="165" spans="1:2" x14ac:dyDescent="0.2">
      <c r="A165" t="s">
        <v>334</v>
      </c>
      <c r="B165">
        <f>[4]p28!B165</f>
        <v>749490.54036058101</v>
      </c>
    </row>
    <row r="166" spans="1:2" x14ac:dyDescent="0.2">
      <c r="A166" t="s">
        <v>335</v>
      </c>
      <c r="B166">
        <f>[4]p28!B166</f>
        <v>142537.28368528685</v>
      </c>
    </row>
    <row r="167" spans="1:2" x14ac:dyDescent="0.2">
      <c r="A167" t="s">
        <v>336</v>
      </c>
      <c r="B167">
        <f>[4]p28!B167</f>
        <v>279036.51442734373</v>
      </c>
    </row>
    <row r="168" spans="1:2" x14ac:dyDescent="0.2">
      <c r="A168" t="s">
        <v>337</v>
      </c>
      <c r="B168">
        <f>[4]p28!B168</f>
        <v>0</v>
      </c>
    </row>
    <row r="169" spans="1:2" x14ac:dyDescent="0.2">
      <c r="A169" t="s">
        <v>338</v>
      </c>
      <c r="B169">
        <f>[4]p28!B169</f>
        <v>3</v>
      </c>
    </row>
    <row r="170" spans="1:2" x14ac:dyDescent="0.2">
      <c r="A170" t="s">
        <v>339</v>
      </c>
      <c r="B170">
        <f>[4]p28!B170</f>
        <v>6</v>
      </c>
    </row>
    <row r="171" spans="1:2" x14ac:dyDescent="0.2">
      <c r="A171" t="s">
        <v>340</v>
      </c>
      <c r="B171">
        <f>[4]p28!B171</f>
        <v>269049</v>
      </c>
    </row>
    <row r="172" spans="1:2" x14ac:dyDescent="0.2">
      <c r="A172" t="s">
        <v>341</v>
      </c>
      <c r="B172">
        <f>[4]p28!B172</f>
        <v>7699918.8999999994</v>
      </c>
    </row>
    <row r="173" spans="1:2" x14ac:dyDescent="0.2">
      <c r="A173" t="s">
        <v>342</v>
      </c>
      <c r="B173">
        <f>[4]p28!B173</f>
        <v>24621591.25</v>
      </c>
    </row>
    <row r="174" spans="1:2" x14ac:dyDescent="0.2">
      <c r="A174" t="s">
        <v>343</v>
      </c>
      <c r="B174">
        <f>[4]p28!B174</f>
        <v>269049</v>
      </c>
    </row>
    <row r="175" spans="1:2" x14ac:dyDescent="0.2">
      <c r="A175" t="s">
        <v>344</v>
      </c>
      <c r="B175">
        <f>[4]p28!B175</f>
        <v>7699918.8999999994</v>
      </c>
    </row>
    <row r="176" spans="1:2" x14ac:dyDescent="0.2">
      <c r="A176" t="s">
        <v>345</v>
      </c>
      <c r="B176">
        <f>[4]p28!B176</f>
        <v>24621591.25</v>
      </c>
    </row>
    <row r="177" spans="1:2" x14ac:dyDescent="0.2">
      <c r="A177" t="s">
        <v>346</v>
      </c>
      <c r="B177">
        <f>[4]p28!B177</f>
        <v>278186</v>
      </c>
    </row>
    <row r="178" spans="1:2" x14ac:dyDescent="0.2">
      <c r="A178" t="s">
        <v>347</v>
      </c>
      <c r="B178">
        <f>[4]p28!B178</f>
        <v>7842220.844615384</v>
      </c>
    </row>
    <row r="179" spans="1:2" x14ac:dyDescent="0.2">
      <c r="A179" t="s">
        <v>348</v>
      </c>
      <c r="B179">
        <f>[4]p28!B179</f>
        <v>24879806.799999997</v>
      </c>
    </row>
    <row r="180" spans="1:2" x14ac:dyDescent="0.2">
      <c r="A180" t="s">
        <v>349</v>
      </c>
      <c r="B180">
        <f>[4]p28!B180</f>
        <v>327150</v>
      </c>
    </row>
    <row r="181" spans="1:2" x14ac:dyDescent="0.2">
      <c r="A181" t="s">
        <v>350</v>
      </c>
      <c r="B181">
        <f>[4]p28!B181</f>
        <v>1867950</v>
      </c>
    </row>
    <row r="182" spans="1:2" x14ac:dyDescent="0.2">
      <c r="A182" t="s">
        <v>351</v>
      </c>
      <c r="B182">
        <f>[4]p28!B182</f>
        <v>6726056</v>
      </c>
    </row>
    <row r="183" spans="1:2" x14ac:dyDescent="0.2">
      <c r="A183" t="s">
        <v>352</v>
      </c>
      <c r="B183">
        <f>[4]p28!B183</f>
        <v>327150</v>
      </c>
    </row>
    <row r="184" spans="1:2" x14ac:dyDescent="0.2">
      <c r="A184" t="s">
        <v>353</v>
      </c>
      <c r="B184">
        <f>[4]p28!B184</f>
        <v>1867950</v>
      </c>
    </row>
    <row r="185" spans="1:2" x14ac:dyDescent="0.2">
      <c r="A185" t="s">
        <v>354</v>
      </c>
      <c r="B185">
        <f>[4]p28!B185</f>
        <v>6726056</v>
      </c>
    </row>
    <row r="186" spans="1:2" x14ac:dyDescent="0.2">
      <c r="A186" t="s">
        <v>355</v>
      </c>
      <c r="B186">
        <f>[4]p28!B186</f>
        <v>333061</v>
      </c>
    </row>
    <row r="187" spans="1:2" x14ac:dyDescent="0.2">
      <c r="A187" t="s">
        <v>356</v>
      </c>
      <c r="B187">
        <f>[4]p28!B187</f>
        <v>1879772</v>
      </c>
    </row>
    <row r="188" spans="1:2" x14ac:dyDescent="0.2">
      <c r="A188" t="s">
        <v>357</v>
      </c>
      <c r="B188">
        <f>[4]p28!B188</f>
        <v>6766255</v>
      </c>
    </row>
    <row r="189" spans="1:2" x14ac:dyDescent="0.2">
      <c r="A189" t="s">
        <v>358</v>
      </c>
      <c r="B189">
        <f>[4]p28!B189</f>
        <v>0</v>
      </c>
    </row>
    <row r="190" spans="1:2" x14ac:dyDescent="0.2">
      <c r="A190" t="s">
        <v>359</v>
      </c>
      <c r="B190">
        <f>[4]p28!B190</f>
        <v>0</v>
      </c>
    </row>
    <row r="191" spans="1:2" x14ac:dyDescent="0.2">
      <c r="A191" t="s">
        <v>360</v>
      </c>
      <c r="B191">
        <f>[4]p28!B191</f>
        <v>0</v>
      </c>
    </row>
    <row r="192" spans="1:2" x14ac:dyDescent="0.2">
      <c r="A192" t="s">
        <v>361</v>
      </c>
      <c r="B192">
        <f>[4]p28!B192</f>
        <v>218931</v>
      </c>
    </row>
    <row r="193" spans="1:2" x14ac:dyDescent="0.2">
      <c r="A193" t="s">
        <v>362</v>
      </c>
      <c r="B193">
        <f>[4]p28!B193</f>
        <v>26300716</v>
      </c>
    </row>
    <row r="194" spans="1:2" x14ac:dyDescent="0.2">
      <c r="A194" t="s">
        <v>363</v>
      </c>
      <c r="B194">
        <f>[4]p28!B194</f>
        <v>120.13242996628868</v>
      </c>
    </row>
    <row r="195" spans="1:2" x14ac:dyDescent="0.2">
      <c r="A195" t="s">
        <v>364</v>
      </c>
      <c r="B195">
        <f>[4]p28!B195</f>
        <v>0</v>
      </c>
    </row>
    <row r="196" spans="1:2" x14ac:dyDescent="0.2">
      <c r="A196" t="s">
        <v>365</v>
      </c>
      <c r="B196">
        <f>[4]p28!B196</f>
        <v>0</v>
      </c>
    </row>
    <row r="197" spans="1:2" x14ac:dyDescent="0.2">
      <c r="A197" t="s">
        <v>366</v>
      </c>
      <c r="B197">
        <f>[4]p28!B197</f>
        <v>0</v>
      </c>
    </row>
    <row r="198" spans="1:2" x14ac:dyDescent="0.2">
      <c r="A198" t="s">
        <v>367</v>
      </c>
      <c r="B198">
        <f>[4]p28!B198</f>
        <v>0</v>
      </c>
    </row>
    <row r="199" spans="1:2" x14ac:dyDescent="0.2">
      <c r="A199" t="s">
        <v>368</v>
      </c>
      <c r="B199">
        <f>[4]p28!B199</f>
        <v>0</v>
      </c>
    </row>
    <row r="200" spans="1:2" x14ac:dyDescent="0.2">
      <c r="A200" t="s">
        <v>369</v>
      </c>
      <c r="B200">
        <f>[4]p28!B200</f>
        <v>0</v>
      </c>
    </row>
    <row r="201" spans="1:2" x14ac:dyDescent="0.2">
      <c r="A201" t="s">
        <v>370</v>
      </c>
      <c r="B201">
        <f>[4]p28!B201</f>
        <v>136740</v>
      </c>
    </row>
    <row r="202" spans="1:2" x14ac:dyDescent="0.2">
      <c r="A202" t="s">
        <v>371</v>
      </c>
      <c r="B202">
        <f>[4]p28!B202</f>
        <v>3592066</v>
      </c>
    </row>
    <row r="203" spans="1:2" x14ac:dyDescent="0.2">
      <c r="A203" t="s">
        <v>372</v>
      </c>
      <c r="B203">
        <f>[4]p28!B203</f>
        <v>26.269313770441695</v>
      </c>
    </row>
    <row r="204" spans="1:2" x14ac:dyDescent="0.2">
      <c r="A204" t="s">
        <v>373</v>
      </c>
      <c r="B204">
        <f>[4]p28!B204</f>
        <v>0</v>
      </c>
    </row>
    <row r="205" spans="1:2" x14ac:dyDescent="0.2">
      <c r="A205" t="s">
        <v>374</v>
      </c>
      <c r="B205">
        <f>[4]p28!B205</f>
        <v>0</v>
      </c>
    </row>
    <row r="206" spans="1:2" x14ac:dyDescent="0.2">
      <c r="A206" t="s">
        <v>375</v>
      </c>
      <c r="B206">
        <f>[4]p28!B206</f>
        <v>0</v>
      </c>
    </row>
    <row r="207" spans="1:2" x14ac:dyDescent="0.2">
      <c r="A207" t="s">
        <v>376</v>
      </c>
      <c r="B207">
        <f>[4]p28!B207</f>
        <v>122166</v>
      </c>
    </row>
    <row r="208" spans="1:2" x14ac:dyDescent="0.2">
      <c r="A208" t="s">
        <v>377</v>
      </c>
      <c r="B208">
        <f>[4]p28!B208</f>
        <v>228044</v>
      </c>
    </row>
    <row r="209" spans="1:2" x14ac:dyDescent="0.2">
      <c r="A209" t="s">
        <v>378</v>
      </c>
      <c r="B209">
        <f>[4]p28!B209</f>
        <v>0</v>
      </c>
    </row>
    <row r="210" spans="1:2" x14ac:dyDescent="0.2">
      <c r="A210" t="s">
        <v>379</v>
      </c>
      <c r="B210">
        <f>[4]p28!B210</f>
        <v>0</v>
      </c>
    </row>
    <row r="211" spans="1:2" x14ac:dyDescent="0.2">
      <c r="A211" t="s">
        <v>380</v>
      </c>
      <c r="B211">
        <f>[4]p28!B211</f>
        <v>465082.5</v>
      </c>
    </row>
    <row r="212" spans="1:2" x14ac:dyDescent="0.2">
      <c r="A212" t="s">
        <v>381</v>
      </c>
      <c r="B212">
        <f>[4]p28!B212</f>
        <v>773720</v>
      </c>
    </row>
    <row r="213" spans="1:2" x14ac:dyDescent="0.2">
      <c r="A213" t="s">
        <v>382</v>
      </c>
      <c r="B213">
        <f>[4]p28!B213</f>
        <v>24967395.112320654</v>
      </c>
    </row>
    <row r="214" spans="1:2" x14ac:dyDescent="0.2">
      <c r="A214" t="s">
        <v>137</v>
      </c>
      <c r="B214">
        <f>[4]p28!B214</f>
        <v>447860</v>
      </c>
    </row>
    <row r="215" spans="1:2" x14ac:dyDescent="0.2">
      <c r="A215" t="s">
        <v>383</v>
      </c>
      <c r="B215">
        <f>[4]p28!B215</f>
        <v>0</v>
      </c>
    </row>
    <row r="216" spans="1:2" x14ac:dyDescent="0.2">
      <c r="A216" t="s">
        <v>384</v>
      </c>
      <c r="B216">
        <f>[4]p28!B216</f>
        <v>25415255.112320654</v>
      </c>
    </row>
    <row r="217" spans="1:2" x14ac:dyDescent="0.2">
      <c r="A217" t="s">
        <v>385</v>
      </c>
      <c r="B217">
        <f>[4]p28!B217</f>
        <v>11448529</v>
      </c>
    </row>
    <row r="218" spans="1:2" x14ac:dyDescent="0.2">
      <c r="A218" t="s">
        <v>386</v>
      </c>
      <c r="B218">
        <f>[4]p28!B218</f>
        <v>815292.5</v>
      </c>
    </row>
    <row r="219" spans="1:2" x14ac:dyDescent="0.2">
      <c r="A219" t="s">
        <v>387</v>
      </c>
      <c r="B219">
        <f>[4]p28!B219</f>
        <v>3238769</v>
      </c>
    </row>
    <row r="220" spans="1:2" x14ac:dyDescent="0.2">
      <c r="A220" t="s">
        <v>388</v>
      </c>
      <c r="B220">
        <f>[4]p28!B220</f>
        <v>1249204</v>
      </c>
    </row>
    <row r="221" spans="1:2" x14ac:dyDescent="0.2">
      <c r="A221" t="s">
        <v>145</v>
      </c>
      <c r="B221">
        <f>[4]p28!B221</f>
        <v>2500000</v>
      </c>
    </row>
    <row r="222" spans="1:2" x14ac:dyDescent="0.2">
      <c r="A222" t="s">
        <v>146</v>
      </c>
      <c r="B222">
        <f>[4]p28!B222</f>
        <v>550242</v>
      </c>
    </row>
    <row r="223" spans="1:2" x14ac:dyDescent="0.2">
      <c r="A223" t="s">
        <v>389</v>
      </c>
      <c r="B223">
        <f>[4]p28!B223</f>
        <v>135598</v>
      </c>
    </row>
    <row r="224" spans="1:2" x14ac:dyDescent="0.2">
      <c r="A224" t="s">
        <v>390</v>
      </c>
      <c r="B224">
        <f>[4]p28!B224</f>
        <v>0</v>
      </c>
    </row>
    <row r="225" spans="1:2" x14ac:dyDescent="0.2">
      <c r="A225" t="s">
        <v>391</v>
      </c>
      <c r="B225">
        <f>[4]p28!B225</f>
        <v>0</v>
      </c>
    </row>
    <row r="226" spans="1:2" x14ac:dyDescent="0.2">
      <c r="A226" t="s">
        <v>392</v>
      </c>
      <c r="B226">
        <f>[4]p28!B226</f>
        <v>1600000</v>
      </c>
    </row>
    <row r="227" spans="1:2" x14ac:dyDescent="0.2">
      <c r="A227" t="s">
        <v>152</v>
      </c>
      <c r="B227">
        <f>[4]p28!B227</f>
        <v>160000</v>
      </c>
    </row>
    <row r="228" spans="1:2" x14ac:dyDescent="0.2">
      <c r="A228" t="s">
        <v>393</v>
      </c>
      <c r="B228">
        <f>[4]p28!B228</f>
        <v>0</v>
      </c>
    </row>
    <row r="229" spans="1:2" x14ac:dyDescent="0.2">
      <c r="A229" t="s">
        <v>394</v>
      </c>
      <c r="B229">
        <f>[4]p28!B229</f>
        <v>217812</v>
      </c>
    </row>
    <row r="230" spans="1:2" x14ac:dyDescent="0.2">
      <c r="A230" t="s">
        <v>395</v>
      </c>
      <c r="B230">
        <f>[4]p28!B230</f>
        <v>1702829.8778978956</v>
      </c>
    </row>
    <row r="231" spans="1:2" x14ac:dyDescent="0.2">
      <c r="A231" t="s">
        <v>396</v>
      </c>
      <c r="B231">
        <f>[4]p28!B231</f>
        <v>23618276.377897896</v>
      </c>
    </row>
    <row r="232" spans="1:2" x14ac:dyDescent="0.2">
      <c r="A232" t="s">
        <v>397</v>
      </c>
      <c r="B232">
        <f>[4]p28!B232</f>
        <v>1796978.7344227582</v>
      </c>
    </row>
    <row r="233" spans="1:2" x14ac:dyDescent="0.2">
      <c r="A233" t="s">
        <v>398</v>
      </c>
      <c r="B233">
        <f>[4]p28!B233</f>
        <v>610973</v>
      </c>
    </row>
    <row r="234" spans="1:2" x14ac:dyDescent="0.2">
      <c r="A234" t="s">
        <v>243</v>
      </c>
      <c r="B234">
        <f>[4]p28!B234</f>
        <v>1186005.7344227582</v>
      </c>
    </row>
    <row r="235" spans="1:2" x14ac:dyDescent="0.2">
      <c r="A235" t="s">
        <v>399</v>
      </c>
      <c r="B235">
        <f>[4]p28!B235</f>
        <v>6250000</v>
      </c>
    </row>
    <row r="236" spans="1:2" x14ac:dyDescent="0.2">
      <c r="A236" t="s">
        <v>400</v>
      </c>
      <c r="B236">
        <f>[4]p28!B236</f>
        <v>11666666.666666668</v>
      </c>
    </row>
    <row r="237" spans="1:2" x14ac:dyDescent="0.2">
      <c r="A237" t="s">
        <v>401</v>
      </c>
      <c r="B237">
        <f>[4]p28!B237</f>
        <v>10000000</v>
      </c>
    </row>
    <row r="238" spans="1:2" x14ac:dyDescent="0.2">
      <c r="A238" t="s">
        <v>402</v>
      </c>
      <c r="B238">
        <f>[4]p28!B238</f>
        <v>400</v>
      </c>
    </row>
    <row r="239" spans="1:2" x14ac:dyDescent="0.2">
      <c r="A239" t="s">
        <v>403</v>
      </c>
      <c r="B239">
        <f>[4]p28!B239</f>
        <v>300</v>
      </c>
    </row>
    <row r="240" spans="1:2" x14ac:dyDescent="0.2">
      <c r="A240" t="s">
        <v>404</v>
      </c>
      <c r="B240">
        <f>[4]p28!B240</f>
        <v>1000</v>
      </c>
    </row>
    <row r="241" spans="1:2" x14ac:dyDescent="0.2">
      <c r="A241" t="s">
        <v>405</v>
      </c>
      <c r="B241">
        <f>[4]p28!B241</f>
        <v>1.4</v>
      </c>
    </row>
    <row r="242" spans="1:2" x14ac:dyDescent="0.2">
      <c r="A242" t="s">
        <v>406</v>
      </c>
      <c r="B242">
        <f>[4]p28!B242</f>
        <v>2.2799999999999998</v>
      </c>
    </row>
    <row r="243" spans="1:2" x14ac:dyDescent="0.2">
      <c r="A243" t="s">
        <v>407</v>
      </c>
      <c r="B243">
        <f>[4]p28!B243</f>
        <v>69226270</v>
      </c>
    </row>
    <row r="244" spans="1:2" x14ac:dyDescent="0.2">
      <c r="A244" t="s">
        <v>408</v>
      </c>
      <c r="B244">
        <f>[4]p28!B244</f>
        <v>44542607</v>
      </c>
    </row>
    <row r="245" spans="1:2" x14ac:dyDescent="0.2">
      <c r="A245" t="s">
        <v>409</v>
      </c>
      <c r="B245">
        <f>[4]p28!B245</f>
        <v>30000</v>
      </c>
    </row>
    <row r="246" spans="1:2" x14ac:dyDescent="0.2">
      <c r="A246" t="s">
        <v>410</v>
      </c>
      <c r="B246">
        <f>[4]p28!B246</f>
        <v>0</v>
      </c>
    </row>
    <row r="247" spans="1:2" x14ac:dyDescent="0.2">
      <c r="A247" t="s">
        <v>411</v>
      </c>
      <c r="B247">
        <f>[4]p28!B247</f>
        <v>3.8</v>
      </c>
    </row>
    <row r="248" spans="1:2" x14ac:dyDescent="0.2">
      <c r="A248" t="s">
        <v>412</v>
      </c>
      <c r="B248">
        <f>[4]p28!B248</f>
        <v>3.8</v>
      </c>
    </row>
    <row r="249" spans="1:2" x14ac:dyDescent="0.2">
      <c r="A249" t="s">
        <v>413</v>
      </c>
      <c r="B249">
        <f>[4]p28!B249</f>
        <v>0</v>
      </c>
    </row>
    <row r="250" spans="1:2" x14ac:dyDescent="0.2">
      <c r="A250" t="s">
        <v>414</v>
      </c>
      <c r="B250">
        <f>[4]p28!B250</f>
        <v>0</v>
      </c>
    </row>
    <row r="251" spans="1:2" x14ac:dyDescent="0.2">
      <c r="A251" t="s">
        <v>415</v>
      </c>
      <c r="B251">
        <f>[4]p28!B251</f>
        <v>0</v>
      </c>
    </row>
    <row r="252" spans="1:2" x14ac:dyDescent="0.2">
      <c r="A252" t="s">
        <v>416</v>
      </c>
      <c r="B252">
        <f>[4]p28!B252</f>
        <v>0</v>
      </c>
    </row>
    <row r="253" spans="1:2" x14ac:dyDescent="0.2">
      <c r="A253" t="s">
        <v>417</v>
      </c>
      <c r="B253">
        <f>[4]p28!B253</f>
        <v>0</v>
      </c>
    </row>
    <row r="254" spans="1:2" x14ac:dyDescent="0.2">
      <c r="A254" t="s">
        <v>418</v>
      </c>
      <c r="B254">
        <f>[4]p28!B254</f>
        <v>0</v>
      </c>
    </row>
    <row r="255" spans="1:2" x14ac:dyDescent="0.2">
      <c r="A255" t="s">
        <v>419</v>
      </c>
      <c r="B255">
        <f>[4]p28!B255</f>
        <v>0</v>
      </c>
    </row>
    <row r="256" spans="1:2" x14ac:dyDescent="0.2">
      <c r="A256" t="s">
        <v>420</v>
      </c>
      <c r="B256">
        <f>[4]p28!B256</f>
        <v>0</v>
      </c>
    </row>
    <row r="257" spans="1:2" x14ac:dyDescent="0.2">
      <c r="A257" t="s">
        <v>421</v>
      </c>
      <c r="B257">
        <f>[4]p28!B257</f>
        <v>0</v>
      </c>
    </row>
    <row r="258" spans="1:2" x14ac:dyDescent="0.2">
      <c r="A258" t="s">
        <v>422</v>
      </c>
      <c r="B258">
        <f>[4]p28!B258</f>
        <v>0</v>
      </c>
    </row>
    <row r="259" spans="1:2" x14ac:dyDescent="0.2">
      <c r="A259" t="s">
        <v>423</v>
      </c>
      <c r="B259">
        <f>[4]p28!B259</f>
        <v>5</v>
      </c>
    </row>
    <row r="260" spans="1:2" x14ac:dyDescent="0.2">
      <c r="A260" t="s">
        <v>1065</v>
      </c>
      <c r="B260">
        <f>[4]p28!B260</f>
        <v>12.776552789449196</v>
      </c>
    </row>
    <row r="261" spans="1:2" x14ac:dyDescent="0.2">
      <c r="A261" t="s">
        <v>1066</v>
      </c>
      <c r="B261">
        <f>[4]p28!B261</f>
        <v>20.315362651286101</v>
      </c>
    </row>
    <row r="262" spans="1:2" x14ac:dyDescent="0.2">
      <c r="A262" t="s">
        <v>227</v>
      </c>
      <c r="B262">
        <f>[4]p28!B262</f>
        <v>89</v>
      </c>
    </row>
    <row r="263" spans="1:2" x14ac:dyDescent="0.2">
      <c r="A263" t="s">
        <v>228</v>
      </c>
      <c r="B263">
        <f>[4]p28!B263</f>
        <v>87</v>
      </c>
    </row>
    <row r="264" spans="1:2" x14ac:dyDescent="0.2">
      <c r="A264" t="s">
        <v>346</v>
      </c>
      <c r="B264">
        <f>[4]p28!B264</f>
        <v>278186</v>
      </c>
    </row>
    <row r="265" spans="1:2" x14ac:dyDescent="0.2">
      <c r="A265" t="s">
        <v>355</v>
      </c>
      <c r="B265">
        <f>[4]p28!B265</f>
        <v>333061</v>
      </c>
    </row>
    <row r="266" spans="1:2" x14ac:dyDescent="0.2">
      <c r="A266" t="s">
        <v>338</v>
      </c>
      <c r="B266">
        <f>[4]p28!B266</f>
        <v>3</v>
      </c>
    </row>
    <row r="267" spans="1:2" x14ac:dyDescent="0.2">
      <c r="A267" t="s">
        <v>339</v>
      </c>
      <c r="B267">
        <f>[4]p28!B267</f>
        <v>6</v>
      </c>
    </row>
    <row r="268" spans="1:2" x14ac:dyDescent="0.2">
      <c r="A268" t="s">
        <v>1067</v>
      </c>
      <c r="B268">
        <f>[4]p28!B268</f>
        <v>667646.4</v>
      </c>
    </row>
    <row r="269" spans="1:2" x14ac:dyDescent="0.2">
      <c r="A269" t="s">
        <v>1068</v>
      </c>
      <c r="B269">
        <f>[4]p28!B269</f>
        <v>999183</v>
      </c>
    </row>
    <row r="270" spans="1:2" x14ac:dyDescent="0.2">
      <c r="A270" t="s">
        <v>1069</v>
      </c>
      <c r="B270">
        <f>[4]p28!B270</f>
        <v>216819.85591079388</v>
      </c>
    </row>
    <row r="271" spans="1:2" x14ac:dyDescent="0.2">
      <c r="A271" t="s">
        <v>1070</v>
      </c>
      <c r="B271">
        <f>[4]p28!B271</f>
        <v>0.4760710945554556</v>
      </c>
    </row>
    <row r="272" spans="1:2" x14ac:dyDescent="0.2">
      <c r="A272" t="s">
        <v>1071</v>
      </c>
      <c r="B272">
        <f>[4]p28!B272</f>
        <v>0.73941234996783378</v>
      </c>
    </row>
    <row r="273" spans="1:2" x14ac:dyDescent="0.2">
      <c r="A273" t="s">
        <v>1072</v>
      </c>
      <c r="B273">
        <f>[4]p28!B273</f>
        <v>0.42076988667445114</v>
      </c>
    </row>
    <row r="274" spans="1:2" x14ac:dyDescent="0.2">
      <c r="A274" t="s">
        <v>1073</v>
      </c>
      <c r="B274">
        <f>[4]p28!B274</f>
        <v>0.42188453961204964</v>
      </c>
    </row>
    <row r="275" spans="1:2" x14ac:dyDescent="0.2">
      <c r="A275" t="s">
        <v>1087</v>
      </c>
      <c r="B275">
        <f>[4]p28!B275</f>
        <v>0.48639278200747033</v>
      </c>
    </row>
    <row r="276" spans="1:2" x14ac:dyDescent="0.2">
      <c r="A276" t="s">
        <v>1088</v>
      </c>
      <c r="B276">
        <f>[4]p28!B276</f>
        <v>0.44629457787398791</v>
      </c>
    </row>
    <row r="277" spans="1:2" x14ac:dyDescent="0.2">
      <c r="A277" t="s">
        <v>1091</v>
      </c>
      <c r="B277">
        <f>[4]p28!B277</f>
        <v>1546151.7344227582</v>
      </c>
    </row>
    <row r="278" spans="1:2" x14ac:dyDescent="0.2">
      <c r="A278" t="s">
        <v>1092</v>
      </c>
      <c r="B278">
        <f>[4]p28!B278</f>
        <v>0.7131299379948044</v>
      </c>
    </row>
    <row r="279" spans="1:2" x14ac:dyDescent="0.2">
      <c r="A279" t="s">
        <v>1093</v>
      </c>
      <c r="B279">
        <f>[4]p28!B279</f>
        <v>0.41627311634604519</v>
      </c>
    </row>
    <row r="280" spans="1:2" x14ac:dyDescent="0.2">
      <c r="A280" t="s">
        <v>1094</v>
      </c>
      <c r="B280">
        <f>[4]p28!B280</f>
        <v>0.58372688365395475</v>
      </c>
    </row>
    <row r="281" spans="1:2" x14ac:dyDescent="0.2">
      <c r="A281" t="s">
        <v>1099</v>
      </c>
      <c r="B281">
        <f>[4]p28!B281</f>
        <v>6.0191999999999996E-2</v>
      </c>
    </row>
    <row r="282" spans="1:2" x14ac:dyDescent="0.2">
      <c r="A282" t="s">
        <v>1100</v>
      </c>
      <c r="B282">
        <f>[4]p28!B282</f>
        <v>0.11069694906992207</v>
      </c>
    </row>
    <row r="283" spans="1:2" x14ac:dyDescent="0.2">
      <c r="A283" t="s">
        <v>1095</v>
      </c>
      <c r="B283">
        <f>[4]p28!B283</f>
        <v>24683663</v>
      </c>
    </row>
    <row r="284" spans="1:2" x14ac:dyDescent="0.2">
      <c r="A284" t="s">
        <v>1096</v>
      </c>
      <c r="B284">
        <f>[4]p28!B284</f>
        <v>34613135.257518575</v>
      </c>
    </row>
    <row r="285" spans="1:2" x14ac:dyDescent="0.2">
      <c r="A285" t="s">
        <v>1097</v>
      </c>
      <c r="B285">
        <f>[4]p28!B285</f>
        <v>1329331.8785119643</v>
      </c>
    </row>
    <row r="286" spans="1:2" x14ac:dyDescent="0.2">
      <c r="A286" t="s">
        <v>1101</v>
      </c>
      <c r="B286">
        <f>[4]p28!B286</f>
        <v>0</v>
      </c>
    </row>
    <row r="287" spans="1:2" x14ac:dyDescent="0.2">
      <c r="A287" t="s">
        <v>1102</v>
      </c>
      <c r="B287">
        <f>[4]p28!B287</f>
        <v>0</v>
      </c>
    </row>
    <row r="288" spans="1:2" x14ac:dyDescent="0.2">
      <c r="A288" t="s">
        <v>1103</v>
      </c>
      <c r="B288">
        <f>[4]p28!B288</f>
        <v>0</v>
      </c>
    </row>
    <row r="289" spans="1:2" x14ac:dyDescent="0.2">
      <c r="A289" t="s">
        <v>1069</v>
      </c>
      <c r="B289">
        <f>[4]p28!B289</f>
        <v>216819.85591079388</v>
      </c>
    </row>
    <row r="290" spans="1:2" x14ac:dyDescent="0.2">
      <c r="A290" t="s">
        <v>508</v>
      </c>
      <c r="B290">
        <f>[4]p28!B290</f>
        <v>8.9673096529687316E-2</v>
      </c>
    </row>
    <row r="291" spans="1:2" x14ac:dyDescent="0.2">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760</v>
      </c>
    </row>
    <row r="2" spans="1:11" x14ac:dyDescent="0.2">
      <c r="A2">
        <v>29</v>
      </c>
      <c r="B2" t="s">
        <v>176</v>
      </c>
      <c r="C2" t="s">
        <v>177</v>
      </c>
      <c r="D2" t="s">
        <v>178</v>
      </c>
      <c r="E2" t="s">
        <v>8</v>
      </c>
      <c r="F2" t="s">
        <v>179</v>
      </c>
      <c r="G2" t="s">
        <v>10</v>
      </c>
      <c r="H2" t="s">
        <v>180</v>
      </c>
    </row>
    <row r="3" spans="1:11" x14ac:dyDescent="0.2">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
      <c r="A5" t="s">
        <v>183</v>
      </c>
      <c r="B5">
        <f>[4]p29!B5</f>
        <v>0</v>
      </c>
      <c r="C5">
        <f>[4]p29!C5</f>
        <v>0</v>
      </c>
      <c r="D5">
        <f>[4]p29!D5</f>
        <v>110397</v>
      </c>
      <c r="E5">
        <f>[4]p29!E5</f>
        <v>0</v>
      </c>
      <c r="F5">
        <f>[4]p29!F5</f>
        <v>0</v>
      </c>
      <c r="G5">
        <f>[4]p29!G5</f>
        <v>0</v>
      </c>
      <c r="H5">
        <f>[4]p29!H5</f>
        <v>0</v>
      </c>
      <c r="I5">
        <f>[4]p29!I5</f>
        <v>0</v>
      </c>
      <c r="J5">
        <f>[4]p29!J5</f>
        <v>0</v>
      </c>
      <c r="K5">
        <f>[4]p29!K5</f>
        <v>0</v>
      </c>
    </row>
    <row r="6" spans="1:11" x14ac:dyDescent="0.2">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
      <c r="A7" t="s">
        <v>185</v>
      </c>
      <c r="B7">
        <f>[4]p29!B7</f>
        <v>0</v>
      </c>
      <c r="C7">
        <f>[4]p29!C7</f>
        <v>0</v>
      </c>
      <c r="D7">
        <f>[4]p29!D7</f>
        <v>1475141</v>
      </c>
      <c r="E7">
        <f>[4]p29!E7</f>
        <v>0</v>
      </c>
      <c r="F7">
        <f>[4]p29!F7</f>
        <v>0</v>
      </c>
      <c r="G7">
        <f>[4]p29!G7</f>
        <v>0</v>
      </c>
      <c r="H7">
        <f>[4]p29!H7</f>
        <v>0</v>
      </c>
      <c r="I7">
        <f>[4]p29!I7</f>
        <v>0</v>
      </c>
      <c r="J7">
        <f>[4]p29!J7</f>
        <v>0</v>
      </c>
      <c r="K7">
        <f>[4]p29!K7</f>
        <v>0</v>
      </c>
    </row>
    <row r="8" spans="1:11" x14ac:dyDescent="0.2">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2">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2">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2">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2">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2">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2">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2">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2">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2">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2">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2">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2">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2">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2">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2">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2">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2">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2">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5" thickBot="1" x14ac:dyDescent="0.25">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x14ac:dyDescent="0.2">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2">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x14ac:dyDescent="0.2">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x14ac:dyDescent="0.2">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x14ac:dyDescent="0.2">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x14ac:dyDescent="0.2">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x14ac:dyDescent="0.2">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x14ac:dyDescent="0.2">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2">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2">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2">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2">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
      <c r="A76" t="s">
        <v>437</v>
      </c>
      <c r="B76">
        <f>[4]p29!B76</f>
        <v>0</v>
      </c>
      <c r="C76">
        <f>[4]p29!C76</f>
        <v>0</v>
      </c>
      <c r="D76">
        <f>[4]p29!D76</f>
        <v>0</v>
      </c>
      <c r="E76">
        <f>[4]p29!E76</f>
        <v>0</v>
      </c>
      <c r="F76">
        <f>[4]p29!F76</f>
        <v>0</v>
      </c>
      <c r="G76">
        <f>[4]p29!G76</f>
        <v>0</v>
      </c>
      <c r="H76">
        <f>[4]p29!H76</f>
        <v>0</v>
      </c>
      <c r="I76">
        <f>[4]p29!I76</f>
        <v>0</v>
      </c>
      <c r="J76">
        <f>[4]p29!J76</f>
        <v>0</v>
      </c>
      <c r="K76">
        <f>[4]p29!K76</f>
        <v>0</v>
      </c>
    </row>
    <row r="77" spans="1:13" ht="13.5" thickBot="1" x14ac:dyDescent="0.25">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2">
      <c r="A78" t="s">
        <v>247</v>
      </c>
      <c r="B78">
        <f>[4]p29!B78</f>
        <v>1</v>
      </c>
    </row>
    <row r="79" spans="1:13" x14ac:dyDescent="0.2">
      <c r="A79" t="s">
        <v>248</v>
      </c>
      <c r="B79">
        <f>[4]p29!B79</f>
        <v>30000</v>
      </c>
    </row>
    <row r="80" spans="1:13" x14ac:dyDescent="0.2">
      <c r="A80" t="s">
        <v>249</v>
      </c>
      <c r="B80">
        <f>[4]p29!B80</f>
        <v>30000</v>
      </c>
    </row>
    <row r="81" spans="1:2" x14ac:dyDescent="0.2">
      <c r="A81" t="s">
        <v>250</v>
      </c>
      <c r="B81">
        <f>[4]p29!B81</f>
        <v>0</v>
      </c>
    </row>
    <row r="82" spans="1:2" x14ac:dyDescent="0.2">
      <c r="A82" t="s">
        <v>251</v>
      </c>
      <c r="B82">
        <f>[4]p29!B82</f>
        <v>0</v>
      </c>
    </row>
    <row r="83" spans="1:2" x14ac:dyDescent="0.2">
      <c r="A83" t="s">
        <v>252</v>
      </c>
      <c r="B83">
        <f>[4]p29!B83</f>
        <v>0</v>
      </c>
    </row>
    <row r="84" spans="1:2" x14ac:dyDescent="0.2">
      <c r="A84" t="s">
        <v>253</v>
      </c>
      <c r="B84">
        <f>[4]p29!B84</f>
        <v>0</v>
      </c>
    </row>
    <row r="85" spans="1:2" x14ac:dyDescent="0.2">
      <c r="A85" t="s">
        <v>254</v>
      </c>
      <c r="B85">
        <f>[4]p29!B85</f>
        <v>52455</v>
      </c>
    </row>
    <row r="86" spans="1:2" x14ac:dyDescent="0.2">
      <c r="A86" t="s">
        <v>255</v>
      </c>
      <c r="B86">
        <f>[4]p29!B86</f>
        <v>28395</v>
      </c>
    </row>
    <row r="87" spans="1:2" x14ac:dyDescent="0.2">
      <c r="A87" t="s">
        <v>256</v>
      </c>
      <c r="B87">
        <f>[4]p29!B87</f>
        <v>21405</v>
      </c>
    </row>
    <row r="88" spans="1:2" x14ac:dyDescent="0.2">
      <c r="A88" t="s">
        <v>257</v>
      </c>
      <c r="B88">
        <f>[4]p29!B88</f>
        <v>34951</v>
      </c>
    </row>
    <row r="89" spans="1:2" x14ac:dyDescent="0.2">
      <c r="A89" t="s">
        <v>258</v>
      </c>
      <c r="B89">
        <f>[4]p29!B89</f>
        <v>39595</v>
      </c>
    </row>
    <row r="90" spans="1:2" x14ac:dyDescent="0.2">
      <c r="A90" t="s">
        <v>259</v>
      </c>
      <c r="B90">
        <f>[4]p29!B90</f>
        <v>100933</v>
      </c>
    </row>
    <row r="91" spans="1:2" x14ac:dyDescent="0.2">
      <c r="A91" t="s">
        <v>260</v>
      </c>
      <c r="B91">
        <f>[4]p29!B91</f>
        <v>52455</v>
      </c>
    </row>
    <row r="92" spans="1:2" x14ac:dyDescent="0.2">
      <c r="A92" t="s">
        <v>261</v>
      </c>
      <c r="B92">
        <f>[4]p29!B92</f>
        <v>28395</v>
      </c>
    </row>
    <row r="93" spans="1:2" x14ac:dyDescent="0.2">
      <c r="A93" t="s">
        <v>262</v>
      </c>
      <c r="B93">
        <f>[4]p29!B93</f>
        <v>21405</v>
      </c>
    </row>
    <row r="94" spans="1:2" x14ac:dyDescent="0.2">
      <c r="A94" t="s">
        <v>263</v>
      </c>
      <c r="B94">
        <f>[4]p29!B94</f>
        <v>34951</v>
      </c>
    </row>
    <row r="95" spans="1:2" x14ac:dyDescent="0.2">
      <c r="A95" t="s">
        <v>264</v>
      </c>
      <c r="B95">
        <f>[4]p29!B95</f>
        <v>39595</v>
      </c>
    </row>
    <row r="96" spans="1:2" x14ac:dyDescent="0.2">
      <c r="A96" t="s">
        <v>265</v>
      </c>
      <c r="B96">
        <f>[4]p29!B96</f>
        <v>100933</v>
      </c>
    </row>
    <row r="97" spans="1:2" x14ac:dyDescent="0.2">
      <c r="A97" t="s">
        <v>266</v>
      </c>
      <c r="B97">
        <f>[4]p29!B97</f>
        <v>0</v>
      </c>
    </row>
    <row r="98" spans="1:2" x14ac:dyDescent="0.2">
      <c r="A98" t="s">
        <v>267</v>
      </c>
      <c r="B98">
        <f>[4]p29!B98</f>
        <v>0</v>
      </c>
    </row>
    <row r="99" spans="1:2" x14ac:dyDescent="0.2">
      <c r="A99" t="s">
        <v>268</v>
      </c>
      <c r="B99">
        <f>[4]p29!B99</f>
        <v>0</v>
      </c>
    </row>
    <row r="100" spans="1:2" x14ac:dyDescent="0.2">
      <c r="A100" t="s">
        <v>269</v>
      </c>
      <c r="B100">
        <f>[4]p29!B100</f>
        <v>0</v>
      </c>
    </row>
    <row r="101" spans="1:2" x14ac:dyDescent="0.2">
      <c r="A101" t="s">
        <v>270</v>
      </c>
      <c r="B101">
        <f>[4]p29!B101</f>
        <v>0</v>
      </c>
    </row>
    <row r="102" spans="1:2" x14ac:dyDescent="0.2">
      <c r="A102" t="s">
        <v>271</v>
      </c>
      <c r="B102">
        <f>[4]p29!B102</f>
        <v>0</v>
      </c>
    </row>
    <row r="103" spans="1:2" x14ac:dyDescent="0.2">
      <c r="A103" t="s">
        <v>272</v>
      </c>
      <c r="B103">
        <f>[4]p29!B103</f>
        <v>164560221.92609999</v>
      </c>
    </row>
    <row r="104" spans="1:2" x14ac:dyDescent="0.2">
      <c r="A104" t="s">
        <v>273</v>
      </c>
      <c r="B104">
        <f>[4]p29!B104</f>
        <v>8604311.0032687485</v>
      </c>
    </row>
    <row r="105" spans="1:2" x14ac:dyDescent="0.2">
      <c r="A105" t="s">
        <v>274</v>
      </c>
      <c r="B105">
        <f>[4]p29!B105</f>
        <v>5341565.6823374992</v>
      </c>
    </row>
    <row r="106" spans="1:2" x14ac:dyDescent="0.2">
      <c r="A106" t="s">
        <v>275</v>
      </c>
      <c r="B106">
        <f>[4]p29!B106</f>
        <v>822354.06298814993</v>
      </c>
    </row>
    <row r="107" spans="1:2" x14ac:dyDescent="0.2">
      <c r="A107" t="s">
        <v>276</v>
      </c>
      <c r="B107">
        <f>[4]p29!B107</f>
        <v>1439778.95055225</v>
      </c>
    </row>
    <row r="108" spans="1:2" x14ac:dyDescent="0.2">
      <c r="A108" t="s">
        <v>277</v>
      </c>
      <c r="B108">
        <f>[4]p29!B108</f>
        <v>3310368.2657198994</v>
      </c>
    </row>
    <row r="109" spans="1:2" x14ac:dyDescent="0.2">
      <c r="A109" t="s">
        <v>278</v>
      </c>
      <c r="B109">
        <f>[4]p29!B109</f>
        <v>1744.6923654805394</v>
      </c>
    </row>
    <row r="110" spans="1:2" x14ac:dyDescent="0.2">
      <c r="A110" t="s">
        <v>279</v>
      </c>
      <c r="B110">
        <f>[4]p29!B110</f>
        <v>272.05037101322881</v>
      </c>
    </row>
    <row r="111" spans="1:2" x14ac:dyDescent="0.2">
      <c r="A111" t="s">
        <v>280</v>
      </c>
      <c r="B111">
        <f>[4]p29!B111</f>
        <v>140.3775466478595</v>
      </c>
    </row>
    <row r="112" spans="1:2" x14ac:dyDescent="0.2">
      <c r="A112" t="s">
        <v>281</v>
      </c>
      <c r="B112">
        <f>[4]p29!B112</f>
        <v>13.838136607723694</v>
      </c>
    </row>
    <row r="113" spans="1:2" x14ac:dyDescent="0.2">
      <c r="A113" t="s">
        <v>282</v>
      </c>
      <c r="B113">
        <f>[4]p29!B113</f>
        <v>16.316608835972712</v>
      </c>
    </row>
    <row r="114" spans="1:2" x14ac:dyDescent="0.2">
      <c r="A114" t="s">
        <v>283</v>
      </c>
      <c r="B114">
        <f>[4]p29!B114</f>
        <v>20.653935235408497</v>
      </c>
    </row>
    <row r="115" spans="1:2" x14ac:dyDescent="0.2">
      <c r="A115" t="s">
        <v>284</v>
      </c>
      <c r="B115">
        <f>[4]p29!B115</f>
        <v>18000039</v>
      </c>
    </row>
    <row r="116" spans="1:2" x14ac:dyDescent="0.2">
      <c r="A116" t="s">
        <v>285</v>
      </c>
      <c r="B116">
        <f>[4]p29!B116</f>
        <v>960000</v>
      </c>
    </row>
    <row r="117" spans="1:2" x14ac:dyDescent="0.2">
      <c r="A117" t="s">
        <v>286</v>
      </c>
      <c r="B117">
        <f>[4]p29!B117</f>
        <v>960001</v>
      </c>
    </row>
    <row r="118" spans="1:2" x14ac:dyDescent="0.2">
      <c r="A118" t="s">
        <v>287</v>
      </c>
      <c r="B118">
        <f>[4]p29!B118</f>
        <v>119999.67999999999</v>
      </c>
    </row>
    <row r="119" spans="1:2" x14ac:dyDescent="0.2">
      <c r="A119" t="s">
        <v>288</v>
      </c>
      <c r="B119">
        <f>[4]p29!B119</f>
        <v>239999.63</v>
      </c>
    </row>
    <row r="120" spans="1:2" x14ac:dyDescent="0.2">
      <c r="A120" t="s">
        <v>289</v>
      </c>
      <c r="B120">
        <f>[4]p29!B120</f>
        <v>640000</v>
      </c>
    </row>
    <row r="121" spans="1:2" x14ac:dyDescent="0.2">
      <c r="A121" t="s">
        <v>290</v>
      </c>
      <c r="B121">
        <f>[4]p29!B121</f>
        <v>14810419.973348999</v>
      </c>
    </row>
    <row r="122" spans="1:2" x14ac:dyDescent="0.2">
      <c r="A122" t="s">
        <v>291</v>
      </c>
      <c r="B122">
        <f>[4]p29!B122</f>
        <v>593697.45922554366</v>
      </c>
    </row>
    <row r="123" spans="1:2" x14ac:dyDescent="0.2">
      <c r="A123" t="s">
        <v>292</v>
      </c>
      <c r="B123">
        <f>[4]p29!B123</f>
        <v>0</v>
      </c>
    </row>
    <row r="124" spans="1:2" x14ac:dyDescent="0.2">
      <c r="A124" t="s">
        <v>293</v>
      </c>
      <c r="B124">
        <f>[4]p29!B124</f>
        <v>94570.717243637249</v>
      </c>
    </row>
    <row r="125" spans="1:2" x14ac:dyDescent="0.2">
      <c r="A125" t="s">
        <v>294</v>
      </c>
      <c r="B125">
        <f>[4]p29!B125</f>
        <v>165574.57931350879</v>
      </c>
    </row>
    <row r="126" spans="1:2" x14ac:dyDescent="0.2">
      <c r="A126" t="s">
        <v>295</v>
      </c>
      <c r="B126">
        <f>[4]p29!B126</f>
        <v>190346.17527889422</v>
      </c>
    </row>
    <row r="127" spans="1:2" x14ac:dyDescent="0.2">
      <c r="A127" t="s">
        <v>296</v>
      </c>
      <c r="B127">
        <f>[4]p29!B127</f>
        <v>56991</v>
      </c>
    </row>
    <row r="128" spans="1:2" x14ac:dyDescent="0.2">
      <c r="A128" t="s">
        <v>297</v>
      </c>
      <c r="B128">
        <f>[4]p29!B128</f>
        <v>27460</v>
      </c>
    </row>
    <row r="129" spans="1:2" x14ac:dyDescent="0.2">
      <c r="A129" t="s">
        <v>298</v>
      </c>
      <c r="B129">
        <f>[4]p29!B129</f>
        <v>22252</v>
      </c>
    </row>
    <row r="130" spans="1:2" x14ac:dyDescent="0.2">
      <c r="A130" t="s">
        <v>299</v>
      </c>
      <c r="B130">
        <f>[4]p29!B130</f>
        <v>39875</v>
      </c>
    </row>
    <row r="131" spans="1:2" x14ac:dyDescent="0.2">
      <c r="A131" t="s">
        <v>300</v>
      </c>
      <c r="B131">
        <f>[4]p29!B131</f>
        <v>55338</v>
      </c>
    </row>
    <row r="132" spans="1:2" x14ac:dyDescent="0.2">
      <c r="A132" t="s">
        <v>301</v>
      </c>
      <c r="B132">
        <f>[4]p29!B132</f>
        <v>128109</v>
      </c>
    </row>
    <row r="133" spans="1:2" x14ac:dyDescent="0.2">
      <c r="A133" t="s">
        <v>302</v>
      </c>
      <c r="B133">
        <f>[4]p29!B133</f>
        <v>56991</v>
      </c>
    </row>
    <row r="134" spans="1:2" x14ac:dyDescent="0.2">
      <c r="A134" t="s">
        <v>303</v>
      </c>
      <c r="B134">
        <f>[4]p29!B134</f>
        <v>27460</v>
      </c>
    </row>
    <row r="135" spans="1:2" x14ac:dyDescent="0.2">
      <c r="A135" t="s">
        <v>304</v>
      </c>
      <c r="B135">
        <f>[4]p29!B135</f>
        <v>22252</v>
      </c>
    </row>
    <row r="136" spans="1:2" x14ac:dyDescent="0.2">
      <c r="A136" t="s">
        <v>305</v>
      </c>
      <c r="B136">
        <f>[4]p29!B136</f>
        <v>39875</v>
      </c>
    </row>
    <row r="137" spans="1:2" x14ac:dyDescent="0.2">
      <c r="A137" t="s">
        <v>306</v>
      </c>
      <c r="B137">
        <f>[4]p29!B137</f>
        <v>55338</v>
      </c>
    </row>
    <row r="138" spans="1:2" x14ac:dyDescent="0.2">
      <c r="A138" t="s">
        <v>307</v>
      </c>
      <c r="B138">
        <f>[4]p29!B138</f>
        <v>128109</v>
      </c>
    </row>
    <row r="139" spans="1:2" x14ac:dyDescent="0.2">
      <c r="A139" t="s">
        <v>308</v>
      </c>
      <c r="B139">
        <f>[4]p29!B139</f>
        <v>0</v>
      </c>
    </row>
    <row r="140" spans="1:2" x14ac:dyDescent="0.2">
      <c r="A140" t="s">
        <v>309</v>
      </c>
      <c r="B140">
        <f>[4]p29!B140</f>
        <v>0</v>
      </c>
    </row>
    <row r="141" spans="1:2" x14ac:dyDescent="0.2">
      <c r="A141" t="s">
        <v>310</v>
      </c>
      <c r="B141">
        <f>[4]p29!B141</f>
        <v>0</v>
      </c>
    </row>
    <row r="142" spans="1:2" x14ac:dyDescent="0.2">
      <c r="A142" t="s">
        <v>311</v>
      </c>
      <c r="B142">
        <f>[4]p29!B142</f>
        <v>0</v>
      </c>
    </row>
    <row r="143" spans="1:2" x14ac:dyDescent="0.2">
      <c r="A143" t="s">
        <v>312</v>
      </c>
      <c r="B143">
        <f>[4]p29!B143</f>
        <v>0</v>
      </c>
    </row>
    <row r="144" spans="1:2" x14ac:dyDescent="0.2">
      <c r="A144" t="s">
        <v>313</v>
      </c>
      <c r="B144">
        <f>[4]p29!B144</f>
        <v>0</v>
      </c>
    </row>
    <row r="145" spans="1:2" x14ac:dyDescent="0.2">
      <c r="A145" t="s">
        <v>314</v>
      </c>
      <c r="B145">
        <f>[4]p29!B145</f>
        <v>272249052.31408495</v>
      </c>
    </row>
    <row r="146" spans="1:2" x14ac:dyDescent="0.2">
      <c r="A146" t="s">
        <v>315</v>
      </c>
      <c r="B146">
        <f>[4]p29!B146</f>
        <v>9789394.5765000004</v>
      </c>
    </row>
    <row r="147" spans="1:2" x14ac:dyDescent="0.2">
      <c r="A147" t="s">
        <v>316</v>
      </c>
      <c r="B147">
        <f>[4]p29!B147</f>
        <v>8329398.7080149986</v>
      </c>
    </row>
    <row r="148" spans="1:2" x14ac:dyDescent="0.2">
      <c r="A148" t="s">
        <v>317</v>
      </c>
      <c r="B148">
        <f>[4]p29!B148</f>
        <v>1222515.7083562498</v>
      </c>
    </row>
    <row r="149" spans="1:2" x14ac:dyDescent="0.2">
      <c r="A149" t="s">
        <v>318</v>
      </c>
      <c r="B149">
        <f>[4]p29!B149</f>
        <v>2367336.5640539997</v>
      </c>
    </row>
    <row r="150" spans="1:2" x14ac:dyDescent="0.2">
      <c r="A150" t="s">
        <v>319</v>
      </c>
      <c r="B150">
        <f>[4]p29!B150</f>
        <v>5023745.4653347507</v>
      </c>
    </row>
    <row r="151" spans="1:2" x14ac:dyDescent="0.2">
      <c r="A151" t="s">
        <v>320</v>
      </c>
      <c r="B151">
        <f>[4]p29!B151</f>
        <v>2614.5865090942884</v>
      </c>
    </row>
    <row r="152" spans="1:2" x14ac:dyDescent="0.2">
      <c r="A152" t="s">
        <v>321</v>
      </c>
      <c r="B152">
        <f>[4]p29!B152</f>
        <v>376.99479674030914</v>
      </c>
    </row>
    <row r="153" spans="1:2" x14ac:dyDescent="0.2">
      <c r="A153" t="s">
        <v>322</v>
      </c>
      <c r="B153">
        <f>[4]p29!B153</f>
        <v>210.36902946735654</v>
      </c>
    </row>
    <row r="154" spans="1:2" x14ac:dyDescent="0.2">
      <c r="A154" t="s">
        <v>323</v>
      </c>
      <c r="B154">
        <f>[4]p29!B154</f>
        <v>19.934321391875557</v>
      </c>
    </row>
    <row r="155" spans="1:2" x14ac:dyDescent="0.2">
      <c r="A155" t="s">
        <v>324</v>
      </c>
      <c r="B155">
        <f>[4]p29!B155</f>
        <v>23.504647611315953</v>
      </c>
    </row>
    <row r="156" spans="1:2" x14ac:dyDescent="0.2">
      <c r="A156" t="s">
        <v>325</v>
      </c>
      <c r="B156">
        <f>[4]p29!B156</f>
        <v>29.452718495336651</v>
      </c>
    </row>
    <row r="157" spans="1:2" x14ac:dyDescent="0.2">
      <c r="A157" t="s">
        <v>326</v>
      </c>
      <c r="B157">
        <f>[4]p29!B157</f>
        <v>23999994</v>
      </c>
    </row>
    <row r="158" spans="1:2" x14ac:dyDescent="0.2">
      <c r="A158" t="s">
        <v>327</v>
      </c>
      <c r="B158">
        <f>[4]p29!B158</f>
        <v>1200000</v>
      </c>
    </row>
    <row r="159" spans="1:2" x14ac:dyDescent="0.2">
      <c r="A159" t="s">
        <v>328</v>
      </c>
      <c r="B159">
        <f>[4]p29!B159</f>
        <v>1200003</v>
      </c>
    </row>
    <row r="160" spans="1:2" x14ac:dyDescent="0.2">
      <c r="A160" t="s">
        <v>329</v>
      </c>
      <c r="B160">
        <f>[4]p29!B160</f>
        <v>119999.67999999999</v>
      </c>
    </row>
    <row r="161" spans="1:2" x14ac:dyDescent="0.2">
      <c r="A161" t="s">
        <v>330</v>
      </c>
      <c r="B161">
        <f>[4]p29!B161</f>
        <v>239999.63</v>
      </c>
    </row>
    <row r="162" spans="1:2" x14ac:dyDescent="0.2">
      <c r="A162" t="s">
        <v>331</v>
      </c>
      <c r="B162">
        <f>[4]p29!B162</f>
        <v>660000</v>
      </c>
    </row>
    <row r="163" spans="1:2" x14ac:dyDescent="0.2">
      <c r="A163" t="s">
        <v>332</v>
      </c>
      <c r="B163">
        <f>[4]p29!B163</f>
        <v>24502414.708267648</v>
      </c>
    </row>
    <row r="164" spans="1:2" x14ac:dyDescent="0.2">
      <c r="A164" t="s">
        <v>333</v>
      </c>
      <c r="B164">
        <f>[4]p29!B164</f>
        <v>0</v>
      </c>
    </row>
    <row r="165" spans="1:2" x14ac:dyDescent="0.2">
      <c r="A165" t="s">
        <v>334</v>
      </c>
      <c r="B165">
        <f>[4]p29!B165</f>
        <v>766304.68113737984</v>
      </c>
    </row>
    <row r="166" spans="1:2" x14ac:dyDescent="0.2">
      <c r="A166" t="s">
        <v>335</v>
      </c>
      <c r="B166">
        <f>[4]p29!B166</f>
        <v>140589.30646096874</v>
      </c>
    </row>
    <row r="167" spans="1:2" x14ac:dyDescent="0.2">
      <c r="A167" t="s">
        <v>336</v>
      </c>
      <c r="B167">
        <f>[4]p29!B167</f>
        <v>272243.70486620994</v>
      </c>
    </row>
    <row r="168" spans="1:2" x14ac:dyDescent="0.2">
      <c r="A168" t="s">
        <v>337</v>
      </c>
      <c r="B168">
        <f>[4]p29!B168</f>
        <v>0</v>
      </c>
    </row>
    <row r="169" spans="1:2" x14ac:dyDescent="0.2">
      <c r="A169" t="s">
        <v>338</v>
      </c>
      <c r="B169">
        <f>[4]p29!B169</f>
        <v>3</v>
      </c>
    </row>
    <row r="170" spans="1:2" x14ac:dyDescent="0.2">
      <c r="A170" t="s">
        <v>339</v>
      </c>
      <c r="B170">
        <f>[4]p29!B170</f>
        <v>6</v>
      </c>
    </row>
    <row r="171" spans="1:2" x14ac:dyDescent="0.2">
      <c r="A171" t="s">
        <v>340</v>
      </c>
      <c r="B171">
        <f>[4]p29!B171</f>
        <v>148828</v>
      </c>
    </row>
    <row r="172" spans="1:2" x14ac:dyDescent="0.2">
      <c r="A172" t="s">
        <v>341</v>
      </c>
      <c r="B172">
        <f>[4]p29!B172</f>
        <v>7608124.7000000002</v>
      </c>
    </row>
    <row r="173" spans="1:2" x14ac:dyDescent="0.2">
      <c r="A173" t="s">
        <v>342</v>
      </c>
      <c r="B173">
        <f>[4]p29!B173</f>
        <v>13391872.9</v>
      </c>
    </row>
    <row r="174" spans="1:2" x14ac:dyDescent="0.2">
      <c r="A174" t="s">
        <v>343</v>
      </c>
      <c r="B174">
        <f>[4]p29!B174</f>
        <v>278186</v>
      </c>
    </row>
    <row r="175" spans="1:2" x14ac:dyDescent="0.2">
      <c r="A175" t="s">
        <v>344</v>
      </c>
      <c r="B175">
        <f>[4]p29!B175</f>
        <v>7608124.7000000002</v>
      </c>
    </row>
    <row r="176" spans="1:2" x14ac:dyDescent="0.2">
      <c r="A176" t="s">
        <v>345</v>
      </c>
      <c r="B176">
        <f>[4]p29!B176</f>
        <v>25169213.300000001</v>
      </c>
    </row>
    <row r="177" spans="1:2" x14ac:dyDescent="0.2">
      <c r="A177" t="s">
        <v>346</v>
      </c>
      <c r="B177">
        <f>[4]p29!B177</f>
        <v>274709</v>
      </c>
    </row>
    <row r="178" spans="1:2" x14ac:dyDescent="0.2">
      <c r="A178" t="s">
        <v>347</v>
      </c>
      <c r="B178">
        <f>[4]p29!B178</f>
        <v>7315410.8571428563</v>
      </c>
    </row>
    <row r="179" spans="1:2" x14ac:dyDescent="0.2">
      <c r="A179" t="s">
        <v>348</v>
      </c>
      <c r="B179">
        <f>[4]p29!B179</f>
        <v>24103521</v>
      </c>
    </row>
    <row r="180" spans="1:2" x14ac:dyDescent="0.2">
      <c r="A180" t="s">
        <v>349</v>
      </c>
      <c r="B180">
        <f>[4]p29!B180</f>
        <v>202522</v>
      </c>
    </row>
    <row r="181" spans="1:2" x14ac:dyDescent="0.2">
      <c r="A181" t="s">
        <v>350</v>
      </c>
      <c r="B181">
        <f>[4]p29!B181</f>
        <v>1879772</v>
      </c>
    </row>
    <row r="182" spans="1:2" x14ac:dyDescent="0.2">
      <c r="A182" t="s">
        <v>351</v>
      </c>
      <c r="B182">
        <f>[4]p29!B182</f>
        <v>4120228</v>
      </c>
    </row>
    <row r="183" spans="1:2" x14ac:dyDescent="0.2">
      <c r="A183" t="s">
        <v>352</v>
      </c>
      <c r="B183">
        <f>[4]p29!B183</f>
        <v>333061</v>
      </c>
    </row>
    <row r="184" spans="1:2" x14ac:dyDescent="0.2">
      <c r="A184" t="s">
        <v>353</v>
      </c>
      <c r="B184">
        <f>[4]p29!B184</f>
        <v>1879772</v>
      </c>
    </row>
    <row r="185" spans="1:2" x14ac:dyDescent="0.2">
      <c r="A185" t="s">
        <v>354</v>
      </c>
      <c r="B185">
        <f>[4]p29!B185</f>
        <v>6766255</v>
      </c>
    </row>
    <row r="186" spans="1:2" x14ac:dyDescent="0.2">
      <c r="A186" t="s">
        <v>355</v>
      </c>
      <c r="B186">
        <f>[4]p29!B186</f>
        <v>328898</v>
      </c>
    </row>
    <row r="187" spans="1:2" x14ac:dyDescent="0.2">
      <c r="A187" t="s">
        <v>356</v>
      </c>
      <c r="B187">
        <f>[4]p29!B187</f>
        <v>1871446</v>
      </c>
    </row>
    <row r="188" spans="1:2" x14ac:dyDescent="0.2">
      <c r="A188" t="s">
        <v>357</v>
      </c>
      <c r="B188">
        <f>[4]p29!B188</f>
        <v>6678811</v>
      </c>
    </row>
    <row r="189" spans="1:2" x14ac:dyDescent="0.2">
      <c r="A189" t="s">
        <v>358</v>
      </c>
      <c r="B189">
        <f>[4]p29!B189</f>
        <v>0</v>
      </c>
    </row>
    <row r="190" spans="1:2" x14ac:dyDescent="0.2">
      <c r="A190" t="s">
        <v>359</v>
      </c>
      <c r="B190">
        <f>[4]p29!B190</f>
        <v>0</v>
      </c>
    </row>
    <row r="191" spans="1:2" x14ac:dyDescent="0.2">
      <c r="A191" t="s">
        <v>360</v>
      </c>
      <c r="B191">
        <f>[4]p29!B191</f>
        <v>0</v>
      </c>
    </row>
    <row r="192" spans="1:2" x14ac:dyDescent="0.2">
      <c r="A192" t="s">
        <v>361</v>
      </c>
      <c r="B192">
        <f>[4]p29!B192</f>
        <v>90025</v>
      </c>
    </row>
    <row r="193" spans="1:2" x14ac:dyDescent="0.2">
      <c r="A193" t="s">
        <v>362</v>
      </c>
      <c r="B193">
        <f>[4]p29!B193</f>
        <v>12702746</v>
      </c>
    </row>
    <row r="194" spans="1:2" x14ac:dyDescent="0.2">
      <c r="A194" t="s">
        <v>363</v>
      </c>
      <c r="B194">
        <f>[4]p29!B194</f>
        <v>141.10246458999652</v>
      </c>
    </row>
    <row r="195" spans="1:2" x14ac:dyDescent="0.2">
      <c r="A195" t="s">
        <v>364</v>
      </c>
      <c r="B195">
        <f>[4]p29!B195</f>
        <v>0</v>
      </c>
    </row>
    <row r="196" spans="1:2" x14ac:dyDescent="0.2">
      <c r="A196" t="s">
        <v>365</v>
      </c>
      <c r="B196">
        <f>[4]p29!B196</f>
        <v>0</v>
      </c>
    </row>
    <row r="197" spans="1:2" x14ac:dyDescent="0.2">
      <c r="A197" t="s">
        <v>366</v>
      </c>
      <c r="B197">
        <f>[4]p29!B197</f>
        <v>0</v>
      </c>
    </row>
    <row r="198" spans="1:2" x14ac:dyDescent="0.2">
      <c r="A198" t="s">
        <v>367</v>
      </c>
      <c r="B198">
        <f>[4]p29!B198</f>
        <v>0</v>
      </c>
    </row>
    <row r="199" spans="1:2" x14ac:dyDescent="0.2">
      <c r="A199" t="s">
        <v>368</v>
      </c>
      <c r="B199">
        <f>[4]p29!B199</f>
        <v>0</v>
      </c>
    </row>
    <row r="200" spans="1:2" x14ac:dyDescent="0.2">
      <c r="A200" t="s">
        <v>369</v>
      </c>
      <c r="B200">
        <f>[4]p29!B200</f>
        <v>0</v>
      </c>
    </row>
    <row r="201" spans="1:2" x14ac:dyDescent="0.2">
      <c r="A201" t="s">
        <v>370</v>
      </c>
      <c r="B201">
        <f>[4]p29!B201</f>
        <v>9237</v>
      </c>
    </row>
    <row r="202" spans="1:2" x14ac:dyDescent="0.2">
      <c r="A202" t="s">
        <v>371</v>
      </c>
      <c r="B202">
        <f>[4]p29!B202</f>
        <v>273659</v>
      </c>
    </row>
    <row r="203" spans="1:2" x14ac:dyDescent="0.2">
      <c r="A203" t="s">
        <v>372</v>
      </c>
      <c r="B203">
        <f>[4]p29!B203</f>
        <v>29.626410957821868</v>
      </c>
    </row>
    <row r="204" spans="1:2" x14ac:dyDescent="0.2">
      <c r="A204" t="s">
        <v>373</v>
      </c>
      <c r="B204">
        <f>[4]p29!B204</f>
        <v>23766</v>
      </c>
    </row>
    <row r="205" spans="1:2" x14ac:dyDescent="0.2">
      <c r="A205" t="s">
        <v>374</v>
      </c>
      <c r="B205">
        <f>[4]p29!B205</f>
        <v>775399</v>
      </c>
    </row>
    <row r="206" spans="1:2" x14ac:dyDescent="0.2">
      <c r="A206" t="s">
        <v>375</v>
      </c>
      <c r="B206">
        <f>[4]p29!B206</f>
        <v>32.626410957821868</v>
      </c>
    </row>
    <row r="207" spans="1:2" x14ac:dyDescent="0.2">
      <c r="A207" t="s">
        <v>376</v>
      </c>
      <c r="B207">
        <f>[4]p29!B207</f>
        <v>128508</v>
      </c>
    </row>
    <row r="208" spans="1:2" x14ac:dyDescent="0.2">
      <c r="A208" t="s">
        <v>377</v>
      </c>
      <c r="B208">
        <f>[4]p29!B208</f>
        <v>239882</v>
      </c>
    </row>
    <row r="209" spans="1:2" x14ac:dyDescent="0.2">
      <c r="A209" t="s">
        <v>378</v>
      </c>
      <c r="B209">
        <f>[4]p29!B209</f>
        <v>0</v>
      </c>
    </row>
    <row r="210" spans="1:2" x14ac:dyDescent="0.2">
      <c r="A210" t="s">
        <v>379</v>
      </c>
      <c r="B210">
        <f>[4]p29!B210</f>
        <v>0</v>
      </c>
    </row>
    <row r="211" spans="1:2" x14ac:dyDescent="0.2">
      <c r="A211" t="s">
        <v>380</v>
      </c>
      <c r="B211">
        <f>[4]p29!B211</f>
        <v>580126.5</v>
      </c>
    </row>
    <row r="212" spans="1:2" x14ac:dyDescent="0.2">
      <c r="A212" t="s">
        <v>381</v>
      </c>
      <c r="B212">
        <f>[4]p29!B212</f>
        <v>813884</v>
      </c>
    </row>
    <row r="213" spans="1:2" x14ac:dyDescent="0.2">
      <c r="A213" t="s">
        <v>382</v>
      </c>
      <c r="B213">
        <f>[4]p29!B213</f>
        <v>24616091.145651001</v>
      </c>
    </row>
    <row r="214" spans="1:2" x14ac:dyDescent="0.2">
      <c r="A214" t="s">
        <v>137</v>
      </c>
      <c r="B214">
        <f>[4]p29!B214</f>
        <v>484260</v>
      </c>
    </row>
    <row r="215" spans="1:2" x14ac:dyDescent="0.2">
      <c r="A215" t="s">
        <v>383</v>
      </c>
      <c r="B215">
        <f>[4]p29!B215</f>
        <v>0</v>
      </c>
    </row>
    <row r="216" spans="1:2" x14ac:dyDescent="0.2">
      <c r="A216" t="s">
        <v>384</v>
      </c>
      <c r="B216">
        <f>[4]p29!B216</f>
        <v>25100351.145651001</v>
      </c>
    </row>
    <row r="217" spans="1:2" x14ac:dyDescent="0.2">
      <c r="A217" t="s">
        <v>385</v>
      </c>
      <c r="B217">
        <f>[4]p29!B217</f>
        <v>14549992</v>
      </c>
    </row>
    <row r="218" spans="1:2" x14ac:dyDescent="0.2">
      <c r="A218" t="s">
        <v>386</v>
      </c>
      <c r="B218">
        <f>[4]p29!B218</f>
        <v>948516.5</v>
      </c>
    </row>
    <row r="219" spans="1:2" x14ac:dyDescent="0.2">
      <c r="A219" t="s">
        <v>387</v>
      </c>
      <c r="B219">
        <f>[4]p29!B219</f>
        <v>3225883</v>
      </c>
    </row>
    <row r="220" spans="1:2" x14ac:dyDescent="0.2">
      <c r="A220" t="s">
        <v>388</v>
      </c>
      <c r="B220">
        <f>[4]p29!B220</f>
        <v>313053</v>
      </c>
    </row>
    <row r="221" spans="1:2" x14ac:dyDescent="0.2">
      <c r="A221" t="s">
        <v>145</v>
      </c>
      <c r="B221">
        <f>[4]p29!B221</f>
        <v>4500000</v>
      </c>
    </row>
    <row r="222" spans="1:2" x14ac:dyDescent="0.2">
      <c r="A222" t="s">
        <v>146</v>
      </c>
      <c r="B222">
        <f>[4]p29!B222</f>
        <v>562788</v>
      </c>
    </row>
    <row r="223" spans="1:2" x14ac:dyDescent="0.2">
      <c r="A223" t="s">
        <v>389</v>
      </c>
      <c r="B223">
        <f>[4]p29!B223</f>
        <v>138902</v>
      </c>
    </row>
    <row r="224" spans="1:2" x14ac:dyDescent="0.2">
      <c r="A224" t="s">
        <v>390</v>
      </c>
      <c r="B224">
        <f>[4]p29!B224</f>
        <v>0</v>
      </c>
    </row>
    <row r="225" spans="1:2" x14ac:dyDescent="0.2">
      <c r="A225" t="s">
        <v>391</v>
      </c>
      <c r="B225">
        <f>[4]p29!B225</f>
        <v>0</v>
      </c>
    </row>
    <row r="226" spans="1:2" x14ac:dyDescent="0.2">
      <c r="A226" t="s">
        <v>392</v>
      </c>
      <c r="B226">
        <f>[4]p29!B226</f>
        <v>1600000</v>
      </c>
    </row>
    <row r="227" spans="1:2" x14ac:dyDescent="0.2">
      <c r="A227" t="s">
        <v>152</v>
      </c>
      <c r="B227">
        <f>[4]p29!B227</f>
        <v>160000</v>
      </c>
    </row>
    <row r="228" spans="1:2" x14ac:dyDescent="0.2">
      <c r="A228" t="s">
        <v>393</v>
      </c>
      <c r="B228">
        <f>[4]p29!B228</f>
        <v>0</v>
      </c>
    </row>
    <row r="229" spans="1:2" x14ac:dyDescent="0.2">
      <c r="A229" t="s">
        <v>394</v>
      </c>
      <c r="B229">
        <f>[4]p29!B229</f>
        <v>196268</v>
      </c>
    </row>
    <row r="230" spans="1:2" x14ac:dyDescent="0.2">
      <c r="A230" t="s">
        <v>395</v>
      </c>
      <c r="B230">
        <f>[4]p29!B230</f>
        <v>1703258.0193213553</v>
      </c>
    </row>
    <row r="231" spans="1:2" x14ac:dyDescent="0.2">
      <c r="A231" t="s">
        <v>396</v>
      </c>
      <c r="B231">
        <f>[4]p29!B231</f>
        <v>27898660.519321356</v>
      </c>
    </row>
    <row r="232" spans="1:2" x14ac:dyDescent="0.2">
      <c r="A232" t="s">
        <v>397</v>
      </c>
      <c r="B232">
        <f>[4]p29!B232</f>
        <v>-2798309.3736703545</v>
      </c>
    </row>
    <row r="233" spans="1:2" x14ac:dyDescent="0.2">
      <c r="A233" t="s">
        <v>398</v>
      </c>
      <c r="B233">
        <f>[4]p29!B233</f>
        <v>-951424</v>
      </c>
    </row>
    <row r="234" spans="1:2" x14ac:dyDescent="0.2">
      <c r="A234" t="s">
        <v>243</v>
      </c>
      <c r="B234">
        <f>[4]p29!B234</f>
        <v>-1846885.3736703545</v>
      </c>
    </row>
    <row r="235" spans="1:2" x14ac:dyDescent="0.2">
      <c r="A235" t="s">
        <v>399</v>
      </c>
      <c r="B235">
        <f>[4]p29!B235</f>
        <v>6250000</v>
      </c>
    </row>
    <row r="236" spans="1:2" x14ac:dyDescent="0.2">
      <c r="A236" t="s">
        <v>400</v>
      </c>
      <c r="B236">
        <f>[4]p29!B236</f>
        <v>11666666.666666668</v>
      </c>
    </row>
    <row r="237" spans="1:2" x14ac:dyDescent="0.2">
      <c r="A237" t="s">
        <v>401</v>
      </c>
      <c r="B237">
        <f>[4]p29!B237</f>
        <v>10000000</v>
      </c>
    </row>
    <row r="238" spans="1:2" x14ac:dyDescent="0.2">
      <c r="A238" t="s">
        <v>402</v>
      </c>
      <c r="B238">
        <f>[4]p29!B238</f>
        <v>400</v>
      </c>
    </row>
    <row r="239" spans="1:2" x14ac:dyDescent="0.2">
      <c r="A239" t="s">
        <v>403</v>
      </c>
      <c r="B239">
        <f>[4]p29!B239</f>
        <v>300</v>
      </c>
    </row>
    <row r="240" spans="1:2" x14ac:dyDescent="0.2">
      <c r="A240" t="s">
        <v>404</v>
      </c>
      <c r="B240">
        <f>[4]p29!B240</f>
        <v>1000</v>
      </c>
    </row>
    <row r="241" spans="1:2" x14ac:dyDescent="0.2">
      <c r="A241" t="s">
        <v>405</v>
      </c>
      <c r="B241">
        <f>[4]p29!B241</f>
        <v>1.4</v>
      </c>
    </row>
    <row r="242" spans="1:2" x14ac:dyDescent="0.2">
      <c r="A242" t="s">
        <v>406</v>
      </c>
      <c r="B242">
        <f>[4]p29!B242</f>
        <v>2.2799999999999998</v>
      </c>
    </row>
    <row r="243" spans="1:2" x14ac:dyDescent="0.2">
      <c r="A243" t="s">
        <v>407</v>
      </c>
      <c r="B243">
        <f>[4]p29!B243</f>
        <v>65532499</v>
      </c>
    </row>
    <row r="244" spans="1:2" x14ac:dyDescent="0.2">
      <c r="A244" t="s">
        <v>408</v>
      </c>
      <c r="B244">
        <f>[4]p29!B244</f>
        <v>40286048</v>
      </c>
    </row>
    <row r="245" spans="1:2" x14ac:dyDescent="0.2">
      <c r="A245" t="s">
        <v>409</v>
      </c>
      <c r="B245">
        <f>[4]p29!B245</f>
        <v>45000</v>
      </c>
    </row>
    <row r="246" spans="1:2" x14ac:dyDescent="0.2">
      <c r="A246" t="s">
        <v>410</v>
      </c>
      <c r="B246">
        <f>[4]p29!B246</f>
        <v>0</v>
      </c>
    </row>
    <row r="247" spans="1:2" x14ac:dyDescent="0.2">
      <c r="A247" t="s">
        <v>411</v>
      </c>
      <c r="B247">
        <f>[4]p29!B247</f>
        <v>3.9</v>
      </c>
    </row>
    <row r="248" spans="1:2" x14ac:dyDescent="0.2">
      <c r="A248" t="s">
        <v>412</v>
      </c>
      <c r="B248">
        <f>[4]p29!B248</f>
        <v>3.9</v>
      </c>
    </row>
    <row r="249" spans="1:2" x14ac:dyDescent="0.2">
      <c r="A249" t="s">
        <v>413</v>
      </c>
      <c r="B249">
        <f>[4]p29!B249</f>
        <v>0</v>
      </c>
    </row>
    <row r="250" spans="1:2" x14ac:dyDescent="0.2">
      <c r="A250" t="s">
        <v>414</v>
      </c>
      <c r="B250">
        <f>[4]p29!B250</f>
        <v>0</v>
      </c>
    </row>
    <row r="251" spans="1:2" x14ac:dyDescent="0.2">
      <c r="A251" t="s">
        <v>415</v>
      </c>
      <c r="B251">
        <f>[4]p29!B251</f>
        <v>0</v>
      </c>
    </row>
    <row r="252" spans="1:2" x14ac:dyDescent="0.2">
      <c r="A252" t="s">
        <v>416</v>
      </c>
      <c r="B252">
        <f>[4]p29!B252</f>
        <v>0</v>
      </c>
    </row>
    <row r="253" spans="1:2" x14ac:dyDescent="0.2">
      <c r="A253" t="s">
        <v>417</v>
      </c>
      <c r="B253">
        <f>[4]p29!B253</f>
        <v>0</v>
      </c>
    </row>
    <row r="254" spans="1:2" x14ac:dyDescent="0.2">
      <c r="A254" t="s">
        <v>418</v>
      </c>
      <c r="B254">
        <f>[4]p29!B254</f>
        <v>0</v>
      </c>
    </row>
    <row r="255" spans="1:2" x14ac:dyDescent="0.2">
      <c r="A255" t="s">
        <v>419</v>
      </c>
      <c r="B255">
        <f>[4]p29!B255</f>
        <v>0</v>
      </c>
    </row>
    <row r="256" spans="1:2" x14ac:dyDescent="0.2">
      <c r="A256" t="s">
        <v>420</v>
      </c>
      <c r="B256">
        <f>[4]p29!B256</f>
        <v>0</v>
      </c>
    </row>
    <row r="257" spans="1:2" x14ac:dyDescent="0.2">
      <c r="A257" t="s">
        <v>421</v>
      </c>
      <c r="B257">
        <f>[4]p29!B257</f>
        <v>0</v>
      </c>
    </row>
    <row r="258" spans="1:2" x14ac:dyDescent="0.2">
      <c r="A258" t="s">
        <v>422</v>
      </c>
      <c r="B258">
        <f>[4]p29!B258</f>
        <v>0</v>
      </c>
    </row>
    <row r="259" spans="1:2" x14ac:dyDescent="0.2">
      <c r="A259" t="s">
        <v>423</v>
      </c>
      <c r="B259">
        <f>[4]p29!B259</f>
        <v>5</v>
      </c>
    </row>
    <row r="260" spans="1:2" x14ac:dyDescent="0.2">
      <c r="A260" t="s">
        <v>1065</v>
      </c>
      <c r="B260">
        <f>[4]p29!B260</f>
        <v>12.358030179848699</v>
      </c>
    </row>
    <row r="261" spans="1:2" x14ac:dyDescent="0.2">
      <c r="A261" t="s">
        <v>1066</v>
      </c>
      <c r="B261">
        <f>[4]p29!B261</f>
        <v>20.306633059489567</v>
      </c>
    </row>
    <row r="262" spans="1:2" x14ac:dyDescent="0.2">
      <c r="A262" t="s">
        <v>227</v>
      </c>
      <c r="B262">
        <f>[4]p29!B262</f>
        <v>87</v>
      </c>
    </row>
    <row r="263" spans="1:2" x14ac:dyDescent="0.2">
      <c r="A263" t="s">
        <v>228</v>
      </c>
      <c r="B263">
        <f>[4]p29!B263</f>
        <v>88</v>
      </c>
    </row>
    <row r="264" spans="1:2" x14ac:dyDescent="0.2">
      <c r="A264" t="s">
        <v>346</v>
      </c>
      <c r="B264">
        <f>[4]p29!B264</f>
        <v>274709</v>
      </c>
    </row>
    <row r="265" spans="1:2" x14ac:dyDescent="0.2">
      <c r="A265" t="s">
        <v>355</v>
      </c>
      <c r="B265">
        <f>[4]p29!B265</f>
        <v>328898</v>
      </c>
    </row>
    <row r="266" spans="1:2" x14ac:dyDescent="0.2">
      <c r="A266" t="s">
        <v>338</v>
      </c>
      <c r="B266">
        <f>[4]p29!B266</f>
        <v>3</v>
      </c>
    </row>
    <row r="267" spans="1:2" x14ac:dyDescent="0.2">
      <c r="A267" t="s">
        <v>339</v>
      </c>
      <c r="B267">
        <f>[4]p29!B267</f>
        <v>6</v>
      </c>
    </row>
    <row r="268" spans="1:2" x14ac:dyDescent="0.2">
      <c r="A268" t="s">
        <v>1067</v>
      </c>
      <c r="B268">
        <f>[4]p29!B268</f>
        <v>659301.6</v>
      </c>
    </row>
    <row r="269" spans="1:2" x14ac:dyDescent="0.2">
      <c r="A269" t="s">
        <v>1068</v>
      </c>
      <c r="B269">
        <f>[4]p29!B269</f>
        <v>986694</v>
      </c>
    </row>
    <row r="270" spans="1:2" x14ac:dyDescent="0.2">
      <c r="A270" t="s">
        <v>1069</v>
      </c>
      <c r="B270">
        <f>[4]p29!B270</f>
        <v>-3746110.4066645601</v>
      </c>
    </row>
    <row r="271" spans="1:2" x14ac:dyDescent="0.2">
      <c r="A271" t="s">
        <v>1070</v>
      </c>
      <c r="B271">
        <f>[4]p29!B271</f>
        <v>0.54466089261198503</v>
      </c>
    </row>
    <row r="272" spans="1:2" x14ac:dyDescent="0.2">
      <c r="A272" t="s">
        <v>1071</v>
      </c>
      <c r="B272">
        <f>[4]p29!B272</f>
        <v>0.75151942142644623</v>
      </c>
    </row>
    <row r="273" spans="1:2" x14ac:dyDescent="0.2">
      <c r="A273" t="s">
        <v>1072</v>
      </c>
      <c r="B273">
        <f>[4]p29!B273</f>
        <v>0.40886468384887759</v>
      </c>
    </row>
    <row r="274" spans="1:2" x14ac:dyDescent="0.2">
      <c r="A274" t="s">
        <v>1073</v>
      </c>
      <c r="B274">
        <f>[4]p29!B274</f>
        <v>0.41313388708273396</v>
      </c>
    </row>
    <row r="275" spans="1:2" x14ac:dyDescent="0.2">
      <c r="A275" t="s">
        <v>1087</v>
      </c>
      <c r="B275">
        <f>[4]p29!B275</f>
        <v>0.47643692212594441</v>
      </c>
    </row>
    <row r="276" spans="1:2" x14ac:dyDescent="0.2">
      <c r="A276" t="s">
        <v>1088</v>
      </c>
      <c r="B276">
        <f>[4]p29!B276</f>
        <v>0.44156505061758922</v>
      </c>
    </row>
    <row r="277" spans="1:2" x14ac:dyDescent="0.2">
      <c r="A277" t="s">
        <v>1091</v>
      </c>
      <c r="B277">
        <f>[4]p29!B277</f>
        <v>-2452371.3736703545</v>
      </c>
    </row>
    <row r="278" spans="1:2" x14ac:dyDescent="0.2">
      <c r="A278" t="s">
        <v>1092</v>
      </c>
      <c r="B278">
        <f>[4]p29!B278</f>
        <v>0.77050169273246538</v>
      </c>
    </row>
    <row r="279" spans="1:2" x14ac:dyDescent="0.2">
      <c r="A279" t="s">
        <v>1093</v>
      </c>
      <c r="B279">
        <f>[4]p29!B279</f>
        <v>0.43518834005932427</v>
      </c>
    </row>
    <row r="280" spans="1:2" x14ac:dyDescent="0.2">
      <c r="A280" t="s">
        <v>1094</v>
      </c>
      <c r="B280">
        <f>[4]p29!B280</f>
        <v>0.56481165994067573</v>
      </c>
    </row>
    <row r="281" spans="1:2" x14ac:dyDescent="0.2">
      <c r="A281" t="s">
        <v>1099</v>
      </c>
      <c r="B281">
        <f>[4]p29!B281</f>
        <v>6.0191999999999996E-2</v>
      </c>
    </row>
    <row r="282" spans="1:2" x14ac:dyDescent="0.2">
      <c r="A282" t="s">
        <v>1100</v>
      </c>
      <c r="B282">
        <f>[4]p29!B282</f>
        <v>0.11155752539098698</v>
      </c>
    </row>
    <row r="283" spans="1:2" x14ac:dyDescent="0.2">
      <c r="A283" t="s">
        <v>1095</v>
      </c>
      <c r="B283">
        <f>[4]p29!B283</f>
        <v>25246451</v>
      </c>
    </row>
    <row r="284" spans="1:2" x14ac:dyDescent="0.2">
      <c r="A284" t="s">
        <v>1096</v>
      </c>
      <c r="B284">
        <f>[4]p29!B284</f>
        <v>32766249.88384822</v>
      </c>
    </row>
    <row r="285" spans="1:2" x14ac:dyDescent="0.2">
      <c r="A285" t="s">
        <v>1097</v>
      </c>
      <c r="B285">
        <f>[4]p29!B285</f>
        <v>1293739.0329942056</v>
      </c>
    </row>
    <row r="286" spans="1:2" x14ac:dyDescent="0.2">
      <c r="A286" t="s">
        <v>1101</v>
      </c>
      <c r="B286">
        <f>[4]p29!B286</f>
        <v>0</v>
      </c>
    </row>
    <row r="287" spans="1:2" x14ac:dyDescent="0.2">
      <c r="A287" t="s">
        <v>1102</v>
      </c>
      <c r="B287">
        <f>[4]p29!B287</f>
        <v>0</v>
      </c>
    </row>
    <row r="288" spans="1:2" x14ac:dyDescent="0.2">
      <c r="A288" t="s">
        <v>1103</v>
      </c>
      <c r="B288">
        <f>[4]p29!B288</f>
        <v>0</v>
      </c>
    </row>
    <row r="289" spans="1:2" x14ac:dyDescent="0.2">
      <c r="A289" t="s">
        <v>1069</v>
      </c>
      <c r="B289">
        <f>[4]p29!B289</f>
        <v>-3746110.4066645601</v>
      </c>
    </row>
    <row r="290" spans="1:2" x14ac:dyDescent="0.2">
      <c r="A290" t="s">
        <v>508</v>
      </c>
      <c r="B290">
        <f>[4]p29!B290</f>
        <v>8.920384765980828E-2</v>
      </c>
    </row>
    <row r="291" spans="1:2" x14ac:dyDescent="0.2">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761</v>
      </c>
    </row>
    <row r="2" spans="1:11" x14ac:dyDescent="0.2">
      <c r="A2">
        <v>30</v>
      </c>
      <c r="B2" t="s">
        <v>176</v>
      </c>
      <c r="C2" t="s">
        <v>177</v>
      </c>
      <c r="D2" t="s">
        <v>178</v>
      </c>
      <c r="E2" t="s">
        <v>8</v>
      </c>
      <c r="F2" t="s">
        <v>179</v>
      </c>
      <c r="G2" t="s">
        <v>10</v>
      </c>
      <c r="H2" t="s">
        <v>180</v>
      </c>
    </row>
    <row r="3" spans="1:11" x14ac:dyDescent="0.2">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
      <c r="A5" t="s">
        <v>183</v>
      </c>
      <c r="B5">
        <f>[4]p30!B5</f>
        <v>0</v>
      </c>
      <c r="C5">
        <f>[4]p30!C5</f>
        <v>0</v>
      </c>
      <c r="D5">
        <f>[4]p30!D5</f>
        <v>109187</v>
      </c>
      <c r="E5">
        <f>[4]p30!E5</f>
        <v>0</v>
      </c>
      <c r="F5">
        <f>[4]p30!F5</f>
        <v>0</v>
      </c>
      <c r="G5">
        <f>[4]p30!G5</f>
        <v>0</v>
      </c>
      <c r="H5">
        <f>[4]p30!H5</f>
        <v>0</v>
      </c>
      <c r="I5">
        <f>[4]p30!I5</f>
        <v>0</v>
      </c>
      <c r="J5">
        <f>[4]p30!J5</f>
        <v>0</v>
      </c>
      <c r="K5">
        <f>[4]p30!K5</f>
        <v>0</v>
      </c>
    </row>
    <row r="6" spans="1:11" x14ac:dyDescent="0.2">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
      <c r="A7" t="s">
        <v>185</v>
      </c>
      <c r="B7">
        <f>[4]p30!B7</f>
        <v>0</v>
      </c>
      <c r="C7">
        <f>[4]p30!C7</f>
        <v>0</v>
      </c>
      <c r="D7">
        <f>[4]p30!D7</f>
        <v>1475701</v>
      </c>
      <c r="E7">
        <f>[4]p30!E7</f>
        <v>0</v>
      </c>
      <c r="F7">
        <f>[4]p30!F7</f>
        <v>0</v>
      </c>
      <c r="G7">
        <f>[4]p30!G7</f>
        <v>0</v>
      </c>
      <c r="H7">
        <f>[4]p30!H7</f>
        <v>0</v>
      </c>
      <c r="I7">
        <f>[4]p30!I7</f>
        <v>0</v>
      </c>
      <c r="J7">
        <f>[4]p30!J7</f>
        <v>0</v>
      </c>
      <c r="K7">
        <f>[4]p30!K7</f>
        <v>0</v>
      </c>
    </row>
    <row r="8" spans="1:11" x14ac:dyDescent="0.2">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2">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2">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2">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2">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2">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2">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2">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2">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2">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2">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2">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2">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2">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2">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2">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2">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2">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2">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5" thickBot="1" x14ac:dyDescent="0.25">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x14ac:dyDescent="0.2">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2">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x14ac:dyDescent="0.2">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x14ac:dyDescent="0.2">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x14ac:dyDescent="0.2">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x14ac:dyDescent="0.2">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x14ac:dyDescent="0.2">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x14ac:dyDescent="0.2">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2">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2">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2">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2">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
      <c r="A76" t="s">
        <v>437</v>
      </c>
      <c r="B76">
        <f>[4]p30!B76</f>
        <v>0</v>
      </c>
      <c r="C76">
        <f>[4]p30!C76</f>
        <v>0</v>
      </c>
      <c r="D76">
        <f>[4]p30!D76</f>
        <v>0</v>
      </c>
      <c r="E76">
        <f>[4]p30!E76</f>
        <v>0</v>
      </c>
      <c r="F76">
        <f>[4]p30!F76</f>
        <v>0</v>
      </c>
      <c r="G76">
        <f>[4]p30!G76</f>
        <v>0</v>
      </c>
      <c r="H76">
        <f>[4]p30!H76</f>
        <v>0</v>
      </c>
      <c r="I76">
        <f>[4]p30!I76</f>
        <v>0</v>
      </c>
      <c r="J76">
        <f>[4]p30!J76</f>
        <v>0</v>
      </c>
      <c r="K76">
        <f>[4]p30!K76</f>
        <v>0</v>
      </c>
    </row>
    <row r="77" spans="1:13" ht="13.5" thickBot="1" x14ac:dyDescent="0.25">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2">
      <c r="A78" t="s">
        <v>247</v>
      </c>
      <c r="B78">
        <f>[4]p30!B78</f>
        <v>1</v>
      </c>
    </row>
    <row r="79" spans="1:13" x14ac:dyDescent="0.2">
      <c r="A79" t="s">
        <v>248</v>
      </c>
      <c r="B79">
        <f>[4]p30!B79</f>
        <v>45000</v>
      </c>
    </row>
    <row r="80" spans="1:13" x14ac:dyDescent="0.2">
      <c r="A80" t="s">
        <v>249</v>
      </c>
      <c r="B80">
        <f>[4]p30!B80</f>
        <v>45000</v>
      </c>
    </row>
    <row r="81" spans="1:2" x14ac:dyDescent="0.2">
      <c r="A81" t="s">
        <v>250</v>
      </c>
      <c r="B81">
        <f>[4]p30!B81</f>
        <v>0</v>
      </c>
    </row>
    <row r="82" spans="1:2" x14ac:dyDescent="0.2">
      <c r="A82" t="s">
        <v>251</v>
      </c>
      <c r="B82">
        <f>[4]p30!B82</f>
        <v>0</v>
      </c>
    </row>
    <row r="83" spans="1:2" x14ac:dyDescent="0.2">
      <c r="A83" t="s">
        <v>252</v>
      </c>
      <c r="B83">
        <f>[4]p30!B83</f>
        <v>0</v>
      </c>
    </row>
    <row r="84" spans="1:2" x14ac:dyDescent="0.2">
      <c r="A84" t="s">
        <v>253</v>
      </c>
      <c r="B84">
        <f>[4]p30!B84</f>
        <v>0</v>
      </c>
    </row>
    <row r="85" spans="1:2" x14ac:dyDescent="0.2">
      <c r="A85" t="s">
        <v>254</v>
      </c>
      <c r="B85">
        <f>[4]p30!B85</f>
        <v>55940</v>
      </c>
    </row>
    <row r="86" spans="1:2" x14ac:dyDescent="0.2">
      <c r="A86" t="s">
        <v>255</v>
      </c>
      <c r="B86">
        <f>[4]p30!B86</f>
        <v>29624</v>
      </c>
    </row>
    <row r="87" spans="1:2" x14ac:dyDescent="0.2">
      <c r="A87" t="s">
        <v>256</v>
      </c>
      <c r="B87">
        <f>[4]p30!B87</f>
        <v>21768</v>
      </c>
    </row>
    <row r="88" spans="1:2" x14ac:dyDescent="0.2">
      <c r="A88" t="s">
        <v>257</v>
      </c>
      <c r="B88">
        <f>[4]p30!B88</f>
        <v>36104</v>
      </c>
    </row>
    <row r="89" spans="1:2" x14ac:dyDescent="0.2">
      <c r="A89" t="s">
        <v>258</v>
      </c>
      <c r="B89">
        <f>[4]p30!B89</f>
        <v>41152</v>
      </c>
    </row>
    <row r="90" spans="1:2" x14ac:dyDescent="0.2">
      <c r="A90" t="s">
        <v>259</v>
      </c>
      <c r="B90">
        <f>[4]p30!B90</f>
        <v>105087</v>
      </c>
    </row>
    <row r="91" spans="1:2" x14ac:dyDescent="0.2">
      <c r="A91" t="s">
        <v>260</v>
      </c>
      <c r="B91">
        <f>[4]p30!B91</f>
        <v>55940</v>
      </c>
    </row>
    <row r="92" spans="1:2" x14ac:dyDescent="0.2">
      <c r="A92" t="s">
        <v>261</v>
      </c>
      <c r="B92">
        <f>[4]p30!B92</f>
        <v>29624</v>
      </c>
    </row>
    <row r="93" spans="1:2" x14ac:dyDescent="0.2">
      <c r="A93" t="s">
        <v>262</v>
      </c>
      <c r="B93">
        <f>[4]p30!B93</f>
        <v>21768</v>
      </c>
    </row>
    <row r="94" spans="1:2" x14ac:dyDescent="0.2">
      <c r="A94" t="s">
        <v>263</v>
      </c>
      <c r="B94">
        <f>[4]p30!B94</f>
        <v>36104</v>
      </c>
    </row>
    <row r="95" spans="1:2" x14ac:dyDescent="0.2">
      <c r="A95" t="s">
        <v>264</v>
      </c>
      <c r="B95">
        <f>[4]p30!B95</f>
        <v>41152</v>
      </c>
    </row>
    <row r="96" spans="1:2" x14ac:dyDescent="0.2">
      <c r="A96" t="s">
        <v>265</v>
      </c>
      <c r="B96">
        <f>[4]p30!B96</f>
        <v>105087</v>
      </c>
    </row>
    <row r="97" spans="1:2" x14ac:dyDescent="0.2">
      <c r="A97" t="s">
        <v>266</v>
      </c>
      <c r="B97">
        <f>[4]p30!B97</f>
        <v>0</v>
      </c>
    </row>
    <row r="98" spans="1:2" x14ac:dyDescent="0.2">
      <c r="A98" t="s">
        <v>267</v>
      </c>
      <c r="B98">
        <f>[4]p30!B98</f>
        <v>0</v>
      </c>
    </row>
    <row r="99" spans="1:2" x14ac:dyDescent="0.2">
      <c r="A99" t="s">
        <v>268</v>
      </c>
      <c r="B99">
        <f>[4]p30!B99</f>
        <v>0</v>
      </c>
    </row>
    <row r="100" spans="1:2" x14ac:dyDescent="0.2">
      <c r="A100" t="s">
        <v>269</v>
      </c>
      <c r="B100">
        <f>[4]p30!B100</f>
        <v>0</v>
      </c>
    </row>
    <row r="101" spans="1:2" x14ac:dyDescent="0.2">
      <c r="A101" t="s">
        <v>270</v>
      </c>
      <c r="B101">
        <f>[4]p30!B101</f>
        <v>0</v>
      </c>
    </row>
    <row r="102" spans="1:2" x14ac:dyDescent="0.2">
      <c r="A102" t="s">
        <v>271</v>
      </c>
      <c r="B102">
        <f>[4]p30!B102</f>
        <v>0</v>
      </c>
    </row>
    <row r="103" spans="1:2" x14ac:dyDescent="0.2">
      <c r="A103" t="s">
        <v>272</v>
      </c>
      <c r="B103">
        <f>[4]p30!B103</f>
        <v>184267920.22253996</v>
      </c>
    </row>
    <row r="104" spans="1:2" x14ac:dyDescent="0.2">
      <c r="A104" t="s">
        <v>273</v>
      </c>
      <c r="B104">
        <f>[4]p30!B104</f>
        <v>9425561.3530155011</v>
      </c>
    </row>
    <row r="105" spans="1:2" x14ac:dyDescent="0.2">
      <c r="A105" t="s">
        <v>274</v>
      </c>
      <c r="B105">
        <f>[4]p30!B105</f>
        <v>5703759.021807</v>
      </c>
    </row>
    <row r="106" spans="1:2" x14ac:dyDescent="0.2">
      <c r="A106" t="s">
        <v>275</v>
      </c>
      <c r="B106">
        <f>[4]p30!B106</f>
        <v>891956.87232497998</v>
      </c>
    </row>
    <row r="107" spans="1:2" x14ac:dyDescent="0.2">
      <c r="A107" t="s">
        <v>276</v>
      </c>
      <c r="B107">
        <f>[4]p30!B107</f>
        <v>1571215.3691572803</v>
      </c>
    </row>
    <row r="108" spans="1:2" x14ac:dyDescent="0.2">
      <c r="A108" t="s">
        <v>277</v>
      </c>
      <c r="B108">
        <f>[4]p30!B108</f>
        <v>3618940.3211704046</v>
      </c>
    </row>
    <row r="109" spans="1:2" x14ac:dyDescent="0.2">
      <c r="A109" t="s">
        <v>278</v>
      </c>
      <c r="B109">
        <f>[4]p30!B109</f>
        <v>1672.8572126195509</v>
      </c>
    </row>
    <row r="110" spans="1:2" x14ac:dyDescent="0.2">
      <c r="A110" t="s">
        <v>279</v>
      </c>
      <c r="B110">
        <f>[4]p30!B110</f>
        <v>260.70565957718418</v>
      </c>
    </row>
    <row r="111" spans="1:2" x14ac:dyDescent="0.2">
      <c r="A111" t="s">
        <v>280</v>
      </c>
      <c r="B111">
        <f>[4]p30!B111</f>
        <v>131.16721326221477</v>
      </c>
    </row>
    <row r="112" spans="1:2" x14ac:dyDescent="0.2">
      <c r="A112" t="s">
        <v>281</v>
      </c>
      <c r="B112">
        <f>[4]p30!B112</f>
        <v>12.942429094646631</v>
      </c>
    </row>
    <row r="113" spans="1:2" x14ac:dyDescent="0.2">
      <c r="A113" t="s">
        <v>282</v>
      </c>
      <c r="B113">
        <f>[4]p30!B113</f>
        <v>15.295598020946017</v>
      </c>
    </row>
    <row r="114" spans="1:2" x14ac:dyDescent="0.2">
      <c r="A114" t="s">
        <v>283</v>
      </c>
      <c r="B114">
        <f>[4]p30!B114</f>
        <v>19.609741052494893</v>
      </c>
    </row>
    <row r="115" spans="1:2" x14ac:dyDescent="0.2">
      <c r="A115" t="s">
        <v>284</v>
      </c>
      <c r="B115">
        <f>[4]p30!B115</f>
        <v>17999960</v>
      </c>
    </row>
    <row r="116" spans="1:2" x14ac:dyDescent="0.2">
      <c r="A116" t="s">
        <v>285</v>
      </c>
      <c r="B116">
        <f>[4]p30!B116</f>
        <v>960005.1</v>
      </c>
    </row>
    <row r="117" spans="1:2" x14ac:dyDescent="0.2">
      <c r="A117" t="s">
        <v>286</v>
      </c>
      <c r="B117">
        <f>[4]p30!B117</f>
        <v>959997</v>
      </c>
    </row>
    <row r="118" spans="1:2" x14ac:dyDescent="0.2">
      <c r="A118" t="s">
        <v>287</v>
      </c>
      <c r="B118">
        <f>[4]p30!B118</f>
        <v>119999.88</v>
      </c>
    </row>
    <row r="119" spans="1:2" x14ac:dyDescent="0.2">
      <c r="A119" t="s">
        <v>288</v>
      </c>
      <c r="B119">
        <f>[4]p30!B119</f>
        <v>239999.76</v>
      </c>
    </row>
    <row r="120" spans="1:2" x14ac:dyDescent="0.2">
      <c r="A120" t="s">
        <v>289</v>
      </c>
      <c r="B120">
        <f>[4]p30!B120</f>
        <v>640000</v>
      </c>
    </row>
    <row r="121" spans="1:2" x14ac:dyDescent="0.2">
      <c r="A121" t="s">
        <v>290</v>
      </c>
      <c r="B121">
        <f>[4]p30!B121</f>
        <v>16584112.820028596</v>
      </c>
    </row>
    <row r="122" spans="1:2" x14ac:dyDescent="0.2">
      <c r="A122" t="s">
        <v>291</v>
      </c>
      <c r="B122">
        <f>[4]p30!B122</f>
        <v>650363.73335806944</v>
      </c>
    </row>
    <row r="123" spans="1:2" x14ac:dyDescent="0.2">
      <c r="A123" t="s">
        <v>292</v>
      </c>
      <c r="B123">
        <f>[4]p30!B123</f>
        <v>0</v>
      </c>
    </row>
    <row r="124" spans="1:2" x14ac:dyDescent="0.2">
      <c r="A124" t="s">
        <v>293</v>
      </c>
      <c r="B124">
        <f>[4]p30!B124</f>
        <v>102575.0403173727</v>
      </c>
    </row>
    <row r="125" spans="1:2" x14ac:dyDescent="0.2">
      <c r="A125" t="s">
        <v>294</v>
      </c>
      <c r="B125">
        <f>[4]p30!B125</f>
        <v>180689.76745308726</v>
      </c>
    </row>
    <row r="126" spans="1:2" x14ac:dyDescent="0.2">
      <c r="A126" t="s">
        <v>295</v>
      </c>
      <c r="B126">
        <f>[4]p30!B126</f>
        <v>208089.06846729826</v>
      </c>
    </row>
    <row r="127" spans="1:2" x14ac:dyDescent="0.2">
      <c r="A127" t="s">
        <v>296</v>
      </c>
      <c r="B127">
        <f>[4]p30!B127</f>
        <v>56492</v>
      </c>
    </row>
    <row r="128" spans="1:2" x14ac:dyDescent="0.2">
      <c r="A128" t="s">
        <v>297</v>
      </c>
      <c r="B128">
        <f>[4]p30!B128</f>
        <v>28228</v>
      </c>
    </row>
    <row r="129" spans="1:2" x14ac:dyDescent="0.2">
      <c r="A129" t="s">
        <v>298</v>
      </c>
      <c r="B129">
        <f>[4]p30!B129</f>
        <v>21522</v>
      </c>
    </row>
    <row r="130" spans="1:2" x14ac:dyDescent="0.2">
      <c r="A130" t="s">
        <v>299</v>
      </c>
      <c r="B130">
        <f>[4]p30!B130</f>
        <v>38382</v>
      </c>
    </row>
    <row r="131" spans="1:2" x14ac:dyDescent="0.2">
      <c r="A131" t="s">
        <v>300</v>
      </c>
      <c r="B131">
        <f>[4]p30!B131</f>
        <v>53507</v>
      </c>
    </row>
    <row r="132" spans="1:2" x14ac:dyDescent="0.2">
      <c r="A132" t="s">
        <v>301</v>
      </c>
      <c r="B132">
        <f>[4]p30!B132</f>
        <v>124419</v>
      </c>
    </row>
    <row r="133" spans="1:2" x14ac:dyDescent="0.2">
      <c r="A133" t="s">
        <v>302</v>
      </c>
      <c r="B133">
        <f>[4]p30!B133</f>
        <v>56492</v>
      </c>
    </row>
    <row r="134" spans="1:2" x14ac:dyDescent="0.2">
      <c r="A134" t="s">
        <v>303</v>
      </c>
      <c r="B134">
        <f>[4]p30!B134</f>
        <v>28228</v>
      </c>
    </row>
    <row r="135" spans="1:2" x14ac:dyDescent="0.2">
      <c r="A135" t="s">
        <v>304</v>
      </c>
      <c r="B135">
        <f>[4]p30!B135</f>
        <v>21522</v>
      </c>
    </row>
    <row r="136" spans="1:2" x14ac:dyDescent="0.2">
      <c r="A136" t="s">
        <v>305</v>
      </c>
      <c r="B136">
        <f>[4]p30!B136</f>
        <v>38382</v>
      </c>
    </row>
    <row r="137" spans="1:2" x14ac:dyDescent="0.2">
      <c r="A137" t="s">
        <v>306</v>
      </c>
      <c r="B137">
        <f>[4]p30!B137</f>
        <v>53507</v>
      </c>
    </row>
    <row r="138" spans="1:2" x14ac:dyDescent="0.2">
      <c r="A138" t="s">
        <v>307</v>
      </c>
      <c r="B138">
        <f>[4]p30!B138</f>
        <v>124419</v>
      </c>
    </row>
    <row r="139" spans="1:2" x14ac:dyDescent="0.2">
      <c r="A139" t="s">
        <v>308</v>
      </c>
      <c r="B139">
        <f>[4]p30!B139</f>
        <v>0</v>
      </c>
    </row>
    <row r="140" spans="1:2" x14ac:dyDescent="0.2">
      <c r="A140" t="s">
        <v>309</v>
      </c>
      <c r="B140">
        <f>[4]p30!B140</f>
        <v>0</v>
      </c>
    </row>
    <row r="141" spans="1:2" x14ac:dyDescent="0.2">
      <c r="A141" t="s">
        <v>310</v>
      </c>
      <c r="B141">
        <f>[4]p30!B141</f>
        <v>0</v>
      </c>
    </row>
    <row r="142" spans="1:2" x14ac:dyDescent="0.2">
      <c r="A142" t="s">
        <v>311</v>
      </c>
      <c r="B142">
        <f>[4]p30!B142</f>
        <v>0</v>
      </c>
    </row>
    <row r="143" spans="1:2" x14ac:dyDescent="0.2">
      <c r="A143" t="s">
        <v>312</v>
      </c>
      <c r="B143">
        <f>[4]p30!B143</f>
        <v>0</v>
      </c>
    </row>
    <row r="144" spans="1:2" x14ac:dyDescent="0.2">
      <c r="A144" t="s">
        <v>313</v>
      </c>
      <c r="B144">
        <f>[4]p30!B144</f>
        <v>0</v>
      </c>
    </row>
    <row r="145" spans="1:2" x14ac:dyDescent="0.2">
      <c r="A145" t="s">
        <v>314</v>
      </c>
      <c r="B145">
        <f>[4]p30!B145</f>
        <v>283358567.78252101</v>
      </c>
    </row>
    <row r="146" spans="1:2" x14ac:dyDescent="0.2">
      <c r="A146" t="s">
        <v>315</v>
      </c>
      <c r="B146">
        <f>[4]p30!B146</f>
        <v>10566343.103085</v>
      </c>
    </row>
    <row r="147" spans="1:2" x14ac:dyDescent="0.2">
      <c r="A147" t="s">
        <v>316</v>
      </c>
      <c r="B147">
        <f>[4]p30!B147</f>
        <v>8458951.3276826236</v>
      </c>
    </row>
    <row r="148" spans="1:2" x14ac:dyDescent="0.2">
      <c r="A148" t="s">
        <v>317</v>
      </c>
      <c r="B148">
        <f>[4]p30!B148</f>
        <v>1235579.3809162648</v>
      </c>
    </row>
    <row r="149" spans="1:2" x14ac:dyDescent="0.2">
      <c r="A149" t="s">
        <v>318</v>
      </c>
      <c r="B149">
        <f>[4]p30!B149</f>
        <v>2403457.5049600503</v>
      </c>
    </row>
    <row r="150" spans="1:2" x14ac:dyDescent="0.2">
      <c r="A150" t="s">
        <v>319</v>
      </c>
      <c r="B150">
        <f>[4]p30!B150</f>
        <v>5122995.7021291126</v>
      </c>
    </row>
    <row r="151" spans="1:2" x14ac:dyDescent="0.2">
      <c r="A151" t="s">
        <v>320</v>
      </c>
      <c r="B151">
        <f>[4]p30!B151</f>
        <v>2501.9135886401382</v>
      </c>
    </row>
    <row r="152" spans="1:2" x14ac:dyDescent="0.2">
      <c r="A152" t="s">
        <v>321</v>
      </c>
      <c r="B152">
        <f>[4]p30!B152</f>
        <v>359.01778742565671</v>
      </c>
    </row>
    <row r="153" spans="1:2" x14ac:dyDescent="0.2">
      <c r="A153" t="s">
        <v>322</v>
      </c>
      <c r="B153">
        <f>[4]p30!B153</f>
        <v>196.17277001837448</v>
      </c>
    </row>
    <row r="154" spans="1:2" x14ac:dyDescent="0.2">
      <c r="A154" t="s">
        <v>323</v>
      </c>
      <c r="B154">
        <f>[4]p30!B154</f>
        <v>18.566351914801039</v>
      </c>
    </row>
    <row r="155" spans="1:2" x14ac:dyDescent="0.2">
      <c r="A155" t="s">
        <v>324</v>
      </c>
      <c r="B155">
        <f>[4]p30!B155</f>
        <v>21.942052262946682</v>
      </c>
    </row>
    <row r="156" spans="1:2" x14ac:dyDescent="0.2">
      <c r="A156" t="s">
        <v>325</v>
      </c>
      <c r="B156">
        <f>[4]p30!B156</f>
        <v>27.830836234547029</v>
      </c>
    </row>
    <row r="157" spans="1:2" x14ac:dyDescent="0.2">
      <c r="A157" t="s">
        <v>326</v>
      </c>
      <c r="B157">
        <f>[4]p30!B157</f>
        <v>23999976</v>
      </c>
    </row>
    <row r="158" spans="1:2" x14ac:dyDescent="0.2">
      <c r="A158" t="s">
        <v>327</v>
      </c>
      <c r="B158">
        <f>[4]p30!B158</f>
        <v>1199996.7</v>
      </c>
    </row>
    <row r="159" spans="1:2" x14ac:dyDescent="0.2">
      <c r="A159" t="s">
        <v>328</v>
      </c>
      <c r="B159">
        <f>[4]p30!B159</f>
        <v>1199999.7</v>
      </c>
    </row>
    <row r="160" spans="1:2" x14ac:dyDescent="0.2">
      <c r="A160" t="s">
        <v>329</v>
      </c>
      <c r="B160">
        <f>[4]p30!B160</f>
        <v>119999.88</v>
      </c>
    </row>
    <row r="161" spans="1:2" x14ac:dyDescent="0.2">
      <c r="A161" t="s">
        <v>330</v>
      </c>
      <c r="B161">
        <f>[4]p30!B161</f>
        <v>239999.76</v>
      </c>
    </row>
    <row r="162" spans="1:2" x14ac:dyDescent="0.2">
      <c r="A162" t="s">
        <v>331</v>
      </c>
      <c r="B162">
        <f>[4]p30!B162</f>
        <v>660000</v>
      </c>
    </row>
    <row r="163" spans="1:2" x14ac:dyDescent="0.2">
      <c r="A163" t="s">
        <v>332</v>
      </c>
      <c r="B163">
        <f>[4]p30!B163</f>
        <v>25502271.10042689</v>
      </c>
    </row>
    <row r="164" spans="1:2" x14ac:dyDescent="0.2">
      <c r="A164" t="s">
        <v>333</v>
      </c>
      <c r="B164">
        <f>[4]p30!B164</f>
        <v>0</v>
      </c>
    </row>
    <row r="165" spans="1:2" x14ac:dyDescent="0.2">
      <c r="A165" t="s">
        <v>334</v>
      </c>
      <c r="B165">
        <f>[4]p30!B165</f>
        <v>778223.52214680135</v>
      </c>
    </row>
    <row r="166" spans="1:2" x14ac:dyDescent="0.2">
      <c r="A166" t="s">
        <v>335</v>
      </c>
      <c r="B166">
        <f>[4]p30!B166</f>
        <v>142091.62880537048</v>
      </c>
    </row>
    <row r="167" spans="1:2" x14ac:dyDescent="0.2">
      <c r="A167" t="s">
        <v>336</v>
      </c>
      <c r="B167">
        <f>[4]p30!B167</f>
        <v>276397.61307040579</v>
      </c>
    </row>
    <row r="168" spans="1:2" x14ac:dyDescent="0.2">
      <c r="A168" t="s">
        <v>337</v>
      </c>
      <c r="B168">
        <f>[4]p30!B168</f>
        <v>0</v>
      </c>
    </row>
    <row r="169" spans="1:2" x14ac:dyDescent="0.2">
      <c r="A169" t="s">
        <v>338</v>
      </c>
      <c r="B169">
        <f>[4]p30!B169</f>
        <v>3</v>
      </c>
    </row>
    <row r="170" spans="1:2" x14ac:dyDescent="0.2">
      <c r="A170" t="s">
        <v>339</v>
      </c>
      <c r="B170">
        <f>[4]p30!B170</f>
        <v>6</v>
      </c>
    </row>
    <row r="171" spans="1:2" x14ac:dyDescent="0.2">
      <c r="A171" t="s">
        <v>340</v>
      </c>
      <c r="B171">
        <f>[4]p30!B171</f>
        <v>274709</v>
      </c>
    </row>
    <row r="172" spans="1:2" x14ac:dyDescent="0.2">
      <c r="A172" t="s">
        <v>341</v>
      </c>
      <c r="B172">
        <f>[4]p30!B172</f>
        <v>7586351.9999999991</v>
      </c>
    </row>
    <row r="173" spans="1:2" x14ac:dyDescent="0.2">
      <c r="A173" t="s">
        <v>342</v>
      </c>
      <c r="B173">
        <f>[4]p30!B173</f>
        <v>24050499.749999996</v>
      </c>
    </row>
    <row r="174" spans="1:2" x14ac:dyDescent="0.2">
      <c r="A174" t="s">
        <v>343</v>
      </c>
      <c r="B174">
        <f>[4]p30!B174</f>
        <v>274709</v>
      </c>
    </row>
    <row r="175" spans="1:2" x14ac:dyDescent="0.2">
      <c r="A175" t="s">
        <v>344</v>
      </c>
      <c r="B175">
        <f>[4]p30!B175</f>
        <v>7586351.9999999991</v>
      </c>
    </row>
    <row r="176" spans="1:2" x14ac:dyDescent="0.2">
      <c r="A176" t="s">
        <v>345</v>
      </c>
      <c r="B176">
        <f>[4]p30!B176</f>
        <v>24050499.749999996</v>
      </c>
    </row>
    <row r="177" spans="1:2" x14ac:dyDescent="0.2">
      <c r="A177" t="s">
        <v>346</v>
      </c>
      <c r="B177">
        <f>[4]p30!B177</f>
        <v>271275</v>
      </c>
    </row>
    <row r="178" spans="1:2" x14ac:dyDescent="0.2">
      <c r="A178" t="s">
        <v>347</v>
      </c>
      <c r="B178">
        <f>[4]p30!B178</f>
        <v>7788666.1192028997</v>
      </c>
    </row>
    <row r="179" spans="1:2" x14ac:dyDescent="0.2">
      <c r="A179" t="s">
        <v>348</v>
      </c>
      <c r="B179">
        <f>[4]p30!B179</f>
        <v>25494719.750000004</v>
      </c>
    </row>
    <row r="180" spans="1:2" x14ac:dyDescent="0.2">
      <c r="A180" t="s">
        <v>349</v>
      </c>
      <c r="B180">
        <f>[4]p30!B180</f>
        <v>328898</v>
      </c>
    </row>
    <row r="181" spans="1:2" x14ac:dyDescent="0.2">
      <c r="A181" t="s">
        <v>350</v>
      </c>
      <c r="B181">
        <f>[4]p30!B181</f>
        <v>1871446</v>
      </c>
    </row>
    <row r="182" spans="1:2" x14ac:dyDescent="0.2">
      <c r="A182" t="s">
        <v>351</v>
      </c>
      <c r="B182">
        <f>[4]p30!B182</f>
        <v>6678811</v>
      </c>
    </row>
    <row r="183" spans="1:2" x14ac:dyDescent="0.2">
      <c r="A183" t="s">
        <v>352</v>
      </c>
      <c r="B183">
        <f>[4]p30!B183</f>
        <v>328898</v>
      </c>
    </row>
    <row r="184" spans="1:2" x14ac:dyDescent="0.2">
      <c r="A184" t="s">
        <v>353</v>
      </c>
      <c r="B184">
        <f>[4]p30!B184</f>
        <v>1871446</v>
      </c>
    </row>
    <row r="185" spans="1:2" x14ac:dyDescent="0.2">
      <c r="A185" t="s">
        <v>354</v>
      </c>
      <c r="B185">
        <f>[4]p30!B185</f>
        <v>6678811</v>
      </c>
    </row>
    <row r="186" spans="1:2" x14ac:dyDescent="0.2">
      <c r="A186" t="s">
        <v>355</v>
      </c>
      <c r="B186">
        <f>[4]p30!B186</f>
        <v>324787</v>
      </c>
    </row>
    <row r="187" spans="1:2" x14ac:dyDescent="0.2">
      <c r="A187" t="s">
        <v>356</v>
      </c>
      <c r="B187">
        <f>[4]p30!B187</f>
        <v>1863224</v>
      </c>
    </row>
    <row r="188" spans="1:2" x14ac:dyDescent="0.2">
      <c r="A188" t="s">
        <v>357</v>
      </c>
      <c r="B188">
        <f>[4]p30!B188</f>
        <v>6621105</v>
      </c>
    </row>
    <row r="189" spans="1:2" x14ac:dyDescent="0.2">
      <c r="A189" t="s">
        <v>358</v>
      </c>
      <c r="B189">
        <f>[4]p30!B189</f>
        <v>0</v>
      </c>
    </row>
    <row r="190" spans="1:2" x14ac:dyDescent="0.2">
      <c r="A190" t="s">
        <v>359</v>
      </c>
      <c r="B190">
        <f>[4]p30!B190</f>
        <v>0</v>
      </c>
    </row>
    <row r="191" spans="1:2" x14ac:dyDescent="0.2">
      <c r="A191" t="s">
        <v>360</v>
      </c>
      <c r="B191">
        <f>[4]p30!B191</f>
        <v>0</v>
      </c>
    </row>
    <row r="192" spans="1:2" x14ac:dyDescent="0.2">
      <c r="A192" t="s">
        <v>361</v>
      </c>
      <c r="B192">
        <f>[4]p30!B192</f>
        <v>75059</v>
      </c>
    </row>
    <row r="193" spans="1:2" x14ac:dyDescent="0.2">
      <c r="A193" t="s">
        <v>362</v>
      </c>
      <c r="B193">
        <f>[4]p30!B193</f>
        <v>8644168.2000000011</v>
      </c>
    </row>
    <row r="194" spans="1:2" x14ac:dyDescent="0.2">
      <c r="A194" t="s">
        <v>363</v>
      </c>
      <c r="B194">
        <f>[4]p30!B194</f>
        <v>115.16496274239285</v>
      </c>
    </row>
    <row r="195" spans="1:2" x14ac:dyDescent="0.2">
      <c r="A195" t="s">
        <v>364</v>
      </c>
      <c r="B195">
        <f>[4]p30!B195</f>
        <v>0</v>
      </c>
    </row>
    <row r="196" spans="1:2" x14ac:dyDescent="0.2">
      <c r="A196" t="s">
        <v>365</v>
      </c>
      <c r="B196">
        <f>[4]p30!B196</f>
        <v>0</v>
      </c>
    </row>
    <row r="197" spans="1:2" x14ac:dyDescent="0.2">
      <c r="A197" t="s">
        <v>366</v>
      </c>
      <c r="B197">
        <f>[4]p30!B197</f>
        <v>0</v>
      </c>
    </row>
    <row r="198" spans="1:2" x14ac:dyDescent="0.2">
      <c r="A198" t="s">
        <v>367</v>
      </c>
      <c r="B198">
        <f>[4]p30!B198</f>
        <v>0</v>
      </c>
    </row>
    <row r="199" spans="1:2" x14ac:dyDescent="0.2">
      <c r="A199" t="s">
        <v>368</v>
      </c>
      <c r="B199">
        <f>[4]p30!B199</f>
        <v>0</v>
      </c>
    </row>
    <row r="200" spans="1:2" x14ac:dyDescent="0.2">
      <c r="A200" t="s">
        <v>369</v>
      </c>
      <c r="B200">
        <f>[4]p30!B200</f>
        <v>0</v>
      </c>
    </row>
    <row r="201" spans="1:2" x14ac:dyDescent="0.2">
      <c r="A201" t="s">
        <v>370</v>
      </c>
      <c r="B201">
        <f>[4]p30!B201</f>
        <v>39351</v>
      </c>
    </row>
    <row r="202" spans="1:2" x14ac:dyDescent="0.2">
      <c r="A202" t="s">
        <v>371</v>
      </c>
      <c r="B202">
        <f>[4]p30!B202</f>
        <v>1022995</v>
      </c>
    </row>
    <row r="203" spans="1:2" x14ac:dyDescent="0.2">
      <c r="A203" t="s">
        <v>372</v>
      </c>
      <c r="B203">
        <f>[4]p30!B203</f>
        <v>25.996682862163954</v>
      </c>
    </row>
    <row r="204" spans="1:2" x14ac:dyDescent="0.2">
      <c r="A204" t="s">
        <v>373</v>
      </c>
      <c r="B204">
        <f>[4]p30!B204</f>
        <v>0</v>
      </c>
    </row>
    <row r="205" spans="1:2" x14ac:dyDescent="0.2">
      <c r="A205" t="s">
        <v>374</v>
      </c>
      <c r="B205">
        <f>[4]p30!B205</f>
        <v>0</v>
      </c>
    </row>
    <row r="206" spans="1:2" x14ac:dyDescent="0.2">
      <c r="A206" t="s">
        <v>375</v>
      </c>
      <c r="B206">
        <f>[4]p30!B206</f>
        <v>0</v>
      </c>
    </row>
    <row r="207" spans="1:2" x14ac:dyDescent="0.2">
      <c r="A207" t="s">
        <v>376</v>
      </c>
      <c r="B207">
        <f>[4]p30!B207</f>
        <v>134533</v>
      </c>
    </row>
    <row r="208" spans="1:2" x14ac:dyDescent="0.2">
      <c r="A208" t="s">
        <v>377</v>
      </c>
      <c r="B208">
        <f>[4]p30!B208</f>
        <v>251128</v>
      </c>
    </row>
    <row r="209" spans="1:2" x14ac:dyDescent="0.2">
      <c r="A209" t="s">
        <v>378</v>
      </c>
      <c r="B209">
        <f>[4]p30!B209</f>
        <v>0</v>
      </c>
    </row>
    <row r="210" spans="1:2" x14ac:dyDescent="0.2">
      <c r="A210" t="s">
        <v>379</v>
      </c>
      <c r="B210">
        <f>[4]p30!B210</f>
        <v>0</v>
      </c>
    </row>
    <row r="211" spans="1:2" x14ac:dyDescent="0.2">
      <c r="A211" t="s">
        <v>380</v>
      </c>
      <c r="B211">
        <f>[4]p30!B211</f>
        <v>586664.69999999995</v>
      </c>
    </row>
    <row r="212" spans="1:2" x14ac:dyDescent="0.2">
      <c r="A212" t="s">
        <v>381</v>
      </c>
      <c r="B212">
        <f>[4]p30!B212</f>
        <v>852040</v>
      </c>
    </row>
    <row r="213" spans="1:2" x14ac:dyDescent="0.2">
      <c r="A213" t="s">
        <v>382</v>
      </c>
      <c r="B213">
        <f>[4]p30!B213</f>
        <v>25977474.371302184</v>
      </c>
    </row>
    <row r="214" spans="1:2" x14ac:dyDescent="0.2">
      <c r="A214" t="s">
        <v>137</v>
      </c>
      <c r="B214">
        <f>[4]p30!B214</f>
        <v>476140</v>
      </c>
    </row>
    <row r="215" spans="1:2" x14ac:dyDescent="0.2">
      <c r="A215" t="s">
        <v>383</v>
      </c>
      <c r="B215">
        <f>[4]p30!B215</f>
        <v>0</v>
      </c>
    </row>
    <row r="216" spans="1:2" x14ac:dyDescent="0.2">
      <c r="A216" t="s">
        <v>384</v>
      </c>
      <c r="B216">
        <f>[4]p30!B216</f>
        <v>26453614.371302184</v>
      </c>
    </row>
    <row r="217" spans="1:2" x14ac:dyDescent="0.2">
      <c r="A217" t="s">
        <v>385</v>
      </c>
      <c r="B217">
        <f>[4]p30!B217</f>
        <v>13723272</v>
      </c>
    </row>
    <row r="218" spans="1:2" x14ac:dyDescent="0.2">
      <c r="A218" t="s">
        <v>386</v>
      </c>
      <c r="B218">
        <f>[4]p30!B218</f>
        <v>972325.7</v>
      </c>
    </row>
    <row r="219" spans="1:2" x14ac:dyDescent="0.2">
      <c r="A219" t="s">
        <v>387</v>
      </c>
      <c r="B219">
        <f>[4]p30!B219</f>
        <v>3236777</v>
      </c>
    </row>
    <row r="220" spans="1:2" x14ac:dyDescent="0.2">
      <c r="A220" t="s">
        <v>388</v>
      </c>
      <c r="B220">
        <f>[4]p30!B220</f>
        <v>289469</v>
      </c>
    </row>
    <row r="221" spans="1:2" x14ac:dyDescent="0.2">
      <c r="A221" t="s">
        <v>145</v>
      </c>
      <c r="B221">
        <f>[4]p30!B221</f>
        <v>4500000</v>
      </c>
    </row>
    <row r="222" spans="1:2" x14ac:dyDescent="0.2">
      <c r="A222" t="s">
        <v>146</v>
      </c>
      <c r="B222">
        <f>[4]p30!B222</f>
        <v>575619</v>
      </c>
    </row>
    <row r="223" spans="1:2" x14ac:dyDescent="0.2">
      <c r="A223" t="s">
        <v>389</v>
      </c>
      <c r="B223">
        <f>[4]p30!B223</f>
        <v>137166</v>
      </c>
    </row>
    <row r="224" spans="1:2" x14ac:dyDescent="0.2">
      <c r="A224" t="s">
        <v>390</v>
      </c>
      <c r="B224">
        <f>[4]p30!B224</f>
        <v>0</v>
      </c>
    </row>
    <row r="225" spans="1:2" x14ac:dyDescent="0.2">
      <c r="A225" t="s">
        <v>391</v>
      </c>
      <c r="B225">
        <f>[4]p30!B225</f>
        <v>0</v>
      </c>
    </row>
    <row r="226" spans="1:2" x14ac:dyDescent="0.2">
      <c r="A226" t="s">
        <v>392</v>
      </c>
      <c r="B226">
        <f>[4]p30!B226</f>
        <v>1600000</v>
      </c>
    </row>
    <row r="227" spans="1:2" x14ac:dyDescent="0.2">
      <c r="A227" t="s">
        <v>152</v>
      </c>
      <c r="B227">
        <f>[4]p30!B227</f>
        <v>160000</v>
      </c>
    </row>
    <row r="228" spans="1:2" x14ac:dyDescent="0.2">
      <c r="A228" t="s">
        <v>393</v>
      </c>
      <c r="B228">
        <f>[4]p30!B228</f>
        <v>0</v>
      </c>
    </row>
    <row r="229" spans="1:2" x14ac:dyDescent="0.2">
      <c r="A229" t="s">
        <v>394</v>
      </c>
      <c r="B229">
        <f>[4]p30!B229</f>
        <v>174771</v>
      </c>
    </row>
    <row r="230" spans="1:2" x14ac:dyDescent="0.2">
      <c r="A230" t="s">
        <v>395</v>
      </c>
      <c r="B230">
        <f>[4]p30!B230</f>
        <v>1806261.7788237582</v>
      </c>
    </row>
    <row r="231" spans="1:2" x14ac:dyDescent="0.2">
      <c r="A231" t="s">
        <v>396</v>
      </c>
      <c r="B231">
        <f>[4]p30!B231</f>
        <v>27175661.478823759</v>
      </c>
    </row>
    <row r="232" spans="1:2" x14ac:dyDescent="0.2">
      <c r="A232" t="s">
        <v>397</v>
      </c>
      <c r="B232">
        <f>[4]p30!B232</f>
        <v>-722047.10752157494</v>
      </c>
    </row>
    <row r="233" spans="1:2" x14ac:dyDescent="0.2">
      <c r="A233" t="s">
        <v>398</v>
      </c>
      <c r="B233">
        <f>[4]p30!B233</f>
        <v>-245495</v>
      </c>
    </row>
    <row r="234" spans="1:2" x14ac:dyDescent="0.2">
      <c r="A234" t="s">
        <v>243</v>
      </c>
      <c r="B234">
        <f>[4]p30!B234</f>
        <v>-476552.10752157494</v>
      </c>
    </row>
    <row r="235" spans="1:2" x14ac:dyDescent="0.2">
      <c r="A235" t="s">
        <v>399</v>
      </c>
      <c r="B235">
        <f>[4]p30!B235</f>
        <v>6250000</v>
      </c>
    </row>
    <row r="236" spans="1:2" x14ac:dyDescent="0.2">
      <c r="A236" t="s">
        <v>400</v>
      </c>
      <c r="B236">
        <f>[4]p30!B236</f>
        <v>11666666.666666668</v>
      </c>
    </row>
    <row r="237" spans="1:2" x14ac:dyDescent="0.2">
      <c r="A237" t="s">
        <v>401</v>
      </c>
      <c r="B237">
        <f>[4]p30!B237</f>
        <v>10000000</v>
      </c>
    </row>
    <row r="238" spans="1:2" x14ac:dyDescent="0.2">
      <c r="A238" t="s">
        <v>402</v>
      </c>
      <c r="B238">
        <f>[4]p30!B238</f>
        <v>400</v>
      </c>
    </row>
    <row r="239" spans="1:2" x14ac:dyDescent="0.2">
      <c r="A239" t="s">
        <v>403</v>
      </c>
      <c r="B239">
        <f>[4]p30!B239</f>
        <v>300</v>
      </c>
    </row>
    <row r="240" spans="1:2" x14ac:dyDescent="0.2">
      <c r="A240" t="s">
        <v>404</v>
      </c>
      <c r="B240">
        <f>[4]p30!B240</f>
        <v>1000</v>
      </c>
    </row>
    <row r="241" spans="1:2" x14ac:dyDescent="0.2">
      <c r="A241" t="s">
        <v>405</v>
      </c>
      <c r="B241">
        <f>[4]p30!B241</f>
        <v>1.4</v>
      </c>
    </row>
    <row r="242" spans="1:2" x14ac:dyDescent="0.2">
      <c r="A242" t="s">
        <v>406</v>
      </c>
      <c r="B242">
        <f>[4]p30!B242</f>
        <v>2.2799999999999998</v>
      </c>
    </row>
    <row r="243" spans="1:2" x14ac:dyDescent="0.2">
      <c r="A243" t="s">
        <v>407</v>
      </c>
      <c r="B243">
        <f>[4]p30!B243</f>
        <v>64579395</v>
      </c>
    </row>
    <row r="244" spans="1:2" x14ac:dyDescent="0.2">
      <c r="A244" t="s">
        <v>408</v>
      </c>
      <c r="B244">
        <f>[4]p30!B244</f>
        <v>38757325</v>
      </c>
    </row>
    <row r="245" spans="1:2" x14ac:dyDescent="0.2">
      <c r="A245" t="s">
        <v>409</v>
      </c>
      <c r="B245">
        <f>[4]p30!B245</f>
        <v>55000</v>
      </c>
    </row>
    <row r="246" spans="1:2" x14ac:dyDescent="0.2">
      <c r="A246" t="s">
        <v>410</v>
      </c>
      <c r="B246">
        <f>[4]p30!B246</f>
        <v>0</v>
      </c>
    </row>
    <row r="247" spans="1:2" x14ac:dyDescent="0.2">
      <c r="A247" t="s">
        <v>411</v>
      </c>
      <c r="B247">
        <f>[4]p30!B247</f>
        <v>4</v>
      </c>
    </row>
    <row r="248" spans="1:2" x14ac:dyDescent="0.2">
      <c r="A248" t="s">
        <v>412</v>
      </c>
      <c r="B248">
        <f>[4]p30!B248</f>
        <v>4</v>
      </c>
    </row>
    <row r="249" spans="1:2" x14ac:dyDescent="0.2">
      <c r="A249" t="s">
        <v>413</v>
      </c>
      <c r="B249">
        <f>[4]p30!B249</f>
        <v>0</v>
      </c>
    </row>
    <row r="250" spans="1:2" x14ac:dyDescent="0.2">
      <c r="A250" t="s">
        <v>414</v>
      </c>
      <c r="B250">
        <f>[4]p30!B250</f>
        <v>0</v>
      </c>
    </row>
    <row r="251" spans="1:2" x14ac:dyDescent="0.2">
      <c r="A251" t="s">
        <v>415</v>
      </c>
      <c r="B251">
        <f>[4]p30!B251</f>
        <v>0</v>
      </c>
    </row>
    <row r="252" spans="1:2" x14ac:dyDescent="0.2">
      <c r="A252" t="s">
        <v>416</v>
      </c>
      <c r="B252">
        <f>[4]p30!B252</f>
        <v>0</v>
      </c>
    </row>
    <row r="253" spans="1:2" x14ac:dyDescent="0.2">
      <c r="A253" t="s">
        <v>417</v>
      </c>
      <c r="B253">
        <f>[4]p30!B253</f>
        <v>0</v>
      </c>
    </row>
    <row r="254" spans="1:2" x14ac:dyDescent="0.2">
      <c r="A254" t="s">
        <v>418</v>
      </c>
      <c r="B254">
        <f>[4]p30!B254</f>
        <v>0</v>
      </c>
    </row>
    <row r="255" spans="1:2" x14ac:dyDescent="0.2">
      <c r="A255" t="s">
        <v>419</v>
      </c>
      <c r="B255">
        <f>[4]p30!B255</f>
        <v>0</v>
      </c>
    </row>
    <row r="256" spans="1:2" x14ac:dyDescent="0.2">
      <c r="A256" t="s">
        <v>420</v>
      </c>
      <c r="B256">
        <f>[4]p30!B256</f>
        <v>0</v>
      </c>
    </row>
    <row r="257" spans="1:2" x14ac:dyDescent="0.2">
      <c r="A257" t="s">
        <v>421</v>
      </c>
      <c r="B257">
        <f>[4]p30!B257</f>
        <v>0</v>
      </c>
    </row>
    <row r="258" spans="1:2" x14ac:dyDescent="0.2">
      <c r="A258" t="s">
        <v>422</v>
      </c>
      <c r="B258">
        <f>[4]p30!B258</f>
        <v>0</v>
      </c>
    </row>
    <row r="259" spans="1:2" x14ac:dyDescent="0.2">
      <c r="A259" t="s">
        <v>423</v>
      </c>
      <c r="B259">
        <f>[4]p30!B259</f>
        <v>5</v>
      </c>
    </row>
    <row r="260" spans="1:2" x14ac:dyDescent="0.2">
      <c r="A260" t="s">
        <v>1065</v>
      </c>
      <c r="B260">
        <f>[4]p30!B260</f>
        <v>13.425869768421608</v>
      </c>
    </row>
    <row r="261" spans="1:2" x14ac:dyDescent="0.2">
      <c r="A261" t="s">
        <v>1066</v>
      </c>
      <c r="B261">
        <f>[4]p30!B261</f>
        <v>20.385991434386227</v>
      </c>
    </row>
    <row r="262" spans="1:2" x14ac:dyDescent="0.2">
      <c r="A262" t="s">
        <v>227</v>
      </c>
      <c r="B262">
        <f>[4]p30!B262</f>
        <v>88</v>
      </c>
    </row>
    <row r="263" spans="1:2" x14ac:dyDescent="0.2">
      <c r="A263" t="s">
        <v>228</v>
      </c>
      <c r="B263">
        <f>[4]p30!B263</f>
        <v>88</v>
      </c>
    </row>
    <row r="264" spans="1:2" x14ac:dyDescent="0.2">
      <c r="A264" t="s">
        <v>346</v>
      </c>
      <c r="B264">
        <f>[4]p30!B264</f>
        <v>271275</v>
      </c>
    </row>
    <row r="265" spans="1:2" x14ac:dyDescent="0.2">
      <c r="A265" t="s">
        <v>355</v>
      </c>
      <c r="B265">
        <f>[4]p30!B265</f>
        <v>324787</v>
      </c>
    </row>
    <row r="266" spans="1:2" x14ac:dyDescent="0.2">
      <c r="A266" t="s">
        <v>338</v>
      </c>
      <c r="B266">
        <f>[4]p30!B266</f>
        <v>3</v>
      </c>
    </row>
    <row r="267" spans="1:2" x14ac:dyDescent="0.2">
      <c r="A267" t="s">
        <v>339</v>
      </c>
      <c r="B267">
        <f>[4]p30!B267</f>
        <v>6</v>
      </c>
    </row>
    <row r="268" spans="1:2" x14ac:dyDescent="0.2">
      <c r="A268" t="s">
        <v>1067</v>
      </c>
      <c r="B268">
        <f>[4]p30!B268</f>
        <v>651060</v>
      </c>
    </row>
    <row r="269" spans="1:2" x14ac:dyDescent="0.2">
      <c r="A269" t="s">
        <v>1068</v>
      </c>
      <c r="B269">
        <f>[4]p30!B269</f>
        <v>974361</v>
      </c>
    </row>
    <row r="270" spans="1:2" x14ac:dyDescent="0.2">
      <c r="A270" t="s">
        <v>1069</v>
      </c>
      <c r="B270">
        <f>[4]p30!B270</f>
        <v>-1643514.8237897411</v>
      </c>
    </row>
    <row r="271" spans="1:2" x14ac:dyDescent="0.2">
      <c r="A271" t="s">
        <v>1070</v>
      </c>
      <c r="B271">
        <f>[4]p30!B271</f>
        <v>0.59799128846391036</v>
      </c>
    </row>
    <row r="272" spans="1:2" x14ac:dyDescent="0.2">
      <c r="A272" t="s">
        <v>1071</v>
      </c>
      <c r="B272">
        <f>[4]p30!B272</f>
        <v>0.7594815662602743</v>
      </c>
    </row>
    <row r="273" spans="1:2" x14ac:dyDescent="0.2">
      <c r="A273" t="s">
        <v>1072</v>
      </c>
      <c r="B273">
        <f>[4]p30!B273</f>
        <v>0.40079242058386166</v>
      </c>
    </row>
    <row r="274" spans="1:2" x14ac:dyDescent="0.2">
      <c r="A274" t="s">
        <v>1073</v>
      </c>
      <c r="B274">
        <f>[4]p30!B274</f>
        <v>0.40658128534189325</v>
      </c>
    </row>
    <row r="275" spans="1:2" x14ac:dyDescent="0.2">
      <c r="A275" t="s">
        <v>1087</v>
      </c>
      <c r="B275">
        <f>[4]p30!B275</f>
        <v>0.43491871953582545</v>
      </c>
    </row>
    <row r="276" spans="1:2" x14ac:dyDescent="0.2">
      <c r="A276" t="s">
        <v>1088</v>
      </c>
      <c r="B276">
        <f>[4]p30!B276</f>
        <v>0.42064219708019945</v>
      </c>
    </row>
    <row r="277" spans="1:2" x14ac:dyDescent="0.2">
      <c r="A277" t="s">
        <v>1091</v>
      </c>
      <c r="B277">
        <f>[4]p30!B277</f>
        <v>-350869.10752157494</v>
      </c>
    </row>
    <row r="278" spans="1:2" x14ac:dyDescent="0.2">
      <c r="A278" t="s">
        <v>1092</v>
      </c>
      <c r="B278">
        <f>[4]p30!B278</f>
        <v>0.79969995937625593</v>
      </c>
    </row>
    <row r="279" spans="1:2" x14ac:dyDescent="0.2">
      <c r="A279" t="s">
        <v>1093</v>
      </c>
      <c r="B279">
        <f>[4]p30!B279</f>
        <v>0.44435182387480732</v>
      </c>
    </row>
    <row r="280" spans="1:2" x14ac:dyDescent="0.2">
      <c r="A280" t="s">
        <v>1094</v>
      </c>
      <c r="B280">
        <f>[4]p30!B280</f>
        <v>0.55564817612519268</v>
      </c>
    </row>
    <row r="281" spans="1:2" x14ac:dyDescent="0.2">
      <c r="A281" t="s">
        <v>1099</v>
      </c>
      <c r="B281">
        <f>[4]p30!B281</f>
        <v>6.0191999999999996E-2</v>
      </c>
    </row>
    <row r="282" spans="1:2" x14ac:dyDescent="0.2">
      <c r="A282" t="s">
        <v>1100</v>
      </c>
      <c r="B282">
        <f>[4]p30!B282</f>
        <v>0.11199549939064385</v>
      </c>
    </row>
    <row r="283" spans="1:2" x14ac:dyDescent="0.2">
      <c r="A283" t="s">
        <v>1095</v>
      </c>
      <c r="B283">
        <f>[4]p30!B283</f>
        <v>25822070</v>
      </c>
    </row>
    <row r="284" spans="1:2" x14ac:dyDescent="0.2">
      <c r="A284" t="s">
        <v>1096</v>
      </c>
      <c r="B284">
        <f>[4]p30!B284</f>
        <v>32289697.776326645</v>
      </c>
    </row>
    <row r="285" spans="1:2" x14ac:dyDescent="0.2">
      <c r="A285" t="s">
        <v>1097</v>
      </c>
      <c r="B285">
        <f>[4]p30!B285</f>
        <v>1292645.7162681662</v>
      </c>
    </row>
    <row r="286" spans="1:2" x14ac:dyDescent="0.2">
      <c r="A286" t="s">
        <v>1101</v>
      </c>
      <c r="B286">
        <f>[4]p30!B286</f>
        <v>0</v>
      </c>
    </row>
    <row r="287" spans="1:2" x14ac:dyDescent="0.2">
      <c r="A287" t="s">
        <v>1102</v>
      </c>
      <c r="B287">
        <f>[4]p30!B287</f>
        <v>0</v>
      </c>
    </row>
    <row r="288" spans="1:2" x14ac:dyDescent="0.2">
      <c r="A288" t="s">
        <v>1103</v>
      </c>
      <c r="B288">
        <f>[4]p30!B288</f>
        <v>0</v>
      </c>
    </row>
    <row r="289" spans="1:2" x14ac:dyDescent="0.2">
      <c r="A289" t="s">
        <v>1069</v>
      </c>
      <c r="B289">
        <f>[4]p30!B289</f>
        <v>-1643514.8237897411</v>
      </c>
    </row>
    <row r="290" spans="1:2" x14ac:dyDescent="0.2">
      <c r="A290" t="s">
        <v>508</v>
      </c>
      <c r="B290">
        <f>[4]p30!B290</f>
        <v>8.8976519953313793E-2</v>
      </c>
    </row>
    <row r="291" spans="1:2" x14ac:dyDescent="0.2">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762</v>
      </c>
    </row>
    <row r="2" spans="1:11" x14ac:dyDescent="0.2">
      <c r="A2">
        <v>31</v>
      </c>
      <c r="B2" t="s">
        <v>176</v>
      </c>
      <c r="C2" t="s">
        <v>177</v>
      </c>
      <c r="D2" t="s">
        <v>178</v>
      </c>
      <c r="E2" t="s">
        <v>8</v>
      </c>
      <c r="F2" t="s">
        <v>179</v>
      </c>
      <c r="G2" t="s">
        <v>10</v>
      </c>
      <c r="H2" t="s">
        <v>180</v>
      </c>
    </row>
    <row r="3" spans="1:11" x14ac:dyDescent="0.2">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
      <c r="A5" t="s">
        <v>183</v>
      </c>
      <c r="B5">
        <f>[4]p31!B5</f>
        <v>0</v>
      </c>
      <c r="C5">
        <f>[4]p31!C5</f>
        <v>0</v>
      </c>
      <c r="D5">
        <f>[4]p31!D5</f>
        <v>111686</v>
      </c>
      <c r="E5">
        <f>[4]p31!E5</f>
        <v>0</v>
      </c>
      <c r="F5">
        <f>[4]p31!F5</f>
        <v>0</v>
      </c>
      <c r="G5">
        <f>[4]p31!G5</f>
        <v>0</v>
      </c>
      <c r="H5">
        <f>[4]p31!H5</f>
        <v>0</v>
      </c>
      <c r="I5">
        <f>[4]p31!I5</f>
        <v>0</v>
      </c>
      <c r="J5">
        <f>[4]p31!J5</f>
        <v>0</v>
      </c>
      <c r="K5">
        <f>[4]p31!K5</f>
        <v>0</v>
      </c>
    </row>
    <row r="6" spans="1:11" x14ac:dyDescent="0.2">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
      <c r="A7" t="s">
        <v>185</v>
      </c>
      <c r="B7">
        <f>[4]p31!B7</f>
        <v>0</v>
      </c>
      <c r="C7">
        <f>[4]p31!C7</f>
        <v>0</v>
      </c>
      <c r="D7">
        <f>[4]p31!D7</f>
        <v>1489937</v>
      </c>
      <c r="E7">
        <f>[4]p31!E7</f>
        <v>0</v>
      </c>
      <c r="F7">
        <f>[4]p31!F7</f>
        <v>0</v>
      </c>
      <c r="G7">
        <f>[4]p31!G7</f>
        <v>0</v>
      </c>
      <c r="H7">
        <f>[4]p31!H7</f>
        <v>0</v>
      </c>
      <c r="I7">
        <f>[4]p31!I7</f>
        <v>0</v>
      </c>
      <c r="J7">
        <f>[4]p31!J7</f>
        <v>0</v>
      </c>
      <c r="K7">
        <f>[4]p31!K7</f>
        <v>0</v>
      </c>
    </row>
    <row r="8" spans="1:11" x14ac:dyDescent="0.2">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2">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2">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2">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2">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2">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2">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2">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2">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2">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2">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2">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2">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2">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2">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2">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2">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2">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2">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5" thickBot="1" x14ac:dyDescent="0.25">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x14ac:dyDescent="0.2">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2">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x14ac:dyDescent="0.2">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x14ac:dyDescent="0.2">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x14ac:dyDescent="0.2">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x14ac:dyDescent="0.2">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x14ac:dyDescent="0.2">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x14ac:dyDescent="0.2">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2">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2">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2">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2">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
      <c r="A76" t="s">
        <v>437</v>
      </c>
      <c r="B76">
        <f>[4]p31!B76</f>
        <v>0</v>
      </c>
      <c r="C76">
        <f>[4]p31!C76</f>
        <v>0</v>
      </c>
      <c r="D76">
        <f>[4]p31!D76</f>
        <v>0</v>
      </c>
      <c r="E76">
        <f>[4]p31!E76</f>
        <v>0</v>
      </c>
      <c r="F76">
        <f>[4]p31!F76</f>
        <v>0</v>
      </c>
      <c r="G76">
        <f>[4]p31!G76</f>
        <v>0</v>
      </c>
      <c r="H76">
        <f>[4]p31!H76</f>
        <v>0</v>
      </c>
      <c r="I76">
        <f>[4]p31!I76</f>
        <v>0</v>
      </c>
      <c r="J76">
        <f>[4]p31!J76</f>
        <v>0</v>
      </c>
      <c r="K76">
        <f>[4]p31!K76</f>
        <v>0</v>
      </c>
    </row>
    <row r="77" spans="1:13" ht="13.5" thickBot="1" x14ac:dyDescent="0.25">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2">
      <c r="A78" t="s">
        <v>247</v>
      </c>
      <c r="B78">
        <f>[4]p31!B78</f>
        <v>1</v>
      </c>
    </row>
    <row r="79" spans="1:13" x14ac:dyDescent="0.2">
      <c r="A79" t="s">
        <v>248</v>
      </c>
      <c r="B79">
        <f>[4]p31!B79</f>
        <v>55000</v>
      </c>
    </row>
    <row r="80" spans="1:13" x14ac:dyDescent="0.2">
      <c r="A80" t="s">
        <v>249</v>
      </c>
      <c r="B80">
        <f>[4]p31!B80</f>
        <v>55000</v>
      </c>
    </row>
    <row r="81" spans="1:2" x14ac:dyDescent="0.2">
      <c r="A81" t="s">
        <v>250</v>
      </c>
      <c r="B81">
        <f>[4]p31!B81</f>
        <v>0</v>
      </c>
    </row>
    <row r="82" spans="1:2" x14ac:dyDescent="0.2">
      <c r="A82" t="s">
        <v>251</v>
      </c>
      <c r="B82">
        <f>[4]p31!B82</f>
        <v>0</v>
      </c>
    </row>
    <row r="83" spans="1:2" x14ac:dyDescent="0.2">
      <c r="A83" t="s">
        <v>252</v>
      </c>
      <c r="B83">
        <f>[4]p31!B83</f>
        <v>0</v>
      </c>
    </row>
    <row r="84" spans="1:2" x14ac:dyDescent="0.2">
      <c r="A84" t="s">
        <v>253</v>
      </c>
      <c r="B84">
        <f>[4]p31!B84</f>
        <v>0</v>
      </c>
    </row>
    <row r="85" spans="1:2" x14ac:dyDescent="0.2">
      <c r="A85" t="s">
        <v>254</v>
      </c>
      <c r="B85">
        <f>[4]p31!B85</f>
        <v>58201</v>
      </c>
    </row>
    <row r="86" spans="1:2" x14ac:dyDescent="0.2">
      <c r="A86" t="s">
        <v>255</v>
      </c>
      <c r="B86">
        <f>[4]p31!B86</f>
        <v>30141</v>
      </c>
    </row>
    <row r="87" spans="1:2" x14ac:dyDescent="0.2">
      <c r="A87" t="s">
        <v>256</v>
      </c>
      <c r="B87">
        <f>[4]p31!B87</f>
        <v>22624</v>
      </c>
    </row>
    <row r="88" spans="1:2" x14ac:dyDescent="0.2">
      <c r="A88" t="s">
        <v>257</v>
      </c>
      <c r="B88">
        <f>[4]p31!B88</f>
        <v>38223</v>
      </c>
    </row>
    <row r="89" spans="1:2" x14ac:dyDescent="0.2">
      <c r="A89" t="s">
        <v>258</v>
      </c>
      <c r="B89">
        <f>[4]p31!B89</f>
        <v>43581</v>
      </c>
    </row>
    <row r="90" spans="1:2" x14ac:dyDescent="0.2">
      <c r="A90" t="s">
        <v>259</v>
      </c>
      <c r="B90">
        <f>[4]p31!B90</f>
        <v>109127</v>
      </c>
    </row>
    <row r="91" spans="1:2" x14ac:dyDescent="0.2">
      <c r="A91" t="s">
        <v>260</v>
      </c>
      <c r="B91">
        <f>[4]p31!B91</f>
        <v>58201</v>
      </c>
    </row>
    <row r="92" spans="1:2" x14ac:dyDescent="0.2">
      <c r="A92" t="s">
        <v>261</v>
      </c>
      <c r="B92">
        <f>[4]p31!B92</f>
        <v>30141</v>
      </c>
    </row>
    <row r="93" spans="1:2" x14ac:dyDescent="0.2">
      <c r="A93" t="s">
        <v>262</v>
      </c>
      <c r="B93">
        <f>[4]p31!B93</f>
        <v>22624</v>
      </c>
    </row>
    <row r="94" spans="1:2" x14ac:dyDescent="0.2">
      <c r="A94" t="s">
        <v>263</v>
      </c>
      <c r="B94">
        <f>[4]p31!B94</f>
        <v>38223</v>
      </c>
    </row>
    <row r="95" spans="1:2" x14ac:dyDescent="0.2">
      <c r="A95" t="s">
        <v>264</v>
      </c>
      <c r="B95">
        <f>[4]p31!B95</f>
        <v>43581</v>
      </c>
    </row>
    <row r="96" spans="1:2" x14ac:dyDescent="0.2">
      <c r="A96" t="s">
        <v>265</v>
      </c>
      <c r="B96">
        <f>[4]p31!B96</f>
        <v>109127</v>
      </c>
    </row>
    <row r="97" spans="1:2" x14ac:dyDescent="0.2">
      <c r="A97" t="s">
        <v>266</v>
      </c>
      <c r="B97">
        <f>[4]p31!B97</f>
        <v>0</v>
      </c>
    </row>
    <row r="98" spans="1:2" x14ac:dyDescent="0.2">
      <c r="A98" t="s">
        <v>267</v>
      </c>
      <c r="B98">
        <f>[4]p31!B98</f>
        <v>0</v>
      </c>
    </row>
    <row r="99" spans="1:2" x14ac:dyDescent="0.2">
      <c r="A99" t="s">
        <v>268</v>
      </c>
      <c r="B99">
        <f>[4]p31!B99</f>
        <v>0</v>
      </c>
    </row>
    <row r="100" spans="1:2" x14ac:dyDescent="0.2">
      <c r="A100" t="s">
        <v>269</v>
      </c>
      <c r="B100">
        <f>[4]p31!B100</f>
        <v>0</v>
      </c>
    </row>
    <row r="101" spans="1:2" x14ac:dyDescent="0.2">
      <c r="A101" t="s">
        <v>270</v>
      </c>
      <c r="B101">
        <f>[4]p31!B101</f>
        <v>0</v>
      </c>
    </row>
    <row r="102" spans="1:2" x14ac:dyDescent="0.2">
      <c r="A102" t="s">
        <v>271</v>
      </c>
      <c r="B102">
        <f>[4]p31!B102</f>
        <v>0</v>
      </c>
    </row>
    <row r="103" spans="1:2" x14ac:dyDescent="0.2">
      <c r="A103" t="s">
        <v>272</v>
      </c>
      <c r="B103">
        <f>[4]p31!B103</f>
        <v>201301503.14829555</v>
      </c>
    </row>
    <row r="104" spans="1:2" x14ac:dyDescent="0.2">
      <c r="A104" t="s">
        <v>273</v>
      </c>
      <c r="B104">
        <f>[4]p31!B104</f>
        <v>10069559.71436343</v>
      </c>
    </row>
    <row r="105" spans="1:2" x14ac:dyDescent="0.2">
      <c r="A105" t="s">
        <v>274</v>
      </c>
      <c r="B105">
        <f>[4]p31!B105</f>
        <v>6224454.9942497993</v>
      </c>
    </row>
    <row r="106" spans="1:2" x14ac:dyDescent="0.2">
      <c r="A106" t="s">
        <v>275</v>
      </c>
      <c r="B106">
        <f>[4]p31!B106</f>
        <v>991522.5711118324</v>
      </c>
    </row>
    <row r="107" spans="1:2" x14ac:dyDescent="0.2">
      <c r="A107" t="s">
        <v>276</v>
      </c>
      <c r="B107">
        <f>[4]p31!B107</f>
        <v>1747154.3024252921</v>
      </c>
    </row>
    <row r="108" spans="1:2" x14ac:dyDescent="0.2">
      <c r="A108" t="s">
        <v>277</v>
      </c>
      <c r="B108">
        <f>[4]p31!B108</f>
        <v>3945971.4850531551</v>
      </c>
    </row>
    <row r="109" spans="1:2" x14ac:dyDescent="0.2">
      <c r="A109" t="s">
        <v>278</v>
      </c>
      <c r="B109">
        <f>[4]p31!B109</f>
        <v>1616.4735476793405</v>
      </c>
    </row>
    <row r="110" spans="1:2" x14ac:dyDescent="0.2">
      <c r="A110" t="s">
        <v>279</v>
      </c>
      <c r="B110">
        <f>[4]p31!B110</f>
        <v>251.20797764974279</v>
      </c>
    </row>
    <row r="111" spans="1:2" x14ac:dyDescent="0.2">
      <c r="A111" t="s">
        <v>280</v>
      </c>
      <c r="B111">
        <f>[4]p31!B111</f>
        <v>130.06109004316534</v>
      </c>
    </row>
    <row r="112" spans="1:2" x14ac:dyDescent="0.2">
      <c r="A112" t="s">
        <v>281</v>
      </c>
      <c r="B112">
        <f>[4]p31!B112</f>
        <v>12.850704332702966</v>
      </c>
    </row>
    <row r="113" spans="1:2" x14ac:dyDescent="0.2">
      <c r="A113" t="s">
        <v>282</v>
      </c>
      <c r="B113">
        <f>[4]p31!B113</f>
        <v>15.15232301915723</v>
      </c>
    </row>
    <row r="114" spans="1:2" x14ac:dyDescent="0.2">
      <c r="A114" t="s">
        <v>283</v>
      </c>
      <c r="B114">
        <f>[4]p31!B114</f>
        <v>19.180155720452188</v>
      </c>
    </row>
    <row r="115" spans="1:2" x14ac:dyDescent="0.2">
      <c r="A115" t="s">
        <v>284</v>
      </c>
      <c r="B115">
        <f>[4]p31!B115</f>
        <v>18000039</v>
      </c>
    </row>
    <row r="116" spans="1:2" x14ac:dyDescent="0.2">
      <c r="A116" t="s">
        <v>285</v>
      </c>
      <c r="B116">
        <f>[4]p31!B116</f>
        <v>960005.7</v>
      </c>
    </row>
    <row r="117" spans="1:2" x14ac:dyDescent="0.2">
      <c r="A117" t="s">
        <v>286</v>
      </c>
      <c r="B117">
        <f>[4]p31!B117</f>
        <v>960001</v>
      </c>
    </row>
    <row r="118" spans="1:2" x14ac:dyDescent="0.2">
      <c r="A118" t="s">
        <v>287</v>
      </c>
      <c r="B118">
        <f>[4]p31!B118</f>
        <v>119999.67999999999</v>
      </c>
    </row>
    <row r="119" spans="1:2" x14ac:dyDescent="0.2">
      <c r="A119" t="s">
        <v>288</v>
      </c>
      <c r="B119">
        <f>[4]p31!B119</f>
        <v>239999.63</v>
      </c>
    </row>
    <row r="120" spans="1:2" x14ac:dyDescent="0.2">
      <c r="A120" t="s">
        <v>289</v>
      </c>
      <c r="B120">
        <f>[4]p31!B120</f>
        <v>640000</v>
      </c>
    </row>
    <row r="121" spans="1:2" x14ac:dyDescent="0.2">
      <c r="A121" t="s">
        <v>290</v>
      </c>
      <c r="B121">
        <f>[4]p31!B121</f>
        <v>18117135.283346597</v>
      </c>
    </row>
    <row r="122" spans="1:2" x14ac:dyDescent="0.2">
      <c r="A122" t="s">
        <v>291</v>
      </c>
      <c r="B122">
        <f>[4]p31!B122</f>
        <v>694799.6202910766</v>
      </c>
    </row>
    <row r="123" spans="1:2" x14ac:dyDescent="0.2">
      <c r="A123" t="s">
        <v>292</v>
      </c>
      <c r="B123">
        <f>[4]p31!B123</f>
        <v>0</v>
      </c>
    </row>
    <row r="124" spans="1:2" x14ac:dyDescent="0.2">
      <c r="A124" t="s">
        <v>293</v>
      </c>
      <c r="B124">
        <f>[4]p31!B124</f>
        <v>114025.09567786072</v>
      </c>
    </row>
    <row r="125" spans="1:2" x14ac:dyDescent="0.2">
      <c r="A125" t="s">
        <v>294</v>
      </c>
      <c r="B125">
        <f>[4]p31!B125</f>
        <v>200922.74477890859</v>
      </c>
    </row>
    <row r="126" spans="1:2" x14ac:dyDescent="0.2">
      <c r="A126" t="s">
        <v>295</v>
      </c>
      <c r="B126">
        <f>[4]p31!B126</f>
        <v>226893.36039055642</v>
      </c>
    </row>
    <row r="127" spans="1:2" x14ac:dyDescent="0.2">
      <c r="A127" t="s">
        <v>296</v>
      </c>
      <c r="B127">
        <f>[4]p31!B127</f>
        <v>55256</v>
      </c>
    </row>
    <row r="128" spans="1:2" x14ac:dyDescent="0.2">
      <c r="A128" t="s">
        <v>297</v>
      </c>
      <c r="B128">
        <f>[4]p31!B128</f>
        <v>28545</v>
      </c>
    </row>
    <row r="129" spans="1:2" x14ac:dyDescent="0.2">
      <c r="A129" t="s">
        <v>298</v>
      </c>
      <c r="B129">
        <f>[4]p31!B129</f>
        <v>21409</v>
      </c>
    </row>
    <row r="130" spans="1:2" x14ac:dyDescent="0.2">
      <c r="A130" t="s">
        <v>299</v>
      </c>
      <c r="B130">
        <f>[4]p31!B130</f>
        <v>37919</v>
      </c>
    </row>
    <row r="131" spans="1:2" x14ac:dyDescent="0.2">
      <c r="A131" t="s">
        <v>300</v>
      </c>
      <c r="B131">
        <f>[4]p31!B131</f>
        <v>53484</v>
      </c>
    </row>
    <row r="132" spans="1:2" x14ac:dyDescent="0.2">
      <c r="A132" t="s">
        <v>301</v>
      </c>
      <c r="B132">
        <f>[4]p31!B132</f>
        <v>122239</v>
      </c>
    </row>
    <row r="133" spans="1:2" x14ac:dyDescent="0.2">
      <c r="A133" t="s">
        <v>302</v>
      </c>
      <c r="B133">
        <f>[4]p31!B133</f>
        <v>55256</v>
      </c>
    </row>
    <row r="134" spans="1:2" x14ac:dyDescent="0.2">
      <c r="A134" t="s">
        <v>303</v>
      </c>
      <c r="B134">
        <f>[4]p31!B134</f>
        <v>28545</v>
      </c>
    </row>
    <row r="135" spans="1:2" x14ac:dyDescent="0.2">
      <c r="A135" t="s">
        <v>304</v>
      </c>
      <c r="B135">
        <f>[4]p31!B135</f>
        <v>21409</v>
      </c>
    </row>
    <row r="136" spans="1:2" x14ac:dyDescent="0.2">
      <c r="A136" t="s">
        <v>305</v>
      </c>
      <c r="B136">
        <f>[4]p31!B136</f>
        <v>37919</v>
      </c>
    </row>
    <row r="137" spans="1:2" x14ac:dyDescent="0.2">
      <c r="A137" t="s">
        <v>306</v>
      </c>
      <c r="B137">
        <f>[4]p31!B137</f>
        <v>53484</v>
      </c>
    </row>
    <row r="138" spans="1:2" x14ac:dyDescent="0.2">
      <c r="A138" t="s">
        <v>307</v>
      </c>
      <c r="B138">
        <f>[4]p31!B138</f>
        <v>122239</v>
      </c>
    </row>
    <row r="139" spans="1:2" x14ac:dyDescent="0.2">
      <c r="A139" t="s">
        <v>308</v>
      </c>
      <c r="B139">
        <f>[4]p31!B139</f>
        <v>0</v>
      </c>
    </row>
    <row r="140" spans="1:2" x14ac:dyDescent="0.2">
      <c r="A140" t="s">
        <v>309</v>
      </c>
      <c r="B140">
        <f>[4]p31!B140</f>
        <v>0</v>
      </c>
    </row>
    <row r="141" spans="1:2" x14ac:dyDescent="0.2">
      <c r="A141" t="s">
        <v>310</v>
      </c>
      <c r="B141">
        <f>[4]p31!B141</f>
        <v>0</v>
      </c>
    </row>
    <row r="142" spans="1:2" x14ac:dyDescent="0.2">
      <c r="A142" t="s">
        <v>311</v>
      </c>
      <c r="B142">
        <f>[4]p31!B142</f>
        <v>0</v>
      </c>
    </row>
    <row r="143" spans="1:2" x14ac:dyDescent="0.2">
      <c r="A143" t="s">
        <v>312</v>
      </c>
      <c r="B143">
        <f>[4]p31!B143</f>
        <v>0</v>
      </c>
    </row>
    <row r="144" spans="1:2" x14ac:dyDescent="0.2">
      <c r="A144" t="s">
        <v>313</v>
      </c>
      <c r="B144">
        <f>[4]p31!B144</f>
        <v>0</v>
      </c>
    </row>
    <row r="145" spans="1:2" x14ac:dyDescent="0.2">
      <c r="A145" t="s">
        <v>314</v>
      </c>
      <c r="B145">
        <f>[4]p31!B145</f>
        <v>291016853.22630692</v>
      </c>
    </row>
    <row r="146" spans="1:2" x14ac:dyDescent="0.2">
      <c r="A146" t="s">
        <v>315</v>
      </c>
      <c r="B146">
        <f>[4]p31!B146</f>
        <v>11219253.120002814</v>
      </c>
    </row>
    <row r="147" spans="1:2" x14ac:dyDescent="0.2">
      <c r="A147" t="s">
        <v>316</v>
      </c>
      <c r="B147">
        <f>[4]p31!B147</f>
        <v>8835265.0043246523</v>
      </c>
    </row>
    <row r="148" spans="1:2" x14ac:dyDescent="0.2">
      <c r="A148" t="s">
        <v>317</v>
      </c>
      <c r="B148">
        <f>[4]p31!B148</f>
        <v>1281708.3860198017</v>
      </c>
    </row>
    <row r="149" spans="1:2" x14ac:dyDescent="0.2">
      <c r="A149" t="s">
        <v>318</v>
      </c>
      <c r="B149">
        <f>[4]p31!B149</f>
        <v>2522545.5969321299</v>
      </c>
    </row>
    <row r="150" spans="1:2" x14ac:dyDescent="0.2">
      <c r="A150" t="s">
        <v>319</v>
      </c>
      <c r="B150">
        <f>[4]p31!B150</f>
        <v>5284895.1142043313</v>
      </c>
    </row>
    <row r="151" spans="1:2" x14ac:dyDescent="0.2">
      <c r="A151" t="s">
        <v>320</v>
      </c>
      <c r="B151">
        <f>[4]p31!B151</f>
        <v>2433.1257299243794</v>
      </c>
    </row>
    <row r="152" spans="1:2" x14ac:dyDescent="0.2">
      <c r="A152" t="s">
        <v>321</v>
      </c>
      <c r="B152">
        <f>[4]p31!B152</f>
        <v>347.56042264413355</v>
      </c>
    </row>
    <row r="153" spans="1:2" x14ac:dyDescent="0.2">
      <c r="A153" t="s">
        <v>322</v>
      </c>
      <c r="B153">
        <f>[4]p31!B153</f>
        <v>195.76873689046732</v>
      </c>
    </row>
    <row r="154" spans="1:2" x14ac:dyDescent="0.2">
      <c r="A154" t="s">
        <v>323</v>
      </c>
      <c r="B154">
        <f>[4]p31!B154</f>
        <v>18.536864816659016</v>
      </c>
    </row>
    <row r="155" spans="1:2" x14ac:dyDescent="0.2">
      <c r="A155" t="s">
        <v>324</v>
      </c>
      <c r="B155">
        <f>[4]p31!B155</f>
        <v>21.856900306209884</v>
      </c>
    </row>
    <row r="156" spans="1:2" x14ac:dyDescent="0.2">
      <c r="A156" t="s">
        <v>325</v>
      </c>
      <c r="B156">
        <f>[4]p31!B156</f>
        <v>27.366962412923904</v>
      </c>
    </row>
    <row r="157" spans="1:2" x14ac:dyDescent="0.2">
      <c r="A157" t="s">
        <v>326</v>
      </c>
      <c r="B157">
        <f>[4]p31!B157</f>
        <v>23999994</v>
      </c>
    </row>
    <row r="158" spans="1:2" x14ac:dyDescent="0.2">
      <c r="A158" t="s">
        <v>327</v>
      </c>
      <c r="B158">
        <f>[4]p31!B158</f>
        <v>1199997.6000000001</v>
      </c>
    </row>
    <row r="159" spans="1:2" x14ac:dyDescent="0.2">
      <c r="A159" t="s">
        <v>328</v>
      </c>
      <c r="B159">
        <f>[4]p31!B159</f>
        <v>1200003</v>
      </c>
    </row>
    <row r="160" spans="1:2" x14ac:dyDescent="0.2">
      <c r="A160" t="s">
        <v>329</v>
      </c>
      <c r="B160">
        <f>[4]p31!B160</f>
        <v>119999.67999999999</v>
      </c>
    </row>
    <row r="161" spans="1:2" x14ac:dyDescent="0.2">
      <c r="A161" t="s">
        <v>330</v>
      </c>
      <c r="B161">
        <f>[4]p31!B161</f>
        <v>239999.63</v>
      </c>
    </row>
    <row r="162" spans="1:2" x14ac:dyDescent="0.2">
      <c r="A162" t="s">
        <v>331</v>
      </c>
      <c r="B162">
        <f>[4]p31!B162</f>
        <v>660000</v>
      </c>
    </row>
    <row r="163" spans="1:2" x14ac:dyDescent="0.2">
      <c r="A163" t="s">
        <v>332</v>
      </c>
      <c r="B163">
        <f>[4]p31!B163</f>
        <v>26191516.790367622</v>
      </c>
    </row>
    <row r="164" spans="1:2" x14ac:dyDescent="0.2">
      <c r="A164" t="s">
        <v>333</v>
      </c>
      <c r="B164">
        <f>[4]p31!B164</f>
        <v>0</v>
      </c>
    </row>
    <row r="165" spans="1:2" x14ac:dyDescent="0.2">
      <c r="A165" t="s">
        <v>334</v>
      </c>
      <c r="B165">
        <f>[4]p31!B165</f>
        <v>812844.38039786799</v>
      </c>
    </row>
    <row r="166" spans="1:2" x14ac:dyDescent="0.2">
      <c r="A166" t="s">
        <v>335</v>
      </c>
      <c r="B166">
        <f>[4]p31!B166</f>
        <v>147396.46439227721</v>
      </c>
    </row>
    <row r="167" spans="1:2" x14ac:dyDescent="0.2">
      <c r="A167" t="s">
        <v>336</v>
      </c>
      <c r="B167">
        <f>[4]p31!B167</f>
        <v>290092.74364719499</v>
      </c>
    </row>
    <row r="168" spans="1:2" x14ac:dyDescent="0.2">
      <c r="A168" t="s">
        <v>337</v>
      </c>
      <c r="B168">
        <f>[4]p31!B168</f>
        <v>0</v>
      </c>
    </row>
    <row r="169" spans="1:2" x14ac:dyDescent="0.2">
      <c r="A169" t="s">
        <v>338</v>
      </c>
      <c r="B169">
        <f>[4]p31!B169</f>
        <v>3</v>
      </c>
    </row>
    <row r="170" spans="1:2" x14ac:dyDescent="0.2">
      <c r="A170" t="s">
        <v>339</v>
      </c>
      <c r="B170">
        <f>[4]p31!B170</f>
        <v>6</v>
      </c>
    </row>
    <row r="171" spans="1:2" x14ac:dyDescent="0.2">
      <c r="A171" t="s">
        <v>340</v>
      </c>
      <c r="B171">
        <f>[4]p31!B171</f>
        <v>271275</v>
      </c>
    </row>
    <row r="172" spans="1:2" x14ac:dyDescent="0.2">
      <c r="A172" t="s">
        <v>341</v>
      </c>
      <c r="B172">
        <f>[4]p31!B172</f>
        <v>7732632.5500000017</v>
      </c>
    </row>
    <row r="173" spans="1:2" x14ac:dyDescent="0.2">
      <c r="A173" t="s">
        <v>342</v>
      </c>
      <c r="B173">
        <f>[4]p31!B173</f>
        <v>25553210.950000003</v>
      </c>
    </row>
    <row r="174" spans="1:2" x14ac:dyDescent="0.2">
      <c r="A174" t="s">
        <v>343</v>
      </c>
      <c r="B174">
        <f>[4]p31!B174</f>
        <v>271275</v>
      </c>
    </row>
    <row r="175" spans="1:2" x14ac:dyDescent="0.2">
      <c r="A175" t="s">
        <v>344</v>
      </c>
      <c r="B175">
        <f>[4]p31!B175</f>
        <v>7732632.5500000017</v>
      </c>
    </row>
    <row r="176" spans="1:2" x14ac:dyDescent="0.2">
      <c r="A176" t="s">
        <v>345</v>
      </c>
      <c r="B176">
        <f>[4]p31!B176</f>
        <v>25553210.950000003</v>
      </c>
    </row>
    <row r="177" spans="1:2" x14ac:dyDescent="0.2">
      <c r="A177" t="s">
        <v>346</v>
      </c>
      <c r="B177">
        <f>[4]p31!B177</f>
        <v>267884</v>
      </c>
    </row>
    <row r="178" spans="1:2" x14ac:dyDescent="0.2">
      <c r="A178" t="s">
        <v>347</v>
      </c>
      <c r="B178">
        <f>[4]p31!B178</f>
        <v>7601523.1332142847</v>
      </c>
    </row>
    <row r="179" spans="1:2" x14ac:dyDescent="0.2">
      <c r="A179" t="s">
        <v>348</v>
      </c>
      <c r="B179">
        <f>[4]p31!B179</f>
        <v>25667962.399999995</v>
      </c>
    </row>
    <row r="180" spans="1:2" x14ac:dyDescent="0.2">
      <c r="A180" t="s">
        <v>349</v>
      </c>
      <c r="B180">
        <f>[4]p31!B180</f>
        <v>324787</v>
      </c>
    </row>
    <row r="181" spans="1:2" x14ac:dyDescent="0.2">
      <c r="A181" t="s">
        <v>350</v>
      </c>
      <c r="B181">
        <f>[4]p31!B181</f>
        <v>1863224</v>
      </c>
    </row>
    <row r="182" spans="1:2" x14ac:dyDescent="0.2">
      <c r="A182" t="s">
        <v>351</v>
      </c>
      <c r="B182">
        <f>[4]p31!B182</f>
        <v>6621105</v>
      </c>
    </row>
    <row r="183" spans="1:2" x14ac:dyDescent="0.2">
      <c r="A183" t="s">
        <v>352</v>
      </c>
      <c r="B183">
        <f>[4]p31!B183</f>
        <v>324787</v>
      </c>
    </row>
    <row r="184" spans="1:2" x14ac:dyDescent="0.2">
      <c r="A184" t="s">
        <v>353</v>
      </c>
      <c r="B184">
        <f>[4]p31!B184</f>
        <v>1863224</v>
      </c>
    </row>
    <row r="185" spans="1:2" x14ac:dyDescent="0.2">
      <c r="A185" t="s">
        <v>354</v>
      </c>
      <c r="B185">
        <f>[4]p31!B185</f>
        <v>6621105</v>
      </c>
    </row>
    <row r="186" spans="1:2" x14ac:dyDescent="0.2">
      <c r="A186" t="s">
        <v>355</v>
      </c>
      <c r="B186">
        <f>[4]p31!B186</f>
        <v>320727</v>
      </c>
    </row>
    <row r="187" spans="1:2" x14ac:dyDescent="0.2">
      <c r="A187" t="s">
        <v>356</v>
      </c>
      <c r="B187">
        <f>[4]p31!B187</f>
        <v>1855104</v>
      </c>
    </row>
    <row r="188" spans="1:2" x14ac:dyDescent="0.2">
      <c r="A188" t="s">
        <v>357</v>
      </c>
      <c r="B188">
        <f>[4]p31!B188</f>
        <v>6576205</v>
      </c>
    </row>
    <row r="189" spans="1:2" x14ac:dyDescent="0.2">
      <c r="A189" t="s">
        <v>358</v>
      </c>
      <c r="B189">
        <f>[4]p31!B189</f>
        <v>0</v>
      </c>
    </row>
    <row r="190" spans="1:2" x14ac:dyDescent="0.2">
      <c r="A190" t="s">
        <v>359</v>
      </c>
      <c r="B190">
        <f>[4]p31!B190</f>
        <v>0</v>
      </c>
    </row>
    <row r="191" spans="1:2" x14ac:dyDescent="0.2">
      <c r="A191" t="s">
        <v>360</v>
      </c>
      <c r="B191">
        <f>[4]p31!B191</f>
        <v>0</v>
      </c>
    </row>
    <row r="192" spans="1:2" x14ac:dyDescent="0.2">
      <c r="A192" t="s">
        <v>361</v>
      </c>
      <c r="B192">
        <f>[4]p31!B192</f>
        <v>44437</v>
      </c>
    </row>
    <row r="193" spans="1:2" x14ac:dyDescent="0.2">
      <c r="A193" t="s">
        <v>362</v>
      </c>
      <c r="B193">
        <f>[4]p31!B193</f>
        <v>5452489</v>
      </c>
    </row>
    <row r="194" spans="1:2" x14ac:dyDescent="0.2">
      <c r="A194" t="s">
        <v>363</v>
      </c>
      <c r="B194">
        <f>[4]p31!B194</f>
        <v>122.70147820477378</v>
      </c>
    </row>
    <row r="195" spans="1:2" x14ac:dyDescent="0.2">
      <c r="A195" t="s">
        <v>364</v>
      </c>
      <c r="B195">
        <f>[4]p31!B195</f>
        <v>0</v>
      </c>
    </row>
    <row r="196" spans="1:2" x14ac:dyDescent="0.2">
      <c r="A196" t="s">
        <v>365</v>
      </c>
      <c r="B196">
        <f>[4]p31!B196</f>
        <v>0</v>
      </c>
    </row>
    <row r="197" spans="1:2" x14ac:dyDescent="0.2">
      <c r="A197" t="s">
        <v>366</v>
      </c>
      <c r="B197">
        <f>[4]p31!B197</f>
        <v>0</v>
      </c>
    </row>
    <row r="198" spans="1:2" x14ac:dyDescent="0.2">
      <c r="A198" t="s">
        <v>367</v>
      </c>
      <c r="B198">
        <f>[4]p31!B198</f>
        <v>0</v>
      </c>
    </row>
    <row r="199" spans="1:2" x14ac:dyDescent="0.2">
      <c r="A199" t="s">
        <v>368</v>
      </c>
      <c r="B199">
        <f>[4]p31!B199</f>
        <v>0</v>
      </c>
    </row>
    <row r="200" spans="1:2" x14ac:dyDescent="0.2">
      <c r="A200" t="s">
        <v>369</v>
      </c>
      <c r="B200">
        <f>[4]p31!B200</f>
        <v>0</v>
      </c>
    </row>
    <row r="201" spans="1:2" x14ac:dyDescent="0.2">
      <c r="A201" t="s">
        <v>370</v>
      </c>
      <c r="B201">
        <f>[4]p31!B201</f>
        <v>45286</v>
      </c>
    </row>
    <row r="202" spans="1:2" x14ac:dyDescent="0.2">
      <c r="A202" t="s">
        <v>371</v>
      </c>
      <c r="B202">
        <f>[4]p31!B202</f>
        <v>1182995</v>
      </c>
    </row>
    <row r="203" spans="1:2" x14ac:dyDescent="0.2">
      <c r="A203" t="s">
        <v>372</v>
      </c>
      <c r="B203">
        <f>[4]p31!B203</f>
        <v>26.12274813954992</v>
      </c>
    </row>
    <row r="204" spans="1:2" x14ac:dyDescent="0.2">
      <c r="A204" t="s">
        <v>373</v>
      </c>
      <c r="B204">
        <f>[4]p31!B204</f>
        <v>0</v>
      </c>
    </row>
    <row r="205" spans="1:2" x14ac:dyDescent="0.2">
      <c r="A205" t="s">
        <v>374</v>
      </c>
      <c r="B205">
        <f>[4]p31!B205</f>
        <v>0</v>
      </c>
    </row>
    <row r="206" spans="1:2" x14ac:dyDescent="0.2">
      <c r="A206" t="s">
        <v>375</v>
      </c>
      <c r="B206">
        <f>[4]p31!B206</f>
        <v>0</v>
      </c>
    </row>
    <row r="207" spans="1:2" x14ac:dyDescent="0.2">
      <c r="A207" t="s">
        <v>376</v>
      </c>
      <c r="B207">
        <f>[4]p31!B207</f>
        <v>140256</v>
      </c>
    </row>
    <row r="208" spans="1:2" x14ac:dyDescent="0.2">
      <c r="A208" t="s">
        <v>377</v>
      </c>
      <c r="B208">
        <f>[4]p31!B208</f>
        <v>261811</v>
      </c>
    </row>
    <row r="209" spans="1:2" x14ac:dyDescent="0.2">
      <c r="A209" t="s">
        <v>378</v>
      </c>
      <c r="B209">
        <f>[4]p31!B209</f>
        <v>0</v>
      </c>
    </row>
    <row r="210" spans="1:2" x14ac:dyDescent="0.2">
      <c r="A210" t="s">
        <v>379</v>
      </c>
      <c r="B210">
        <f>[4]p31!B210</f>
        <v>0</v>
      </c>
    </row>
    <row r="211" spans="1:2" x14ac:dyDescent="0.2">
      <c r="A211" t="s">
        <v>380</v>
      </c>
      <c r="B211">
        <f>[4]p31!B211</f>
        <v>596597.1</v>
      </c>
    </row>
    <row r="212" spans="1:2" x14ac:dyDescent="0.2">
      <c r="A212" t="s">
        <v>381</v>
      </c>
      <c r="B212">
        <f>[4]p31!B212</f>
        <v>888288</v>
      </c>
    </row>
    <row r="213" spans="1:2" x14ac:dyDescent="0.2">
      <c r="A213" t="s">
        <v>382</v>
      </c>
      <c r="B213">
        <f>[4]p31!B213</f>
        <v>27514936.770573784</v>
      </c>
    </row>
    <row r="214" spans="1:2" x14ac:dyDescent="0.2">
      <c r="A214" t="s">
        <v>137</v>
      </c>
      <c r="B214">
        <f>[4]p31!B214</f>
        <v>484960</v>
      </c>
    </row>
    <row r="215" spans="1:2" x14ac:dyDescent="0.2">
      <c r="A215" t="s">
        <v>383</v>
      </c>
      <c r="B215">
        <f>[4]p31!B215</f>
        <v>0</v>
      </c>
    </row>
    <row r="216" spans="1:2" x14ac:dyDescent="0.2">
      <c r="A216" t="s">
        <v>384</v>
      </c>
      <c r="B216">
        <f>[4]p31!B216</f>
        <v>27999896.770573784</v>
      </c>
    </row>
    <row r="217" spans="1:2" x14ac:dyDescent="0.2">
      <c r="A217" t="s">
        <v>385</v>
      </c>
      <c r="B217">
        <f>[4]p31!B217</f>
        <v>13553302</v>
      </c>
    </row>
    <row r="218" spans="1:2" x14ac:dyDescent="0.2">
      <c r="A218" t="s">
        <v>386</v>
      </c>
      <c r="B218">
        <f>[4]p31!B218</f>
        <v>998664.1</v>
      </c>
    </row>
    <row r="219" spans="1:2" x14ac:dyDescent="0.2">
      <c r="A219" t="s">
        <v>387</v>
      </c>
      <c r="B219">
        <f>[4]p31!B219</f>
        <v>3227212</v>
      </c>
    </row>
    <row r="220" spans="1:2" x14ac:dyDescent="0.2">
      <c r="A220" t="s">
        <v>388</v>
      </c>
      <c r="B220">
        <f>[4]p31!B220</f>
        <v>189723</v>
      </c>
    </row>
    <row r="221" spans="1:2" x14ac:dyDescent="0.2">
      <c r="A221" t="s">
        <v>145</v>
      </c>
      <c r="B221">
        <f>[4]p31!B221</f>
        <v>4500000</v>
      </c>
    </row>
    <row r="222" spans="1:2" x14ac:dyDescent="0.2">
      <c r="A222" t="s">
        <v>146</v>
      </c>
      <c r="B222">
        <f>[4]p31!B222</f>
        <v>588743</v>
      </c>
    </row>
    <row r="223" spans="1:2" x14ac:dyDescent="0.2">
      <c r="A223" t="s">
        <v>389</v>
      </c>
      <c r="B223">
        <f>[4]p31!B223</f>
        <v>135452</v>
      </c>
    </row>
    <row r="224" spans="1:2" x14ac:dyDescent="0.2">
      <c r="A224" t="s">
        <v>390</v>
      </c>
      <c r="B224">
        <f>[4]p31!B224</f>
        <v>0</v>
      </c>
    </row>
    <row r="225" spans="1:2" x14ac:dyDescent="0.2">
      <c r="A225" t="s">
        <v>391</v>
      </c>
      <c r="B225">
        <f>[4]p31!B225</f>
        <v>0</v>
      </c>
    </row>
    <row r="226" spans="1:2" x14ac:dyDescent="0.2">
      <c r="A226" t="s">
        <v>392</v>
      </c>
      <c r="B226">
        <f>[4]p31!B226</f>
        <v>1600000</v>
      </c>
    </row>
    <row r="227" spans="1:2" x14ac:dyDescent="0.2">
      <c r="A227" t="s">
        <v>152</v>
      </c>
      <c r="B227">
        <f>[4]p31!B227</f>
        <v>160000</v>
      </c>
    </row>
    <row r="228" spans="1:2" x14ac:dyDescent="0.2">
      <c r="A228" t="s">
        <v>393</v>
      </c>
      <c r="B228">
        <f>[4]p31!B228</f>
        <v>0</v>
      </c>
    </row>
    <row r="229" spans="1:2" x14ac:dyDescent="0.2">
      <c r="A229" t="s">
        <v>394</v>
      </c>
      <c r="B229">
        <f>[4]p31!B229</f>
        <v>172312</v>
      </c>
    </row>
    <row r="230" spans="1:2" x14ac:dyDescent="0.2">
      <c r="A230" t="s">
        <v>395</v>
      </c>
      <c r="B230">
        <f>[4]p31!B230</f>
        <v>1918737.4949876044</v>
      </c>
    </row>
    <row r="231" spans="1:2" x14ac:dyDescent="0.2">
      <c r="A231" t="s">
        <v>396</v>
      </c>
      <c r="B231">
        <f>[4]p31!B231</f>
        <v>27044145.594987605</v>
      </c>
    </row>
    <row r="232" spans="1:2" x14ac:dyDescent="0.2">
      <c r="A232" t="s">
        <v>397</v>
      </c>
      <c r="B232">
        <f>[4]p31!B232</f>
        <v>955751.1755861789</v>
      </c>
    </row>
    <row r="233" spans="1:2" x14ac:dyDescent="0.2">
      <c r="A233" t="s">
        <v>398</v>
      </c>
      <c r="B233">
        <f>[4]p31!B233</f>
        <v>324955</v>
      </c>
    </row>
    <row r="234" spans="1:2" x14ac:dyDescent="0.2">
      <c r="A234" t="s">
        <v>243</v>
      </c>
      <c r="B234">
        <f>[4]p31!B234</f>
        <v>630796.1755861789</v>
      </c>
    </row>
    <row r="235" spans="1:2" x14ac:dyDescent="0.2">
      <c r="A235" t="s">
        <v>399</v>
      </c>
      <c r="B235">
        <f>[4]p31!B235</f>
        <v>6250000</v>
      </c>
    </row>
    <row r="236" spans="1:2" x14ac:dyDescent="0.2">
      <c r="A236" t="s">
        <v>400</v>
      </c>
      <c r="B236">
        <f>[4]p31!B236</f>
        <v>11666666.666666668</v>
      </c>
    </row>
    <row r="237" spans="1:2" x14ac:dyDescent="0.2">
      <c r="A237" t="s">
        <v>401</v>
      </c>
      <c r="B237">
        <f>[4]p31!B237</f>
        <v>10000000</v>
      </c>
    </row>
    <row r="238" spans="1:2" x14ac:dyDescent="0.2">
      <c r="A238" t="s">
        <v>402</v>
      </c>
      <c r="B238">
        <f>[4]p31!B238</f>
        <v>400</v>
      </c>
    </row>
    <row r="239" spans="1:2" x14ac:dyDescent="0.2">
      <c r="A239" t="s">
        <v>403</v>
      </c>
      <c r="B239">
        <f>[4]p31!B239</f>
        <v>300</v>
      </c>
    </row>
    <row r="240" spans="1:2" x14ac:dyDescent="0.2">
      <c r="A240" t="s">
        <v>404</v>
      </c>
      <c r="B240">
        <f>[4]p31!B240</f>
        <v>1000</v>
      </c>
    </row>
    <row r="241" spans="1:2" x14ac:dyDescent="0.2">
      <c r="A241" t="s">
        <v>405</v>
      </c>
      <c r="B241">
        <f>[4]p31!B241</f>
        <v>1.4</v>
      </c>
    </row>
    <row r="242" spans="1:2" x14ac:dyDescent="0.2">
      <c r="A242" t="s">
        <v>406</v>
      </c>
      <c r="B242">
        <f>[4]p31!B242</f>
        <v>2.4700000000000002</v>
      </c>
    </row>
    <row r="243" spans="1:2" x14ac:dyDescent="0.2">
      <c r="A243" t="s">
        <v>407</v>
      </c>
      <c r="B243">
        <f>[4]p31!B243</f>
        <v>65840987</v>
      </c>
    </row>
    <row r="244" spans="1:2" x14ac:dyDescent="0.2">
      <c r="A244" t="s">
        <v>408</v>
      </c>
      <c r="B244">
        <f>[4]p31!B244</f>
        <v>39430174</v>
      </c>
    </row>
    <row r="245" spans="1:2" x14ac:dyDescent="0.2">
      <c r="A245" t="s">
        <v>409</v>
      </c>
      <c r="B245">
        <f>[4]p31!B245</f>
        <v>60000</v>
      </c>
    </row>
    <row r="246" spans="1:2" x14ac:dyDescent="0.2">
      <c r="A246" t="s">
        <v>410</v>
      </c>
      <c r="B246">
        <f>[4]p31!B246</f>
        <v>0</v>
      </c>
    </row>
    <row r="247" spans="1:2" x14ac:dyDescent="0.2">
      <c r="A247" t="s">
        <v>411</v>
      </c>
      <c r="B247">
        <f>[4]p31!B247</f>
        <v>4.0999999999999996</v>
      </c>
    </row>
    <row r="248" spans="1:2" x14ac:dyDescent="0.2">
      <c r="A248" t="s">
        <v>412</v>
      </c>
      <c r="B248">
        <f>[4]p31!B248</f>
        <v>4.0999999999999996</v>
      </c>
    </row>
    <row r="249" spans="1:2" x14ac:dyDescent="0.2">
      <c r="A249" t="s">
        <v>413</v>
      </c>
      <c r="B249">
        <f>[4]p31!B249</f>
        <v>0</v>
      </c>
    </row>
    <row r="250" spans="1:2" x14ac:dyDescent="0.2">
      <c r="A250" t="s">
        <v>414</v>
      </c>
      <c r="B250">
        <f>[4]p31!B250</f>
        <v>0</v>
      </c>
    </row>
    <row r="251" spans="1:2" x14ac:dyDescent="0.2">
      <c r="A251" t="s">
        <v>415</v>
      </c>
      <c r="B251">
        <f>[4]p31!B251</f>
        <v>0</v>
      </c>
    </row>
    <row r="252" spans="1:2" x14ac:dyDescent="0.2">
      <c r="A252" t="s">
        <v>416</v>
      </c>
      <c r="B252">
        <f>[4]p31!B252</f>
        <v>0</v>
      </c>
    </row>
    <row r="253" spans="1:2" x14ac:dyDescent="0.2">
      <c r="A253" t="s">
        <v>417</v>
      </c>
      <c r="B253">
        <f>[4]p31!B253</f>
        <v>0</v>
      </c>
    </row>
    <row r="254" spans="1:2" x14ac:dyDescent="0.2">
      <c r="A254" t="s">
        <v>418</v>
      </c>
      <c r="B254">
        <f>[4]p31!B254</f>
        <v>0</v>
      </c>
    </row>
    <row r="255" spans="1:2" x14ac:dyDescent="0.2">
      <c r="A255" t="s">
        <v>419</v>
      </c>
      <c r="B255">
        <f>[4]p31!B255</f>
        <v>0</v>
      </c>
    </row>
    <row r="256" spans="1:2" x14ac:dyDescent="0.2">
      <c r="A256" t="s">
        <v>420</v>
      </c>
      <c r="B256">
        <f>[4]p31!B256</f>
        <v>0</v>
      </c>
    </row>
    <row r="257" spans="1:2" x14ac:dyDescent="0.2">
      <c r="A257" t="s">
        <v>421</v>
      </c>
      <c r="B257">
        <f>[4]p31!B257</f>
        <v>0</v>
      </c>
    </row>
    <row r="258" spans="1:2" x14ac:dyDescent="0.2">
      <c r="A258" t="s">
        <v>422</v>
      </c>
      <c r="B258">
        <f>[4]p31!B258</f>
        <v>0</v>
      </c>
    </row>
    <row r="259" spans="1:2" x14ac:dyDescent="0.2">
      <c r="A259" t="s">
        <v>423</v>
      </c>
      <c r="B259">
        <f>[4]p31!B259</f>
        <v>5</v>
      </c>
    </row>
    <row r="260" spans="1:2" x14ac:dyDescent="0.2">
      <c r="A260" t="s">
        <v>1065</v>
      </c>
      <c r="B260">
        <f>[4]p31!B260</f>
        <v>13.886587294219277</v>
      </c>
    </row>
    <row r="261" spans="1:2" x14ac:dyDescent="0.2">
      <c r="A261" t="s">
        <v>1066</v>
      </c>
      <c r="B261">
        <f>[4]p31!B261</f>
        <v>20.504057968303261</v>
      </c>
    </row>
    <row r="262" spans="1:2" x14ac:dyDescent="0.2">
      <c r="A262" t="s">
        <v>227</v>
      </c>
      <c r="B262">
        <f>[4]p31!B262</f>
        <v>87</v>
      </c>
    </row>
    <row r="263" spans="1:2" x14ac:dyDescent="0.2">
      <c r="A263" t="s">
        <v>228</v>
      </c>
      <c r="B263">
        <f>[4]p31!B263</f>
        <v>88</v>
      </c>
    </row>
    <row r="264" spans="1:2" x14ac:dyDescent="0.2">
      <c r="A264" t="s">
        <v>346</v>
      </c>
      <c r="B264">
        <f>[4]p31!B264</f>
        <v>267884</v>
      </c>
    </row>
    <row r="265" spans="1:2" x14ac:dyDescent="0.2">
      <c r="A265" t="s">
        <v>355</v>
      </c>
      <c r="B265">
        <f>[4]p31!B265</f>
        <v>320727</v>
      </c>
    </row>
    <row r="266" spans="1:2" x14ac:dyDescent="0.2">
      <c r="A266" t="s">
        <v>338</v>
      </c>
      <c r="B266">
        <f>[4]p31!B266</f>
        <v>3</v>
      </c>
    </row>
    <row r="267" spans="1:2" x14ac:dyDescent="0.2">
      <c r="A267" t="s">
        <v>339</v>
      </c>
      <c r="B267">
        <f>[4]p31!B267</f>
        <v>6</v>
      </c>
    </row>
    <row r="268" spans="1:2" x14ac:dyDescent="0.2">
      <c r="A268" t="s">
        <v>1067</v>
      </c>
      <c r="B268">
        <f>[4]p31!B268</f>
        <v>642921.6</v>
      </c>
    </row>
    <row r="269" spans="1:2" x14ac:dyDescent="0.2">
      <c r="A269" t="s">
        <v>1068</v>
      </c>
      <c r="B269">
        <f>[4]p31!B269</f>
        <v>962181</v>
      </c>
    </row>
    <row r="270" spans="1:2" x14ac:dyDescent="0.2">
      <c r="A270" t="s">
        <v>1069</v>
      </c>
      <c r="B270">
        <f>[4]p31!B270</f>
        <v>-342314.79548764182</v>
      </c>
    </row>
    <row r="271" spans="1:2" x14ac:dyDescent="0.2">
      <c r="A271" t="s">
        <v>1070</v>
      </c>
      <c r="B271">
        <f>[4]p31!B271</f>
        <v>0.63930536526872905</v>
      </c>
    </row>
    <row r="272" spans="1:2" x14ac:dyDescent="0.2">
      <c r="A272" t="s">
        <v>1071</v>
      </c>
      <c r="B272">
        <f>[4]p31!B272</f>
        <v>0.78208864198774586</v>
      </c>
    </row>
    <row r="273" spans="1:2" x14ac:dyDescent="0.2">
      <c r="A273" t="s">
        <v>1072</v>
      </c>
      <c r="B273">
        <f>[4]p31!B273</f>
        <v>0.39463954256980094</v>
      </c>
    </row>
    <row r="274" spans="1:2" x14ac:dyDescent="0.2">
      <c r="A274" t="s">
        <v>1073</v>
      </c>
      <c r="B274">
        <f>[4]p31!B274</f>
        <v>0.40113995865422403</v>
      </c>
    </row>
    <row r="275" spans="1:2" x14ac:dyDescent="0.2">
      <c r="A275" t="s">
        <v>1087</v>
      </c>
      <c r="B275">
        <f>[4]p31!B275</f>
        <v>0.41781763311321163</v>
      </c>
    </row>
    <row r="276" spans="1:2" x14ac:dyDescent="0.2">
      <c r="A276" t="s">
        <v>1088</v>
      </c>
      <c r="B276">
        <f>[4]p31!B276</f>
        <v>0.40809392093825281</v>
      </c>
    </row>
    <row r="277" spans="1:2" x14ac:dyDescent="0.2">
      <c r="A277" t="s">
        <v>1091</v>
      </c>
      <c r="B277">
        <f>[4]p31!B277</f>
        <v>1010287.1755861789</v>
      </c>
    </row>
    <row r="278" spans="1:2" x14ac:dyDescent="0.2">
      <c r="A278" t="s">
        <v>1092</v>
      </c>
      <c r="B278">
        <f>[4]p31!B278</f>
        <v>0.80226053225624272</v>
      </c>
    </row>
    <row r="279" spans="1:2" x14ac:dyDescent="0.2">
      <c r="A279" t="s">
        <v>1093</v>
      </c>
      <c r="B279">
        <f>[4]p31!B279</f>
        <v>0.44514126448294133</v>
      </c>
    </row>
    <row r="280" spans="1:2" x14ac:dyDescent="0.2">
      <c r="A280" t="s">
        <v>1094</v>
      </c>
      <c r="B280">
        <f>[4]p31!B280</f>
        <v>0.55485873551705878</v>
      </c>
    </row>
    <row r="281" spans="1:2" x14ac:dyDescent="0.2">
      <c r="A281" t="s">
        <v>1099</v>
      </c>
      <c r="B281">
        <f>[4]p31!B281</f>
        <v>6.5207999999999988E-2</v>
      </c>
    </row>
    <row r="282" spans="1:2" x14ac:dyDescent="0.2">
      <c r="A282" t="s">
        <v>1100</v>
      </c>
      <c r="B282">
        <f>[4]p31!B282</f>
        <v>0.11203390798384365</v>
      </c>
    </row>
    <row r="283" spans="1:2" x14ac:dyDescent="0.2">
      <c r="A283" t="s">
        <v>1095</v>
      </c>
      <c r="B283">
        <f>[4]p31!B283</f>
        <v>26410813</v>
      </c>
    </row>
    <row r="284" spans="1:2" x14ac:dyDescent="0.2">
      <c r="A284" t="s">
        <v>1096</v>
      </c>
      <c r="B284">
        <f>[4]p31!B284</f>
        <v>32920493.951912824</v>
      </c>
    </row>
    <row r="285" spans="1:2" x14ac:dyDescent="0.2">
      <c r="A285" t="s">
        <v>1097</v>
      </c>
      <c r="B285">
        <f>[4]p31!B285</f>
        <v>1352601.9710738207</v>
      </c>
    </row>
    <row r="286" spans="1:2" x14ac:dyDescent="0.2">
      <c r="A286" t="s">
        <v>1101</v>
      </c>
      <c r="B286">
        <f>[4]p31!B286</f>
        <v>0</v>
      </c>
    </row>
    <row r="287" spans="1:2" x14ac:dyDescent="0.2">
      <c r="A287" t="s">
        <v>1102</v>
      </c>
      <c r="B287">
        <f>[4]p31!B287</f>
        <v>0</v>
      </c>
    </row>
    <row r="288" spans="1:2" x14ac:dyDescent="0.2">
      <c r="A288" t="s">
        <v>1103</v>
      </c>
      <c r="B288">
        <f>[4]p31!B288</f>
        <v>0</v>
      </c>
    </row>
    <row r="289" spans="1:2" x14ac:dyDescent="0.2">
      <c r="A289" t="s">
        <v>1069</v>
      </c>
      <c r="B289">
        <f>[4]p31!B289</f>
        <v>-342314.79548764182</v>
      </c>
    </row>
    <row r="290" spans="1:2" x14ac:dyDescent="0.2">
      <c r="A290" t="s">
        <v>508</v>
      </c>
      <c r="B290">
        <f>[4]p31!B290</f>
        <v>9.1189764093353637E-2</v>
      </c>
    </row>
    <row r="291" spans="1:2" x14ac:dyDescent="0.2">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291"/>
  <sheetViews>
    <sheetView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763</v>
      </c>
    </row>
    <row r="2" spans="1:11" x14ac:dyDescent="0.2">
      <c r="A2">
        <v>32</v>
      </c>
      <c r="B2" t="s">
        <v>176</v>
      </c>
      <c r="C2" t="s">
        <v>177</v>
      </c>
      <c r="D2" t="s">
        <v>178</v>
      </c>
      <c r="E2" t="s">
        <v>8</v>
      </c>
      <c r="F2" t="s">
        <v>179</v>
      </c>
      <c r="G2" t="s">
        <v>10</v>
      </c>
      <c r="H2" t="s">
        <v>180</v>
      </c>
    </row>
    <row r="3" spans="1:11" x14ac:dyDescent="0.2">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
      <c r="A5" t="s">
        <v>183</v>
      </c>
      <c r="B5">
        <f>[4]p32!B5</f>
        <v>0</v>
      </c>
      <c r="C5">
        <f>[4]p32!C5</f>
        <v>0</v>
      </c>
      <c r="D5">
        <f>[4]p32!D5</f>
        <v>108234</v>
      </c>
      <c r="E5">
        <f>[4]p32!E5</f>
        <v>0</v>
      </c>
      <c r="F5">
        <f>[4]p32!F5</f>
        <v>0</v>
      </c>
      <c r="G5">
        <f>[4]p32!G5</f>
        <v>0</v>
      </c>
      <c r="H5">
        <f>[4]p32!H5</f>
        <v>0</v>
      </c>
      <c r="I5">
        <f>[4]p32!I5</f>
        <v>0</v>
      </c>
      <c r="J5">
        <f>[4]p32!J5</f>
        <v>0</v>
      </c>
      <c r="K5">
        <f>[4]p32!K5</f>
        <v>0</v>
      </c>
    </row>
    <row r="6" spans="1:11" x14ac:dyDescent="0.2">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
      <c r="A7" t="s">
        <v>185</v>
      </c>
      <c r="B7">
        <f>[4]p32!B7</f>
        <v>0</v>
      </c>
      <c r="C7">
        <f>[4]p32!C7</f>
        <v>0</v>
      </c>
      <c r="D7">
        <f>[4]p32!D7</f>
        <v>1502998</v>
      </c>
      <c r="E7">
        <f>[4]p32!E7</f>
        <v>0</v>
      </c>
      <c r="F7">
        <f>[4]p32!F7</f>
        <v>0</v>
      </c>
      <c r="G7">
        <f>[4]p32!G7</f>
        <v>0</v>
      </c>
      <c r="H7">
        <f>[4]p32!H7</f>
        <v>0</v>
      </c>
      <c r="I7">
        <f>[4]p32!I7</f>
        <v>0</v>
      </c>
      <c r="J7">
        <f>[4]p32!J7</f>
        <v>0</v>
      </c>
      <c r="K7">
        <f>[4]p32!K7</f>
        <v>0</v>
      </c>
    </row>
    <row r="8" spans="1:11" x14ac:dyDescent="0.2">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2">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2">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2">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2">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2">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2">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2">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2">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2">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2">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2">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2">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2">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2">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2">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2">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2">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2">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5" thickBot="1" x14ac:dyDescent="0.25">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x14ac:dyDescent="0.2">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2">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x14ac:dyDescent="0.2">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x14ac:dyDescent="0.2">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x14ac:dyDescent="0.2">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x14ac:dyDescent="0.2">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x14ac:dyDescent="0.2">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x14ac:dyDescent="0.2">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2">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2">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2">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2">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
      <c r="A76" t="s">
        <v>437</v>
      </c>
      <c r="B76">
        <f>[4]p32!B76</f>
        <v>0</v>
      </c>
      <c r="C76">
        <f>[4]p32!C76</f>
        <v>0</v>
      </c>
      <c r="D76">
        <f>[4]p32!D76</f>
        <v>0</v>
      </c>
      <c r="E76">
        <f>[4]p32!E76</f>
        <v>0</v>
      </c>
      <c r="F76">
        <f>[4]p32!F76</f>
        <v>0</v>
      </c>
      <c r="G76">
        <f>[4]p32!G76</f>
        <v>0</v>
      </c>
      <c r="H76">
        <f>[4]p32!H76</f>
        <v>0</v>
      </c>
      <c r="I76">
        <f>[4]p32!I76</f>
        <v>0</v>
      </c>
      <c r="J76">
        <f>[4]p32!J76</f>
        <v>0</v>
      </c>
      <c r="K76">
        <f>[4]p32!K76</f>
        <v>0</v>
      </c>
    </row>
    <row r="77" spans="1:13" ht="13.5" thickBot="1" x14ac:dyDescent="0.25">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2">
      <c r="A78" t="s">
        <v>247</v>
      </c>
      <c r="B78">
        <f>[4]p32!B78</f>
        <v>1</v>
      </c>
    </row>
    <row r="79" spans="1:13" x14ac:dyDescent="0.2">
      <c r="A79" t="s">
        <v>248</v>
      </c>
      <c r="B79">
        <f>[4]p32!B79</f>
        <v>60000</v>
      </c>
    </row>
    <row r="80" spans="1:13" x14ac:dyDescent="0.2">
      <c r="A80" t="s">
        <v>249</v>
      </c>
      <c r="B80">
        <f>[4]p32!B80</f>
        <v>60000</v>
      </c>
    </row>
    <row r="81" spans="1:2" x14ac:dyDescent="0.2">
      <c r="A81" t="s">
        <v>250</v>
      </c>
      <c r="B81">
        <f>[4]p32!B81</f>
        <v>0</v>
      </c>
    </row>
    <row r="82" spans="1:2" x14ac:dyDescent="0.2">
      <c r="A82" t="s">
        <v>251</v>
      </c>
      <c r="B82">
        <f>[4]p32!B82</f>
        <v>0</v>
      </c>
    </row>
    <row r="83" spans="1:2" x14ac:dyDescent="0.2">
      <c r="A83" t="s">
        <v>252</v>
      </c>
      <c r="B83">
        <f>[4]p32!B83</f>
        <v>0</v>
      </c>
    </row>
    <row r="84" spans="1:2" x14ac:dyDescent="0.2">
      <c r="A84" t="s">
        <v>253</v>
      </c>
      <c r="B84">
        <f>[4]p32!B84</f>
        <v>0</v>
      </c>
    </row>
    <row r="85" spans="1:2" x14ac:dyDescent="0.2">
      <c r="A85" t="s">
        <v>254</v>
      </c>
      <c r="B85">
        <f>[4]p32!B85</f>
        <v>63246</v>
      </c>
    </row>
    <row r="86" spans="1:2" x14ac:dyDescent="0.2">
      <c r="A86" t="s">
        <v>255</v>
      </c>
      <c r="B86">
        <f>[4]p32!B86</f>
        <v>32161</v>
      </c>
    </row>
    <row r="87" spans="1:2" x14ac:dyDescent="0.2">
      <c r="A87" t="s">
        <v>256</v>
      </c>
      <c r="B87">
        <f>[4]p32!B87</f>
        <v>23174</v>
      </c>
    </row>
    <row r="88" spans="1:2" x14ac:dyDescent="0.2">
      <c r="A88" t="s">
        <v>257</v>
      </c>
      <c r="B88">
        <f>[4]p32!B88</f>
        <v>40345</v>
      </c>
    </row>
    <row r="89" spans="1:2" x14ac:dyDescent="0.2">
      <c r="A89" t="s">
        <v>258</v>
      </c>
      <c r="B89">
        <f>[4]p32!B89</f>
        <v>46210</v>
      </c>
    </row>
    <row r="90" spans="1:2" x14ac:dyDescent="0.2">
      <c r="A90" t="s">
        <v>259</v>
      </c>
      <c r="B90">
        <f>[4]p32!B90</f>
        <v>116693</v>
      </c>
    </row>
    <row r="91" spans="1:2" x14ac:dyDescent="0.2">
      <c r="A91" t="s">
        <v>260</v>
      </c>
      <c r="B91">
        <f>[4]p32!B91</f>
        <v>63246</v>
      </c>
    </row>
    <row r="92" spans="1:2" x14ac:dyDescent="0.2">
      <c r="A92" t="s">
        <v>261</v>
      </c>
      <c r="B92">
        <f>[4]p32!B92</f>
        <v>32161</v>
      </c>
    </row>
    <row r="93" spans="1:2" x14ac:dyDescent="0.2">
      <c r="A93" t="s">
        <v>262</v>
      </c>
      <c r="B93">
        <f>[4]p32!B93</f>
        <v>23174</v>
      </c>
    </row>
    <row r="94" spans="1:2" x14ac:dyDescent="0.2">
      <c r="A94" t="s">
        <v>263</v>
      </c>
      <c r="B94">
        <f>[4]p32!B94</f>
        <v>40345</v>
      </c>
    </row>
    <row r="95" spans="1:2" x14ac:dyDescent="0.2">
      <c r="A95" t="s">
        <v>264</v>
      </c>
      <c r="B95">
        <f>[4]p32!B95</f>
        <v>46210</v>
      </c>
    </row>
    <row r="96" spans="1:2" x14ac:dyDescent="0.2">
      <c r="A96" t="s">
        <v>265</v>
      </c>
      <c r="B96">
        <f>[4]p32!B96</f>
        <v>107185</v>
      </c>
    </row>
    <row r="97" spans="1:2" x14ac:dyDescent="0.2">
      <c r="A97" t="s">
        <v>266</v>
      </c>
      <c r="B97">
        <f>[4]p32!B97</f>
        <v>0</v>
      </c>
    </row>
    <row r="98" spans="1:2" x14ac:dyDescent="0.2">
      <c r="A98" t="s">
        <v>267</v>
      </c>
      <c r="B98">
        <f>[4]p32!B98</f>
        <v>0</v>
      </c>
    </row>
    <row r="99" spans="1:2" x14ac:dyDescent="0.2">
      <c r="A99" t="s">
        <v>268</v>
      </c>
      <c r="B99">
        <f>[4]p32!B99</f>
        <v>0</v>
      </c>
    </row>
    <row r="100" spans="1:2" x14ac:dyDescent="0.2">
      <c r="A100" t="s">
        <v>269</v>
      </c>
      <c r="B100">
        <f>[4]p32!B100</f>
        <v>0</v>
      </c>
    </row>
    <row r="101" spans="1:2" x14ac:dyDescent="0.2">
      <c r="A101" t="s">
        <v>270</v>
      </c>
      <c r="B101">
        <f>[4]p32!B101</f>
        <v>0</v>
      </c>
    </row>
    <row r="102" spans="1:2" x14ac:dyDescent="0.2">
      <c r="A102" t="s">
        <v>271</v>
      </c>
      <c r="B102">
        <f>[4]p32!B102</f>
        <v>0</v>
      </c>
    </row>
    <row r="103" spans="1:2" x14ac:dyDescent="0.2">
      <c r="A103" t="s">
        <v>272</v>
      </c>
      <c r="B103">
        <f>[4]p32!B103</f>
        <v>218750792.3938953</v>
      </c>
    </row>
    <row r="104" spans="1:2" x14ac:dyDescent="0.2">
      <c r="A104" t="s">
        <v>273</v>
      </c>
      <c r="B104">
        <f>[4]p32!B104</f>
        <v>10744404.962464491</v>
      </c>
    </row>
    <row r="105" spans="1:2" x14ac:dyDescent="0.2">
      <c r="A105" t="s">
        <v>274</v>
      </c>
      <c r="B105">
        <f>[4]p32!B105</f>
        <v>6375774.4004926123</v>
      </c>
    </row>
    <row r="106" spans="1:2" x14ac:dyDescent="0.2">
      <c r="A106" t="s">
        <v>275</v>
      </c>
      <c r="B106">
        <f>[4]p32!B106</f>
        <v>1046568.2476913605</v>
      </c>
    </row>
    <row r="107" spans="1:2" x14ac:dyDescent="0.2">
      <c r="A107" t="s">
        <v>276</v>
      </c>
      <c r="B107">
        <f>[4]p32!B107</f>
        <v>1852550.4305792144</v>
      </c>
    </row>
    <row r="108" spans="1:2" x14ac:dyDescent="0.2">
      <c r="A108" t="s">
        <v>277</v>
      </c>
      <c r="B108">
        <f>[4]p32!B108</f>
        <v>3875749.8476584386</v>
      </c>
    </row>
    <row r="109" spans="1:2" x14ac:dyDescent="0.2">
      <c r="A109" t="s">
        <v>278</v>
      </c>
      <c r="B109">
        <f>[4]p32!B109</f>
        <v>1724.4427855078816</v>
      </c>
    </row>
    <row r="110" spans="1:2" x14ac:dyDescent="0.2">
      <c r="A110" t="s">
        <v>279</v>
      </c>
      <c r="B110">
        <f>[4]p32!B110</f>
        <v>264.10844745397833</v>
      </c>
    </row>
    <row r="111" spans="1:2" x14ac:dyDescent="0.2">
      <c r="A111" t="s">
        <v>280</v>
      </c>
      <c r="B111">
        <f>[4]p32!B111</f>
        <v>131.2928029875319</v>
      </c>
    </row>
    <row r="112" spans="1:2" x14ac:dyDescent="0.2">
      <c r="A112" t="s">
        <v>281</v>
      </c>
      <c r="B112">
        <f>[4]p32!B112</f>
        <v>13.329320891309111</v>
      </c>
    </row>
    <row r="113" spans="1:2" x14ac:dyDescent="0.2">
      <c r="A113" t="s">
        <v>282</v>
      </c>
      <c r="B113">
        <f>[4]p32!B113</f>
        <v>15.75283378063804</v>
      </c>
    </row>
    <row r="114" spans="1:2" x14ac:dyDescent="0.2">
      <c r="A114" t="s">
        <v>283</v>
      </c>
      <c r="B114">
        <f>[4]p32!B114</f>
        <v>20.195940744407743</v>
      </c>
    </row>
    <row r="115" spans="1:2" x14ac:dyDescent="0.2">
      <c r="A115" t="s">
        <v>284</v>
      </c>
      <c r="B115">
        <f>[4]p32!B115</f>
        <v>17999960</v>
      </c>
    </row>
    <row r="116" spans="1:2" x14ac:dyDescent="0.2">
      <c r="A116" t="s">
        <v>285</v>
      </c>
      <c r="B116">
        <f>[4]p32!B116</f>
        <v>960005.7</v>
      </c>
    </row>
    <row r="117" spans="1:2" x14ac:dyDescent="0.2">
      <c r="A117" t="s">
        <v>286</v>
      </c>
      <c r="B117">
        <f>[4]p32!B117</f>
        <v>960002.8</v>
      </c>
    </row>
    <row r="118" spans="1:2" x14ac:dyDescent="0.2">
      <c r="A118" t="s">
        <v>287</v>
      </c>
      <c r="B118">
        <f>[4]p32!B118</f>
        <v>119999.88</v>
      </c>
    </row>
    <row r="119" spans="1:2" x14ac:dyDescent="0.2">
      <c r="A119" t="s">
        <v>288</v>
      </c>
      <c r="B119">
        <f>[4]p32!B119</f>
        <v>239999.76</v>
      </c>
    </row>
    <row r="120" spans="1:2" x14ac:dyDescent="0.2">
      <c r="A120" t="s">
        <v>289</v>
      </c>
      <c r="B120">
        <f>[4]p32!B120</f>
        <v>640000</v>
      </c>
    </row>
    <row r="121" spans="1:2" x14ac:dyDescent="0.2">
      <c r="A121" t="s">
        <v>290</v>
      </c>
      <c r="B121">
        <f>[4]p32!B121</f>
        <v>19687571.315450575</v>
      </c>
    </row>
    <row r="122" spans="1:2" x14ac:dyDescent="0.2">
      <c r="A122" t="s">
        <v>291</v>
      </c>
      <c r="B122">
        <f>[4]p32!B122</f>
        <v>741363.94241004984</v>
      </c>
    </row>
    <row r="123" spans="1:2" x14ac:dyDescent="0.2">
      <c r="A123" t="s">
        <v>292</v>
      </c>
      <c r="B123">
        <f>[4]p32!B123</f>
        <v>0</v>
      </c>
    </row>
    <row r="124" spans="1:2" x14ac:dyDescent="0.2">
      <c r="A124" t="s">
        <v>293</v>
      </c>
      <c r="B124">
        <f>[4]p32!B124</f>
        <v>120355.34848450648</v>
      </c>
    </row>
    <row r="125" spans="1:2" x14ac:dyDescent="0.2">
      <c r="A125" t="s">
        <v>294</v>
      </c>
      <c r="B125">
        <f>[4]p32!B125</f>
        <v>213043.29951660967</v>
      </c>
    </row>
    <row r="126" spans="1:2" x14ac:dyDescent="0.2">
      <c r="A126" t="s">
        <v>295</v>
      </c>
      <c r="B126">
        <f>[4]p32!B126</f>
        <v>222855.61624036022</v>
      </c>
    </row>
    <row r="127" spans="1:2" x14ac:dyDescent="0.2">
      <c r="A127" t="s">
        <v>296</v>
      </c>
      <c r="B127">
        <f>[4]p32!B127</f>
        <v>58062</v>
      </c>
    </row>
    <row r="128" spans="1:2" x14ac:dyDescent="0.2">
      <c r="A128" t="s">
        <v>297</v>
      </c>
      <c r="B128">
        <f>[4]p32!B128</f>
        <v>28630</v>
      </c>
    </row>
    <row r="129" spans="1:2" x14ac:dyDescent="0.2">
      <c r="A129" t="s">
        <v>298</v>
      </c>
      <c r="B129">
        <f>[4]p32!B129</f>
        <v>21358</v>
      </c>
    </row>
    <row r="130" spans="1:2" x14ac:dyDescent="0.2">
      <c r="A130" t="s">
        <v>299</v>
      </c>
      <c r="B130">
        <f>[4]p32!B130</f>
        <v>38787</v>
      </c>
    </row>
    <row r="131" spans="1:2" x14ac:dyDescent="0.2">
      <c r="A131" t="s">
        <v>300</v>
      </c>
      <c r="B131">
        <f>[4]p32!B131</f>
        <v>54882</v>
      </c>
    </row>
    <row r="132" spans="1:2" x14ac:dyDescent="0.2">
      <c r="A132" t="s">
        <v>301</v>
      </c>
      <c r="B132">
        <f>[4]p32!B132</f>
        <v>127033</v>
      </c>
    </row>
    <row r="133" spans="1:2" x14ac:dyDescent="0.2">
      <c r="A133" t="s">
        <v>302</v>
      </c>
      <c r="B133">
        <f>[4]p32!B133</f>
        <v>58062</v>
      </c>
    </row>
    <row r="134" spans="1:2" x14ac:dyDescent="0.2">
      <c r="A134" t="s">
        <v>303</v>
      </c>
      <c r="B134">
        <f>[4]p32!B134</f>
        <v>28630</v>
      </c>
    </row>
    <row r="135" spans="1:2" x14ac:dyDescent="0.2">
      <c r="A135" t="s">
        <v>304</v>
      </c>
      <c r="B135">
        <f>[4]p32!B135</f>
        <v>21358</v>
      </c>
    </row>
    <row r="136" spans="1:2" x14ac:dyDescent="0.2">
      <c r="A136" t="s">
        <v>305</v>
      </c>
      <c r="B136">
        <f>[4]p32!B136</f>
        <v>38787</v>
      </c>
    </row>
    <row r="137" spans="1:2" x14ac:dyDescent="0.2">
      <c r="A137" t="s">
        <v>306</v>
      </c>
      <c r="B137">
        <f>[4]p32!B137</f>
        <v>54882</v>
      </c>
    </row>
    <row r="138" spans="1:2" x14ac:dyDescent="0.2">
      <c r="A138" t="s">
        <v>307</v>
      </c>
      <c r="B138">
        <f>[4]p32!B138</f>
        <v>127033</v>
      </c>
    </row>
    <row r="139" spans="1:2" x14ac:dyDescent="0.2">
      <c r="A139" t="s">
        <v>308</v>
      </c>
      <c r="B139">
        <f>[4]p32!B139</f>
        <v>0</v>
      </c>
    </row>
    <row r="140" spans="1:2" x14ac:dyDescent="0.2">
      <c r="A140" t="s">
        <v>309</v>
      </c>
      <c r="B140">
        <f>[4]p32!B140</f>
        <v>0</v>
      </c>
    </row>
    <row r="141" spans="1:2" x14ac:dyDescent="0.2">
      <c r="A141" t="s">
        <v>310</v>
      </c>
      <c r="B141">
        <f>[4]p32!B141</f>
        <v>0</v>
      </c>
    </row>
    <row r="142" spans="1:2" x14ac:dyDescent="0.2">
      <c r="A142" t="s">
        <v>311</v>
      </c>
      <c r="B142">
        <f>[4]p32!B142</f>
        <v>0</v>
      </c>
    </row>
    <row r="143" spans="1:2" x14ac:dyDescent="0.2">
      <c r="A143" t="s">
        <v>312</v>
      </c>
      <c r="B143">
        <f>[4]p32!B143</f>
        <v>0</v>
      </c>
    </row>
    <row r="144" spans="1:2" x14ac:dyDescent="0.2">
      <c r="A144" t="s">
        <v>313</v>
      </c>
      <c r="B144">
        <f>[4]p32!B144</f>
        <v>0</v>
      </c>
    </row>
    <row r="145" spans="1:2" x14ac:dyDescent="0.2">
      <c r="A145" t="s">
        <v>314</v>
      </c>
      <c r="B145">
        <f>[4]p32!B145</f>
        <v>305795217.38862443</v>
      </c>
    </row>
    <row r="146" spans="1:2" x14ac:dyDescent="0.2">
      <c r="A146" t="s">
        <v>315</v>
      </c>
      <c r="B146">
        <f>[4]p32!B146</f>
        <v>11252661.300601875</v>
      </c>
    </row>
    <row r="147" spans="1:2" x14ac:dyDescent="0.2">
      <c r="A147" t="s">
        <v>316</v>
      </c>
      <c r="B147">
        <f>[4]p32!B147</f>
        <v>8814217.8505472429</v>
      </c>
    </row>
    <row r="148" spans="1:2" x14ac:dyDescent="0.2">
      <c r="A148" t="s">
        <v>317</v>
      </c>
      <c r="B148">
        <f>[4]p32!B148</f>
        <v>1311047.8432593173</v>
      </c>
    </row>
    <row r="149" spans="1:2" x14ac:dyDescent="0.2">
      <c r="A149" t="s">
        <v>318</v>
      </c>
      <c r="B149">
        <f>[4]p32!B149</f>
        <v>2588481.5543121151</v>
      </c>
    </row>
    <row r="150" spans="1:2" x14ac:dyDescent="0.2">
      <c r="A150" t="s">
        <v>319</v>
      </c>
      <c r="B150">
        <f>[4]p32!B150</f>
        <v>5492159.4666409148</v>
      </c>
    </row>
    <row r="151" spans="1:2" x14ac:dyDescent="0.2">
      <c r="A151" t="s">
        <v>320</v>
      </c>
      <c r="B151">
        <f>[4]p32!B151</f>
        <v>2475.386727502198</v>
      </c>
    </row>
    <row r="152" spans="1:2" x14ac:dyDescent="0.2">
      <c r="A152" t="s">
        <v>321</v>
      </c>
      <c r="B152">
        <f>[4]p32!B152</f>
        <v>349.62331180997631</v>
      </c>
    </row>
    <row r="153" spans="1:2" x14ac:dyDescent="0.2">
      <c r="A153" t="s">
        <v>322</v>
      </c>
      <c r="B153">
        <f>[4]p32!B153</f>
        <v>188.46694402573553</v>
      </c>
    </row>
    <row r="154" spans="1:2" x14ac:dyDescent="0.2">
      <c r="A154" t="s">
        <v>323</v>
      </c>
      <c r="B154">
        <f>[4]p32!B154</f>
        <v>18.367400456266484</v>
      </c>
    </row>
    <row r="155" spans="1:2" x14ac:dyDescent="0.2">
      <c r="A155" t="s">
        <v>324</v>
      </c>
      <c r="B155">
        <f>[4]p32!B155</f>
        <v>21.706927811951299</v>
      </c>
    </row>
    <row r="156" spans="1:2" x14ac:dyDescent="0.2">
      <c r="A156" t="s">
        <v>325</v>
      </c>
      <c r="B156">
        <f>[4]p32!B156</f>
        <v>27.529394630706797</v>
      </c>
    </row>
    <row r="157" spans="1:2" x14ac:dyDescent="0.2">
      <c r="A157" t="s">
        <v>326</v>
      </c>
      <c r="B157">
        <f>[4]p32!B157</f>
        <v>23999976</v>
      </c>
    </row>
    <row r="158" spans="1:2" x14ac:dyDescent="0.2">
      <c r="A158" t="s">
        <v>327</v>
      </c>
      <c r="B158">
        <f>[4]p32!B158</f>
        <v>1199997.6000000001</v>
      </c>
    </row>
    <row r="159" spans="1:2" x14ac:dyDescent="0.2">
      <c r="A159" t="s">
        <v>328</v>
      </c>
      <c r="B159">
        <f>[4]p32!B159</f>
        <v>1199996.8</v>
      </c>
    </row>
    <row r="160" spans="1:2" x14ac:dyDescent="0.2">
      <c r="A160" t="s">
        <v>329</v>
      </c>
      <c r="B160">
        <f>[4]p32!B160</f>
        <v>119999.88</v>
      </c>
    </row>
    <row r="161" spans="1:2" x14ac:dyDescent="0.2">
      <c r="A161" t="s">
        <v>330</v>
      </c>
      <c r="B161">
        <f>[4]p32!B161</f>
        <v>239999.76</v>
      </c>
    </row>
    <row r="162" spans="1:2" x14ac:dyDescent="0.2">
      <c r="A162" t="s">
        <v>331</v>
      </c>
      <c r="B162">
        <f>[4]p32!B162</f>
        <v>660000</v>
      </c>
    </row>
    <row r="163" spans="1:2" x14ac:dyDescent="0.2">
      <c r="A163" t="s">
        <v>332</v>
      </c>
      <c r="B163">
        <f>[4]p32!B163</f>
        <v>27521569.564976197</v>
      </c>
    </row>
    <row r="164" spans="1:2" x14ac:dyDescent="0.2">
      <c r="A164" t="s">
        <v>333</v>
      </c>
      <c r="B164">
        <f>[4]p32!B164</f>
        <v>0</v>
      </c>
    </row>
    <row r="165" spans="1:2" x14ac:dyDescent="0.2">
      <c r="A165" t="s">
        <v>334</v>
      </c>
      <c r="B165">
        <f>[4]p32!B165</f>
        <v>810908.04225034639</v>
      </c>
    </row>
    <row r="166" spans="1:2" x14ac:dyDescent="0.2">
      <c r="A166" t="s">
        <v>335</v>
      </c>
      <c r="B166">
        <f>[4]p32!B166</f>
        <v>150770.5019748215</v>
      </c>
    </row>
    <row r="167" spans="1:2" x14ac:dyDescent="0.2">
      <c r="A167" t="s">
        <v>336</v>
      </c>
      <c r="B167">
        <f>[4]p32!B167</f>
        <v>297675.37874589325</v>
      </c>
    </row>
    <row r="168" spans="1:2" x14ac:dyDescent="0.2">
      <c r="A168" t="s">
        <v>337</v>
      </c>
      <c r="B168">
        <f>[4]p32!B168</f>
        <v>0</v>
      </c>
    </row>
    <row r="169" spans="1:2" x14ac:dyDescent="0.2">
      <c r="A169" t="s">
        <v>338</v>
      </c>
      <c r="B169">
        <f>[4]p32!B169</f>
        <v>3</v>
      </c>
    </row>
    <row r="170" spans="1:2" x14ac:dyDescent="0.2">
      <c r="A170" t="s">
        <v>339</v>
      </c>
      <c r="B170">
        <f>[4]p32!B170</f>
        <v>6</v>
      </c>
    </row>
    <row r="171" spans="1:2" x14ac:dyDescent="0.2">
      <c r="A171" t="s">
        <v>340</v>
      </c>
      <c r="B171">
        <f>[4]p32!B171</f>
        <v>267884</v>
      </c>
    </row>
    <row r="172" spans="1:2" x14ac:dyDescent="0.2">
      <c r="A172" t="s">
        <v>341</v>
      </c>
      <c r="B172">
        <f>[4]p32!B172</f>
        <v>7656210.3499999996</v>
      </c>
    </row>
    <row r="173" spans="1:2" x14ac:dyDescent="0.2">
      <c r="A173" t="s">
        <v>342</v>
      </c>
      <c r="B173">
        <f>[4]p32!B173</f>
        <v>25485378.949999999</v>
      </c>
    </row>
    <row r="174" spans="1:2" x14ac:dyDescent="0.2">
      <c r="A174" t="s">
        <v>343</v>
      </c>
      <c r="B174">
        <f>[4]p32!B174</f>
        <v>267884</v>
      </c>
    </row>
    <row r="175" spans="1:2" x14ac:dyDescent="0.2">
      <c r="A175" t="s">
        <v>344</v>
      </c>
      <c r="B175">
        <f>[4]p32!B175</f>
        <v>7656210.3499999996</v>
      </c>
    </row>
    <row r="176" spans="1:2" x14ac:dyDescent="0.2">
      <c r="A176" t="s">
        <v>345</v>
      </c>
      <c r="B176">
        <f>[4]p32!B176</f>
        <v>25485378.949999999</v>
      </c>
    </row>
    <row r="177" spans="1:2" x14ac:dyDescent="0.2">
      <c r="A177" t="s">
        <v>346</v>
      </c>
      <c r="B177">
        <f>[4]p32!B177</f>
        <v>264536</v>
      </c>
    </row>
    <row r="178" spans="1:2" x14ac:dyDescent="0.2">
      <c r="A178" t="s">
        <v>347</v>
      </c>
      <c r="B178">
        <f>[4]p32!B178</f>
        <v>7639823.4029850736</v>
      </c>
    </row>
    <row r="179" spans="1:2" x14ac:dyDescent="0.2">
      <c r="A179" t="s">
        <v>348</v>
      </c>
      <c r="B179">
        <f>[4]p32!B179</f>
        <v>25997174.799999997</v>
      </c>
    </row>
    <row r="180" spans="1:2" x14ac:dyDescent="0.2">
      <c r="A180" t="s">
        <v>349</v>
      </c>
      <c r="B180">
        <f>[4]p32!B180</f>
        <v>320727</v>
      </c>
    </row>
    <row r="181" spans="1:2" x14ac:dyDescent="0.2">
      <c r="A181" t="s">
        <v>350</v>
      </c>
      <c r="B181">
        <f>[4]p32!B181</f>
        <v>1855104</v>
      </c>
    </row>
    <row r="182" spans="1:2" x14ac:dyDescent="0.2">
      <c r="A182" t="s">
        <v>351</v>
      </c>
      <c r="B182">
        <f>[4]p32!B182</f>
        <v>6576205</v>
      </c>
    </row>
    <row r="183" spans="1:2" x14ac:dyDescent="0.2">
      <c r="A183" t="s">
        <v>352</v>
      </c>
      <c r="B183">
        <f>[4]p32!B183</f>
        <v>320727</v>
      </c>
    </row>
    <row r="184" spans="1:2" x14ac:dyDescent="0.2">
      <c r="A184" t="s">
        <v>353</v>
      </c>
      <c r="B184">
        <f>[4]p32!B184</f>
        <v>1855104</v>
      </c>
    </row>
    <row r="185" spans="1:2" x14ac:dyDescent="0.2">
      <c r="A185" t="s">
        <v>354</v>
      </c>
      <c r="B185">
        <f>[4]p32!B185</f>
        <v>6576205</v>
      </c>
    </row>
    <row r="186" spans="1:2" x14ac:dyDescent="0.2">
      <c r="A186" t="s">
        <v>355</v>
      </c>
      <c r="B186">
        <f>[4]p32!B186</f>
        <v>316718</v>
      </c>
    </row>
    <row r="187" spans="1:2" x14ac:dyDescent="0.2">
      <c r="A187" t="s">
        <v>356</v>
      </c>
      <c r="B187">
        <f>[4]p32!B187</f>
        <v>1847086</v>
      </c>
    </row>
    <row r="188" spans="1:2" x14ac:dyDescent="0.2">
      <c r="A188" t="s">
        <v>357</v>
      </c>
      <c r="B188">
        <f>[4]p32!B188</f>
        <v>6531553</v>
      </c>
    </row>
    <row r="189" spans="1:2" x14ac:dyDescent="0.2">
      <c r="A189" t="s">
        <v>358</v>
      </c>
      <c r="B189">
        <f>[4]p32!B189</f>
        <v>0</v>
      </c>
    </row>
    <row r="190" spans="1:2" x14ac:dyDescent="0.2">
      <c r="A190" t="s">
        <v>359</v>
      </c>
      <c r="B190">
        <f>[4]p32!B190</f>
        <v>0</v>
      </c>
    </row>
    <row r="191" spans="1:2" x14ac:dyDescent="0.2">
      <c r="A191" t="s">
        <v>360</v>
      </c>
      <c r="B191">
        <f>[4]p32!B191</f>
        <v>0</v>
      </c>
    </row>
    <row r="192" spans="1:2" x14ac:dyDescent="0.2">
      <c r="A192" t="s">
        <v>361</v>
      </c>
      <c r="B192">
        <f>[4]p32!B192</f>
        <v>0</v>
      </c>
    </row>
    <row r="193" spans="1:2" x14ac:dyDescent="0.2">
      <c r="A193" t="s">
        <v>362</v>
      </c>
      <c r="B193">
        <f>[4]p32!B193</f>
        <v>0</v>
      </c>
    </row>
    <row r="194" spans="1:2" x14ac:dyDescent="0.2">
      <c r="A194" t="s">
        <v>363</v>
      </c>
      <c r="B194">
        <f>[4]p32!B194</f>
        <v>0</v>
      </c>
    </row>
    <row r="195" spans="1:2" x14ac:dyDescent="0.2">
      <c r="A195" t="s">
        <v>364</v>
      </c>
      <c r="B195">
        <f>[4]p32!B195</f>
        <v>32183</v>
      </c>
    </row>
    <row r="196" spans="1:2" x14ac:dyDescent="0.2">
      <c r="A196" t="s">
        <v>365</v>
      </c>
      <c r="B196">
        <f>[4]p32!B196</f>
        <v>4628433.7</v>
      </c>
    </row>
    <row r="197" spans="1:2" x14ac:dyDescent="0.2">
      <c r="A197" t="s">
        <v>366</v>
      </c>
      <c r="B197">
        <f>[4]p32!B197</f>
        <v>143.81619544280363</v>
      </c>
    </row>
    <row r="198" spans="1:2" x14ac:dyDescent="0.2">
      <c r="A198" t="s">
        <v>367</v>
      </c>
      <c r="B198">
        <f>[4]p32!B198</f>
        <v>0</v>
      </c>
    </row>
    <row r="199" spans="1:2" x14ac:dyDescent="0.2">
      <c r="A199" t="s">
        <v>368</v>
      </c>
      <c r="B199">
        <f>[4]p32!B199</f>
        <v>0</v>
      </c>
    </row>
    <row r="200" spans="1:2" x14ac:dyDescent="0.2">
      <c r="A200" t="s">
        <v>369</v>
      </c>
      <c r="B200">
        <f>[4]p32!B200</f>
        <v>0</v>
      </c>
    </row>
    <row r="201" spans="1:2" x14ac:dyDescent="0.2">
      <c r="A201" t="s">
        <v>370</v>
      </c>
      <c r="B201">
        <f>[4]p32!B201</f>
        <v>37261</v>
      </c>
    </row>
    <row r="202" spans="1:2" x14ac:dyDescent="0.2">
      <c r="A202" t="s">
        <v>371</v>
      </c>
      <c r="B202">
        <f>[4]p32!B202</f>
        <v>979522</v>
      </c>
    </row>
    <row r="203" spans="1:2" x14ac:dyDescent="0.2">
      <c r="A203" t="s">
        <v>372</v>
      </c>
      <c r="B203">
        <f>[4]p32!B203</f>
        <v>26.288117308489774</v>
      </c>
    </row>
    <row r="204" spans="1:2" x14ac:dyDescent="0.2">
      <c r="A204" t="s">
        <v>373</v>
      </c>
      <c r="B204">
        <f>[4]p32!B204</f>
        <v>0</v>
      </c>
    </row>
    <row r="205" spans="1:2" x14ac:dyDescent="0.2">
      <c r="A205" t="s">
        <v>374</v>
      </c>
      <c r="B205">
        <f>[4]p32!B205</f>
        <v>0</v>
      </c>
    </row>
    <row r="206" spans="1:2" x14ac:dyDescent="0.2">
      <c r="A206" t="s">
        <v>375</v>
      </c>
      <c r="B206">
        <f>[4]p32!B206</f>
        <v>0</v>
      </c>
    </row>
    <row r="207" spans="1:2" x14ac:dyDescent="0.2">
      <c r="A207" t="s">
        <v>376</v>
      </c>
      <c r="B207">
        <f>[4]p32!B207</f>
        <v>145693</v>
      </c>
    </row>
    <row r="208" spans="1:2" x14ac:dyDescent="0.2">
      <c r="A208" t="s">
        <v>377</v>
      </c>
      <c r="B208">
        <f>[4]p32!B208</f>
        <v>271961</v>
      </c>
    </row>
    <row r="209" spans="1:2" x14ac:dyDescent="0.2">
      <c r="A209" t="s">
        <v>378</v>
      </c>
      <c r="B209">
        <f>[4]p32!B209</f>
        <v>0</v>
      </c>
    </row>
    <row r="210" spans="1:2" x14ac:dyDescent="0.2">
      <c r="A210" t="s">
        <v>379</v>
      </c>
      <c r="B210">
        <f>[4]p32!B210</f>
        <v>0</v>
      </c>
    </row>
    <row r="211" spans="1:2" x14ac:dyDescent="0.2">
      <c r="A211" t="s">
        <v>380</v>
      </c>
      <c r="B211">
        <f>[4]p32!B211</f>
        <v>615233.69999999995</v>
      </c>
    </row>
    <row r="212" spans="1:2" x14ac:dyDescent="0.2">
      <c r="A212" t="s">
        <v>381</v>
      </c>
      <c r="B212">
        <f>[4]p32!B212</f>
        <v>922724</v>
      </c>
    </row>
    <row r="213" spans="1:2" x14ac:dyDescent="0.2">
      <c r="A213" t="s">
        <v>382</v>
      </c>
      <c r="B213">
        <f>[4]p32!B213</f>
        <v>28593651.25187657</v>
      </c>
    </row>
    <row r="214" spans="1:2" x14ac:dyDescent="0.2">
      <c r="A214" t="s">
        <v>137</v>
      </c>
      <c r="B214">
        <f>[4]p32!B214</f>
        <v>511280</v>
      </c>
    </row>
    <row r="215" spans="1:2" x14ac:dyDescent="0.2">
      <c r="A215" t="s">
        <v>383</v>
      </c>
      <c r="B215">
        <f>[4]p32!B215</f>
        <v>0</v>
      </c>
    </row>
    <row r="216" spans="1:2" x14ac:dyDescent="0.2">
      <c r="A216" t="s">
        <v>384</v>
      </c>
      <c r="B216">
        <f>[4]p32!B216</f>
        <v>29104931.25187657</v>
      </c>
    </row>
    <row r="217" spans="1:2" x14ac:dyDescent="0.2">
      <c r="A217" t="s">
        <v>385</v>
      </c>
      <c r="B217">
        <f>[4]p32!B217</f>
        <v>14360214</v>
      </c>
    </row>
    <row r="218" spans="1:2" x14ac:dyDescent="0.2">
      <c r="A218" t="s">
        <v>386</v>
      </c>
      <c r="B218">
        <f>[4]p32!B218</f>
        <v>1032887.7</v>
      </c>
    </row>
    <row r="219" spans="1:2" x14ac:dyDescent="0.2">
      <c r="A219" t="s">
        <v>387</v>
      </c>
      <c r="B219">
        <f>[4]p32!B219</f>
        <v>3248759</v>
      </c>
    </row>
    <row r="220" spans="1:2" x14ac:dyDescent="0.2">
      <c r="A220" t="s">
        <v>388</v>
      </c>
      <c r="B220">
        <f>[4]p32!B220</f>
        <v>169444</v>
      </c>
    </row>
    <row r="221" spans="1:2" x14ac:dyDescent="0.2">
      <c r="A221" t="s">
        <v>145</v>
      </c>
      <c r="B221">
        <f>[4]p32!B221</f>
        <v>4500000</v>
      </c>
    </row>
    <row r="222" spans="1:2" x14ac:dyDescent="0.2">
      <c r="A222" t="s">
        <v>146</v>
      </c>
      <c r="B222">
        <f>[4]p32!B222</f>
        <v>652347</v>
      </c>
    </row>
    <row r="223" spans="1:2" x14ac:dyDescent="0.2">
      <c r="A223" t="s">
        <v>389</v>
      </c>
      <c r="B223">
        <f>[4]p32!B223</f>
        <v>133759</v>
      </c>
    </row>
    <row r="224" spans="1:2" x14ac:dyDescent="0.2">
      <c r="A224" t="s">
        <v>390</v>
      </c>
      <c r="B224">
        <f>[4]p32!B224</f>
        <v>0</v>
      </c>
    </row>
    <row r="225" spans="1:2" x14ac:dyDescent="0.2">
      <c r="A225" t="s">
        <v>391</v>
      </c>
      <c r="B225">
        <f>[4]p32!B225</f>
        <v>0</v>
      </c>
    </row>
    <row r="226" spans="1:2" x14ac:dyDescent="0.2">
      <c r="A226" t="s">
        <v>392</v>
      </c>
      <c r="B226">
        <f>[4]p32!B226</f>
        <v>1600000</v>
      </c>
    </row>
    <row r="227" spans="1:2" x14ac:dyDescent="0.2">
      <c r="A227" t="s">
        <v>152</v>
      </c>
      <c r="B227">
        <f>[4]p32!B227</f>
        <v>160000</v>
      </c>
    </row>
    <row r="228" spans="1:2" x14ac:dyDescent="0.2">
      <c r="A228" t="s">
        <v>393</v>
      </c>
      <c r="B228">
        <f>[4]p32!B228</f>
        <v>0</v>
      </c>
    </row>
    <row r="229" spans="1:2" x14ac:dyDescent="0.2">
      <c r="A229" t="s">
        <v>394</v>
      </c>
      <c r="B229">
        <f>[4]p32!B229</f>
        <v>181842</v>
      </c>
    </row>
    <row r="230" spans="1:2" x14ac:dyDescent="0.2">
      <c r="A230" t="s">
        <v>395</v>
      </c>
      <c r="B230">
        <f>[4]p32!B230</f>
        <v>2004293.5702571175</v>
      </c>
    </row>
    <row r="231" spans="1:2" x14ac:dyDescent="0.2">
      <c r="A231" t="s">
        <v>396</v>
      </c>
      <c r="B231">
        <f>[4]p32!B231</f>
        <v>28043546.270257115</v>
      </c>
    </row>
    <row r="232" spans="1:2" x14ac:dyDescent="0.2">
      <c r="A232" t="s">
        <v>397</v>
      </c>
      <c r="B232">
        <f>[4]p32!B232</f>
        <v>1061384.9816194549</v>
      </c>
    </row>
    <row r="233" spans="1:2" x14ac:dyDescent="0.2">
      <c r="A233" t="s">
        <v>398</v>
      </c>
      <c r="B233">
        <f>[4]p32!B233</f>
        <v>360871</v>
      </c>
    </row>
    <row r="234" spans="1:2" x14ac:dyDescent="0.2">
      <c r="A234" t="s">
        <v>243</v>
      </c>
      <c r="B234">
        <f>[4]p32!B234</f>
        <v>700513.98161945492</v>
      </c>
    </row>
    <row r="235" spans="1:2" x14ac:dyDescent="0.2">
      <c r="A235" t="s">
        <v>399</v>
      </c>
      <c r="B235">
        <f>[4]p32!B235</f>
        <v>6250000</v>
      </c>
    </row>
    <row r="236" spans="1:2" x14ac:dyDescent="0.2">
      <c r="A236" t="s">
        <v>400</v>
      </c>
      <c r="B236">
        <f>[4]p32!B236</f>
        <v>11666666.666666668</v>
      </c>
    </row>
    <row r="237" spans="1:2" x14ac:dyDescent="0.2">
      <c r="A237" t="s">
        <v>401</v>
      </c>
      <c r="B237">
        <f>[4]p32!B237</f>
        <v>10000000</v>
      </c>
    </row>
    <row r="238" spans="1:2" x14ac:dyDescent="0.2">
      <c r="A238" t="s">
        <v>402</v>
      </c>
      <c r="B238">
        <f>[4]p32!B238</f>
        <v>400</v>
      </c>
    </row>
    <row r="239" spans="1:2" x14ac:dyDescent="0.2">
      <c r="A239" t="s">
        <v>403</v>
      </c>
      <c r="B239">
        <f>[4]p32!B239</f>
        <v>300</v>
      </c>
    </row>
    <row r="240" spans="1:2" x14ac:dyDescent="0.2">
      <c r="A240" t="s">
        <v>404</v>
      </c>
      <c r="B240">
        <f>[4]p32!B240</f>
        <v>1000</v>
      </c>
    </row>
    <row r="241" spans="1:2" x14ac:dyDescent="0.2">
      <c r="A241" t="s">
        <v>405</v>
      </c>
      <c r="B241">
        <f>[4]p32!B241</f>
        <v>1.4</v>
      </c>
    </row>
    <row r="242" spans="1:2" x14ac:dyDescent="0.2">
      <c r="A242" t="s">
        <v>406</v>
      </c>
      <c r="B242">
        <f>[4]p32!B242</f>
        <v>2.4700000000000002</v>
      </c>
    </row>
    <row r="243" spans="1:2" x14ac:dyDescent="0.2">
      <c r="A243" t="s">
        <v>407</v>
      </c>
      <c r="B243">
        <f>[4]p32!B243</f>
        <v>67242015</v>
      </c>
    </row>
    <row r="244" spans="1:2" x14ac:dyDescent="0.2">
      <c r="A244" t="s">
        <v>408</v>
      </c>
      <c r="B244">
        <f>[4]p32!B244</f>
        <v>40178855</v>
      </c>
    </row>
    <row r="245" spans="1:2" x14ac:dyDescent="0.2">
      <c r="A245" t="s">
        <v>409</v>
      </c>
      <c r="B245">
        <f>[4]p32!B245</f>
        <v>60000</v>
      </c>
    </row>
    <row r="246" spans="1:2" x14ac:dyDescent="0.2">
      <c r="A246" t="s">
        <v>410</v>
      </c>
      <c r="B246">
        <f>[4]p32!B246</f>
        <v>0</v>
      </c>
    </row>
    <row r="247" spans="1:2" x14ac:dyDescent="0.2">
      <c r="A247" t="s">
        <v>411</v>
      </c>
      <c r="B247">
        <f>[4]p32!B247</f>
        <v>4.0596236924992253</v>
      </c>
    </row>
    <row r="248" spans="1:2" x14ac:dyDescent="0.2">
      <c r="A248" t="s">
        <v>412</v>
      </c>
      <c r="B248">
        <f>[4]p32!B248</f>
        <v>4.2</v>
      </c>
    </row>
    <row r="249" spans="1:2" x14ac:dyDescent="0.2">
      <c r="A249" t="s">
        <v>413</v>
      </c>
      <c r="B249">
        <f>[4]p32!B249</f>
        <v>0</v>
      </c>
    </row>
    <row r="250" spans="1:2" x14ac:dyDescent="0.2">
      <c r="A250" t="s">
        <v>414</v>
      </c>
      <c r="B250">
        <f>[4]p32!B250</f>
        <v>0</v>
      </c>
    </row>
    <row r="251" spans="1:2" x14ac:dyDescent="0.2">
      <c r="A251" t="s">
        <v>415</v>
      </c>
      <c r="B251">
        <f>[4]p32!B251</f>
        <v>0</v>
      </c>
    </row>
    <row r="252" spans="1:2" x14ac:dyDescent="0.2">
      <c r="A252" t="s">
        <v>416</v>
      </c>
      <c r="B252">
        <f>[4]p32!B252</f>
        <v>0</v>
      </c>
    </row>
    <row r="253" spans="1:2" x14ac:dyDescent="0.2">
      <c r="A253" t="s">
        <v>417</v>
      </c>
      <c r="B253">
        <f>[4]p32!B253</f>
        <v>0</v>
      </c>
    </row>
    <row r="254" spans="1:2" x14ac:dyDescent="0.2">
      <c r="A254" t="s">
        <v>418</v>
      </c>
      <c r="B254">
        <f>[4]p32!B254</f>
        <v>0</v>
      </c>
    </row>
    <row r="255" spans="1:2" x14ac:dyDescent="0.2">
      <c r="A255" t="s">
        <v>419</v>
      </c>
      <c r="B255">
        <f>[4]p32!B255</f>
        <v>0</v>
      </c>
    </row>
    <row r="256" spans="1:2" x14ac:dyDescent="0.2">
      <c r="A256" t="s">
        <v>420</v>
      </c>
      <c r="B256">
        <f>[4]p32!B256</f>
        <v>0</v>
      </c>
    </row>
    <row r="257" spans="1:2" x14ac:dyDescent="0.2">
      <c r="A257" t="s">
        <v>421</v>
      </c>
      <c r="B257">
        <f>[4]p32!B257</f>
        <v>0</v>
      </c>
    </row>
    <row r="258" spans="1:2" x14ac:dyDescent="0.2">
      <c r="A258" t="s">
        <v>422</v>
      </c>
      <c r="B258">
        <f>[4]p32!B258</f>
        <v>0</v>
      </c>
    </row>
    <row r="259" spans="1:2" x14ac:dyDescent="0.2">
      <c r="A259" t="s">
        <v>423</v>
      </c>
      <c r="B259">
        <f>[4]p32!B259</f>
        <v>5</v>
      </c>
    </row>
    <row r="260" spans="1:2" x14ac:dyDescent="0.2">
      <c r="A260" t="s">
        <v>1065</v>
      </c>
      <c r="B260">
        <f>[4]p32!B260</f>
        <v>13.841495734013359</v>
      </c>
    </row>
    <row r="261" spans="1:2" x14ac:dyDescent="0.2">
      <c r="A261" t="s">
        <v>1066</v>
      </c>
      <c r="B261">
        <f>[4]p32!B261</f>
        <v>20.622613807866934</v>
      </c>
    </row>
    <row r="262" spans="1:2" x14ac:dyDescent="0.2">
      <c r="A262" t="s">
        <v>227</v>
      </c>
      <c r="B262">
        <f>[4]p32!B262</f>
        <v>88</v>
      </c>
    </row>
    <row r="263" spans="1:2" x14ac:dyDescent="0.2">
      <c r="A263" t="s">
        <v>228</v>
      </c>
      <c r="B263">
        <f>[4]p32!B263</f>
        <v>86</v>
      </c>
    </row>
    <row r="264" spans="1:2" x14ac:dyDescent="0.2">
      <c r="A264" t="s">
        <v>346</v>
      </c>
      <c r="B264">
        <f>[4]p32!B264</f>
        <v>264536</v>
      </c>
    </row>
    <row r="265" spans="1:2" x14ac:dyDescent="0.2">
      <c r="A265" t="s">
        <v>355</v>
      </c>
      <c r="B265">
        <f>[4]p32!B265</f>
        <v>316718</v>
      </c>
    </row>
    <row r="266" spans="1:2" x14ac:dyDescent="0.2">
      <c r="A266" t="s">
        <v>338</v>
      </c>
      <c r="B266">
        <f>[4]p32!B266</f>
        <v>3</v>
      </c>
    </row>
    <row r="267" spans="1:2" x14ac:dyDescent="0.2">
      <c r="A267" t="s">
        <v>339</v>
      </c>
      <c r="B267">
        <f>[4]p32!B267</f>
        <v>6</v>
      </c>
    </row>
    <row r="268" spans="1:2" x14ac:dyDescent="0.2">
      <c r="A268" t="s">
        <v>1067</v>
      </c>
      <c r="B268">
        <f>[4]p32!B268</f>
        <v>634886.40000000002</v>
      </c>
    </row>
    <row r="269" spans="1:2" x14ac:dyDescent="0.2">
      <c r="A269" t="s">
        <v>1068</v>
      </c>
      <c r="B269">
        <f>[4]p32!B269</f>
        <v>950154</v>
      </c>
    </row>
    <row r="270" spans="1:2" x14ac:dyDescent="0.2">
      <c r="A270" t="s">
        <v>1069</v>
      </c>
      <c r="B270">
        <f>[4]p32!B270</f>
        <v>-262162.7010388521</v>
      </c>
    </row>
    <row r="271" spans="1:2" x14ac:dyDescent="0.2">
      <c r="A271" t="s">
        <v>1070</v>
      </c>
      <c r="B271">
        <f>[4]p32!B271</f>
        <v>0.67115908813593117</v>
      </c>
    </row>
    <row r="272" spans="1:2" x14ac:dyDescent="0.2">
      <c r="A272" t="s">
        <v>1071</v>
      </c>
      <c r="B272">
        <f>[4]p32!B272</f>
        <v>0.79932354185094756</v>
      </c>
    </row>
    <row r="273" spans="1:2" x14ac:dyDescent="0.2">
      <c r="A273" t="s">
        <v>1072</v>
      </c>
      <c r="B273">
        <f>[4]p32!B273</f>
        <v>0.3894594240947718</v>
      </c>
    </row>
    <row r="274" spans="1:2" x14ac:dyDescent="0.2">
      <c r="A274" t="s">
        <v>1073</v>
      </c>
      <c r="B274">
        <f>[4]p32!B274</f>
        <v>0.39627216799985926</v>
      </c>
    </row>
    <row r="275" spans="1:2" x14ac:dyDescent="0.2">
      <c r="A275" t="s">
        <v>1087</v>
      </c>
      <c r="B275">
        <f>[4]p32!B275</f>
        <v>0.40739859536500173</v>
      </c>
    </row>
    <row r="276" spans="1:2" x14ac:dyDescent="0.2">
      <c r="A276" t="s">
        <v>1088</v>
      </c>
      <c r="B276">
        <f>[4]p32!B276</f>
        <v>0.39971131848652036</v>
      </c>
    </row>
    <row r="277" spans="1:2" x14ac:dyDescent="0.2">
      <c r="A277" t="s">
        <v>1091</v>
      </c>
      <c r="B277">
        <f>[4]p32!B277</f>
        <v>1121032.9816194549</v>
      </c>
    </row>
    <row r="278" spans="1:2" x14ac:dyDescent="0.2">
      <c r="A278" t="s">
        <v>1092</v>
      </c>
      <c r="B278">
        <f>[4]p32!B278</f>
        <v>0.80494790797179694</v>
      </c>
    </row>
    <row r="279" spans="1:2" x14ac:dyDescent="0.2">
      <c r="A279" t="s">
        <v>1093</v>
      </c>
      <c r="B279">
        <f>[4]p32!B279</f>
        <v>0.44596739020369258</v>
      </c>
    </row>
    <row r="280" spans="1:2" x14ac:dyDescent="0.2">
      <c r="A280" t="s">
        <v>1094</v>
      </c>
      <c r="B280">
        <f>[4]p32!B280</f>
        <v>0.55403260979630742</v>
      </c>
    </row>
    <row r="281" spans="1:2" x14ac:dyDescent="0.2">
      <c r="A281" t="s">
        <v>1099</v>
      </c>
      <c r="B281">
        <f>[4]p32!B281</f>
        <v>6.5207999999999988E-2</v>
      </c>
    </row>
    <row r="282" spans="1:2" x14ac:dyDescent="0.2">
      <c r="A282" t="s">
        <v>1100</v>
      </c>
      <c r="B282">
        <f>[4]p32!B282</f>
        <v>0.11207421861957696</v>
      </c>
    </row>
    <row r="283" spans="1:2" x14ac:dyDescent="0.2">
      <c r="A283" t="s">
        <v>1095</v>
      </c>
      <c r="B283">
        <f>[4]p32!B283</f>
        <v>27063160</v>
      </c>
    </row>
    <row r="284" spans="1:2" x14ac:dyDescent="0.2">
      <c r="A284" t="s">
        <v>1096</v>
      </c>
      <c r="B284">
        <f>[4]p32!B284</f>
        <v>33621007.933532283</v>
      </c>
    </row>
    <row r="285" spans="1:2" x14ac:dyDescent="0.2">
      <c r="A285" t="s">
        <v>1097</v>
      </c>
      <c r="B285">
        <f>[4]p32!B285</f>
        <v>1383195.682658307</v>
      </c>
    </row>
    <row r="286" spans="1:2" x14ac:dyDescent="0.2">
      <c r="A286" t="s">
        <v>1101</v>
      </c>
      <c r="B286">
        <f>[4]p32!B286</f>
        <v>0</v>
      </c>
    </row>
    <row r="287" spans="1:2" x14ac:dyDescent="0.2">
      <c r="A287" t="s">
        <v>1102</v>
      </c>
      <c r="B287">
        <f>[4]p32!B287</f>
        <v>0</v>
      </c>
    </row>
    <row r="288" spans="1:2" x14ac:dyDescent="0.2">
      <c r="A288" t="s">
        <v>1103</v>
      </c>
      <c r="B288">
        <f>[4]p32!B288</f>
        <v>0</v>
      </c>
    </row>
    <row r="289" spans="1:2" x14ac:dyDescent="0.2">
      <c r="A289" t="s">
        <v>1069</v>
      </c>
      <c r="B289">
        <f>[4]p32!B289</f>
        <v>-262162.7010388521</v>
      </c>
    </row>
    <row r="290" spans="1:2" x14ac:dyDescent="0.2">
      <c r="A290" t="s">
        <v>508</v>
      </c>
      <c r="B290">
        <f>[4]p32!B290</f>
        <v>9.1173413413088517E-2</v>
      </c>
    </row>
    <row r="291" spans="1:2" x14ac:dyDescent="0.2">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1187</v>
      </c>
    </row>
    <row r="2" spans="1:11" x14ac:dyDescent="0.2">
      <c r="A2">
        <v>33</v>
      </c>
      <c r="B2" t="s">
        <v>176</v>
      </c>
      <c r="C2" t="s">
        <v>177</v>
      </c>
      <c r="D2" t="s">
        <v>178</v>
      </c>
      <c r="E2" t="s">
        <v>8</v>
      </c>
      <c r="F2" t="s">
        <v>179</v>
      </c>
      <c r="G2" t="s">
        <v>10</v>
      </c>
      <c r="H2" t="s">
        <v>180</v>
      </c>
    </row>
    <row r="3" spans="1:11" x14ac:dyDescent="0.2">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
      <c r="A5" t="s">
        <v>183</v>
      </c>
      <c r="B5">
        <f>[4]p33!B5</f>
        <v>0</v>
      </c>
      <c r="C5">
        <f>[4]p33!C5</f>
        <v>0</v>
      </c>
      <c r="D5">
        <f>[4]p33!D5</f>
        <v>106880</v>
      </c>
      <c r="E5">
        <f>[4]p33!E5</f>
        <v>0</v>
      </c>
      <c r="F5">
        <f>[4]p33!F5</f>
        <v>0</v>
      </c>
      <c r="G5">
        <f>[4]p33!G5</f>
        <v>0</v>
      </c>
      <c r="H5">
        <f>[4]p33!H5</f>
        <v>0</v>
      </c>
      <c r="I5">
        <f>[4]p33!I5</f>
        <v>0</v>
      </c>
      <c r="J5">
        <f>[4]p33!J5</f>
        <v>0</v>
      </c>
      <c r="K5">
        <f>[4]p33!K5</f>
        <v>0</v>
      </c>
    </row>
    <row r="6" spans="1:11" x14ac:dyDescent="0.2">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
      <c r="A7" t="s">
        <v>185</v>
      </c>
      <c r="B7">
        <f>[4]p33!B7</f>
        <v>0</v>
      </c>
      <c r="C7">
        <f>[4]p33!C7</f>
        <v>0</v>
      </c>
      <c r="D7">
        <f>[4]p33!D7</f>
        <v>1515891</v>
      </c>
      <c r="E7">
        <f>[4]p33!E7</f>
        <v>0</v>
      </c>
      <c r="F7">
        <f>[4]p33!F7</f>
        <v>0</v>
      </c>
      <c r="G7">
        <f>[4]p33!G7</f>
        <v>0</v>
      </c>
      <c r="H7">
        <f>[4]p33!H7</f>
        <v>0</v>
      </c>
      <c r="I7">
        <f>[4]p33!I7</f>
        <v>0</v>
      </c>
      <c r="J7">
        <f>[4]p33!J7</f>
        <v>0</v>
      </c>
      <c r="K7">
        <f>[4]p33!K7</f>
        <v>0</v>
      </c>
    </row>
    <row r="8" spans="1:11" x14ac:dyDescent="0.2">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2">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2">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2">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2">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2">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2">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2">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2">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2">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2">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2">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2">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2">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2">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2">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2">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2">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2">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5" thickBot="1" x14ac:dyDescent="0.25">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x14ac:dyDescent="0.2">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2">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x14ac:dyDescent="0.2">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x14ac:dyDescent="0.2">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x14ac:dyDescent="0.2">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x14ac:dyDescent="0.2">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x14ac:dyDescent="0.2">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x14ac:dyDescent="0.2">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2">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2">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2">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2">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
      <c r="A76" t="s">
        <v>437</v>
      </c>
      <c r="B76">
        <f>[4]p33!B76</f>
        <v>0</v>
      </c>
      <c r="C76">
        <f>[4]p33!C76</f>
        <v>0</v>
      </c>
      <c r="D76">
        <f>[4]p33!D76</f>
        <v>0</v>
      </c>
      <c r="E76">
        <f>[4]p33!E76</f>
        <v>0</v>
      </c>
      <c r="F76">
        <f>[4]p33!F76</f>
        <v>0</v>
      </c>
      <c r="G76">
        <f>[4]p33!G76</f>
        <v>0</v>
      </c>
      <c r="H76">
        <f>[4]p33!H76</f>
        <v>0</v>
      </c>
      <c r="I76">
        <f>[4]p33!I76</f>
        <v>0</v>
      </c>
      <c r="J76">
        <f>[4]p33!J76</f>
        <v>0</v>
      </c>
      <c r="K76">
        <f>[4]p33!K76</f>
        <v>0</v>
      </c>
    </row>
    <row r="77" spans="1:13" ht="13.5" thickBot="1" x14ac:dyDescent="0.25">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2">
      <c r="A78" t="s">
        <v>247</v>
      </c>
      <c r="B78">
        <f>[4]p33!B78</f>
        <v>1</v>
      </c>
    </row>
    <row r="79" spans="1:13" x14ac:dyDescent="0.2">
      <c r="A79" t="s">
        <v>248</v>
      </c>
      <c r="B79">
        <f>[4]p33!B79</f>
        <v>60000</v>
      </c>
    </row>
    <row r="80" spans="1:13" x14ac:dyDescent="0.2">
      <c r="A80" t="s">
        <v>249</v>
      </c>
      <c r="B80">
        <f>[4]p33!B80</f>
        <v>60000</v>
      </c>
    </row>
    <row r="81" spans="1:2" x14ac:dyDescent="0.2">
      <c r="A81" t="s">
        <v>250</v>
      </c>
      <c r="B81">
        <f>[4]p33!B81</f>
        <v>0</v>
      </c>
    </row>
    <row r="82" spans="1:2" x14ac:dyDescent="0.2">
      <c r="A82" t="s">
        <v>251</v>
      </c>
      <c r="B82">
        <f>[4]p33!B82</f>
        <v>0</v>
      </c>
    </row>
    <row r="83" spans="1:2" x14ac:dyDescent="0.2">
      <c r="A83" t="s">
        <v>252</v>
      </c>
      <c r="B83">
        <f>[4]p33!B83</f>
        <v>0</v>
      </c>
    </row>
    <row r="84" spans="1:2" x14ac:dyDescent="0.2">
      <c r="A84" t="s">
        <v>253</v>
      </c>
      <c r="B84">
        <f>[4]p33!B84</f>
        <v>0</v>
      </c>
    </row>
    <row r="85" spans="1:2" x14ac:dyDescent="0.2">
      <c r="A85" t="s">
        <v>254</v>
      </c>
      <c r="B85">
        <f>[4]p33!B85</f>
        <v>57368</v>
      </c>
    </row>
    <row r="86" spans="1:2" x14ac:dyDescent="0.2">
      <c r="A86" t="s">
        <v>255</v>
      </c>
      <c r="B86">
        <f>[4]p33!B86</f>
        <v>27290</v>
      </c>
    </row>
    <row r="87" spans="1:2" x14ac:dyDescent="0.2">
      <c r="A87" t="s">
        <v>256</v>
      </c>
      <c r="B87">
        <f>[4]p33!B87</f>
        <v>19580</v>
      </c>
    </row>
    <row r="88" spans="1:2" x14ac:dyDescent="0.2">
      <c r="A88" t="s">
        <v>257</v>
      </c>
      <c r="B88">
        <f>[4]p33!B88</f>
        <v>41677</v>
      </c>
    </row>
    <row r="89" spans="1:2" x14ac:dyDescent="0.2">
      <c r="A89" t="s">
        <v>258</v>
      </c>
      <c r="B89">
        <f>[4]p33!B89</f>
        <v>45097</v>
      </c>
    </row>
    <row r="90" spans="1:2" x14ac:dyDescent="0.2">
      <c r="A90" t="s">
        <v>259</v>
      </c>
      <c r="B90">
        <f>[4]p33!B90</f>
        <v>117341</v>
      </c>
    </row>
    <row r="91" spans="1:2" x14ac:dyDescent="0.2">
      <c r="A91" t="s">
        <v>260</v>
      </c>
      <c r="B91">
        <f>[4]p33!B91</f>
        <v>57368</v>
      </c>
    </row>
    <row r="92" spans="1:2" x14ac:dyDescent="0.2">
      <c r="A92" t="s">
        <v>261</v>
      </c>
      <c r="B92">
        <f>[4]p33!B92</f>
        <v>27290</v>
      </c>
    </row>
    <row r="93" spans="1:2" x14ac:dyDescent="0.2">
      <c r="A93" t="s">
        <v>262</v>
      </c>
      <c r="B93">
        <f>[4]p33!B93</f>
        <v>19580</v>
      </c>
    </row>
    <row r="94" spans="1:2" x14ac:dyDescent="0.2">
      <c r="A94" t="s">
        <v>263</v>
      </c>
      <c r="B94">
        <f>[4]p33!B94</f>
        <v>41677</v>
      </c>
    </row>
    <row r="95" spans="1:2" x14ac:dyDescent="0.2">
      <c r="A95" t="s">
        <v>264</v>
      </c>
      <c r="B95">
        <f>[4]p33!B95</f>
        <v>45097</v>
      </c>
    </row>
    <row r="96" spans="1:2" x14ac:dyDescent="0.2">
      <c r="A96" t="s">
        <v>265</v>
      </c>
      <c r="B96">
        <f>[4]p33!B96</f>
        <v>105707</v>
      </c>
    </row>
    <row r="97" spans="1:2" x14ac:dyDescent="0.2">
      <c r="A97" t="s">
        <v>266</v>
      </c>
      <c r="B97">
        <f>[4]p33!B97</f>
        <v>0</v>
      </c>
    </row>
    <row r="98" spans="1:2" x14ac:dyDescent="0.2">
      <c r="A98" t="s">
        <v>267</v>
      </c>
      <c r="B98">
        <f>[4]p33!B98</f>
        <v>0</v>
      </c>
    </row>
    <row r="99" spans="1:2" x14ac:dyDescent="0.2">
      <c r="A99" t="s">
        <v>268</v>
      </c>
      <c r="B99">
        <f>[4]p33!B99</f>
        <v>0</v>
      </c>
    </row>
    <row r="100" spans="1:2" x14ac:dyDescent="0.2">
      <c r="A100" t="s">
        <v>269</v>
      </c>
      <c r="B100">
        <f>[4]p33!B100</f>
        <v>0</v>
      </c>
    </row>
    <row r="101" spans="1:2" x14ac:dyDescent="0.2">
      <c r="A101" t="s">
        <v>270</v>
      </c>
      <c r="B101">
        <f>[4]p33!B101</f>
        <v>0</v>
      </c>
    </row>
    <row r="102" spans="1:2" x14ac:dyDescent="0.2">
      <c r="A102" t="s">
        <v>271</v>
      </c>
      <c r="B102">
        <f>[4]p33!B102</f>
        <v>0</v>
      </c>
    </row>
    <row r="103" spans="1:2" x14ac:dyDescent="0.2">
      <c r="A103" t="s">
        <v>272</v>
      </c>
      <c r="B103">
        <f>[4]p33!B103</f>
        <v>198420381.6534324</v>
      </c>
    </row>
    <row r="104" spans="1:2" x14ac:dyDescent="0.2">
      <c r="A104" t="s">
        <v>273</v>
      </c>
      <c r="B104">
        <f>[4]p33!B104</f>
        <v>9117092.4854841568</v>
      </c>
    </row>
    <row r="105" spans="1:2" x14ac:dyDescent="0.2">
      <c r="A105" t="s">
        <v>274</v>
      </c>
      <c r="B105">
        <f>[4]p33!B105</f>
        <v>5386970.8622441255</v>
      </c>
    </row>
    <row r="106" spans="1:2" x14ac:dyDescent="0.2">
      <c r="A106" t="s">
        <v>275</v>
      </c>
      <c r="B106">
        <f>[4]p33!B106</f>
        <v>1081120.9532540052</v>
      </c>
    </row>
    <row r="107" spans="1:2" x14ac:dyDescent="0.2">
      <c r="A107" t="s">
        <v>276</v>
      </c>
      <c r="B107">
        <f>[4]p33!B107</f>
        <v>1807930.4645711065</v>
      </c>
    </row>
    <row r="108" spans="1:2" x14ac:dyDescent="0.2">
      <c r="A108" t="s">
        <v>277</v>
      </c>
      <c r="B108">
        <f>[4]p33!B108</f>
        <v>3822306.1915979902</v>
      </c>
    </row>
    <row r="109" spans="1:2" x14ac:dyDescent="0.2">
      <c r="A109" t="s">
        <v>278</v>
      </c>
      <c r="B109">
        <f>[4]p33!B109</f>
        <v>1800.846901310475</v>
      </c>
    </row>
    <row r="110" spans="1:2" x14ac:dyDescent="0.2">
      <c r="A110" t="s">
        <v>279</v>
      </c>
      <c r="B110">
        <f>[4]p33!B110</f>
        <v>280.31218777901239</v>
      </c>
    </row>
    <row r="111" spans="1:2" x14ac:dyDescent="0.2">
      <c r="A111" t="s">
        <v>280</v>
      </c>
      <c r="B111">
        <f>[4]p33!B111</f>
        <v>136.61597182355328</v>
      </c>
    </row>
    <row r="112" spans="1:2" x14ac:dyDescent="0.2">
      <c r="A112" t="s">
        <v>281</v>
      </c>
      <c r="B112">
        <f>[4]p33!B112</f>
        <v>13.844603285652973</v>
      </c>
    </row>
    <row r="113" spans="1:2" x14ac:dyDescent="0.2">
      <c r="A113" t="s">
        <v>282</v>
      </c>
      <c r="B113">
        <f>[4]p33!B113</f>
        <v>16.400530046081215</v>
      </c>
    </row>
    <row r="114" spans="1:2" x14ac:dyDescent="0.2">
      <c r="A114" t="s">
        <v>283</v>
      </c>
      <c r="B114">
        <f>[4]p33!B114</f>
        <v>21.299389670235342</v>
      </c>
    </row>
    <row r="115" spans="1:2" x14ac:dyDescent="0.2">
      <c r="A115" t="s">
        <v>284</v>
      </c>
      <c r="B115">
        <f>[4]p33!B115</f>
        <v>10000041</v>
      </c>
    </row>
    <row r="116" spans="1:2" x14ac:dyDescent="0.2">
      <c r="A116" t="s">
        <v>285</v>
      </c>
      <c r="B116">
        <f>[4]p33!B116</f>
        <v>500006.40000000002</v>
      </c>
    </row>
    <row r="117" spans="1:2" x14ac:dyDescent="0.2">
      <c r="A117" t="s">
        <v>286</v>
      </c>
      <c r="B117">
        <f>[4]p33!B117</f>
        <v>500002.8</v>
      </c>
    </row>
    <row r="118" spans="1:2" x14ac:dyDescent="0.2">
      <c r="A118" t="s">
        <v>287</v>
      </c>
      <c r="B118">
        <f>[4]p33!B118</f>
        <v>199999.8</v>
      </c>
    </row>
    <row r="119" spans="1:2" x14ac:dyDescent="0.2">
      <c r="A119" t="s">
        <v>288</v>
      </c>
      <c r="B119">
        <f>[4]p33!B119</f>
        <v>299999.7</v>
      </c>
    </row>
    <row r="120" spans="1:2" x14ac:dyDescent="0.2">
      <c r="A120" t="s">
        <v>289</v>
      </c>
      <c r="B120">
        <f>[4]p33!B120</f>
        <v>1000000</v>
      </c>
    </row>
    <row r="121" spans="1:2" x14ac:dyDescent="0.2">
      <c r="A121" t="s">
        <v>290</v>
      </c>
      <c r="B121">
        <f>[4]p33!B121</f>
        <v>17857834.348808914</v>
      </c>
    </row>
    <row r="122" spans="1:2" x14ac:dyDescent="0.2">
      <c r="A122" t="s">
        <v>291</v>
      </c>
      <c r="B122">
        <f>[4]p33!B122</f>
        <v>629079.38149840676</v>
      </c>
    </row>
    <row r="123" spans="1:2" x14ac:dyDescent="0.2">
      <c r="A123" t="s">
        <v>292</v>
      </c>
      <c r="B123">
        <f>[4]p33!B123</f>
        <v>0</v>
      </c>
    </row>
    <row r="124" spans="1:2" x14ac:dyDescent="0.2">
      <c r="A124" t="s">
        <v>293</v>
      </c>
      <c r="B124">
        <f>[4]p33!B124</f>
        <v>124328.90962421059</v>
      </c>
    </row>
    <row r="125" spans="1:2" x14ac:dyDescent="0.2">
      <c r="A125" t="s">
        <v>294</v>
      </c>
      <c r="B125">
        <f>[4]p33!B125</f>
        <v>207912.00342567725</v>
      </c>
    </row>
    <row r="126" spans="1:2" x14ac:dyDescent="0.2">
      <c r="A126" t="s">
        <v>295</v>
      </c>
      <c r="B126">
        <f>[4]p33!B126</f>
        <v>219782.60601688444</v>
      </c>
    </row>
    <row r="127" spans="1:2" x14ac:dyDescent="0.2">
      <c r="A127" t="s">
        <v>296</v>
      </c>
      <c r="B127">
        <f>[4]p33!B127</f>
        <v>54189</v>
      </c>
    </row>
    <row r="128" spans="1:2" x14ac:dyDescent="0.2">
      <c r="A128" t="s">
        <v>297</v>
      </c>
      <c r="B128">
        <f>[4]p33!B128</f>
        <v>22270</v>
      </c>
    </row>
    <row r="129" spans="1:2" x14ac:dyDescent="0.2">
      <c r="A129" t="s">
        <v>298</v>
      </c>
      <c r="B129">
        <f>[4]p33!B129</f>
        <v>17802</v>
      </c>
    </row>
    <row r="130" spans="1:2" x14ac:dyDescent="0.2">
      <c r="A130" t="s">
        <v>299</v>
      </c>
      <c r="B130">
        <f>[4]p33!B130</f>
        <v>41973</v>
      </c>
    </row>
    <row r="131" spans="1:2" x14ac:dyDescent="0.2">
      <c r="A131" t="s">
        <v>300</v>
      </c>
      <c r="B131">
        <f>[4]p33!B131</f>
        <v>55120</v>
      </c>
    </row>
    <row r="132" spans="1:2" x14ac:dyDescent="0.2">
      <c r="A132" t="s">
        <v>301</v>
      </c>
      <c r="B132">
        <f>[4]p33!B132</f>
        <v>129068</v>
      </c>
    </row>
    <row r="133" spans="1:2" x14ac:dyDescent="0.2">
      <c r="A133" t="s">
        <v>302</v>
      </c>
      <c r="B133">
        <f>[4]p33!B133</f>
        <v>54189</v>
      </c>
    </row>
    <row r="134" spans="1:2" x14ac:dyDescent="0.2">
      <c r="A134" t="s">
        <v>303</v>
      </c>
      <c r="B134">
        <f>[4]p33!B134</f>
        <v>22270</v>
      </c>
    </row>
    <row r="135" spans="1:2" x14ac:dyDescent="0.2">
      <c r="A135" t="s">
        <v>304</v>
      </c>
      <c r="B135">
        <f>[4]p33!B135</f>
        <v>17802</v>
      </c>
    </row>
    <row r="136" spans="1:2" x14ac:dyDescent="0.2">
      <c r="A136" t="s">
        <v>305</v>
      </c>
      <c r="B136">
        <f>[4]p33!B136</f>
        <v>41973</v>
      </c>
    </row>
    <row r="137" spans="1:2" x14ac:dyDescent="0.2">
      <c r="A137" t="s">
        <v>306</v>
      </c>
      <c r="B137">
        <f>[4]p33!B137</f>
        <v>55120</v>
      </c>
    </row>
    <row r="138" spans="1:2" x14ac:dyDescent="0.2">
      <c r="A138" t="s">
        <v>307</v>
      </c>
      <c r="B138">
        <f>[4]p33!B138</f>
        <v>129068</v>
      </c>
    </row>
    <row r="139" spans="1:2" x14ac:dyDescent="0.2">
      <c r="A139" t="s">
        <v>308</v>
      </c>
      <c r="B139">
        <f>[4]p33!B139</f>
        <v>0</v>
      </c>
    </row>
    <row r="140" spans="1:2" x14ac:dyDescent="0.2">
      <c r="A140" t="s">
        <v>309</v>
      </c>
      <c r="B140">
        <f>[4]p33!B140</f>
        <v>0</v>
      </c>
    </row>
    <row r="141" spans="1:2" x14ac:dyDescent="0.2">
      <c r="A141" t="s">
        <v>310</v>
      </c>
      <c r="B141">
        <f>[4]p33!B141</f>
        <v>0</v>
      </c>
    </row>
    <row r="142" spans="1:2" x14ac:dyDescent="0.2">
      <c r="A142" t="s">
        <v>311</v>
      </c>
      <c r="B142">
        <f>[4]p33!B142</f>
        <v>0</v>
      </c>
    </row>
    <row r="143" spans="1:2" x14ac:dyDescent="0.2">
      <c r="A143" t="s">
        <v>312</v>
      </c>
      <c r="B143">
        <f>[4]p33!B143</f>
        <v>0</v>
      </c>
    </row>
    <row r="144" spans="1:2" x14ac:dyDescent="0.2">
      <c r="A144" t="s">
        <v>313</v>
      </c>
      <c r="B144">
        <f>[4]p33!B144</f>
        <v>0</v>
      </c>
    </row>
    <row r="145" spans="1:2" x14ac:dyDescent="0.2">
      <c r="A145" t="s">
        <v>314</v>
      </c>
      <c r="B145">
        <f>[4]p33!B145</f>
        <v>285397282.81960952</v>
      </c>
    </row>
    <row r="146" spans="1:2" x14ac:dyDescent="0.2">
      <c r="A146" t="s">
        <v>315</v>
      </c>
      <c r="B146">
        <f>[4]p33!B146</f>
        <v>8752943.3169543762</v>
      </c>
    </row>
    <row r="147" spans="1:2" x14ac:dyDescent="0.2">
      <c r="A147" t="s">
        <v>316</v>
      </c>
      <c r="B147">
        <f>[4]p33!B147</f>
        <v>7346694.7361851307</v>
      </c>
    </row>
    <row r="148" spans="1:2" x14ac:dyDescent="0.2">
      <c r="A148" t="s">
        <v>317</v>
      </c>
      <c r="B148">
        <f>[4]p33!B148</f>
        <v>1418738.5238642669</v>
      </c>
    </row>
    <row r="149" spans="1:2" x14ac:dyDescent="0.2">
      <c r="A149" t="s">
        <v>318</v>
      </c>
      <c r="B149">
        <f>[4]p33!B149</f>
        <v>2599706.7029933999</v>
      </c>
    </row>
    <row r="150" spans="1:2" x14ac:dyDescent="0.2">
      <c r="A150" t="s">
        <v>319</v>
      </c>
      <c r="B150">
        <f>[4]p33!B150</f>
        <v>5580140.8928420935</v>
      </c>
    </row>
    <row r="151" spans="1:2" x14ac:dyDescent="0.2">
      <c r="A151" t="s">
        <v>320</v>
      </c>
      <c r="B151">
        <f>[4]p33!B151</f>
        <v>2466.3512147030633</v>
      </c>
    </row>
    <row r="152" spans="1:2" x14ac:dyDescent="0.2">
      <c r="A152" t="s">
        <v>321</v>
      </c>
      <c r="B152">
        <f>[4]p33!B152</f>
        <v>355.18546607125535</v>
      </c>
    </row>
    <row r="153" spans="1:2" x14ac:dyDescent="0.2">
      <c r="A153" t="s">
        <v>322</v>
      </c>
      <c r="B153">
        <f>[4]p33!B153</f>
        <v>187.102505942991</v>
      </c>
    </row>
    <row r="154" spans="1:2" x14ac:dyDescent="0.2">
      <c r="A154" t="s">
        <v>323</v>
      </c>
      <c r="B154">
        <f>[4]p33!B154</f>
        <v>18.231761948930934</v>
      </c>
    </row>
    <row r="155" spans="1:2" x14ac:dyDescent="0.2">
      <c r="A155" t="s">
        <v>324</v>
      </c>
      <c r="B155">
        <f>[4]p33!B155</f>
        <v>21.597625693348952</v>
      </c>
    </row>
    <row r="156" spans="1:2" x14ac:dyDescent="0.2">
      <c r="A156" t="s">
        <v>325</v>
      </c>
      <c r="B156">
        <f>[4]p33!B156</f>
        <v>27.748864536816821</v>
      </c>
    </row>
    <row r="157" spans="1:2" x14ac:dyDescent="0.2">
      <c r="A157" t="s">
        <v>326</v>
      </c>
      <c r="B157">
        <f>[4]p33!B157</f>
        <v>15000018</v>
      </c>
    </row>
    <row r="158" spans="1:2" x14ac:dyDescent="0.2">
      <c r="A158" t="s">
        <v>327</v>
      </c>
      <c r="B158">
        <f>[4]p33!B158</f>
        <v>500006.40000000002</v>
      </c>
    </row>
    <row r="159" spans="1:2" x14ac:dyDescent="0.2">
      <c r="A159" t="s">
        <v>328</v>
      </c>
      <c r="B159">
        <f>[4]p33!B159</f>
        <v>500002.8</v>
      </c>
    </row>
    <row r="160" spans="1:2" x14ac:dyDescent="0.2">
      <c r="A160" t="s">
        <v>329</v>
      </c>
      <c r="B160">
        <f>[4]p33!B160</f>
        <v>249999.75</v>
      </c>
    </row>
    <row r="161" spans="1:2" x14ac:dyDescent="0.2">
      <c r="A161" t="s">
        <v>330</v>
      </c>
      <c r="B161">
        <f>[4]p33!B161</f>
        <v>349999.65</v>
      </c>
    </row>
    <row r="162" spans="1:2" x14ac:dyDescent="0.2">
      <c r="A162" t="s">
        <v>331</v>
      </c>
      <c r="B162">
        <f>[4]p33!B162</f>
        <v>1000000</v>
      </c>
    </row>
    <row r="163" spans="1:2" x14ac:dyDescent="0.2">
      <c r="A163" t="s">
        <v>332</v>
      </c>
      <c r="B163">
        <f>[4]p33!B163</f>
        <v>25685755.45376486</v>
      </c>
    </row>
    <row r="164" spans="1:2" x14ac:dyDescent="0.2">
      <c r="A164" t="s">
        <v>333</v>
      </c>
      <c r="B164">
        <f>[4]p33!B164</f>
        <v>0</v>
      </c>
    </row>
    <row r="165" spans="1:2" x14ac:dyDescent="0.2">
      <c r="A165" t="s">
        <v>334</v>
      </c>
      <c r="B165">
        <f>[4]p33!B165</f>
        <v>675895.91572903201</v>
      </c>
    </row>
    <row r="166" spans="1:2" x14ac:dyDescent="0.2">
      <c r="A166" t="s">
        <v>335</v>
      </c>
      <c r="B166">
        <f>[4]p33!B166</f>
        <v>163154.93024439071</v>
      </c>
    </row>
    <row r="167" spans="1:2" x14ac:dyDescent="0.2">
      <c r="A167" t="s">
        <v>336</v>
      </c>
      <c r="B167">
        <f>[4]p33!B167</f>
        <v>298966.27084424102</v>
      </c>
    </row>
    <row r="168" spans="1:2" x14ac:dyDescent="0.2">
      <c r="A168" t="s">
        <v>337</v>
      </c>
      <c r="B168">
        <f>[4]p33!B168</f>
        <v>0</v>
      </c>
    </row>
    <row r="169" spans="1:2" x14ac:dyDescent="0.2">
      <c r="A169" t="s">
        <v>338</v>
      </c>
      <c r="B169">
        <f>[4]p33!B169</f>
        <v>3</v>
      </c>
    </row>
    <row r="170" spans="1:2" x14ac:dyDescent="0.2">
      <c r="A170" t="s">
        <v>339</v>
      </c>
      <c r="B170">
        <f>[4]p33!B170</f>
        <v>6</v>
      </c>
    </row>
    <row r="171" spans="1:2" x14ac:dyDescent="0.2">
      <c r="A171" t="s">
        <v>340</v>
      </c>
      <c r="B171">
        <f>[4]p33!B171</f>
        <v>264536</v>
      </c>
    </row>
    <row r="172" spans="1:2" x14ac:dyDescent="0.2">
      <c r="A172" t="s">
        <v>341</v>
      </c>
      <c r="B172">
        <f>[4]p33!B172</f>
        <v>7472528</v>
      </c>
    </row>
    <row r="173" spans="1:2" x14ac:dyDescent="0.2">
      <c r="A173" t="s">
        <v>342</v>
      </c>
      <c r="B173">
        <f>[4]p33!B173</f>
        <v>25932086.099999998</v>
      </c>
    </row>
    <row r="174" spans="1:2" x14ac:dyDescent="0.2">
      <c r="A174" t="s">
        <v>343</v>
      </c>
      <c r="B174">
        <f>[4]p33!B174</f>
        <v>264536</v>
      </c>
    </row>
    <row r="175" spans="1:2" x14ac:dyDescent="0.2">
      <c r="A175" t="s">
        <v>344</v>
      </c>
      <c r="B175">
        <f>[4]p33!B175</f>
        <v>7472528</v>
      </c>
    </row>
    <row r="176" spans="1:2" x14ac:dyDescent="0.2">
      <c r="A176" t="s">
        <v>345</v>
      </c>
      <c r="B176">
        <f>[4]p33!B176</f>
        <v>25932086.099999998</v>
      </c>
    </row>
    <row r="177" spans="1:2" x14ac:dyDescent="0.2">
      <c r="A177" t="s">
        <v>346</v>
      </c>
      <c r="B177">
        <f>[4]p33!B177</f>
        <v>300909</v>
      </c>
    </row>
    <row r="178" spans="1:2" x14ac:dyDescent="0.2">
      <c r="A178" t="s">
        <v>347</v>
      </c>
      <c r="B178">
        <f>[4]p33!B178</f>
        <v>8035858.08560606</v>
      </c>
    </row>
    <row r="179" spans="1:2" x14ac:dyDescent="0.2">
      <c r="A179" t="s">
        <v>348</v>
      </c>
      <c r="B179">
        <f>[4]p33!B179</f>
        <v>29070654.549999997</v>
      </c>
    </row>
    <row r="180" spans="1:2" x14ac:dyDescent="0.2">
      <c r="A180" t="s">
        <v>349</v>
      </c>
      <c r="B180">
        <f>[4]p33!B180</f>
        <v>316718</v>
      </c>
    </row>
    <row r="181" spans="1:2" x14ac:dyDescent="0.2">
      <c r="A181" t="s">
        <v>350</v>
      </c>
      <c r="B181">
        <f>[4]p33!B181</f>
        <v>1847086</v>
      </c>
    </row>
    <row r="182" spans="1:2" x14ac:dyDescent="0.2">
      <c r="A182" t="s">
        <v>351</v>
      </c>
      <c r="B182">
        <f>[4]p33!B182</f>
        <v>6531553</v>
      </c>
    </row>
    <row r="183" spans="1:2" x14ac:dyDescent="0.2">
      <c r="A183" t="s">
        <v>352</v>
      </c>
      <c r="B183">
        <f>[4]p33!B183</f>
        <v>316718</v>
      </c>
    </row>
    <row r="184" spans="1:2" x14ac:dyDescent="0.2">
      <c r="A184" t="s">
        <v>353</v>
      </c>
      <c r="B184">
        <f>[4]p33!B184</f>
        <v>1847086</v>
      </c>
    </row>
    <row r="185" spans="1:2" x14ac:dyDescent="0.2">
      <c r="A185" t="s">
        <v>354</v>
      </c>
      <c r="B185">
        <f>[4]p33!B185</f>
        <v>6531553</v>
      </c>
    </row>
    <row r="186" spans="1:2" x14ac:dyDescent="0.2">
      <c r="A186" t="s">
        <v>355</v>
      </c>
      <c r="B186">
        <f>[4]p33!B186</f>
        <v>312759</v>
      </c>
    </row>
    <row r="187" spans="1:2" x14ac:dyDescent="0.2">
      <c r="A187" t="s">
        <v>356</v>
      </c>
      <c r="B187">
        <f>[4]p33!B187</f>
        <v>1839168</v>
      </c>
    </row>
    <row r="188" spans="1:2" x14ac:dyDescent="0.2">
      <c r="A188" t="s">
        <v>357</v>
      </c>
      <c r="B188">
        <f>[4]p33!B188</f>
        <v>6490588</v>
      </c>
    </row>
    <row r="189" spans="1:2" x14ac:dyDescent="0.2">
      <c r="A189" t="s">
        <v>358</v>
      </c>
      <c r="B189">
        <f>[4]p33!B189</f>
        <v>0</v>
      </c>
    </row>
    <row r="190" spans="1:2" x14ac:dyDescent="0.2">
      <c r="A190" t="s">
        <v>359</v>
      </c>
      <c r="B190">
        <f>[4]p33!B190</f>
        <v>0</v>
      </c>
    </row>
    <row r="191" spans="1:2" x14ac:dyDescent="0.2">
      <c r="A191" t="s">
        <v>360</v>
      </c>
      <c r="B191">
        <f>[4]p33!B191</f>
        <v>0</v>
      </c>
    </row>
    <row r="192" spans="1:2" x14ac:dyDescent="0.2">
      <c r="A192" t="s">
        <v>361</v>
      </c>
      <c r="B192">
        <f>[4]p33!B192</f>
        <v>0</v>
      </c>
    </row>
    <row r="193" spans="1:2" x14ac:dyDescent="0.2">
      <c r="A193" t="s">
        <v>362</v>
      </c>
      <c r="B193">
        <f>[4]p33!B193</f>
        <v>0</v>
      </c>
    </row>
    <row r="194" spans="1:2" x14ac:dyDescent="0.2">
      <c r="A194" t="s">
        <v>363</v>
      </c>
      <c r="B194">
        <f>[4]p33!B194</f>
        <v>0</v>
      </c>
    </row>
    <row r="195" spans="1:2" x14ac:dyDescent="0.2">
      <c r="A195" t="s">
        <v>364</v>
      </c>
      <c r="B195">
        <f>[4]p33!B195</f>
        <v>30835</v>
      </c>
    </row>
    <row r="196" spans="1:2" x14ac:dyDescent="0.2">
      <c r="A196" t="s">
        <v>365</v>
      </c>
      <c r="B196">
        <f>[4]p33!B196</f>
        <v>4504262.4000000004</v>
      </c>
    </row>
    <row r="197" spans="1:2" x14ac:dyDescent="0.2">
      <c r="A197" t="s">
        <v>366</v>
      </c>
      <c r="B197">
        <f>[4]p33!B197</f>
        <v>146.0762501134061</v>
      </c>
    </row>
    <row r="198" spans="1:2" x14ac:dyDescent="0.2">
      <c r="A198" t="s">
        <v>367</v>
      </c>
      <c r="B198">
        <f>[4]p33!B198</f>
        <v>0</v>
      </c>
    </row>
    <row r="199" spans="1:2" x14ac:dyDescent="0.2">
      <c r="A199" t="s">
        <v>368</v>
      </c>
      <c r="B199">
        <f>[4]p33!B199</f>
        <v>0</v>
      </c>
    </row>
    <row r="200" spans="1:2" x14ac:dyDescent="0.2">
      <c r="A200" t="s">
        <v>369</v>
      </c>
      <c r="B200">
        <f>[4]p33!B200</f>
        <v>0</v>
      </c>
    </row>
    <row r="201" spans="1:2" x14ac:dyDescent="0.2">
      <c r="A201" t="s">
        <v>370</v>
      </c>
      <c r="B201">
        <f>[4]p33!B201</f>
        <v>33557</v>
      </c>
    </row>
    <row r="202" spans="1:2" x14ac:dyDescent="0.2">
      <c r="A202" t="s">
        <v>371</v>
      </c>
      <c r="B202">
        <f>[4]p33!B202</f>
        <v>887736</v>
      </c>
    </row>
    <row r="203" spans="1:2" x14ac:dyDescent="0.2">
      <c r="A203" t="s">
        <v>372</v>
      </c>
      <c r="B203">
        <f>[4]p33!B203</f>
        <v>26.454571574713153</v>
      </c>
    </row>
    <row r="204" spans="1:2" x14ac:dyDescent="0.2">
      <c r="A204" t="s">
        <v>373</v>
      </c>
      <c r="B204">
        <f>[4]p33!B204</f>
        <v>0</v>
      </c>
    </row>
    <row r="205" spans="1:2" x14ac:dyDescent="0.2">
      <c r="A205" t="s">
        <v>374</v>
      </c>
      <c r="B205">
        <f>[4]p33!B205</f>
        <v>0</v>
      </c>
    </row>
    <row r="206" spans="1:2" x14ac:dyDescent="0.2">
      <c r="A206" t="s">
        <v>375</v>
      </c>
      <c r="B206">
        <f>[4]p33!B206</f>
        <v>0</v>
      </c>
    </row>
    <row r="207" spans="1:2" x14ac:dyDescent="0.2">
      <c r="A207" t="s">
        <v>376</v>
      </c>
      <c r="B207">
        <f>[4]p33!B207</f>
        <v>150859</v>
      </c>
    </row>
    <row r="208" spans="1:2" x14ac:dyDescent="0.2">
      <c r="A208" t="s">
        <v>377</v>
      </c>
      <c r="B208">
        <f>[4]p33!B208</f>
        <v>281603</v>
      </c>
    </row>
    <row r="209" spans="1:2" x14ac:dyDescent="0.2">
      <c r="A209" t="s">
        <v>378</v>
      </c>
      <c r="B209">
        <f>[4]p33!B209</f>
        <v>0</v>
      </c>
    </row>
    <row r="210" spans="1:2" x14ac:dyDescent="0.2">
      <c r="A210" t="s">
        <v>379</v>
      </c>
      <c r="B210">
        <f>[4]p33!B210</f>
        <v>0</v>
      </c>
    </row>
    <row r="211" spans="1:2" x14ac:dyDescent="0.2">
      <c r="A211" t="s">
        <v>380</v>
      </c>
      <c r="B211">
        <f>[4]p33!B211</f>
        <v>590843.69999999995</v>
      </c>
    </row>
    <row r="212" spans="1:2" x14ac:dyDescent="0.2">
      <c r="A212" t="s">
        <v>381</v>
      </c>
      <c r="B212">
        <f>[4]p33!B212</f>
        <v>955438</v>
      </c>
    </row>
    <row r="213" spans="1:2" x14ac:dyDescent="0.2">
      <c r="A213" t="s">
        <v>382</v>
      </c>
      <c r="B213">
        <f>[4]p33!B213</f>
        <v>27859151.254969954</v>
      </c>
    </row>
    <row r="214" spans="1:2" x14ac:dyDescent="0.2">
      <c r="A214" t="s">
        <v>137</v>
      </c>
      <c r="B214">
        <f>[4]p33!B214</f>
        <v>289240</v>
      </c>
    </row>
    <row r="215" spans="1:2" x14ac:dyDescent="0.2">
      <c r="A215" t="s">
        <v>383</v>
      </c>
      <c r="B215">
        <f>[4]p33!B215</f>
        <v>0</v>
      </c>
    </row>
    <row r="216" spans="1:2" x14ac:dyDescent="0.2">
      <c r="A216" t="s">
        <v>384</v>
      </c>
      <c r="B216">
        <f>[4]p33!B216</f>
        <v>28148391.254969954</v>
      </c>
    </row>
    <row r="217" spans="1:2" x14ac:dyDescent="0.2">
      <c r="A217" t="s">
        <v>385</v>
      </c>
      <c r="B217">
        <f>[4]p33!B217</f>
        <v>14222541</v>
      </c>
    </row>
    <row r="218" spans="1:2" x14ac:dyDescent="0.2">
      <c r="A218" t="s">
        <v>386</v>
      </c>
      <c r="B218">
        <f>[4]p33!B218</f>
        <v>1023305.7</v>
      </c>
    </row>
    <row r="219" spans="1:2" x14ac:dyDescent="0.2">
      <c r="A219" t="s">
        <v>387</v>
      </c>
      <c r="B219">
        <f>[4]p33!B219</f>
        <v>4053461</v>
      </c>
    </row>
    <row r="220" spans="1:2" x14ac:dyDescent="0.2">
      <c r="A220" t="s">
        <v>388</v>
      </c>
      <c r="B220">
        <f>[4]p33!B220</f>
        <v>164392</v>
      </c>
    </row>
    <row r="221" spans="1:2" x14ac:dyDescent="0.2">
      <c r="A221" t="s">
        <v>145</v>
      </c>
      <c r="B221">
        <f>[4]p33!B221</f>
        <v>5200000</v>
      </c>
    </row>
    <row r="222" spans="1:2" x14ac:dyDescent="0.2">
      <c r="A222" t="s">
        <v>146</v>
      </c>
      <c r="B222">
        <f>[4]p33!B222</f>
        <v>668460</v>
      </c>
    </row>
    <row r="223" spans="1:2" x14ac:dyDescent="0.2">
      <c r="A223" t="s">
        <v>389</v>
      </c>
      <c r="B223">
        <f>[4]p33!B223</f>
        <v>132086</v>
      </c>
    </row>
    <row r="224" spans="1:2" x14ac:dyDescent="0.2">
      <c r="A224" t="s">
        <v>390</v>
      </c>
      <c r="B224">
        <f>[4]p33!B224</f>
        <v>0</v>
      </c>
    </row>
    <row r="225" spans="1:2" x14ac:dyDescent="0.2">
      <c r="A225" t="s">
        <v>391</v>
      </c>
      <c r="B225">
        <f>[4]p33!B225</f>
        <v>0</v>
      </c>
    </row>
    <row r="226" spans="1:2" x14ac:dyDescent="0.2">
      <c r="A226" t="s">
        <v>392</v>
      </c>
      <c r="B226">
        <f>[4]p33!B226</f>
        <v>2000000</v>
      </c>
    </row>
    <row r="227" spans="1:2" x14ac:dyDescent="0.2">
      <c r="A227" t="s">
        <v>152</v>
      </c>
      <c r="B227">
        <f>[4]p33!B227</f>
        <v>160000</v>
      </c>
    </row>
    <row r="228" spans="1:2" x14ac:dyDescent="0.2">
      <c r="A228" t="s">
        <v>393</v>
      </c>
      <c r="B228">
        <f>[4]p33!B228</f>
        <v>0</v>
      </c>
    </row>
    <row r="229" spans="1:2" x14ac:dyDescent="0.2">
      <c r="A229" t="s">
        <v>394</v>
      </c>
      <c r="B229">
        <f>[4]p33!B229</f>
        <v>192604</v>
      </c>
    </row>
    <row r="230" spans="1:2" x14ac:dyDescent="0.2">
      <c r="A230" t="s">
        <v>395</v>
      </c>
      <c r="B230">
        <f>[4]p33!B230</f>
        <v>1972405.2406349904</v>
      </c>
    </row>
    <row r="231" spans="1:2" x14ac:dyDescent="0.2">
      <c r="A231" t="s">
        <v>396</v>
      </c>
      <c r="B231">
        <f>[4]p33!B231</f>
        <v>29789254.940634988</v>
      </c>
    </row>
    <row r="232" spans="1:2" x14ac:dyDescent="0.2">
      <c r="A232" t="s">
        <v>397</v>
      </c>
      <c r="B232">
        <f>[4]p33!B232</f>
        <v>-1640863.6856650338</v>
      </c>
    </row>
    <row r="233" spans="1:2" x14ac:dyDescent="0.2">
      <c r="A233" t="s">
        <v>398</v>
      </c>
      <c r="B233">
        <f>[4]p33!B233</f>
        <v>-557893</v>
      </c>
    </row>
    <row r="234" spans="1:2" x14ac:dyDescent="0.2">
      <c r="A234" t="s">
        <v>243</v>
      </c>
      <c r="B234">
        <f>[4]p33!B234</f>
        <v>-1082970.6856650338</v>
      </c>
    </row>
    <row r="235" spans="1:2" x14ac:dyDescent="0.2">
      <c r="A235" t="s">
        <v>399</v>
      </c>
      <c r="B235">
        <f>[4]p33!B235</f>
        <v>6250000</v>
      </c>
    </row>
    <row r="236" spans="1:2" x14ac:dyDescent="0.2">
      <c r="A236" t="s">
        <v>400</v>
      </c>
      <c r="B236">
        <f>[4]p33!B236</f>
        <v>11666666.666666668</v>
      </c>
    </row>
    <row r="237" spans="1:2" x14ac:dyDescent="0.2">
      <c r="A237" t="s">
        <v>401</v>
      </c>
      <c r="B237">
        <f>[4]p33!B237</f>
        <v>10000000</v>
      </c>
    </row>
    <row r="238" spans="1:2" x14ac:dyDescent="0.2">
      <c r="A238" t="s">
        <v>402</v>
      </c>
      <c r="B238">
        <f>[4]p33!B238</f>
        <v>400</v>
      </c>
    </row>
    <row r="239" spans="1:2" x14ac:dyDescent="0.2">
      <c r="A239" t="s">
        <v>403</v>
      </c>
      <c r="B239">
        <f>[4]p33!B239</f>
        <v>300</v>
      </c>
    </row>
    <row r="240" spans="1:2" x14ac:dyDescent="0.2">
      <c r="A240" t="s">
        <v>404</v>
      </c>
      <c r="B240">
        <f>[4]p33!B240</f>
        <v>1000</v>
      </c>
    </row>
    <row r="241" spans="1:2" x14ac:dyDescent="0.2">
      <c r="A241" t="s">
        <v>405</v>
      </c>
      <c r="B241">
        <f>[4]p33!B241</f>
        <v>1.4</v>
      </c>
    </row>
    <row r="242" spans="1:2" x14ac:dyDescent="0.2">
      <c r="A242" t="s">
        <v>406</v>
      </c>
      <c r="B242">
        <f>[4]p33!B242</f>
        <v>2.66</v>
      </c>
    </row>
    <row r="243" spans="1:2" x14ac:dyDescent="0.2">
      <c r="A243" t="s">
        <v>407</v>
      </c>
      <c r="B243">
        <f>[4]p33!B243</f>
        <v>35076074</v>
      </c>
    </row>
    <row r="244" spans="1:2" x14ac:dyDescent="0.2">
      <c r="A244" t="s">
        <v>408</v>
      </c>
      <c r="B244">
        <f>[4]p33!B244</f>
        <v>7344454</v>
      </c>
    </row>
    <row r="245" spans="1:2" x14ac:dyDescent="0.2">
      <c r="A245" t="s">
        <v>409</v>
      </c>
      <c r="B245">
        <f>[4]p33!B245</f>
        <v>60000</v>
      </c>
    </row>
    <row r="246" spans="1:2" x14ac:dyDescent="0.2">
      <c r="A246" t="s">
        <v>410</v>
      </c>
      <c r="B246">
        <f>[4]p33!B246</f>
        <v>0</v>
      </c>
    </row>
    <row r="247" spans="1:2" x14ac:dyDescent="0.2">
      <c r="A247" t="s">
        <v>411</v>
      </c>
      <c r="B247">
        <f>[4]p33!B247</f>
        <v>4.0085678549380148</v>
      </c>
    </row>
    <row r="248" spans="1:2" x14ac:dyDescent="0.2">
      <c r="A248" t="s">
        <v>412</v>
      </c>
      <c r="B248">
        <f>[4]p33!B248</f>
        <v>4.3</v>
      </c>
    </row>
    <row r="249" spans="1:2" x14ac:dyDescent="0.2">
      <c r="A249" t="s">
        <v>413</v>
      </c>
      <c r="B249">
        <f>[4]p33!B249</f>
        <v>0</v>
      </c>
    </row>
    <row r="250" spans="1:2" x14ac:dyDescent="0.2">
      <c r="A250" t="s">
        <v>414</v>
      </c>
      <c r="B250">
        <f>[4]p33!B250</f>
        <v>0</v>
      </c>
    </row>
    <row r="251" spans="1:2" x14ac:dyDescent="0.2">
      <c r="A251" t="s">
        <v>415</v>
      </c>
      <c r="B251">
        <f>[4]p33!B251</f>
        <v>0</v>
      </c>
    </row>
    <row r="252" spans="1:2" x14ac:dyDescent="0.2">
      <c r="A252" t="s">
        <v>416</v>
      </c>
      <c r="B252">
        <f>[4]p33!B252</f>
        <v>0</v>
      </c>
    </row>
    <row r="253" spans="1:2" x14ac:dyDescent="0.2">
      <c r="A253" t="s">
        <v>417</v>
      </c>
      <c r="B253">
        <f>[4]p33!B253</f>
        <v>0</v>
      </c>
    </row>
    <row r="254" spans="1:2" x14ac:dyDescent="0.2">
      <c r="A254" t="s">
        <v>418</v>
      </c>
      <c r="B254">
        <f>[4]p33!B254</f>
        <v>0</v>
      </c>
    </row>
    <row r="255" spans="1:2" x14ac:dyDescent="0.2">
      <c r="A255" t="s">
        <v>419</v>
      </c>
      <c r="B255">
        <f>[4]p33!B255</f>
        <v>0</v>
      </c>
    </row>
    <row r="256" spans="1:2" x14ac:dyDescent="0.2">
      <c r="A256" t="s">
        <v>420</v>
      </c>
      <c r="B256">
        <f>[4]p33!B256</f>
        <v>0</v>
      </c>
    </row>
    <row r="257" spans="1:2" x14ac:dyDescent="0.2">
      <c r="A257" t="s">
        <v>421</v>
      </c>
      <c r="B257">
        <f>[4]p33!B257</f>
        <v>0</v>
      </c>
    </row>
    <row r="258" spans="1:2" x14ac:dyDescent="0.2">
      <c r="A258" t="s">
        <v>422</v>
      </c>
      <c r="B258">
        <f>[4]p33!B258</f>
        <v>0</v>
      </c>
    </row>
    <row r="259" spans="1:2" x14ac:dyDescent="0.2">
      <c r="A259" t="s">
        <v>423</v>
      </c>
      <c r="B259">
        <f>[4]p33!B259</f>
        <v>5</v>
      </c>
    </row>
    <row r="260" spans="1:2" x14ac:dyDescent="0.2">
      <c r="A260" t="s">
        <v>1065</v>
      </c>
      <c r="B260">
        <f>[4]p33!B260</f>
        <v>14.862993105250066</v>
      </c>
    </row>
    <row r="261" spans="1:2" x14ac:dyDescent="0.2">
      <c r="A261" t="s">
        <v>1066</v>
      </c>
      <c r="B261">
        <f>[4]p33!B261</f>
        <v>20.752681777342939</v>
      </c>
    </row>
    <row r="262" spans="1:2" x14ac:dyDescent="0.2">
      <c r="A262" t="s">
        <v>227</v>
      </c>
      <c r="B262">
        <f>[4]p33!B262</f>
        <v>87</v>
      </c>
    </row>
    <row r="263" spans="1:2" x14ac:dyDescent="0.2">
      <c r="A263" t="s">
        <v>228</v>
      </c>
      <c r="B263">
        <f>[4]p33!B263</f>
        <v>91</v>
      </c>
    </row>
    <row r="264" spans="1:2" x14ac:dyDescent="0.2">
      <c r="A264" t="s">
        <v>346</v>
      </c>
      <c r="B264">
        <f>[4]p33!B264</f>
        <v>300909</v>
      </c>
    </row>
    <row r="265" spans="1:2" x14ac:dyDescent="0.2">
      <c r="A265" t="s">
        <v>355</v>
      </c>
      <c r="B265">
        <f>[4]p33!B265</f>
        <v>312759</v>
      </c>
    </row>
    <row r="266" spans="1:2" x14ac:dyDescent="0.2">
      <c r="A266" t="s">
        <v>338</v>
      </c>
      <c r="B266">
        <f>[4]p33!B266</f>
        <v>3</v>
      </c>
    </row>
    <row r="267" spans="1:2" x14ac:dyDescent="0.2">
      <c r="A267" t="s">
        <v>339</v>
      </c>
      <c r="B267">
        <f>[4]p33!B267</f>
        <v>6</v>
      </c>
    </row>
    <row r="268" spans="1:2" x14ac:dyDescent="0.2">
      <c r="A268" t="s">
        <v>1067</v>
      </c>
      <c r="B268">
        <f>[4]p33!B268</f>
        <v>722181.6</v>
      </c>
    </row>
    <row r="269" spans="1:2" x14ac:dyDescent="0.2">
      <c r="A269" t="s">
        <v>1068</v>
      </c>
      <c r="B269">
        <f>[4]p33!B269</f>
        <v>938277</v>
      </c>
    </row>
    <row r="270" spans="1:2" x14ac:dyDescent="0.2">
      <c r="A270" t="s">
        <v>1069</v>
      </c>
      <c r="B270">
        <f>[4]p33!B270</f>
        <v>-2007999.5125817149</v>
      </c>
    </row>
    <row r="271" spans="1:2" x14ac:dyDescent="0.2">
      <c r="A271" t="s">
        <v>1070</v>
      </c>
      <c r="B271">
        <f>[4]p33!B271</f>
        <v>0.70177678284688094</v>
      </c>
    </row>
    <row r="272" spans="1:2" x14ac:dyDescent="0.2">
      <c r="A272" t="s">
        <v>1071</v>
      </c>
      <c r="B272">
        <f>[4]p33!B272</f>
        <v>0.81872019309979549</v>
      </c>
    </row>
    <row r="273" spans="1:2" x14ac:dyDescent="0.2">
      <c r="A273" t="s">
        <v>1072</v>
      </c>
      <c r="B273">
        <f>[4]p33!B273</f>
        <v>0.51289874976129401</v>
      </c>
    </row>
    <row r="274" spans="1:2" x14ac:dyDescent="0.2">
      <c r="A274" t="s">
        <v>1073</v>
      </c>
      <c r="B274">
        <f>[4]p33!B274</f>
        <v>0.47000427195309835</v>
      </c>
    </row>
    <row r="275" spans="1:2" x14ac:dyDescent="0.2">
      <c r="A275" t="s">
        <v>1087</v>
      </c>
      <c r="B275">
        <f>[4]p33!B275</f>
        <v>0.47052470208702085</v>
      </c>
    </row>
    <row r="276" spans="1:2" x14ac:dyDescent="0.2">
      <c r="A276" t="s">
        <v>1088</v>
      </c>
      <c r="B276">
        <f>[4]p33!B276</f>
        <v>0.44038811238655767</v>
      </c>
    </row>
    <row r="277" spans="1:2" x14ac:dyDescent="0.2">
      <c r="A277" t="s">
        <v>1091</v>
      </c>
      <c r="B277">
        <f>[4]p33!B277</f>
        <v>-978698.68566503376</v>
      </c>
    </row>
    <row r="278" spans="1:2" x14ac:dyDescent="0.2">
      <c r="A278" t="s">
        <v>1092</v>
      </c>
      <c r="B278">
        <f>[4]p33!B278</f>
        <v>1.5812271127074022</v>
      </c>
    </row>
    <row r="279" spans="1:2" x14ac:dyDescent="0.2">
      <c r="A279" t="s">
        <v>1093</v>
      </c>
      <c r="B279">
        <f>[4]p33!B279</f>
        <v>0.61258736394136271</v>
      </c>
    </row>
    <row r="280" spans="1:2" x14ac:dyDescent="0.2">
      <c r="A280" t="s">
        <v>1094</v>
      </c>
      <c r="B280">
        <f>[4]p33!B280</f>
        <v>0.38741263605863735</v>
      </c>
    </row>
    <row r="281" spans="1:2" x14ac:dyDescent="0.2">
      <c r="A281" t="s">
        <v>1099</v>
      </c>
      <c r="B281">
        <f>[4]p33!B281</f>
        <v>7.0223999999999995E-2</v>
      </c>
    </row>
    <row r="282" spans="1:2" x14ac:dyDescent="0.2">
      <c r="A282" t="s">
        <v>1100</v>
      </c>
      <c r="B282">
        <f>[4]p33!B282</f>
        <v>0.12371840669061104</v>
      </c>
    </row>
    <row r="283" spans="1:2" x14ac:dyDescent="0.2">
      <c r="A283" t="s">
        <v>1095</v>
      </c>
      <c r="B283">
        <f>[4]p33!B283</f>
        <v>27731620</v>
      </c>
    </row>
    <row r="284" spans="1:2" x14ac:dyDescent="0.2">
      <c r="A284" t="s">
        <v>1096</v>
      </c>
      <c r="B284">
        <f>[4]p33!B284</f>
        <v>17538037.247867245</v>
      </c>
    </row>
    <row r="285" spans="1:2" x14ac:dyDescent="0.2">
      <c r="A285" t="s">
        <v>1097</v>
      </c>
      <c r="B285">
        <f>[4]p33!B285</f>
        <v>1029300.8269166811</v>
      </c>
    </row>
    <row r="286" spans="1:2" x14ac:dyDescent="0.2">
      <c r="A286" t="s">
        <v>1101</v>
      </c>
      <c r="B286">
        <f>[4]p33!B286</f>
        <v>15000000</v>
      </c>
    </row>
    <row r="287" spans="1:2" x14ac:dyDescent="0.2">
      <c r="A287" t="s">
        <v>1102</v>
      </c>
      <c r="B287">
        <f>[4]p33!B287</f>
        <v>0</v>
      </c>
    </row>
    <row r="288" spans="1:2" x14ac:dyDescent="0.2">
      <c r="A288" t="s">
        <v>1103</v>
      </c>
      <c r="B288">
        <f>[4]p33!B288</f>
        <v>0</v>
      </c>
    </row>
    <row r="289" spans="1:2" x14ac:dyDescent="0.2">
      <c r="A289" t="s">
        <v>1069</v>
      </c>
      <c r="B289">
        <f>[4]p33!B289</f>
        <v>-2007999.5125817149</v>
      </c>
    </row>
    <row r="290" spans="1:2" x14ac:dyDescent="0.2">
      <c r="A290" t="s">
        <v>508</v>
      </c>
      <c r="B290">
        <f>[4]p33!B290</f>
        <v>9.0948409110402431E-2</v>
      </c>
    </row>
    <row r="291" spans="1:2" x14ac:dyDescent="0.2">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1188</v>
      </c>
    </row>
    <row r="2" spans="1:11" x14ac:dyDescent="0.2">
      <c r="A2">
        <v>34</v>
      </c>
      <c r="B2" t="s">
        <v>176</v>
      </c>
      <c r="C2" t="s">
        <v>177</v>
      </c>
      <c r="D2" t="s">
        <v>178</v>
      </c>
      <c r="E2" t="s">
        <v>8</v>
      </c>
      <c r="F2" t="s">
        <v>179</v>
      </c>
      <c r="G2" t="s">
        <v>10</v>
      </c>
      <c r="H2" t="s">
        <v>180</v>
      </c>
    </row>
    <row r="3" spans="1:11" x14ac:dyDescent="0.2">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
      <c r="A5" t="s">
        <v>183</v>
      </c>
      <c r="B5">
        <f>[4]p34!B5</f>
        <v>0</v>
      </c>
      <c r="C5">
        <f>[4]p34!C5</f>
        <v>0</v>
      </c>
      <c r="D5">
        <f>[4]p34!D5</f>
        <v>108368</v>
      </c>
      <c r="E5">
        <f>[4]p34!E5</f>
        <v>0</v>
      </c>
      <c r="F5">
        <f>[4]p34!F5</f>
        <v>0</v>
      </c>
      <c r="G5">
        <f>[4]p34!G5</f>
        <v>0</v>
      </c>
      <c r="H5">
        <f>[4]p34!H5</f>
        <v>0</v>
      </c>
      <c r="I5">
        <f>[4]p34!I5</f>
        <v>0</v>
      </c>
      <c r="J5">
        <f>[4]p34!J5</f>
        <v>0</v>
      </c>
      <c r="K5">
        <f>[4]p34!K5</f>
        <v>0</v>
      </c>
    </row>
    <row r="6" spans="1:11" x14ac:dyDescent="0.2">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
      <c r="A7" t="s">
        <v>185</v>
      </c>
      <c r="B7">
        <f>[4]p34!B7</f>
        <v>0</v>
      </c>
      <c r="C7">
        <f>[4]p34!C7</f>
        <v>0</v>
      </c>
      <c r="D7">
        <f>[4]p34!D7</f>
        <v>1538974</v>
      </c>
      <c r="E7">
        <f>[4]p34!E7</f>
        <v>0</v>
      </c>
      <c r="F7">
        <f>[4]p34!F7</f>
        <v>0</v>
      </c>
      <c r="G7">
        <f>[4]p34!G7</f>
        <v>0</v>
      </c>
      <c r="H7">
        <f>[4]p34!H7</f>
        <v>0</v>
      </c>
      <c r="I7">
        <f>[4]p34!I7</f>
        <v>0</v>
      </c>
      <c r="J7">
        <f>[4]p34!J7</f>
        <v>0</v>
      </c>
      <c r="K7">
        <f>[4]p34!K7</f>
        <v>0</v>
      </c>
    </row>
    <row r="8" spans="1:11" x14ac:dyDescent="0.2">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2">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2">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2">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2">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2">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2">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2">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2">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2">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2">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2">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2">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2">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2">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2">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2">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2">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2">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5" thickBot="1" x14ac:dyDescent="0.25">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x14ac:dyDescent="0.2">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2">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x14ac:dyDescent="0.2">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x14ac:dyDescent="0.2">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x14ac:dyDescent="0.2">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x14ac:dyDescent="0.2">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x14ac:dyDescent="0.2">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x14ac:dyDescent="0.2">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2">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2">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2">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2">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
      <c r="A76" t="s">
        <v>437</v>
      </c>
      <c r="B76">
        <f>[4]p34!B76</f>
        <v>0</v>
      </c>
      <c r="C76">
        <f>[4]p34!C76</f>
        <v>0</v>
      </c>
      <c r="D76">
        <f>[4]p34!D76</f>
        <v>0</v>
      </c>
      <c r="E76">
        <f>[4]p34!E76</f>
        <v>0</v>
      </c>
      <c r="F76">
        <f>[4]p34!F76</f>
        <v>0</v>
      </c>
      <c r="G76">
        <f>[4]p34!G76</f>
        <v>0</v>
      </c>
      <c r="H76">
        <f>[4]p34!H76</f>
        <v>0</v>
      </c>
      <c r="I76">
        <f>[4]p34!I76</f>
        <v>0</v>
      </c>
      <c r="J76">
        <f>[4]p34!J76</f>
        <v>0</v>
      </c>
      <c r="K76">
        <f>[4]p34!K76</f>
        <v>0</v>
      </c>
    </row>
    <row r="77" spans="1:13" ht="13.5" thickBot="1" x14ac:dyDescent="0.25">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2">
      <c r="A78" t="s">
        <v>247</v>
      </c>
      <c r="B78">
        <f>[4]p34!B78</f>
        <v>1</v>
      </c>
    </row>
    <row r="79" spans="1:13" x14ac:dyDescent="0.2">
      <c r="A79" t="s">
        <v>248</v>
      </c>
      <c r="B79">
        <f>[4]p34!B79</f>
        <v>60000</v>
      </c>
    </row>
    <row r="80" spans="1:13" x14ac:dyDescent="0.2">
      <c r="A80" t="s">
        <v>249</v>
      </c>
      <c r="B80">
        <f>[4]p34!B80</f>
        <v>60000</v>
      </c>
    </row>
    <row r="81" spans="1:2" x14ac:dyDescent="0.2">
      <c r="A81" t="s">
        <v>250</v>
      </c>
      <c r="B81">
        <f>[4]p34!B81</f>
        <v>0</v>
      </c>
    </row>
    <row r="82" spans="1:2" x14ac:dyDescent="0.2">
      <c r="A82" t="s">
        <v>251</v>
      </c>
      <c r="B82">
        <f>[4]p34!B82</f>
        <v>0</v>
      </c>
    </row>
    <row r="83" spans="1:2" x14ac:dyDescent="0.2">
      <c r="A83" t="s">
        <v>252</v>
      </c>
      <c r="B83">
        <f>[4]p34!B83</f>
        <v>0</v>
      </c>
    </row>
    <row r="84" spans="1:2" x14ac:dyDescent="0.2">
      <c r="A84" t="s">
        <v>253</v>
      </c>
      <c r="B84">
        <f>[4]p34!B84</f>
        <v>0</v>
      </c>
    </row>
    <row r="85" spans="1:2" x14ac:dyDescent="0.2">
      <c r="A85" t="s">
        <v>254</v>
      </c>
      <c r="B85">
        <f>[4]p34!B85</f>
        <v>64972</v>
      </c>
    </row>
    <row r="86" spans="1:2" x14ac:dyDescent="0.2">
      <c r="A86" t="s">
        <v>255</v>
      </c>
      <c r="B86">
        <f>[4]p34!B86</f>
        <v>29204</v>
      </c>
    </row>
    <row r="87" spans="1:2" x14ac:dyDescent="0.2">
      <c r="A87" t="s">
        <v>256</v>
      </c>
      <c r="B87">
        <f>[4]p34!B87</f>
        <v>21539</v>
      </c>
    </row>
    <row r="88" spans="1:2" x14ac:dyDescent="0.2">
      <c r="A88" t="s">
        <v>257</v>
      </c>
      <c r="B88">
        <f>[4]p34!B88</f>
        <v>49005</v>
      </c>
    </row>
    <row r="89" spans="1:2" x14ac:dyDescent="0.2">
      <c r="A89" t="s">
        <v>258</v>
      </c>
      <c r="B89">
        <f>[4]p34!B89</f>
        <v>52283</v>
      </c>
    </row>
    <row r="90" spans="1:2" x14ac:dyDescent="0.2">
      <c r="A90" t="s">
        <v>259</v>
      </c>
      <c r="B90">
        <f>[4]p34!B90</f>
        <v>138729</v>
      </c>
    </row>
    <row r="91" spans="1:2" x14ac:dyDescent="0.2">
      <c r="A91" t="s">
        <v>260</v>
      </c>
      <c r="B91">
        <f>[4]p34!B91</f>
        <v>64972</v>
      </c>
    </row>
    <row r="92" spans="1:2" x14ac:dyDescent="0.2">
      <c r="A92" t="s">
        <v>261</v>
      </c>
      <c r="B92">
        <f>[4]p34!B92</f>
        <v>29204</v>
      </c>
    </row>
    <row r="93" spans="1:2" x14ac:dyDescent="0.2">
      <c r="A93" t="s">
        <v>262</v>
      </c>
      <c r="B93">
        <f>[4]p34!B93</f>
        <v>21539</v>
      </c>
    </row>
    <row r="94" spans="1:2" x14ac:dyDescent="0.2">
      <c r="A94" t="s">
        <v>263</v>
      </c>
      <c r="B94">
        <f>[4]p34!B94</f>
        <v>49005</v>
      </c>
    </row>
    <row r="95" spans="1:2" x14ac:dyDescent="0.2">
      <c r="A95" t="s">
        <v>264</v>
      </c>
      <c r="B95">
        <f>[4]p34!B95</f>
        <v>52283</v>
      </c>
    </row>
    <row r="96" spans="1:2" x14ac:dyDescent="0.2">
      <c r="A96" t="s">
        <v>265</v>
      </c>
      <c r="B96">
        <f>[4]p34!B96</f>
        <v>114741</v>
      </c>
    </row>
    <row r="97" spans="1:2" x14ac:dyDescent="0.2">
      <c r="A97" t="s">
        <v>266</v>
      </c>
      <c r="B97">
        <f>[4]p34!B97</f>
        <v>0</v>
      </c>
    </row>
    <row r="98" spans="1:2" x14ac:dyDescent="0.2">
      <c r="A98" t="s">
        <v>267</v>
      </c>
      <c r="B98">
        <f>[4]p34!B98</f>
        <v>0</v>
      </c>
    </row>
    <row r="99" spans="1:2" x14ac:dyDescent="0.2">
      <c r="A99" t="s">
        <v>268</v>
      </c>
      <c r="B99">
        <f>[4]p34!B99</f>
        <v>0</v>
      </c>
    </row>
    <row r="100" spans="1:2" x14ac:dyDescent="0.2">
      <c r="A100" t="s">
        <v>269</v>
      </c>
      <c r="B100">
        <f>[4]p34!B100</f>
        <v>0</v>
      </c>
    </row>
    <row r="101" spans="1:2" x14ac:dyDescent="0.2">
      <c r="A101" t="s">
        <v>270</v>
      </c>
      <c r="B101">
        <f>[4]p34!B101</f>
        <v>0</v>
      </c>
    </row>
    <row r="102" spans="1:2" x14ac:dyDescent="0.2">
      <c r="A102" t="s">
        <v>271</v>
      </c>
      <c r="B102">
        <f>[4]p34!B102</f>
        <v>0</v>
      </c>
    </row>
    <row r="103" spans="1:2" x14ac:dyDescent="0.2">
      <c r="A103" t="s">
        <v>272</v>
      </c>
      <c r="B103">
        <f>[4]p34!B103</f>
        <v>235956587.09779236</v>
      </c>
    </row>
    <row r="104" spans="1:2" x14ac:dyDescent="0.2">
      <c r="A104" t="s">
        <v>273</v>
      </c>
      <c r="B104">
        <f>[4]p34!B104</f>
        <v>10244351.315257724</v>
      </c>
    </row>
    <row r="105" spans="1:2" x14ac:dyDescent="0.2">
      <c r="A105" t="s">
        <v>274</v>
      </c>
      <c r="B105">
        <f>[4]p34!B105</f>
        <v>6222240.2283947906</v>
      </c>
    </row>
    <row r="106" spans="1:2" x14ac:dyDescent="0.2">
      <c r="A106" t="s">
        <v>275</v>
      </c>
      <c r="B106">
        <f>[4]p34!B106</f>
        <v>1334773.3505272248</v>
      </c>
    </row>
    <row r="107" spans="1:2" x14ac:dyDescent="0.2">
      <c r="A107" t="s">
        <v>276</v>
      </c>
      <c r="B107">
        <f>[4]p34!B107</f>
        <v>2200816.6818885896</v>
      </c>
    </row>
    <row r="108" spans="1:2" x14ac:dyDescent="0.2">
      <c r="A108" t="s">
        <v>277</v>
      </c>
      <c r="B108">
        <f>[4]p34!B108</f>
        <v>4356419.1251918245</v>
      </c>
    </row>
    <row r="109" spans="1:2" x14ac:dyDescent="0.2">
      <c r="A109" t="s">
        <v>278</v>
      </c>
      <c r="B109">
        <f>[4]p34!B109</f>
        <v>1782.1756124435638</v>
      </c>
    </row>
    <row r="110" spans="1:2" x14ac:dyDescent="0.2">
      <c r="A110" t="s">
        <v>279</v>
      </c>
      <c r="B110">
        <f>[4]p34!B110</f>
        <v>270.29514450896477</v>
      </c>
    </row>
    <row r="111" spans="1:2" x14ac:dyDescent="0.2">
      <c r="A111" t="s">
        <v>280</v>
      </c>
      <c r="B111">
        <f>[4]p34!B111</f>
        <v>133.66317093326728</v>
      </c>
    </row>
    <row r="112" spans="1:2" x14ac:dyDescent="0.2">
      <c r="A112" t="s">
        <v>281</v>
      </c>
      <c r="B112">
        <f>[4]p34!B112</f>
        <v>13.345277181407734</v>
      </c>
    </row>
    <row r="113" spans="1:2" x14ac:dyDescent="0.2">
      <c r="A113" t="s">
        <v>282</v>
      </c>
      <c r="B113">
        <f>[4]p34!B113</f>
        <v>15.847516652921685</v>
      </c>
    </row>
    <row r="114" spans="1:2" x14ac:dyDescent="0.2">
      <c r="A114" t="s">
        <v>283</v>
      </c>
      <c r="B114">
        <f>[4]p34!B114</f>
        <v>20.851995595949585</v>
      </c>
    </row>
    <row r="115" spans="1:2" x14ac:dyDescent="0.2">
      <c r="A115" t="s">
        <v>284</v>
      </c>
      <c r="B115">
        <f>[4]p34!B115</f>
        <v>9999968</v>
      </c>
    </row>
    <row r="116" spans="1:2" x14ac:dyDescent="0.2">
      <c r="A116" t="s">
        <v>285</v>
      </c>
      <c r="B116">
        <f>[4]p34!B116</f>
        <v>500005.8</v>
      </c>
    </row>
    <row r="117" spans="1:2" x14ac:dyDescent="0.2">
      <c r="A117" t="s">
        <v>286</v>
      </c>
      <c r="B117">
        <f>[4]p34!B117</f>
        <v>500002.8</v>
      </c>
    </row>
    <row r="118" spans="1:2" x14ac:dyDescent="0.2">
      <c r="A118" t="s">
        <v>287</v>
      </c>
      <c r="B118">
        <f>[4]p34!B118</f>
        <v>200000</v>
      </c>
    </row>
    <row r="119" spans="1:2" x14ac:dyDescent="0.2">
      <c r="A119" t="s">
        <v>288</v>
      </c>
      <c r="B119">
        <f>[4]p34!B119</f>
        <v>300000.12</v>
      </c>
    </row>
    <row r="120" spans="1:2" x14ac:dyDescent="0.2">
      <c r="A120" t="s">
        <v>289</v>
      </c>
      <c r="B120">
        <f>[4]p34!B120</f>
        <v>1000000</v>
      </c>
    </row>
    <row r="121" spans="1:2" x14ac:dyDescent="0.2">
      <c r="A121" t="s">
        <v>290</v>
      </c>
      <c r="B121">
        <f>[4]p34!B121</f>
        <v>21236092.838801309</v>
      </c>
    </row>
    <row r="122" spans="1:2" x14ac:dyDescent="0.2">
      <c r="A122" t="s">
        <v>291</v>
      </c>
      <c r="B122">
        <f>[4]p34!B122</f>
        <v>706860.24075278291</v>
      </c>
    </row>
    <row r="123" spans="1:2" x14ac:dyDescent="0.2">
      <c r="A123" t="s">
        <v>292</v>
      </c>
      <c r="B123">
        <f>[4]p34!B123</f>
        <v>0</v>
      </c>
    </row>
    <row r="124" spans="1:2" x14ac:dyDescent="0.2">
      <c r="A124" t="s">
        <v>293</v>
      </c>
      <c r="B124">
        <f>[4]p34!B124</f>
        <v>153498.93531063086</v>
      </c>
    </row>
    <row r="125" spans="1:2" x14ac:dyDescent="0.2">
      <c r="A125" t="s">
        <v>294</v>
      </c>
      <c r="B125">
        <f>[4]p34!B125</f>
        <v>253093.91841718782</v>
      </c>
    </row>
    <row r="126" spans="1:2" x14ac:dyDescent="0.2">
      <c r="A126" t="s">
        <v>295</v>
      </c>
      <c r="B126">
        <f>[4]p34!B126</f>
        <v>250494.09969852993</v>
      </c>
    </row>
    <row r="127" spans="1:2" x14ac:dyDescent="0.2">
      <c r="A127" t="s">
        <v>296</v>
      </c>
      <c r="B127">
        <f>[4]p34!B127</f>
        <v>56708</v>
      </c>
    </row>
    <row r="128" spans="1:2" x14ac:dyDescent="0.2">
      <c r="A128" t="s">
        <v>297</v>
      </c>
      <c r="B128">
        <f>[4]p34!B128</f>
        <v>21357</v>
      </c>
    </row>
    <row r="129" spans="1:2" x14ac:dyDescent="0.2">
      <c r="A129" t="s">
        <v>298</v>
      </c>
      <c r="B129">
        <f>[4]p34!B129</f>
        <v>17239</v>
      </c>
    </row>
    <row r="130" spans="1:2" x14ac:dyDescent="0.2">
      <c r="A130" t="s">
        <v>299</v>
      </c>
      <c r="B130">
        <f>[4]p34!B130</f>
        <v>46460</v>
      </c>
    </row>
    <row r="131" spans="1:2" x14ac:dyDescent="0.2">
      <c r="A131" t="s">
        <v>300</v>
      </c>
      <c r="B131">
        <f>[4]p34!B131</f>
        <v>58953</v>
      </c>
    </row>
    <row r="132" spans="1:2" x14ac:dyDescent="0.2">
      <c r="A132" t="s">
        <v>301</v>
      </c>
      <c r="B132">
        <f>[4]p34!B132</f>
        <v>141242</v>
      </c>
    </row>
    <row r="133" spans="1:2" x14ac:dyDescent="0.2">
      <c r="A133" t="s">
        <v>302</v>
      </c>
      <c r="B133">
        <f>[4]p34!B133</f>
        <v>56708</v>
      </c>
    </row>
    <row r="134" spans="1:2" x14ac:dyDescent="0.2">
      <c r="A134" t="s">
        <v>303</v>
      </c>
      <c r="B134">
        <f>[4]p34!B134</f>
        <v>21357</v>
      </c>
    </row>
    <row r="135" spans="1:2" x14ac:dyDescent="0.2">
      <c r="A135" t="s">
        <v>304</v>
      </c>
      <c r="B135">
        <f>[4]p34!B135</f>
        <v>17239</v>
      </c>
    </row>
    <row r="136" spans="1:2" x14ac:dyDescent="0.2">
      <c r="A136" t="s">
        <v>305</v>
      </c>
      <c r="B136">
        <f>[4]p34!B136</f>
        <v>46460</v>
      </c>
    </row>
    <row r="137" spans="1:2" x14ac:dyDescent="0.2">
      <c r="A137" t="s">
        <v>306</v>
      </c>
      <c r="B137">
        <f>[4]p34!B137</f>
        <v>58953</v>
      </c>
    </row>
    <row r="138" spans="1:2" x14ac:dyDescent="0.2">
      <c r="A138" t="s">
        <v>307</v>
      </c>
      <c r="B138">
        <f>[4]p34!B138</f>
        <v>141242</v>
      </c>
    </row>
    <row r="139" spans="1:2" x14ac:dyDescent="0.2">
      <c r="A139" t="s">
        <v>308</v>
      </c>
      <c r="B139">
        <f>[4]p34!B139</f>
        <v>0</v>
      </c>
    </row>
    <row r="140" spans="1:2" x14ac:dyDescent="0.2">
      <c r="A140" t="s">
        <v>309</v>
      </c>
      <c r="B140">
        <f>[4]p34!B140</f>
        <v>0</v>
      </c>
    </row>
    <row r="141" spans="1:2" x14ac:dyDescent="0.2">
      <c r="A141" t="s">
        <v>310</v>
      </c>
      <c r="B141">
        <f>[4]p34!B141</f>
        <v>0</v>
      </c>
    </row>
    <row r="142" spans="1:2" x14ac:dyDescent="0.2">
      <c r="A142" t="s">
        <v>311</v>
      </c>
      <c r="B142">
        <f>[4]p34!B142</f>
        <v>0</v>
      </c>
    </row>
    <row r="143" spans="1:2" x14ac:dyDescent="0.2">
      <c r="A143" t="s">
        <v>312</v>
      </c>
      <c r="B143">
        <f>[4]p34!B143</f>
        <v>0</v>
      </c>
    </row>
    <row r="144" spans="1:2" x14ac:dyDescent="0.2">
      <c r="A144" t="s">
        <v>313</v>
      </c>
      <c r="B144">
        <f>[4]p34!B144</f>
        <v>0</v>
      </c>
    </row>
    <row r="145" spans="1:2" x14ac:dyDescent="0.2">
      <c r="A145" t="s">
        <v>314</v>
      </c>
      <c r="B145">
        <f>[4]p34!B145</f>
        <v>313597308.86049092</v>
      </c>
    </row>
    <row r="146" spans="1:2" x14ac:dyDescent="0.2">
      <c r="A146" t="s">
        <v>315</v>
      </c>
      <c r="B146">
        <f>[4]p34!B146</f>
        <v>8813805.1612574942</v>
      </c>
    </row>
    <row r="147" spans="1:2" x14ac:dyDescent="0.2">
      <c r="A147" t="s">
        <v>316</v>
      </c>
      <c r="B147">
        <f>[4]p34!B147</f>
        <v>7470068.199356827</v>
      </c>
    </row>
    <row r="148" spans="1:2" x14ac:dyDescent="0.2">
      <c r="A148" t="s">
        <v>317</v>
      </c>
      <c r="B148">
        <f>[4]p34!B148</f>
        <v>1648924.8185659957</v>
      </c>
    </row>
    <row r="149" spans="1:2" x14ac:dyDescent="0.2">
      <c r="A149" t="s">
        <v>318</v>
      </c>
      <c r="B149">
        <f>[4]p34!B149</f>
        <v>2919512.6038579177</v>
      </c>
    </row>
    <row r="150" spans="1:2" x14ac:dyDescent="0.2">
      <c r="A150" t="s">
        <v>319</v>
      </c>
      <c r="B150">
        <f>[4]p34!B150</f>
        <v>6411796.6729641976</v>
      </c>
    </row>
    <row r="151" spans="1:2" x14ac:dyDescent="0.2">
      <c r="A151" t="s">
        <v>320</v>
      </c>
      <c r="B151">
        <f>[4]p34!B151</f>
        <v>2507.1736637805848</v>
      </c>
    </row>
    <row r="152" spans="1:2" x14ac:dyDescent="0.2">
      <c r="A152" t="s">
        <v>321</v>
      </c>
      <c r="B152">
        <f>[4]p34!B152</f>
        <v>351.42168367767465</v>
      </c>
    </row>
    <row r="153" spans="1:2" x14ac:dyDescent="0.2">
      <c r="A153" t="s">
        <v>322</v>
      </c>
      <c r="B153">
        <f>[4]p34!B153</f>
        <v>188.03802478354385</v>
      </c>
    </row>
    <row r="154" spans="1:2" x14ac:dyDescent="0.2">
      <c r="A154" t="s">
        <v>323</v>
      </c>
      <c r="B154">
        <f>[4]p34!B154</f>
        <v>18.041990282040615</v>
      </c>
    </row>
    <row r="155" spans="1:2" x14ac:dyDescent="0.2">
      <c r="A155" t="s">
        <v>324</v>
      </c>
      <c r="B155">
        <f>[4]p34!B155</f>
        <v>21.42486345992323</v>
      </c>
    </row>
    <row r="156" spans="1:2" x14ac:dyDescent="0.2">
      <c r="A156" t="s">
        <v>325</v>
      </c>
      <c r="B156">
        <f>[4]p34!B156</f>
        <v>27.890609815688464</v>
      </c>
    </row>
    <row r="157" spans="1:2" x14ac:dyDescent="0.2">
      <c r="A157" t="s">
        <v>326</v>
      </c>
      <c r="B157">
        <f>[4]p34!B157</f>
        <v>15000040</v>
      </c>
    </row>
    <row r="158" spans="1:2" x14ac:dyDescent="0.2">
      <c r="A158" t="s">
        <v>327</v>
      </c>
      <c r="B158">
        <f>[4]p34!B158</f>
        <v>500005.8</v>
      </c>
    </row>
    <row r="159" spans="1:2" x14ac:dyDescent="0.2">
      <c r="A159" t="s">
        <v>328</v>
      </c>
      <c r="B159">
        <f>[4]p34!B159</f>
        <v>500002.8</v>
      </c>
    </row>
    <row r="160" spans="1:2" x14ac:dyDescent="0.2">
      <c r="A160" t="s">
        <v>329</v>
      </c>
      <c r="B160">
        <f>[4]p34!B160</f>
        <v>250000</v>
      </c>
    </row>
    <row r="161" spans="1:2" x14ac:dyDescent="0.2">
      <c r="A161" t="s">
        <v>330</v>
      </c>
      <c r="B161">
        <f>[4]p34!B161</f>
        <v>349999.76</v>
      </c>
    </row>
    <row r="162" spans="1:2" x14ac:dyDescent="0.2">
      <c r="A162" t="s">
        <v>331</v>
      </c>
      <c r="B162">
        <f>[4]p34!B162</f>
        <v>1000000</v>
      </c>
    </row>
    <row r="163" spans="1:2" x14ac:dyDescent="0.2">
      <c r="A163" t="s">
        <v>332</v>
      </c>
      <c r="B163">
        <f>[4]p34!B163</f>
        <v>28223757.79744418</v>
      </c>
    </row>
    <row r="164" spans="1:2" x14ac:dyDescent="0.2">
      <c r="A164" t="s">
        <v>333</v>
      </c>
      <c r="B164">
        <f>[4]p34!B164</f>
        <v>0</v>
      </c>
    </row>
    <row r="165" spans="1:2" x14ac:dyDescent="0.2">
      <c r="A165" t="s">
        <v>334</v>
      </c>
      <c r="B165">
        <f>[4]p34!B165</f>
        <v>687246.27434082807</v>
      </c>
    </row>
    <row r="166" spans="1:2" x14ac:dyDescent="0.2">
      <c r="A166" t="s">
        <v>335</v>
      </c>
      <c r="B166">
        <f>[4]p34!B166</f>
        <v>189626.35413508952</v>
      </c>
    </row>
    <row r="167" spans="1:2" x14ac:dyDescent="0.2">
      <c r="A167" t="s">
        <v>336</v>
      </c>
      <c r="B167">
        <f>[4]p34!B167</f>
        <v>335743.94944366056</v>
      </c>
    </row>
    <row r="168" spans="1:2" x14ac:dyDescent="0.2">
      <c r="A168" t="s">
        <v>337</v>
      </c>
      <c r="B168">
        <f>[4]p34!B168</f>
        <v>0</v>
      </c>
    </row>
    <row r="169" spans="1:2" x14ac:dyDescent="0.2">
      <c r="A169" t="s">
        <v>338</v>
      </c>
      <c r="B169">
        <f>[4]p34!B169</f>
        <v>3</v>
      </c>
    </row>
    <row r="170" spans="1:2" x14ac:dyDescent="0.2">
      <c r="A170" t="s">
        <v>339</v>
      </c>
      <c r="B170">
        <f>[4]p34!B170</f>
        <v>6</v>
      </c>
    </row>
    <row r="171" spans="1:2" x14ac:dyDescent="0.2">
      <c r="A171" t="s">
        <v>340</v>
      </c>
      <c r="B171">
        <f>[4]p34!B171</f>
        <v>300909</v>
      </c>
    </row>
    <row r="172" spans="1:2" x14ac:dyDescent="0.2">
      <c r="A172" t="s">
        <v>341</v>
      </c>
      <c r="B172">
        <f>[4]p34!B172</f>
        <v>7975438.0999999996</v>
      </c>
    </row>
    <row r="173" spans="1:2" x14ac:dyDescent="0.2">
      <c r="A173" t="s">
        <v>342</v>
      </c>
      <c r="B173">
        <f>[4]p34!B173</f>
        <v>29070654.550000001</v>
      </c>
    </row>
    <row r="174" spans="1:2" x14ac:dyDescent="0.2">
      <c r="A174" t="s">
        <v>343</v>
      </c>
      <c r="B174">
        <f>[4]p34!B174</f>
        <v>300909</v>
      </c>
    </row>
    <row r="175" spans="1:2" x14ac:dyDescent="0.2">
      <c r="A175" t="s">
        <v>344</v>
      </c>
      <c r="B175">
        <f>[4]p34!B175</f>
        <v>7975438.0999999996</v>
      </c>
    </row>
    <row r="176" spans="1:2" x14ac:dyDescent="0.2">
      <c r="A176" t="s">
        <v>345</v>
      </c>
      <c r="B176">
        <f>[4]p34!B176</f>
        <v>29070654.550000001</v>
      </c>
    </row>
    <row r="177" spans="1:2" x14ac:dyDescent="0.2">
      <c r="A177" t="s">
        <v>346</v>
      </c>
      <c r="B177">
        <f>[4]p34!B177</f>
        <v>342284</v>
      </c>
    </row>
    <row r="178" spans="1:2" x14ac:dyDescent="0.2">
      <c r="A178" t="s">
        <v>347</v>
      </c>
      <c r="B178">
        <f>[4]p34!B178</f>
        <v>8730876</v>
      </c>
    </row>
    <row r="179" spans="1:2" x14ac:dyDescent="0.2">
      <c r="A179" t="s">
        <v>348</v>
      </c>
      <c r="B179">
        <f>[4]p34!B179</f>
        <v>32850787.199999999</v>
      </c>
    </row>
    <row r="180" spans="1:2" x14ac:dyDescent="0.2">
      <c r="A180" t="s">
        <v>349</v>
      </c>
      <c r="B180">
        <f>[4]p34!B180</f>
        <v>312759</v>
      </c>
    </row>
    <row r="181" spans="1:2" x14ac:dyDescent="0.2">
      <c r="A181" t="s">
        <v>350</v>
      </c>
      <c r="B181">
        <f>[4]p34!B181</f>
        <v>1839168</v>
      </c>
    </row>
    <row r="182" spans="1:2" x14ac:dyDescent="0.2">
      <c r="A182" t="s">
        <v>351</v>
      </c>
      <c r="B182">
        <f>[4]p34!B182</f>
        <v>6490588</v>
      </c>
    </row>
    <row r="183" spans="1:2" x14ac:dyDescent="0.2">
      <c r="A183" t="s">
        <v>352</v>
      </c>
      <c r="B183">
        <f>[4]p34!B183</f>
        <v>312759</v>
      </c>
    </row>
    <row r="184" spans="1:2" x14ac:dyDescent="0.2">
      <c r="A184" t="s">
        <v>353</v>
      </c>
      <c r="B184">
        <f>[4]p34!B184</f>
        <v>1839168</v>
      </c>
    </row>
    <row r="185" spans="1:2" x14ac:dyDescent="0.2">
      <c r="A185" t="s">
        <v>354</v>
      </c>
      <c r="B185">
        <f>[4]p34!B185</f>
        <v>6490588</v>
      </c>
    </row>
    <row r="186" spans="1:2" x14ac:dyDescent="0.2">
      <c r="A186" t="s">
        <v>355</v>
      </c>
      <c r="B186">
        <f>[4]p34!B186</f>
        <v>308849</v>
      </c>
    </row>
    <row r="187" spans="1:2" x14ac:dyDescent="0.2">
      <c r="A187" t="s">
        <v>356</v>
      </c>
      <c r="B187">
        <f>[4]p34!B187</f>
        <v>1831348</v>
      </c>
    </row>
    <row r="188" spans="1:2" x14ac:dyDescent="0.2">
      <c r="A188" t="s">
        <v>357</v>
      </c>
      <c r="B188">
        <f>[4]p34!B188</f>
        <v>6446264</v>
      </c>
    </row>
    <row r="189" spans="1:2" x14ac:dyDescent="0.2">
      <c r="A189" t="s">
        <v>358</v>
      </c>
      <c r="B189">
        <f>[4]p34!B189</f>
        <v>0</v>
      </c>
    </row>
    <row r="190" spans="1:2" x14ac:dyDescent="0.2">
      <c r="A190" t="s">
        <v>359</v>
      </c>
      <c r="B190">
        <f>[4]p34!B190</f>
        <v>0</v>
      </c>
    </row>
    <row r="191" spans="1:2" x14ac:dyDescent="0.2">
      <c r="A191" t="s">
        <v>360</v>
      </c>
      <c r="B191">
        <f>[4]p34!B191</f>
        <v>0</v>
      </c>
    </row>
    <row r="192" spans="1:2" x14ac:dyDescent="0.2">
      <c r="A192" t="s">
        <v>361</v>
      </c>
      <c r="B192">
        <f>[4]p34!B192</f>
        <v>0</v>
      </c>
    </row>
    <row r="193" spans="1:2" x14ac:dyDescent="0.2">
      <c r="A193" t="s">
        <v>362</v>
      </c>
      <c r="B193">
        <f>[4]p34!B193</f>
        <v>0</v>
      </c>
    </row>
    <row r="194" spans="1:2" x14ac:dyDescent="0.2">
      <c r="A194" t="s">
        <v>363</v>
      </c>
      <c r="B194">
        <f>[4]p34!B194</f>
        <v>0</v>
      </c>
    </row>
    <row r="195" spans="1:2" x14ac:dyDescent="0.2">
      <c r="A195" t="s">
        <v>364</v>
      </c>
      <c r="B195">
        <f>[4]p34!B195</f>
        <v>35573</v>
      </c>
    </row>
    <row r="196" spans="1:2" x14ac:dyDescent="0.2">
      <c r="A196" t="s">
        <v>365</v>
      </c>
      <c r="B196">
        <f>[4]p34!B196</f>
        <v>5083874.4000000004</v>
      </c>
    </row>
    <row r="197" spans="1:2" x14ac:dyDescent="0.2">
      <c r="A197" t="s">
        <v>366</v>
      </c>
      <c r="B197">
        <f>[4]p34!B197</f>
        <v>142.91394026100912</v>
      </c>
    </row>
    <row r="198" spans="1:2" x14ac:dyDescent="0.2">
      <c r="A198" t="s">
        <v>367</v>
      </c>
      <c r="B198">
        <f>[4]p34!B198</f>
        <v>0</v>
      </c>
    </row>
    <row r="199" spans="1:2" x14ac:dyDescent="0.2">
      <c r="A199" t="s">
        <v>368</v>
      </c>
      <c r="B199">
        <f>[4]p34!B199</f>
        <v>0</v>
      </c>
    </row>
    <row r="200" spans="1:2" x14ac:dyDescent="0.2">
      <c r="A200" t="s">
        <v>369</v>
      </c>
      <c r="B200">
        <f>[4]p34!B200</f>
        <v>0</v>
      </c>
    </row>
    <row r="201" spans="1:2" x14ac:dyDescent="0.2">
      <c r="A201" t="s">
        <v>370</v>
      </c>
      <c r="B201">
        <f>[4]p34!B201</f>
        <v>4357</v>
      </c>
    </row>
    <row r="202" spans="1:2" x14ac:dyDescent="0.2">
      <c r="A202" t="s">
        <v>371</v>
      </c>
      <c r="B202">
        <f>[4]p34!B202</f>
        <v>116041</v>
      </c>
    </row>
    <row r="203" spans="1:2" x14ac:dyDescent="0.2">
      <c r="A203" t="s">
        <v>372</v>
      </c>
      <c r="B203">
        <f>[4]p34!B203</f>
        <v>26.633145648886202</v>
      </c>
    </row>
    <row r="204" spans="1:2" x14ac:dyDescent="0.2">
      <c r="A204" t="s">
        <v>373</v>
      </c>
      <c r="B204">
        <f>[4]p34!B204</f>
        <v>29839</v>
      </c>
    </row>
    <row r="205" spans="1:2" x14ac:dyDescent="0.2">
      <c r="A205" t="s">
        <v>374</v>
      </c>
      <c r="B205">
        <f>[4]p34!B205</f>
        <v>884223</v>
      </c>
    </row>
    <row r="206" spans="1:2" x14ac:dyDescent="0.2">
      <c r="A206" t="s">
        <v>375</v>
      </c>
      <c r="B206">
        <f>[4]p34!B206</f>
        <v>29.633145648886202</v>
      </c>
    </row>
    <row r="207" spans="1:2" x14ac:dyDescent="0.2">
      <c r="A207" t="s">
        <v>376</v>
      </c>
      <c r="B207">
        <f>[4]p34!B207</f>
        <v>155766</v>
      </c>
    </row>
    <row r="208" spans="1:2" x14ac:dyDescent="0.2">
      <c r="A208" t="s">
        <v>377</v>
      </c>
      <c r="B208">
        <f>[4]p34!B208</f>
        <v>290763</v>
      </c>
    </row>
    <row r="209" spans="1:2" x14ac:dyDescent="0.2">
      <c r="A209" t="s">
        <v>378</v>
      </c>
      <c r="B209">
        <f>[4]p34!B209</f>
        <v>0</v>
      </c>
    </row>
    <row r="210" spans="1:2" x14ac:dyDescent="0.2">
      <c r="A210" t="s">
        <v>379</v>
      </c>
      <c r="B210">
        <f>[4]p34!B210</f>
        <v>0</v>
      </c>
    </row>
    <row r="211" spans="1:2" x14ac:dyDescent="0.2">
      <c r="A211" t="s">
        <v>380</v>
      </c>
      <c r="B211">
        <f>[4]p34!B211</f>
        <v>644876.1</v>
      </c>
    </row>
    <row r="212" spans="1:2" x14ac:dyDescent="0.2">
      <c r="A212" t="s">
        <v>381</v>
      </c>
      <c r="B212">
        <f>[4]p34!B212</f>
        <v>986516</v>
      </c>
    </row>
    <row r="213" spans="1:2" x14ac:dyDescent="0.2">
      <c r="A213" t="s">
        <v>382</v>
      </c>
      <c r="B213">
        <f>[4]p34!B213</f>
        <v>31999594.486569714</v>
      </c>
    </row>
    <row r="214" spans="1:2" x14ac:dyDescent="0.2">
      <c r="A214" t="s">
        <v>137</v>
      </c>
      <c r="B214">
        <f>[4]p34!B214</f>
        <v>281540</v>
      </c>
    </row>
    <row r="215" spans="1:2" x14ac:dyDescent="0.2">
      <c r="A215" t="s">
        <v>383</v>
      </c>
      <c r="B215">
        <f>[4]p34!B215</f>
        <v>0</v>
      </c>
    </row>
    <row r="216" spans="1:2" x14ac:dyDescent="0.2">
      <c r="A216" t="s">
        <v>384</v>
      </c>
      <c r="B216">
        <f>[4]p34!B216</f>
        <v>32281134.486569714</v>
      </c>
    </row>
    <row r="217" spans="1:2" x14ac:dyDescent="0.2">
      <c r="A217" t="s">
        <v>385</v>
      </c>
      <c r="B217">
        <f>[4]p34!B217</f>
        <v>15396959</v>
      </c>
    </row>
    <row r="218" spans="1:2" x14ac:dyDescent="0.2">
      <c r="A218" t="s">
        <v>386</v>
      </c>
      <c r="B218">
        <f>[4]p34!B218</f>
        <v>1091405.1000000001</v>
      </c>
    </row>
    <row r="219" spans="1:2" x14ac:dyDescent="0.2">
      <c r="A219" t="s">
        <v>387</v>
      </c>
      <c r="B219">
        <f>[4]p34!B219</f>
        <v>4073361</v>
      </c>
    </row>
    <row r="220" spans="1:2" x14ac:dyDescent="0.2">
      <c r="A220" t="s">
        <v>388</v>
      </c>
      <c r="B220">
        <f>[4]p34!B220</f>
        <v>169769</v>
      </c>
    </row>
    <row r="221" spans="1:2" x14ac:dyDescent="0.2">
      <c r="A221" t="s">
        <v>145</v>
      </c>
      <c r="B221">
        <f>[4]p34!B221</f>
        <v>5200000</v>
      </c>
    </row>
    <row r="222" spans="1:2" x14ac:dyDescent="0.2">
      <c r="A222" t="s">
        <v>146</v>
      </c>
      <c r="B222">
        <f>[4]p34!B222</f>
        <v>737661</v>
      </c>
    </row>
    <row r="223" spans="1:2" x14ac:dyDescent="0.2">
      <c r="A223" t="s">
        <v>389</v>
      </c>
      <c r="B223">
        <f>[4]p34!B223</f>
        <v>138372</v>
      </c>
    </row>
    <row r="224" spans="1:2" x14ac:dyDescent="0.2">
      <c r="A224" t="s">
        <v>390</v>
      </c>
      <c r="B224">
        <f>[4]p34!B224</f>
        <v>0</v>
      </c>
    </row>
    <row r="225" spans="1:2" x14ac:dyDescent="0.2">
      <c r="A225" t="s">
        <v>391</v>
      </c>
      <c r="B225">
        <f>[4]p34!B225</f>
        <v>0</v>
      </c>
    </row>
    <row r="226" spans="1:2" x14ac:dyDescent="0.2">
      <c r="A226" t="s">
        <v>392</v>
      </c>
      <c r="B226">
        <f>[4]p34!B226</f>
        <v>2000000</v>
      </c>
    </row>
    <row r="227" spans="1:2" x14ac:dyDescent="0.2">
      <c r="A227" t="s">
        <v>152</v>
      </c>
      <c r="B227">
        <f>[4]p34!B227</f>
        <v>160000</v>
      </c>
    </row>
    <row r="228" spans="1:2" x14ac:dyDescent="0.2">
      <c r="A228" t="s">
        <v>393</v>
      </c>
      <c r="B228">
        <f>[4]p34!B228</f>
        <v>0</v>
      </c>
    </row>
    <row r="229" spans="1:2" x14ac:dyDescent="0.2">
      <c r="A229" t="s">
        <v>394</v>
      </c>
      <c r="B229">
        <f>[4]p34!B229</f>
        <v>200156</v>
      </c>
    </row>
    <row r="230" spans="1:2" x14ac:dyDescent="0.2">
      <c r="A230" t="s">
        <v>395</v>
      </c>
      <c r="B230">
        <f>[4]p34!B230</f>
        <v>2283686.0324178264</v>
      </c>
    </row>
    <row r="231" spans="1:2" x14ac:dyDescent="0.2">
      <c r="A231" t="s">
        <v>396</v>
      </c>
      <c r="B231">
        <f>[4]p34!B231</f>
        <v>31451369.132417828</v>
      </c>
    </row>
    <row r="232" spans="1:2" x14ac:dyDescent="0.2">
      <c r="A232" t="s">
        <v>397</v>
      </c>
      <c r="B232">
        <f>[4]p34!B232</f>
        <v>829765.35415188596</v>
      </c>
    </row>
    <row r="233" spans="1:2" x14ac:dyDescent="0.2">
      <c r="A233" t="s">
        <v>398</v>
      </c>
      <c r="B233">
        <f>[4]p34!B233</f>
        <v>282120</v>
      </c>
    </row>
    <row r="234" spans="1:2" x14ac:dyDescent="0.2">
      <c r="A234" t="s">
        <v>243</v>
      </c>
      <c r="B234">
        <f>[4]p34!B234</f>
        <v>547645.35415188596</v>
      </c>
    </row>
    <row r="235" spans="1:2" x14ac:dyDescent="0.2">
      <c r="A235" t="s">
        <v>399</v>
      </c>
      <c r="B235">
        <f>[4]p34!B235</f>
        <v>6250000</v>
      </c>
    </row>
    <row r="236" spans="1:2" x14ac:dyDescent="0.2">
      <c r="A236" t="s">
        <v>400</v>
      </c>
      <c r="B236">
        <f>[4]p34!B236</f>
        <v>11666666.666666668</v>
      </c>
    </row>
    <row r="237" spans="1:2" x14ac:dyDescent="0.2">
      <c r="A237" t="s">
        <v>401</v>
      </c>
      <c r="B237">
        <f>[4]p34!B237</f>
        <v>10000000</v>
      </c>
    </row>
    <row r="238" spans="1:2" x14ac:dyDescent="0.2">
      <c r="A238" t="s">
        <v>402</v>
      </c>
      <c r="B238">
        <f>[4]p34!B238</f>
        <v>400</v>
      </c>
    </row>
    <row r="239" spans="1:2" x14ac:dyDescent="0.2">
      <c r="A239" t="s">
        <v>403</v>
      </c>
      <c r="B239">
        <f>[4]p34!B239</f>
        <v>300</v>
      </c>
    </row>
    <row r="240" spans="1:2" x14ac:dyDescent="0.2">
      <c r="A240" t="s">
        <v>404</v>
      </c>
      <c r="B240">
        <f>[4]p34!B240</f>
        <v>1000</v>
      </c>
    </row>
    <row r="241" spans="1:2" x14ac:dyDescent="0.2">
      <c r="A241" t="s">
        <v>405</v>
      </c>
      <c r="B241">
        <f>[4]p34!B241</f>
        <v>1.4</v>
      </c>
    </row>
    <row r="242" spans="1:2" x14ac:dyDescent="0.2">
      <c r="A242" t="s">
        <v>406</v>
      </c>
      <c r="B242">
        <f>[4]p34!B242</f>
        <v>2.66</v>
      </c>
    </row>
    <row r="243" spans="1:2" x14ac:dyDescent="0.2">
      <c r="A243" t="s">
        <v>407</v>
      </c>
      <c r="B243">
        <f>[4]p34!B243</f>
        <v>36171365</v>
      </c>
    </row>
    <row r="244" spans="1:2" x14ac:dyDescent="0.2">
      <c r="A244" t="s">
        <v>408</v>
      </c>
      <c r="B244">
        <f>[4]p34!B244</f>
        <v>7702084</v>
      </c>
    </row>
    <row r="245" spans="1:2" x14ac:dyDescent="0.2">
      <c r="A245" t="s">
        <v>409</v>
      </c>
      <c r="B245">
        <f>[4]p34!B245</f>
        <v>30000</v>
      </c>
    </row>
    <row r="246" spans="1:2" x14ac:dyDescent="0.2">
      <c r="A246" t="s">
        <v>410</v>
      </c>
      <c r="B246">
        <f>[4]p34!B246</f>
        <v>0</v>
      </c>
    </row>
    <row r="247" spans="1:2" x14ac:dyDescent="0.2">
      <c r="A247" t="s">
        <v>411</v>
      </c>
      <c r="B247">
        <f>[4]p34!B247</f>
        <v>3.9184648881875277</v>
      </c>
    </row>
    <row r="248" spans="1:2" x14ac:dyDescent="0.2">
      <c r="A248" t="s">
        <v>412</v>
      </c>
      <c r="B248">
        <f>[4]p34!B248</f>
        <v>4.4000000000000004</v>
      </c>
    </row>
    <row r="249" spans="1:2" x14ac:dyDescent="0.2">
      <c r="A249" t="s">
        <v>413</v>
      </c>
      <c r="B249">
        <f>[4]p34!B249</f>
        <v>0</v>
      </c>
    </row>
    <row r="250" spans="1:2" x14ac:dyDescent="0.2">
      <c r="A250" t="s">
        <v>414</v>
      </c>
      <c r="B250">
        <f>[4]p34!B250</f>
        <v>0</v>
      </c>
    </row>
    <row r="251" spans="1:2" x14ac:dyDescent="0.2">
      <c r="A251" t="s">
        <v>415</v>
      </c>
      <c r="B251">
        <f>[4]p34!B251</f>
        <v>0</v>
      </c>
    </row>
    <row r="252" spans="1:2" x14ac:dyDescent="0.2">
      <c r="A252" t="s">
        <v>416</v>
      </c>
      <c r="B252">
        <f>[4]p34!B252</f>
        <v>0</v>
      </c>
    </row>
    <row r="253" spans="1:2" x14ac:dyDescent="0.2">
      <c r="A253" t="s">
        <v>417</v>
      </c>
      <c r="B253">
        <f>[4]p34!B253</f>
        <v>0</v>
      </c>
    </row>
    <row r="254" spans="1:2" x14ac:dyDescent="0.2">
      <c r="A254" t="s">
        <v>418</v>
      </c>
      <c r="B254">
        <f>[4]p34!B254</f>
        <v>0</v>
      </c>
    </row>
    <row r="255" spans="1:2" x14ac:dyDescent="0.2">
      <c r="A255" t="s">
        <v>419</v>
      </c>
      <c r="B255">
        <f>[4]p34!B255</f>
        <v>0</v>
      </c>
    </row>
    <row r="256" spans="1:2" x14ac:dyDescent="0.2">
      <c r="A256" t="s">
        <v>420</v>
      </c>
      <c r="B256">
        <f>[4]p34!B256</f>
        <v>0</v>
      </c>
    </row>
    <row r="257" spans="1:2" x14ac:dyDescent="0.2">
      <c r="A257" t="s">
        <v>421</v>
      </c>
      <c r="B257">
        <f>[4]p34!B257</f>
        <v>0</v>
      </c>
    </row>
    <row r="258" spans="1:2" x14ac:dyDescent="0.2">
      <c r="A258" t="s">
        <v>422</v>
      </c>
      <c r="B258">
        <f>[4]p34!B258</f>
        <v>0</v>
      </c>
    </row>
    <row r="259" spans="1:2" x14ac:dyDescent="0.2">
      <c r="A259" t="s">
        <v>423</v>
      </c>
      <c r="B259">
        <f>[4]p34!B259</f>
        <v>5</v>
      </c>
    </row>
    <row r="260" spans="1:2" x14ac:dyDescent="0.2">
      <c r="A260" t="s">
        <v>1065</v>
      </c>
      <c r="B260">
        <f>[4]p34!B260</f>
        <v>14.765420707770335</v>
      </c>
    </row>
    <row r="261" spans="1:2" x14ac:dyDescent="0.2">
      <c r="A261" t="s">
        <v>1066</v>
      </c>
      <c r="B261">
        <f>[4]p34!B261</f>
        <v>20.871895327490133</v>
      </c>
    </row>
    <row r="262" spans="1:2" x14ac:dyDescent="0.2">
      <c r="A262" t="s">
        <v>227</v>
      </c>
      <c r="B262">
        <f>[4]p34!B262</f>
        <v>88</v>
      </c>
    </row>
    <row r="263" spans="1:2" x14ac:dyDescent="0.2">
      <c r="A263" t="s">
        <v>228</v>
      </c>
      <c r="B263">
        <f>[4]p34!B263</f>
        <v>87</v>
      </c>
    </row>
    <row r="264" spans="1:2" x14ac:dyDescent="0.2">
      <c r="A264" t="s">
        <v>346</v>
      </c>
      <c r="B264">
        <f>[4]p34!B264</f>
        <v>342284</v>
      </c>
    </row>
    <row r="265" spans="1:2" x14ac:dyDescent="0.2">
      <c r="A265" t="s">
        <v>355</v>
      </c>
      <c r="B265">
        <f>[4]p34!B265</f>
        <v>308849</v>
      </c>
    </row>
    <row r="266" spans="1:2" x14ac:dyDescent="0.2">
      <c r="A266" t="s">
        <v>338</v>
      </c>
      <c r="B266">
        <f>[4]p34!B266</f>
        <v>3</v>
      </c>
    </row>
    <row r="267" spans="1:2" x14ac:dyDescent="0.2">
      <c r="A267" t="s">
        <v>339</v>
      </c>
      <c r="B267">
        <f>[4]p34!B267</f>
        <v>6</v>
      </c>
    </row>
    <row r="268" spans="1:2" x14ac:dyDescent="0.2">
      <c r="A268" t="s">
        <v>1067</v>
      </c>
      <c r="B268">
        <f>[4]p34!B268</f>
        <v>821481.6</v>
      </c>
    </row>
    <row r="269" spans="1:2" x14ac:dyDescent="0.2">
      <c r="A269" t="s">
        <v>1068</v>
      </c>
      <c r="B269">
        <f>[4]p34!B269</f>
        <v>926547</v>
      </c>
    </row>
    <row r="270" spans="1:2" x14ac:dyDescent="0.2">
      <c r="A270" t="s">
        <v>1069</v>
      </c>
      <c r="B270">
        <f>[4]p34!B270</f>
        <v>239195.78811540781</v>
      </c>
    </row>
    <row r="271" spans="1:2" x14ac:dyDescent="0.2">
      <c r="A271" t="s">
        <v>1070</v>
      </c>
      <c r="B271">
        <f>[4]p34!B271</f>
        <v>0.72512889102138511</v>
      </c>
    </row>
    <row r="272" spans="1:2" x14ac:dyDescent="0.2">
      <c r="A272" t="s">
        <v>1071</v>
      </c>
      <c r="B272">
        <f>[4]p34!B272</f>
        <v>0.83334743314573856</v>
      </c>
    </row>
    <row r="273" spans="1:2" x14ac:dyDescent="0.2">
      <c r="A273" t="s">
        <v>1072</v>
      </c>
      <c r="B273">
        <f>[4]p34!B273</f>
        <v>0.57046205093684255</v>
      </c>
    </row>
    <row r="274" spans="1:2" x14ac:dyDescent="0.2">
      <c r="A274" t="s">
        <v>1073</v>
      </c>
      <c r="B274">
        <f>[4]p34!B274</f>
        <v>0.50348774207451374</v>
      </c>
    </row>
    <row r="275" spans="1:2" x14ac:dyDescent="0.2">
      <c r="A275" t="s">
        <v>1087</v>
      </c>
      <c r="B275">
        <f>[4]p34!B275</f>
        <v>0.57552679119854955</v>
      </c>
    </row>
    <row r="276" spans="1:2" x14ac:dyDescent="0.2">
      <c r="A276" t="s">
        <v>1088</v>
      </c>
      <c r="B276">
        <f>[4]p34!B276</f>
        <v>0.53530520809543336</v>
      </c>
    </row>
    <row r="277" spans="1:2" x14ac:dyDescent="0.2">
      <c r="A277" t="s">
        <v>1091</v>
      </c>
      <c r="B277">
        <f>[4]p34!B277</f>
        <v>1297904.354151886</v>
      </c>
    </row>
    <row r="278" spans="1:2" x14ac:dyDescent="0.2">
      <c r="A278" t="s">
        <v>1092</v>
      </c>
      <c r="B278">
        <f>[4]p34!B278</f>
        <v>1.5741336186460342</v>
      </c>
    </row>
    <row r="279" spans="1:2" x14ac:dyDescent="0.2">
      <c r="A279" t="s">
        <v>1093</v>
      </c>
      <c r="B279">
        <f>[4]p34!B279</f>
        <v>0.61151977785598055</v>
      </c>
    </row>
    <row r="280" spans="1:2" x14ac:dyDescent="0.2">
      <c r="A280" t="s">
        <v>1094</v>
      </c>
      <c r="B280">
        <f>[4]p34!B280</f>
        <v>0.38848022214401945</v>
      </c>
    </row>
    <row r="281" spans="1:2" x14ac:dyDescent="0.2">
      <c r="A281" t="s">
        <v>1099</v>
      </c>
      <c r="B281">
        <f>[4]p34!B281</f>
        <v>7.0223999999999995E-2</v>
      </c>
    </row>
    <row r="282" spans="1:2" x14ac:dyDescent="0.2">
      <c r="A282" t="s">
        <v>1100</v>
      </c>
      <c r="B282">
        <f>[4]p34!B282</f>
        <v>0.12361200427969052</v>
      </c>
    </row>
    <row r="283" spans="1:2" x14ac:dyDescent="0.2">
      <c r="A283" t="s">
        <v>1095</v>
      </c>
      <c r="B283">
        <f>[4]p34!B283</f>
        <v>28469281</v>
      </c>
    </row>
    <row r="284" spans="1:2" x14ac:dyDescent="0.2">
      <c r="A284" t="s">
        <v>1096</v>
      </c>
      <c r="B284">
        <f>[4]p34!B284</f>
        <v>18085682.602019131</v>
      </c>
    </row>
    <row r="285" spans="1:2" x14ac:dyDescent="0.2">
      <c r="A285" t="s">
        <v>1097</v>
      </c>
      <c r="B285">
        <f>[4]p34!B285</f>
        <v>1058708.5660364782</v>
      </c>
    </row>
    <row r="286" spans="1:2" x14ac:dyDescent="0.2">
      <c r="A286" t="s">
        <v>1101</v>
      </c>
      <c r="B286">
        <f>[4]p34!B286</f>
        <v>0</v>
      </c>
    </row>
    <row r="287" spans="1:2" x14ac:dyDescent="0.2">
      <c r="A287" t="s">
        <v>1102</v>
      </c>
      <c r="B287">
        <f>[4]p34!B287</f>
        <v>0</v>
      </c>
    </row>
    <row r="288" spans="1:2" x14ac:dyDescent="0.2">
      <c r="A288" t="s">
        <v>1103</v>
      </c>
      <c r="B288">
        <f>[4]p34!B288</f>
        <v>0</v>
      </c>
    </row>
    <row r="289" spans="1:2" x14ac:dyDescent="0.2">
      <c r="A289" t="s">
        <v>1069</v>
      </c>
      <c r="B289">
        <f>[4]p34!B289</f>
        <v>239195.78811540781</v>
      </c>
    </row>
    <row r="290" spans="1:2" x14ac:dyDescent="0.2">
      <c r="A290" t="s">
        <v>508</v>
      </c>
      <c r="B290">
        <f>[4]p34!B290</f>
        <v>9.0964183762400036E-2</v>
      </c>
    </row>
    <row r="291" spans="1:2" x14ac:dyDescent="0.2">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1189</v>
      </c>
    </row>
    <row r="2" spans="1:11" x14ac:dyDescent="0.2">
      <c r="A2">
        <v>35</v>
      </c>
      <c r="B2" t="s">
        <v>176</v>
      </c>
      <c r="C2" t="s">
        <v>177</v>
      </c>
      <c r="D2" t="s">
        <v>178</v>
      </c>
      <c r="E2" t="s">
        <v>8</v>
      </c>
      <c r="F2" t="s">
        <v>179</v>
      </c>
      <c r="G2" t="s">
        <v>10</v>
      </c>
      <c r="H2" t="s">
        <v>180</v>
      </c>
    </row>
    <row r="3" spans="1:11" x14ac:dyDescent="0.2">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
      <c r="A5" t="s">
        <v>183</v>
      </c>
      <c r="B5">
        <f>[4]p35!B5</f>
        <v>0</v>
      </c>
      <c r="C5">
        <f>[4]p35!C5</f>
        <v>0</v>
      </c>
      <c r="D5">
        <f>[4]p35!D5</f>
        <v>106266</v>
      </c>
      <c r="E5">
        <f>[4]p35!E5</f>
        <v>0</v>
      </c>
      <c r="F5">
        <f>[4]p35!F5</f>
        <v>0</v>
      </c>
      <c r="G5">
        <f>[4]p35!G5</f>
        <v>0</v>
      </c>
      <c r="H5">
        <f>[4]p35!H5</f>
        <v>0</v>
      </c>
      <c r="I5">
        <f>[4]p35!I5</f>
        <v>0</v>
      </c>
      <c r="J5">
        <f>[4]p35!J5</f>
        <v>0</v>
      </c>
      <c r="K5">
        <f>[4]p35!K5</f>
        <v>0</v>
      </c>
    </row>
    <row r="6" spans="1:11" x14ac:dyDescent="0.2">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
      <c r="A7" t="s">
        <v>185</v>
      </c>
      <c r="B7">
        <f>[4]p35!B7</f>
        <v>0</v>
      </c>
      <c r="C7">
        <f>[4]p35!C7</f>
        <v>0</v>
      </c>
      <c r="D7">
        <f>[4]p35!D7</f>
        <v>1553709</v>
      </c>
      <c r="E7">
        <f>[4]p35!E7</f>
        <v>0</v>
      </c>
      <c r="F7">
        <f>[4]p35!F7</f>
        <v>0</v>
      </c>
      <c r="G7">
        <f>[4]p35!G7</f>
        <v>0</v>
      </c>
      <c r="H7">
        <f>[4]p35!H7</f>
        <v>0</v>
      </c>
      <c r="I7">
        <f>[4]p35!I7</f>
        <v>0</v>
      </c>
      <c r="J7">
        <f>[4]p35!J7</f>
        <v>0</v>
      </c>
      <c r="K7">
        <f>[4]p35!K7</f>
        <v>0</v>
      </c>
    </row>
    <row r="8" spans="1:11" x14ac:dyDescent="0.2">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2">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2">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2">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2">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2">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2">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2">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2">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2">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2">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2">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2">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2">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2">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2">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2">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2">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2">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5" thickBot="1" x14ac:dyDescent="0.25">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x14ac:dyDescent="0.2">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2">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x14ac:dyDescent="0.2">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x14ac:dyDescent="0.2">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x14ac:dyDescent="0.2">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x14ac:dyDescent="0.2">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x14ac:dyDescent="0.2">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x14ac:dyDescent="0.2">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2">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2">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2">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2">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
      <c r="A76" t="s">
        <v>437</v>
      </c>
      <c r="B76">
        <f>[4]p35!B76</f>
        <v>0</v>
      </c>
      <c r="C76">
        <f>[4]p35!C76</f>
        <v>0</v>
      </c>
      <c r="D76">
        <f>[4]p35!D76</f>
        <v>0</v>
      </c>
      <c r="E76">
        <f>[4]p35!E76</f>
        <v>0</v>
      </c>
      <c r="F76">
        <f>[4]p35!F76</f>
        <v>0</v>
      </c>
      <c r="G76">
        <f>[4]p35!G76</f>
        <v>0</v>
      </c>
      <c r="H76">
        <f>[4]p35!H76</f>
        <v>0</v>
      </c>
      <c r="I76">
        <f>[4]p35!I76</f>
        <v>0</v>
      </c>
      <c r="J76">
        <f>[4]p35!J76</f>
        <v>0</v>
      </c>
      <c r="K76">
        <f>[4]p35!K76</f>
        <v>0</v>
      </c>
    </row>
    <row r="77" spans="1:13" ht="13.5" thickBot="1" x14ac:dyDescent="0.25">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2">
      <c r="A78" t="s">
        <v>247</v>
      </c>
      <c r="B78">
        <f>[4]p35!B78</f>
        <v>1</v>
      </c>
    </row>
    <row r="79" spans="1:13" x14ac:dyDescent="0.2">
      <c r="A79" t="s">
        <v>248</v>
      </c>
      <c r="B79">
        <f>[4]p35!B79</f>
        <v>30000</v>
      </c>
    </row>
    <row r="80" spans="1:13" x14ac:dyDescent="0.2">
      <c r="A80" t="s">
        <v>249</v>
      </c>
      <c r="B80">
        <f>[4]p35!B80</f>
        <v>30000</v>
      </c>
    </row>
    <row r="81" spans="1:2" x14ac:dyDescent="0.2">
      <c r="A81" t="s">
        <v>250</v>
      </c>
      <c r="B81">
        <f>[4]p35!B81</f>
        <v>0</v>
      </c>
    </row>
    <row r="82" spans="1:2" x14ac:dyDescent="0.2">
      <c r="A82" t="s">
        <v>251</v>
      </c>
      <c r="B82">
        <f>[4]p35!B82</f>
        <v>0</v>
      </c>
    </row>
    <row r="83" spans="1:2" x14ac:dyDescent="0.2">
      <c r="A83" t="s">
        <v>252</v>
      </c>
      <c r="B83">
        <f>[4]p35!B83</f>
        <v>0</v>
      </c>
    </row>
    <row r="84" spans="1:2" x14ac:dyDescent="0.2">
      <c r="A84" t="s">
        <v>253</v>
      </c>
      <c r="B84">
        <f>[4]p35!B84</f>
        <v>0</v>
      </c>
    </row>
    <row r="85" spans="1:2" x14ac:dyDescent="0.2">
      <c r="A85" t="s">
        <v>254</v>
      </c>
      <c r="B85">
        <f>[4]p35!B85</f>
        <v>56896</v>
      </c>
    </row>
    <row r="86" spans="1:2" x14ac:dyDescent="0.2">
      <c r="A86" t="s">
        <v>255</v>
      </c>
      <c r="B86">
        <f>[4]p35!B86</f>
        <v>23873</v>
      </c>
    </row>
    <row r="87" spans="1:2" x14ac:dyDescent="0.2">
      <c r="A87" t="s">
        <v>256</v>
      </c>
      <c r="B87">
        <f>[4]p35!B87</f>
        <v>17492</v>
      </c>
    </row>
    <row r="88" spans="1:2" x14ac:dyDescent="0.2">
      <c r="A88" t="s">
        <v>257</v>
      </c>
      <c r="B88">
        <f>[4]p35!B88</f>
        <v>47496</v>
      </c>
    </row>
    <row r="89" spans="1:2" x14ac:dyDescent="0.2">
      <c r="A89" t="s">
        <v>258</v>
      </c>
      <c r="B89">
        <f>[4]p35!B89</f>
        <v>49210</v>
      </c>
    </row>
    <row r="90" spans="1:2" x14ac:dyDescent="0.2">
      <c r="A90" t="s">
        <v>259</v>
      </c>
      <c r="B90">
        <f>[4]p35!B90</f>
        <v>128188</v>
      </c>
    </row>
    <row r="91" spans="1:2" x14ac:dyDescent="0.2">
      <c r="A91" t="s">
        <v>260</v>
      </c>
      <c r="B91">
        <f>[4]p35!B91</f>
        <v>56896</v>
      </c>
    </row>
    <row r="92" spans="1:2" x14ac:dyDescent="0.2">
      <c r="A92" t="s">
        <v>261</v>
      </c>
      <c r="B92">
        <f>[4]p35!B92</f>
        <v>23873</v>
      </c>
    </row>
    <row r="93" spans="1:2" x14ac:dyDescent="0.2">
      <c r="A93" t="s">
        <v>262</v>
      </c>
      <c r="B93">
        <f>[4]p35!B93</f>
        <v>17492</v>
      </c>
    </row>
    <row r="94" spans="1:2" x14ac:dyDescent="0.2">
      <c r="A94" t="s">
        <v>263</v>
      </c>
      <c r="B94">
        <f>[4]p35!B94</f>
        <v>47496</v>
      </c>
    </row>
    <row r="95" spans="1:2" x14ac:dyDescent="0.2">
      <c r="A95" t="s">
        <v>264</v>
      </c>
      <c r="B95">
        <f>[4]p35!B95</f>
        <v>49210</v>
      </c>
    </row>
    <row r="96" spans="1:2" x14ac:dyDescent="0.2">
      <c r="A96" t="s">
        <v>265</v>
      </c>
      <c r="B96">
        <f>[4]p35!B96</f>
        <v>128188</v>
      </c>
    </row>
    <row r="97" spans="1:2" x14ac:dyDescent="0.2">
      <c r="A97" t="s">
        <v>266</v>
      </c>
      <c r="B97">
        <f>[4]p35!B97</f>
        <v>0</v>
      </c>
    </row>
    <row r="98" spans="1:2" x14ac:dyDescent="0.2">
      <c r="A98" t="s">
        <v>267</v>
      </c>
      <c r="B98">
        <f>[4]p35!B98</f>
        <v>0</v>
      </c>
    </row>
    <row r="99" spans="1:2" x14ac:dyDescent="0.2">
      <c r="A99" t="s">
        <v>268</v>
      </c>
      <c r="B99">
        <f>[4]p35!B99</f>
        <v>0</v>
      </c>
    </row>
    <row r="100" spans="1:2" x14ac:dyDescent="0.2">
      <c r="A100" t="s">
        <v>269</v>
      </c>
      <c r="B100">
        <f>[4]p35!B100</f>
        <v>0</v>
      </c>
    </row>
    <row r="101" spans="1:2" x14ac:dyDescent="0.2">
      <c r="A101" t="s">
        <v>270</v>
      </c>
      <c r="B101">
        <f>[4]p35!B101</f>
        <v>0</v>
      </c>
    </row>
    <row r="102" spans="1:2" x14ac:dyDescent="0.2">
      <c r="A102" t="s">
        <v>271</v>
      </c>
      <c r="B102">
        <f>[4]p35!B102</f>
        <v>10803</v>
      </c>
    </row>
    <row r="103" spans="1:2" x14ac:dyDescent="0.2">
      <c r="A103" t="s">
        <v>272</v>
      </c>
      <c r="B103">
        <f>[4]p35!B103</f>
        <v>206627254.50218546</v>
      </c>
    </row>
    <row r="104" spans="1:2" x14ac:dyDescent="0.2">
      <c r="A104" t="s">
        <v>273</v>
      </c>
      <c r="B104">
        <f>[4]p35!B104</f>
        <v>8374311.7021349017</v>
      </c>
    </row>
    <row r="105" spans="1:2" x14ac:dyDescent="0.2">
      <c r="A105" t="s">
        <v>274</v>
      </c>
      <c r="B105">
        <f>[4]p35!B105</f>
        <v>5053132.739453163</v>
      </c>
    </row>
    <row r="106" spans="1:2" x14ac:dyDescent="0.2">
      <c r="A106" t="s">
        <v>275</v>
      </c>
      <c r="B106">
        <f>[4]p35!B106</f>
        <v>1293671.9734035521</v>
      </c>
    </row>
    <row r="107" spans="1:2" x14ac:dyDescent="0.2">
      <c r="A107" t="s">
        <v>276</v>
      </c>
      <c r="B107">
        <f>[4]p35!B107</f>
        <v>2071460.8747726316</v>
      </c>
    </row>
    <row r="108" spans="1:2" x14ac:dyDescent="0.2">
      <c r="A108" t="s">
        <v>277</v>
      </c>
      <c r="B108">
        <f>[4]p35!B108</f>
        <v>5277128.9306310471</v>
      </c>
    </row>
    <row r="109" spans="1:2" x14ac:dyDescent="0.2">
      <c r="A109" t="s">
        <v>278</v>
      </c>
      <c r="B109">
        <f>[4]p35!B109</f>
        <v>1805.4426540886413</v>
      </c>
    </row>
    <row r="110" spans="1:2" x14ac:dyDescent="0.2">
      <c r="A110" t="s">
        <v>279</v>
      </c>
      <c r="B110">
        <f>[4]p35!B110</f>
        <v>275.01916822847875</v>
      </c>
    </row>
    <row r="111" spans="1:2" x14ac:dyDescent="0.2">
      <c r="A111" t="s">
        <v>280</v>
      </c>
      <c r="B111">
        <f>[4]p35!B111</f>
        <v>131.85817136602438</v>
      </c>
    </row>
    <row r="112" spans="1:2" x14ac:dyDescent="0.2">
      <c r="A112" t="s">
        <v>281</v>
      </c>
      <c r="B112">
        <f>[4]p35!B112</f>
        <v>13.366958411423937</v>
      </c>
    </row>
    <row r="113" spans="1:2" x14ac:dyDescent="0.2">
      <c r="A113" t="s">
        <v>282</v>
      </c>
      <c r="B113">
        <f>[4]p35!B113</f>
        <v>15.873263113565924</v>
      </c>
    </row>
    <row r="114" spans="1:2" x14ac:dyDescent="0.2">
      <c r="A114" t="s">
        <v>283</v>
      </c>
      <c r="B114">
        <f>[4]p35!B114</f>
        <v>20.885872517849901</v>
      </c>
    </row>
    <row r="115" spans="1:2" x14ac:dyDescent="0.2">
      <c r="A115" t="s">
        <v>284</v>
      </c>
      <c r="B115">
        <f>[4]p35!B115</f>
        <v>10000040</v>
      </c>
    </row>
    <row r="116" spans="1:2" x14ac:dyDescent="0.2">
      <c r="A116" t="s">
        <v>285</v>
      </c>
      <c r="B116">
        <f>[4]p35!B116</f>
        <v>500006.40000000002</v>
      </c>
    </row>
    <row r="117" spans="1:2" x14ac:dyDescent="0.2">
      <c r="A117" t="s">
        <v>286</v>
      </c>
      <c r="B117">
        <f>[4]p35!B117</f>
        <v>499999.5</v>
      </c>
    </row>
    <row r="118" spans="1:2" x14ac:dyDescent="0.2">
      <c r="A118" t="s">
        <v>287</v>
      </c>
      <c r="B118">
        <f>[4]p35!B118</f>
        <v>200000</v>
      </c>
    </row>
    <row r="119" spans="1:2" x14ac:dyDescent="0.2">
      <c r="A119" t="s">
        <v>288</v>
      </c>
      <c r="B119">
        <f>[4]p35!B119</f>
        <v>300000.12</v>
      </c>
    </row>
    <row r="120" spans="1:2" x14ac:dyDescent="0.2">
      <c r="A120" t="s">
        <v>289</v>
      </c>
      <c r="B120">
        <f>[4]p35!B120</f>
        <v>1000000</v>
      </c>
    </row>
    <row r="121" spans="1:2" x14ac:dyDescent="0.2">
      <c r="A121" t="s">
        <v>290</v>
      </c>
      <c r="B121">
        <f>[4]p35!B121</f>
        <v>18596452.905196693</v>
      </c>
    </row>
    <row r="122" spans="1:2" x14ac:dyDescent="0.2">
      <c r="A122" t="s">
        <v>291</v>
      </c>
      <c r="B122">
        <f>[4]p35!B122</f>
        <v>577827.50744730816</v>
      </c>
    </row>
    <row r="123" spans="1:2" x14ac:dyDescent="0.2">
      <c r="A123" t="s">
        <v>292</v>
      </c>
      <c r="B123">
        <f>[4]p35!B123</f>
        <v>0</v>
      </c>
    </row>
    <row r="124" spans="1:2" x14ac:dyDescent="0.2">
      <c r="A124" t="s">
        <v>293</v>
      </c>
      <c r="B124">
        <f>[4]p35!B124</f>
        <v>148772.27694140849</v>
      </c>
    </row>
    <row r="125" spans="1:2" x14ac:dyDescent="0.2">
      <c r="A125" t="s">
        <v>294</v>
      </c>
      <c r="B125">
        <f>[4]p35!B125</f>
        <v>238218.00059885264</v>
      </c>
    </row>
    <row r="126" spans="1:2" x14ac:dyDescent="0.2">
      <c r="A126" t="s">
        <v>295</v>
      </c>
      <c r="B126">
        <f>[4]p35!B126</f>
        <v>303434.91351128521</v>
      </c>
    </row>
    <row r="127" spans="1:2" x14ac:dyDescent="0.2">
      <c r="A127" t="s">
        <v>296</v>
      </c>
      <c r="B127">
        <f>[4]p35!B127</f>
        <v>52011</v>
      </c>
    </row>
    <row r="128" spans="1:2" x14ac:dyDescent="0.2">
      <c r="A128" t="s">
        <v>297</v>
      </c>
      <c r="B128">
        <f>[4]p35!B128</f>
        <v>16020</v>
      </c>
    </row>
    <row r="129" spans="1:2" x14ac:dyDescent="0.2">
      <c r="A129" t="s">
        <v>298</v>
      </c>
      <c r="B129">
        <f>[4]p35!B129</f>
        <v>13510</v>
      </c>
    </row>
    <row r="130" spans="1:2" x14ac:dyDescent="0.2">
      <c r="A130" t="s">
        <v>299</v>
      </c>
      <c r="B130">
        <f>[4]p35!B130</f>
        <v>47116</v>
      </c>
    </row>
    <row r="131" spans="1:2" x14ac:dyDescent="0.2">
      <c r="A131" t="s">
        <v>300</v>
      </c>
      <c r="B131">
        <f>[4]p35!B131</f>
        <v>57440</v>
      </c>
    </row>
    <row r="132" spans="1:2" x14ac:dyDescent="0.2">
      <c r="A132" t="s">
        <v>301</v>
      </c>
      <c r="B132">
        <f>[4]p35!B132</f>
        <v>137423</v>
      </c>
    </row>
    <row r="133" spans="1:2" x14ac:dyDescent="0.2">
      <c r="A133" t="s">
        <v>302</v>
      </c>
      <c r="B133">
        <f>[4]p35!B133</f>
        <v>52011</v>
      </c>
    </row>
    <row r="134" spans="1:2" x14ac:dyDescent="0.2">
      <c r="A134" t="s">
        <v>303</v>
      </c>
      <c r="B134">
        <f>[4]p35!B134</f>
        <v>16020</v>
      </c>
    </row>
    <row r="135" spans="1:2" x14ac:dyDescent="0.2">
      <c r="A135" t="s">
        <v>304</v>
      </c>
      <c r="B135">
        <f>[4]p35!B135</f>
        <v>13510</v>
      </c>
    </row>
    <row r="136" spans="1:2" x14ac:dyDescent="0.2">
      <c r="A136" t="s">
        <v>305</v>
      </c>
      <c r="B136">
        <f>[4]p35!B136</f>
        <v>47116</v>
      </c>
    </row>
    <row r="137" spans="1:2" x14ac:dyDescent="0.2">
      <c r="A137" t="s">
        <v>306</v>
      </c>
      <c r="B137">
        <f>[4]p35!B137</f>
        <v>57440</v>
      </c>
    </row>
    <row r="138" spans="1:2" x14ac:dyDescent="0.2">
      <c r="A138" t="s">
        <v>307</v>
      </c>
      <c r="B138">
        <f>[4]p35!B138</f>
        <v>137423</v>
      </c>
    </row>
    <row r="139" spans="1:2" x14ac:dyDescent="0.2">
      <c r="A139" t="s">
        <v>308</v>
      </c>
      <c r="B139">
        <f>[4]p35!B139</f>
        <v>0</v>
      </c>
    </row>
    <row r="140" spans="1:2" x14ac:dyDescent="0.2">
      <c r="A140" t="s">
        <v>309</v>
      </c>
      <c r="B140">
        <f>[4]p35!B140</f>
        <v>0</v>
      </c>
    </row>
    <row r="141" spans="1:2" x14ac:dyDescent="0.2">
      <c r="A141" t="s">
        <v>310</v>
      </c>
      <c r="B141">
        <f>[4]p35!B141</f>
        <v>0</v>
      </c>
    </row>
    <row r="142" spans="1:2" x14ac:dyDescent="0.2">
      <c r="A142" t="s">
        <v>311</v>
      </c>
      <c r="B142">
        <f>[4]p35!B142</f>
        <v>0</v>
      </c>
    </row>
    <row r="143" spans="1:2" x14ac:dyDescent="0.2">
      <c r="A143" t="s">
        <v>312</v>
      </c>
      <c r="B143">
        <f>[4]p35!B143</f>
        <v>0</v>
      </c>
    </row>
    <row r="144" spans="1:2" x14ac:dyDescent="0.2">
      <c r="A144" t="s">
        <v>313</v>
      </c>
      <c r="B144">
        <f>[4]p35!B144</f>
        <v>0</v>
      </c>
    </row>
    <row r="145" spans="1:2" x14ac:dyDescent="0.2">
      <c r="A145" t="s">
        <v>314</v>
      </c>
      <c r="B145">
        <f>[4]p35!B145</f>
        <v>287622727.50128716</v>
      </c>
    </row>
    <row r="146" spans="1:2" x14ac:dyDescent="0.2">
      <c r="A146" t="s">
        <v>315</v>
      </c>
      <c r="B146">
        <f>[4]p35!B146</f>
        <v>6611282.4218450636</v>
      </c>
    </row>
    <row r="147" spans="1:2" x14ac:dyDescent="0.2">
      <c r="A147" t="s">
        <v>316</v>
      </c>
      <c r="B147">
        <f>[4]p35!B147</f>
        <v>5854203.9197929548</v>
      </c>
    </row>
    <row r="148" spans="1:2" x14ac:dyDescent="0.2">
      <c r="A148" t="s">
        <v>317</v>
      </c>
      <c r="B148">
        <f>[4]p35!B148</f>
        <v>1672207.0975367078</v>
      </c>
    </row>
    <row r="149" spans="1:2" x14ac:dyDescent="0.2">
      <c r="A149" t="s">
        <v>318</v>
      </c>
      <c r="B149">
        <f>[4]p35!B149</f>
        <v>2844584.7364103408</v>
      </c>
    </row>
    <row r="150" spans="1:2" x14ac:dyDescent="0.2">
      <c r="A150" t="s">
        <v>319</v>
      </c>
      <c r="B150">
        <f>[4]p35!B150</f>
        <v>6238430.0292318072</v>
      </c>
    </row>
    <row r="151" spans="1:2" x14ac:dyDescent="0.2">
      <c r="A151" t="s">
        <v>320</v>
      </c>
      <c r="B151">
        <f>[4]p35!B151</f>
        <v>2578.4766534313471</v>
      </c>
    </row>
    <row r="152" spans="1:2" x14ac:dyDescent="0.2">
      <c r="A152" t="s">
        <v>321</v>
      </c>
      <c r="B152">
        <f>[4]p35!B152</f>
        <v>363.15709172945219</v>
      </c>
    </row>
    <row r="153" spans="1:2" x14ac:dyDescent="0.2">
      <c r="A153" t="s">
        <v>322</v>
      </c>
      <c r="B153">
        <f>[4]p35!B153</f>
        <v>188.31571064386242</v>
      </c>
    </row>
    <row r="154" spans="1:2" x14ac:dyDescent="0.2">
      <c r="A154" t="s">
        <v>323</v>
      </c>
      <c r="B154">
        <f>[4]p35!B154</f>
        <v>18.349854586472606</v>
      </c>
    </row>
    <row r="155" spans="1:2" x14ac:dyDescent="0.2">
      <c r="A155" t="s">
        <v>324</v>
      </c>
      <c r="B155">
        <f>[4]p35!B155</f>
        <v>21.79045232143622</v>
      </c>
    </row>
    <row r="156" spans="1:2" x14ac:dyDescent="0.2">
      <c r="A156" t="s">
        <v>325</v>
      </c>
      <c r="B156">
        <f>[4]p35!B156</f>
        <v>28.371647791363451</v>
      </c>
    </row>
    <row r="157" spans="1:2" x14ac:dyDescent="0.2">
      <c r="A157" t="s">
        <v>326</v>
      </c>
      <c r="B157">
        <f>[4]p35!B157</f>
        <v>14999971</v>
      </c>
    </row>
    <row r="158" spans="1:2" x14ac:dyDescent="0.2">
      <c r="A158" t="s">
        <v>327</v>
      </c>
      <c r="B158">
        <f>[4]p35!B158</f>
        <v>500006.40000000002</v>
      </c>
    </row>
    <row r="159" spans="1:2" x14ac:dyDescent="0.2">
      <c r="A159" t="s">
        <v>328</v>
      </c>
      <c r="B159">
        <f>[4]p35!B159</f>
        <v>499999.5</v>
      </c>
    </row>
    <row r="160" spans="1:2" x14ac:dyDescent="0.2">
      <c r="A160" t="s">
        <v>329</v>
      </c>
      <c r="B160">
        <f>[4]p35!B160</f>
        <v>250000</v>
      </c>
    </row>
    <row r="161" spans="1:2" x14ac:dyDescent="0.2">
      <c r="A161" t="s">
        <v>330</v>
      </c>
      <c r="B161">
        <f>[4]p35!B161</f>
        <v>349999.76</v>
      </c>
    </row>
    <row r="162" spans="1:2" x14ac:dyDescent="0.2">
      <c r="A162" t="s">
        <v>331</v>
      </c>
      <c r="B162">
        <f>[4]p35!B162</f>
        <v>1000000</v>
      </c>
    </row>
    <row r="163" spans="1:2" x14ac:dyDescent="0.2">
      <c r="A163" t="s">
        <v>332</v>
      </c>
      <c r="B163">
        <f>[4]p35!B163</f>
        <v>25886045.475115839</v>
      </c>
    </row>
    <row r="164" spans="1:2" x14ac:dyDescent="0.2">
      <c r="A164" t="s">
        <v>333</v>
      </c>
      <c r="B164">
        <f>[4]p35!B164</f>
        <v>0</v>
      </c>
    </row>
    <row r="165" spans="1:2" x14ac:dyDescent="0.2">
      <c r="A165" t="s">
        <v>334</v>
      </c>
      <c r="B165">
        <f>[4]p35!B165</f>
        <v>538586.76062095189</v>
      </c>
    </row>
    <row r="166" spans="1:2" x14ac:dyDescent="0.2">
      <c r="A166" t="s">
        <v>335</v>
      </c>
      <c r="B166">
        <f>[4]p35!B166</f>
        <v>192303.81621672143</v>
      </c>
    </row>
    <row r="167" spans="1:2" x14ac:dyDescent="0.2">
      <c r="A167" t="s">
        <v>336</v>
      </c>
      <c r="B167">
        <f>[4]p35!B167</f>
        <v>327127.24468718917</v>
      </c>
    </row>
    <row r="168" spans="1:2" x14ac:dyDescent="0.2">
      <c r="A168" t="s">
        <v>337</v>
      </c>
      <c r="B168">
        <f>[4]p35!B168</f>
        <v>0</v>
      </c>
    </row>
    <row r="169" spans="1:2" x14ac:dyDescent="0.2">
      <c r="A169" t="s">
        <v>338</v>
      </c>
      <c r="B169">
        <f>[4]p35!B169</f>
        <v>3</v>
      </c>
    </row>
    <row r="170" spans="1:2" x14ac:dyDescent="0.2">
      <c r="A170" t="s">
        <v>339</v>
      </c>
      <c r="B170">
        <f>[4]p35!B170</f>
        <v>6</v>
      </c>
    </row>
    <row r="171" spans="1:2" x14ac:dyDescent="0.2">
      <c r="A171" t="s">
        <v>340</v>
      </c>
      <c r="B171">
        <f>[4]p35!B171</f>
        <v>342284</v>
      </c>
    </row>
    <row r="172" spans="1:2" x14ac:dyDescent="0.2">
      <c r="A172" t="s">
        <v>341</v>
      </c>
      <c r="B172">
        <f>[4]p35!B172</f>
        <v>8730876</v>
      </c>
    </row>
    <row r="173" spans="1:2" x14ac:dyDescent="0.2">
      <c r="A173" t="s">
        <v>342</v>
      </c>
      <c r="B173">
        <f>[4]p35!B173</f>
        <v>32774134.799999997</v>
      </c>
    </row>
    <row r="174" spans="1:2" x14ac:dyDescent="0.2">
      <c r="A174" t="s">
        <v>343</v>
      </c>
      <c r="B174">
        <f>[4]p35!B174</f>
        <v>342284</v>
      </c>
    </row>
    <row r="175" spans="1:2" x14ac:dyDescent="0.2">
      <c r="A175" t="s">
        <v>344</v>
      </c>
      <c r="B175">
        <f>[4]p35!B175</f>
        <v>8730876</v>
      </c>
    </row>
    <row r="176" spans="1:2" x14ac:dyDescent="0.2">
      <c r="A176" t="s">
        <v>345</v>
      </c>
      <c r="B176">
        <f>[4]p35!B176</f>
        <v>32774134.799999997</v>
      </c>
    </row>
    <row r="177" spans="1:2" x14ac:dyDescent="0.2">
      <c r="A177" t="s">
        <v>346</v>
      </c>
      <c r="B177">
        <f>[4]p35!B177</f>
        <v>338006</v>
      </c>
    </row>
    <row r="178" spans="1:2" x14ac:dyDescent="0.2">
      <c r="A178" t="s">
        <v>347</v>
      </c>
      <c r="B178">
        <f>[4]p35!B178</f>
        <v>8643408.2657692302</v>
      </c>
    </row>
    <row r="179" spans="1:2" x14ac:dyDescent="0.2">
      <c r="A179" t="s">
        <v>348</v>
      </c>
      <c r="B179">
        <f>[4]p35!B179</f>
        <v>32459592.649999999</v>
      </c>
    </row>
    <row r="180" spans="1:2" x14ac:dyDescent="0.2">
      <c r="A180" t="s">
        <v>349</v>
      </c>
      <c r="B180">
        <f>[4]p35!B180</f>
        <v>308849</v>
      </c>
    </row>
    <row r="181" spans="1:2" x14ac:dyDescent="0.2">
      <c r="A181" t="s">
        <v>350</v>
      </c>
      <c r="B181">
        <f>[4]p35!B181</f>
        <v>1831348</v>
      </c>
    </row>
    <row r="182" spans="1:2" x14ac:dyDescent="0.2">
      <c r="A182" t="s">
        <v>351</v>
      </c>
      <c r="B182">
        <f>[4]p35!B182</f>
        <v>6446264</v>
      </c>
    </row>
    <row r="183" spans="1:2" x14ac:dyDescent="0.2">
      <c r="A183" t="s">
        <v>352</v>
      </c>
      <c r="B183">
        <f>[4]p35!B183</f>
        <v>308849</v>
      </c>
    </row>
    <row r="184" spans="1:2" x14ac:dyDescent="0.2">
      <c r="A184" t="s">
        <v>353</v>
      </c>
      <c r="B184">
        <f>[4]p35!B184</f>
        <v>1831348</v>
      </c>
    </row>
    <row r="185" spans="1:2" x14ac:dyDescent="0.2">
      <c r="A185" t="s">
        <v>354</v>
      </c>
      <c r="B185">
        <f>[4]p35!B185</f>
        <v>6446264</v>
      </c>
    </row>
    <row r="186" spans="1:2" x14ac:dyDescent="0.2">
      <c r="A186" t="s">
        <v>355</v>
      </c>
      <c r="B186">
        <f>[4]p35!B186</f>
        <v>351316</v>
      </c>
    </row>
    <row r="187" spans="1:2" x14ac:dyDescent="0.2">
      <c r="A187" t="s">
        <v>356</v>
      </c>
      <c r="B187">
        <f>[4]p35!B187</f>
        <v>1916282</v>
      </c>
    </row>
    <row r="188" spans="1:2" x14ac:dyDescent="0.2">
      <c r="A188" t="s">
        <v>357</v>
      </c>
      <c r="B188">
        <f>[4]p35!B188</f>
        <v>7366735</v>
      </c>
    </row>
    <row r="189" spans="1:2" x14ac:dyDescent="0.2">
      <c r="A189" t="s">
        <v>358</v>
      </c>
      <c r="B189">
        <f>[4]p35!B189</f>
        <v>0</v>
      </c>
    </row>
    <row r="190" spans="1:2" x14ac:dyDescent="0.2">
      <c r="A190" t="s">
        <v>359</v>
      </c>
      <c r="B190">
        <f>[4]p35!B190</f>
        <v>0</v>
      </c>
    </row>
    <row r="191" spans="1:2" x14ac:dyDescent="0.2">
      <c r="A191" t="s">
        <v>360</v>
      </c>
      <c r="B191">
        <f>[4]p35!B191</f>
        <v>0</v>
      </c>
    </row>
    <row r="192" spans="1:2" x14ac:dyDescent="0.2">
      <c r="A192" t="s">
        <v>361</v>
      </c>
      <c r="B192">
        <f>[4]p35!B192</f>
        <v>43899</v>
      </c>
    </row>
    <row r="193" spans="1:2" x14ac:dyDescent="0.2">
      <c r="A193" t="s">
        <v>362</v>
      </c>
      <c r="B193">
        <f>[4]p35!B193</f>
        <v>5323149</v>
      </c>
    </row>
    <row r="194" spans="1:2" x14ac:dyDescent="0.2">
      <c r="A194" t="s">
        <v>363</v>
      </c>
      <c r="B194">
        <f>[4]p35!B194</f>
        <v>121.25898610510569</v>
      </c>
    </row>
    <row r="195" spans="1:2" x14ac:dyDescent="0.2">
      <c r="A195" t="s">
        <v>364</v>
      </c>
      <c r="B195">
        <f>[4]p35!B195</f>
        <v>0</v>
      </c>
    </row>
    <row r="196" spans="1:2" x14ac:dyDescent="0.2">
      <c r="A196" t="s">
        <v>365</v>
      </c>
      <c r="B196">
        <f>[4]p35!B196</f>
        <v>0</v>
      </c>
    </row>
    <row r="197" spans="1:2" x14ac:dyDescent="0.2">
      <c r="A197" t="s">
        <v>366</v>
      </c>
      <c r="B197">
        <f>[4]p35!B197</f>
        <v>0</v>
      </c>
    </row>
    <row r="198" spans="1:2" x14ac:dyDescent="0.2">
      <c r="A198" t="s">
        <v>367</v>
      </c>
      <c r="B198">
        <f>[4]p35!B198</f>
        <v>0</v>
      </c>
    </row>
    <row r="199" spans="1:2" x14ac:dyDescent="0.2">
      <c r="A199" t="s">
        <v>368</v>
      </c>
      <c r="B199">
        <f>[4]p35!B199</f>
        <v>0</v>
      </c>
    </row>
    <row r="200" spans="1:2" x14ac:dyDescent="0.2">
      <c r="A200" t="s">
        <v>369</v>
      </c>
      <c r="B200">
        <f>[4]p35!B200</f>
        <v>0</v>
      </c>
    </row>
    <row r="201" spans="1:2" x14ac:dyDescent="0.2">
      <c r="A201" t="s">
        <v>370</v>
      </c>
      <c r="B201">
        <f>[4]p35!B201</f>
        <v>19525</v>
      </c>
    </row>
    <row r="202" spans="1:2" x14ac:dyDescent="0.2">
      <c r="A202" t="s">
        <v>371</v>
      </c>
      <c r="B202">
        <f>[4]p35!B202</f>
        <v>523299</v>
      </c>
    </row>
    <row r="203" spans="1:2" x14ac:dyDescent="0.2">
      <c r="A203" t="s">
        <v>372</v>
      </c>
      <c r="B203">
        <f>[4]p35!B203</f>
        <v>26.801485515575571</v>
      </c>
    </row>
    <row r="204" spans="1:2" x14ac:dyDescent="0.2">
      <c r="A204" t="s">
        <v>373</v>
      </c>
      <c r="B204">
        <f>[4]p35!B204</f>
        <v>12827</v>
      </c>
    </row>
    <row r="205" spans="1:2" x14ac:dyDescent="0.2">
      <c r="A205" t="s">
        <v>374</v>
      </c>
      <c r="B205">
        <f>[4]p35!B205</f>
        <v>382264</v>
      </c>
    </row>
    <row r="206" spans="1:2" x14ac:dyDescent="0.2">
      <c r="A206" t="s">
        <v>375</v>
      </c>
      <c r="B206">
        <f>[4]p35!B206</f>
        <v>29.801485515575571</v>
      </c>
    </row>
    <row r="207" spans="1:2" x14ac:dyDescent="0.2">
      <c r="A207" t="s">
        <v>376</v>
      </c>
      <c r="B207">
        <f>[4]p35!B207</f>
        <v>160427</v>
      </c>
    </row>
    <row r="208" spans="1:2" x14ac:dyDescent="0.2">
      <c r="A208" t="s">
        <v>377</v>
      </c>
      <c r="B208">
        <f>[4]p35!B208</f>
        <v>299464</v>
      </c>
    </row>
    <row r="209" spans="1:2" x14ac:dyDescent="0.2">
      <c r="A209" t="s">
        <v>378</v>
      </c>
      <c r="B209">
        <f>[4]p35!B209</f>
        <v>0</v>
      </c>
    </row>
    <row r="210" spans="1:2" x14ac:dyDescent="0.2">
      <c r="A210" t="s">
        <v>379</v>
      </c>
      <c r="B210">
        <f>[4]p35!B210</f>
        <v>0</v>
      </c>
    </row>
    <row r="211" spans="1:2" x14ac:dyDescent="0.2">
      <c r="A211" t="s">
        <v>380</v>
      </c>
      <c r="B211">
        <f>[4]p35!B211</f>
        <v>622268.4</v>
      </c>
    </row>
    <row r="212" spans="1:2" x14ac:dyDescent="0.2">
      <c r="A212" t="s">
        <v>381</v>
      </c>
      <c r="B212">
        <f>[4]p35!B212</f>
        <v>1016040</v>
      </c>
    </row>
    <row r="213" spans="1:2" x14ac:dyDescent="0.2">
      <c r="A213" t="s">
        <v>382</v>
      </c>
      <c r="B213">
        <f>[4]p35!B213</f>
        <v>31020397.994527813</v>
      </c>
    </row>
    <row r="214" spans="1:2" x14ac:dyDescent="0.2">
      <c r="A214" t="s">
        <v>137</v>
      </c>
      <c r="B214">
        <f>[4]p35!B214</f>
        <v>273140</v>
      </c>
    </row>
    <row r="215" spans="1:2" x14ac:dyDescent="0.2">
      <c r="A215" t="s">
        <v>383</v>
      </c>
      <c r="B215">
        <f>[4]p35!B215</f>
        <v>0</v>
      </c>
    </row>
    <row r="216" spans="1:2" x14ac:dyDescent="0.2">
      <c r="A216" t="s">
        <v>384</v>
      </c>
      <c r="B216">
        <f>[4]p35!B216</f>
        <v>31293537.994527813</v>
      </c>
    </row>
    <row r="217" spans="1:2" x14ac:dyDescent="0.2">
      <c r="A217" t="s">
        <v>385</v>
      </c>
      <c r="B217">
        <f>[4]p35!B217</f>
        <v>15091301</v>
      </c>
    </row>
    <row r="218" spans="1:2" x14ac:dyDescent="0.2">
      <c r="A218" t="s">
        <v>386</v>
      </c>
      <c r="B218">
        <f>[4]p35!B218</f>
        <v>1082159.3999999999</v>
      </c>
    </row>
    <row r="219" spans="1:2" x14ac:dyDescent="0.2">
      <c r="A219" t="s">
        <v>387</v>
      </c>
      <c r="B219">
        <f>[4]p35!B219</f>
        <v>4071259</v>
      </c>
    </row>
    <row r="220" spans="1:2" x14ac:dyDescent="0.2">
      <c r="A220" t="s">
        <v>388</v>
      </c>
      <c r="B220">
        <f>[4]p35!B220</f>
        <v>176251</v>
      </c>
    </row>
    <row r="221" spans="1:2" x14ac:dyDescent="0.2">
      <c r="A221" t="s">
        <v>145</v>
      </c>
      <c r="B221">
        <f>[4]p35!B221</f>
        <v>5200000</v>
      </c>
    </row>
    <row r="222" spans="1:2" x14ac:dyDescent="0.2">
      <c r="A222" t="s">
        <v>146</v>
      </c>
      <c r="B222">
        <f>[4]p35!B222</f>
        <v>757283</v>
      </c>
    </row>
    <row r="223" spans="1:2" x14ac:dyDescent="0.2">
      <c r="A223" t="s">
        <v>389</v>
      </c>
      <c r="B223">
        <f>[4]p35!B223</f>
        <v>145669</v>
      </c>
    </row>
    <row r="224" spans="1:2" x14ac:dyDescent="0.2">
      <c r="A224" t="s">
        <v>390</v>
      </c>
      <c r="B224">
        <f>[4]p35!B224</f>
        <v>0</v>
      </c>
    </row>
    <row r="225" spans="1:2" x14ac:dyDescent="0.2">
      <c r="A225" t="s">
        <v>391</v>
      </c>
      <c r="B225">
        <f>[4]p35!B225</f>
        <v>0</v>
      </c>
    </row>
    <row r="226" spans="1:2" x14ac:dyDescent="0.2">
      <c r="A226" t="s">
        <v>392</v>
      </c>
      <c r="B226">
        <f>[4]p35!B226</f>
        <v>2300000</v>
      </c>
    </row>
    <row r="227" spans="1:2" x14ac:dyDescent="0.2">
      <c r="A227" t="s">
        <v>152</v>
      </c>
      <c r="B227">
        <f>[4]p35!B227</f>
        <v>160000</v>
      </c>
    </row>
    <row r="228" spans="1:2" x14ac:dyDescent="0.2">
      <c r="A228" t="s">
        <v>393</v>
      </c>
      <c r="B228">
        <f>[4]p35!B228</f>
        <v>0</v>
      </c>
    </row>
    <row r="229" spans="1:2" x14ac:dyDescent="0.2">
      <c r="A229" t="s">
        <v>394</v>
      </c>
      <c r="B229">
        <f>[4]p35!B229</f>
        <v>195014</v>
      </c>
    </row>
    <row r="230" spans="1:2" x14ac:dyDescent="0.2">
      <c r="A230" t="s">
        <v>395</v>
      </c>
      <c r="B230">
        <f>[4]p35!B230</f>
        <v>2208047.2600567499</v>
      </c>
    </row>
    <row r="231" spans="1:2" x14ac:dyDescent="0.2">
      <c r="A231" t="s">
        <v>396</v>
      </c>
      <c r="B231">
        <f>[4]p35!B231</f>
        <v>31386983.660056747</v>
      </c>
    </row>
    <row r="232" spans="1:2" x14ac:dyDescent="0.2">
      <c r="A232" t="s">
        <v>397</v>
      </c>
      <c r="B232">
        <f>[4]p35!B232</f>
        <v>-93445.665528934449</v>
      </c>
    </row>
    <row r="233" spans="1:2" x14ac:dyDescent="0.2">
      <c r="A233" t="s">
        <v>398</v>
      </c>
      <c r="B233">
        <f>[4]p35!B233</f>
        <v>-31771</v>
      </c>
    </row>
    <row r="234" spans="1:2" x14ac:dyDescent="0.2">
      <c r="A234" t="s">
        <v>243</v>
      </c>
      <c r="B234">
        <f>[4]p35!B234</f>
        <v>-61674.665528934449</v>
      </c>
    </row>
    <row r="235" spans="1:2" x14ac:dyDescent="0.2">
      <c r="A235" t="s">
        <v>399</v>
      </c>
      <c r="B235">
        <f>[4]p35!B235</f>
        <v>6250000</v>
      </c>
    </row>
    <row r="236" spans="1:2" x14ac:dyDescent="0.2">
      <c r="A236" t="s">
        <v>400</v>
      </c>
      <c r="B236">
        <f>[4]p35!B236</f>
        <v>11666666.666666668</v>
      </c>
    </row>
    <row r="237" spans="1:2" x14ac:dyDescent="0.2">
      <c r="A237" t="s">
        <v>401</v>
      </c>
      <c r="B237">
        <f>[4]p35!B237</f>
        <v>10000000</v>
      </c>
    </row>
    <row r="238" spans="1:2" x14ac:dyDescent="0.2">
      <c r="A238" t="s">
        <v>402</v>
      </c>
      <c r="B238">
        <f>[4]p35!B238</f>
        <v>400</v>
      </c>
    </row>
    <row r="239" spans="1:2" x14ac:dyDescent="0.2">
      <c r="A239" t="s">
        <v>403</v>
      </c>
      <c r="B239">
        <f>[4]p35!B239</f>
        <v>300</v>
      </c>
    </row>
    <row r="240" spans="1:2" x14ac:dyDescent="0.2">
      <c r="A240" t="s">
        <v>404</v>
      </c>
      <c r="B240">
        <f>[4]p35!B240</f>
        <v>1000</v>
      </c>
    </row>
    <row r="241" spans="1:2" x14ac:dyDescent="0.2">
      <c r="A241" t="s">
        <v>405</v>
      </c>
      <c r="B241">
        <f>[4]p35!B241</f>
        <v>1.4</v>
      </c>
    </row>
    <row r="242" spans="1:2" x14ac:dyDescent="0.2">
      <c r="A242" t="s">
        <v>406</v>
      </c>
      <c r="B242">
        <f>[4]p35!B242</f>
        <v>3.8</v>
      </c>
    </row>
    <row r="243" spans="1:2" x14ac:dyDescent="0.2">
      <c r="A243" t="s">
        <v>407</v>
      </c>
      <c r="B243">
        <f>[4]p35!B243</f>
        <v>36048015</v>
      </c>
    </row>
    <row r="244" spans="1:2" x14ac:dyDescent="0.2">
      <c r="A244" t="s">
        <v>408</v>
      </c>
      <c r="B244">
        <f>[4]p35!B244</f>
        <v>6821451</v>
      </c>
    </row>
    <row r="245" spans="1:2" x14ac:dyDescent="0.2">
      <c r="A245" t="s">
        <v>409</v>
      </c>
      <c r="B245">
        <f>[4]p35!B245</f>
        <v>45000</v>
      </c>
    </row>
    <row r="246" spans="1:2" x14ac:dyDescent="0.2">
      <c r="A246" t="s">
        <v>410</v>
      </c>
      <c r="B246">
        <f>[4]p35!B246</f>
        <v>0</v>
      </c>
    </row>
    <row r="247" spans="1:2" x14ac:dyDescent="0.2">
      <c r="A247" t="s">
        <v>411</v>
      </c>
      <c r="B247">
        <f>[4]p35!B247</f>
        <v>4.0184648881875278</v>
      </c>
    </row>
    <row r="248" spans="1:2" x14ac:dyDescent="0.2">
      <c r="A248" t="s">
        <v>412</v>
      </c>
      <c r="B248">
        <f>[4]p35!B248</f>
        <v>4.5</v>
      </c>
    </row>
    <row r="249" spans="1:2" x14ac:dyDescent="0.2">
      <c r="A249" t="s">
        <v>413</v>
      </c>
      <c r="B249">
        <f>[4]p35!B249</f>
        <v>0</v>
      </c>
    </row>
    <row r="250" spans="1:2" x14ac:dyDescent="0.2">
      <c r="A250" t="s">
        <v>414</v>
      </c>
      <c r="B250">
        <f>[4]p35!B250</f>
        <v>0</v>
      </c>
    </row>
    <row r="251" spans="1:2" x14ac:dyDescent="0.2">
      <c r="A251" t="s">
        <v>415</v>
      </c>
      <c r="B251">
        <f>[4]p35!B251</f>
        <v>0</v>
      </c>
    </row>
    <row r="252" spans="1:2" x14ac:dyDescent="0.2">
      <c r="A252" t="s">
        <v>416</v>
      </c>
      <c r="B252">
        <f>[4]p35!B252</f>
        <v>0</v>
      </c>
    </row>
    <row r="253" spans="1:2" x14ac:dyDescent="0.2">
      <c r="A253" t="s">
        <v>417</v>
      </c>
      <c r="B253">
        <f>[4]p35!B253</f>
        <v>0</v>
      </c>
    </row>
    <row r="254" spans="1:2" x14ac:dyDescent="0.2">
      <c r="A254" t="s">
        <v>418</v>
      </c>
      <c r="B254">
        <f>[4]p35!B254</f>
        <v>0</v>
      </c>
    </row>
    <row r="255" spans="1:2" x14ac:dyDescent="0.2">
      <c r="A255" t="s">
        <v>419</v>
      </c>
      <c r="B255">
        <f>[4]p35!B255</f>
        <v>0</v>
      </c>
    </row>
    <row r="256" spans="1:2" x14ac:dyDescent="0.2">
      <c r="A256" t="s">
        <v>420</v>
      </c>
      <c r="B256">
        <f>[4]p35!B256</f>
        <v>0</v>
      </c>
    </row>
    <row r="257" spans="1:2" x14ac:dyDescent="0.2">
      <c r="A257" t="s">
        <v>421</v>
      </c>
      <c r="B257">
        <f>[4]p35!B257</f>
        <v>0</v>
      </c>
    </row>
    <row r="258" spans="1:2" x14ac:dyDescent="0.2">
      <c r="A258" t="s">
        <v>422</v>
      </c>
      <c r="B258">
        <f>[4]p35!B258</f>
        <v>0</v>
      </c>
    </row>
    <row r="259" spans="1:2" x14ac:dyDescent="0.2">
      <c r="A259" t="s">
        <v>423</v>
      </c>
      <c r="B259">
        <f>[4]p35!B259</f>
        <v>5</v>
      </c>
    </row>
    <row r="260" spans="1:2" x14ac:dyDescent="0.2">
      <c r="A260" t="s">
        <v>1065</v>
      </c>
      <c r="B260">
        <f>[4]p35!B260</f>
        <v>14.550392887951244</v>
      </c>
    </row>
    <row r="261" spans="1:2" x14ac:dyDescent="0.2">
      <c r="A261" t="s">
        <v>1066</v>
      </c>
      <c r="B261">
        <f>[4]p35!B261</f>
        <v>20.968970954923773</v>
      </c>
    </row>
    <row r="262" spans="1:2" x14ac:dyDescent="0.2">
      <c r="A262" t="s">
        <v>227</v>
      </c>
      <c r="B262">
        <f>[4]p35!B262</f>
        <v>89</v>
      </c>
    </row>
    <row r="263" spans="1:2" x14ac:dyDescent="0.2">
      <c r="A263" t="s">
        <v>228</v>
      </c>
      <c r="B263">
        <f>[4]p35!B263</f>
        <v>87</v>
      </c>
    </row>
    <row r="264" spans="1:2" x14ac:dyDescent="0.2">
      <c r="A264" t="s">
        <v>346</v>
      </c>
      <c r="B264">
        <f>[4]p35!B264</f>
        <v>338006</v>
      </c>
    </row>
    <row r="265" spans="1:2" x14ac:dyDescent="0.2">
      <c r="A265" t="s">
        <v>355</v>
      </c>
      <c r="B265">
        <f>[4]p35!B265</f>
        <v>351316</v>
      </c>
    </row>
    <row r="266" spans="1:2" x14ac:dyDescent="0.2">
      <c r="A266" t="s">
        <v>338</v>
      </c>
      <c r="B266">
        <f>[4]p35!B266</f>
        <v>3</v>
      </c>
    </row>
    <row r="267" spans="1:2" x14ac:dyDescent="0.2">
      <c r="A267" t="s">
        <v>339</v>
      </c>
      <c r="B267">
        <f>[4]p35!B267</f>
        <v>6</v>
      </c>
    </row>
    <row r="268" spans="1:2" x14ac:dyDescent="0.2">
      <c r="A268" t="s">
        <v>1067</v>
      </c>
      <c r="B268">
        <f>[4]p35!B268</f>
        <v>811214.4</v>
      </c>
    </row>
    <row r="269" spans="1:2" x14ac:dyDescent="0.2">
      <c r="A269" t="s">
        <v>1068</v>
      </c>
      <c r="B269">
        <f>[4]p35!B269</f>
        <v>1053948</v>
      </c>
    </row>
    <row r="270" spans="1:2" x14ac:dyDescent="0.2">
      <c r="A270" t="s">
        <v>1069</v>
      </c>
      <c r="B270">
        <f>[4]p35!B270</f>
        <v>-596408.70406118943</v>
      </c>
    </row>
    <row r="271" spans="1:2" x14ac:dyDescent="0.2">
      <c r="A271" t="s">
        <v>1070</v>
      </c>
      <c r="B271">
        <f>[4]p35!B271</f>
        <v>0.74276595658090794</v>
      </c>
    </row>
    <row r="272" spans="1:2" x14ac:dyDescent="0.2">
      <c r="A272" t="s">
        <v>1071</v>
      </c>
      <c r="B272">
        <f>[4]p35!B272</f>
        <v>0.84422529629685539</v>
      </c>
    </row>
    <row r="273" spans="1:2" x14ac:dyDescent="0.2">
      <c r="A273" t="s">
        <v>1072</v>
      </c>
      <c r="B273">
        <f>[4]p35!B273</f>
        <v>0.72082603606781903</v>
      </c>
    </row>
    <row r="274" spans="1:2" x14ac:dyDescent="0.2">
      <c r="A274" t="s">
        <v>1073</v>
      </c>
      <c r="B274">
        <f>[4]p35!B274</f>
        <v>0.55539736145537988</v>
      </c>
    </row>
    <row r="275" spans="1:2" x14ac:dyDescent="0.2">
      <c r="A275" t="s">
        <v>1087</v>
      </c>
      <c r="B275">
        <f>[4]p35!B275</f>
        <v>0.73586509362260244</v>
      </c>
    </row>
    <row r="276" spans="1:2" x14ac:dyDescent="0.2">
      <c r="A276" t="s">
        <v>1088</v>
      </c>
      <c r="B276">
        <f>[4]p35!B276</f>
        <v>0.57879281600069465</v>
      </c>
    </row>
    <row r="277" spans="1:2" x14ac:dyDescent="0.2">
      <c r="A277" t="s">
        <v>1091</v>
      </c>
      <c r="B277">
        <f>[4]p35!B277</f>
        <v>696793.33447106555</v>
      </c>
    </row>
    <row r="278" spans="1:2" x14ac:dyDescent="0.2">
      <c r="A278" t="s">
        <v>1092</v>
      </c>
      <c r="B278">
        <f>[4]p35!B278</f>
        <v>1.621535238054898</v>
      </c>
    </row>
    <row r="279" spans="1:2" x14ac:dyDescent="0.2">
      <c r="A279" t="s">
        <v>1093</v>
      </c>
      <c r="B279">
        <f>[4]p35!B279</f>
        <v>0.6185441318950301</v>
      </c>
    </row>
    <row r="280" spans="1:2" x14ac:dyDescent="0.2">
      <c r="A280" t="s">
        <v>1094</v>
      </c>
      <c r="B280">
        <f>[4]p35!B280</f>
        <v>0.38145586810496995</v>
      </c>
    </row>
    <row r="281" spans="1:2" x14ac:dyDescent="0.2">
      <c r="A281" t="s">
        <v>1099</v>
      </c>
      <c r="B281">
        <f>[4]p35!B281</f>
        <v>0.10032000000000001</v>
      </c>
    </row>
    <row r="282" spans="1:2" x14ac:dyDescent="0.2">
      <c r="A282" t="s">
        <v>1100</v>
      </c>
      <c r="B282">
        <f>[4]p35!B282</f>
        <v>0.12432302857082347</v>
      </c>
    </row>
    <row r="283" spans="1:2" x14ac:dyDescent="0.2">
      <c r="A283" t="s">
        <v>1095</v>
      </c>
      <c r="B283">
        <f>[4]p35!B283</f>
        <v>29226564</v>
      </c>
    </row>
    <row r="284" spans="1:2" x14ac:dyDescent="0.2">
      <c r="A284" t="s">
        <v>1096</v>
      </c>
      <c r="B284">
        <f>[4]p35!B284</f>
        <v>18024007.936490197</v>
      </c>
    </row>
    <row r="285" spans="1:2" x14ac:dyDescent="0.2">
      <c r="A285" t="s">
        <v>1097</v>
      </c>
      <c r="B285">
        <f>[4]p35!B285</f>
        <v>1293202.038532255</v>
      </c>
    </row>
    <row r="286" spans="1:2" x14ac:dyDescent="0.2">
      <c r="A286" t="s">
        <v>1101</v>
      </c>
      <c r="B286">
        <f>[4]p35!B286</f>
        <v>0</v>
      </c>
    </row>
    <row r="287" spans="1:2" x14ac:dyDescent="0.2">
      <c r="A287" t="s">
        <v>1102</v>
      </c>
      <c r="B287">
        <f>[4]p35!B287</f>
        <v>0</v>
      </c>
    </row>
    <row r="288" spans="1:2" x14ac:dyDescent="0.2">
      <c r="A288" t="s">
        <v>1103</v>
      </c>
      <c r="B288">
        <f>[4]p35!B288</f>
        <v>0</v>
      </c>
    </row>
    <row r="289" spans="1:2" x14ac:dyDescent="0.2">
      <c r="A289" t="s">
        <v>1069</v>
      </c>
      <c r="B289">
        <f>[4]p35!B289</f>
        <v>-596408.70406118943</v>
      </c>
    </row>
    <row r="290" spans="1:2" x14ac:dyDescent="0.2">
      <c r="A290" t="s">
        <v>508</v>
      </c>
      <c r="B290">
        <f>[4]p35!B290</f>
        <v>0.10947609610063187</v>
      </c>
    </row>
    <row r="291" spans="1:2" x14ac:dyDescent="0.2">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1190</v>
      </c>
    </row>
    <row r="2" spans="1:11" x14ac:dyDescent="0.2">
      <c r="A2">
        <v>36</v>
      </c>
      <c r="B2" t="s">
        <v>176</v>
      </c>
      <c r="C2" t="s">
        <v>177</v>
      </c>
      <c r="D2" t="s">
        <v>178</v>
      </c>
      <c r="E2" t="s">
        <v>8</v>
      </c>
      <c r="F2" t="s">
        <v>179</v>
      </c>
      <c r="G2" t="s">
        <v>10</v>
      </c>
      <c r="H2" t="s">
        <v>180</v>
      </c>
    </row>
    <row r="3" spans="1:11" x14ac:dyDescent="0.2">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
      <c r="A5" t="s">
        <v>183</v>
      </c>
      <c r="B5">
        <f>[4]p36!B5</f>
        <v>0</v>
      </c>
      <c r="C5">
        <f>[4]p36!C5</f>
        <v>0</v>
      </c>
      <c r="D5">
        <f>[4]p36!D5</f>
        <v>111369</v>
      </c>
      <c r="E5">
        <f>[4]p36!E5</f>
        <v>0</v>
      </c>
      <c r="F5">
        <f>[4]p36!F5</f>
        <v>0</v>
      </c>
      <c r="G5">
        <f>[4]p36!G5</f>
        <v>0</v>
      </c>
      <c r="H5">
        <f>[4]p36!H5</f>
        <v>0</v>
      </c>
      <c r="I5">
        <f>[4]p36!I5</f>
        <v>0</v>
      </c>
      <c r="J5">
        <f>[4]p36!J5</f>
        <v>0</v>
      </c>
      <c r="K5">
        <f>[4]p36!K5</f>
        <v>0</v>
      </c>
    </row>
    <row r="6" spans="1:11" x14ac:dyDescent="0.2">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
      <c r="A7" t="s">
        <v>185</v>
      </c>
      <c r="B7">
        <f>[4]p36!B7</f>
        <v>0</v>
      </c>
      <c r="C7">
        <f>[4]p36!C7</f>
        <v>0</v>
      </c>
      <c r="D7">
        <f>[4]p36!D7</f>
        <v>1566218</v>
      </c>
      <c r="E7">
        <f>[4]p36!E7</f>
        <v>0</v>
      </c>
      <c r="F7">
        <f>[4]p36!F7</f>
        <v>0</v>
      </c>
      <c r="G7">
        <f>[4]p36!G7</f>
        <v>0</v>
      </c>
      <c r="H7">
        <f>[4]p36!H7</f>
        <v>0</v>
      </c>
      <c r="I7">
        <f>[4]p36!I7</f>
        <v>0</v>
      </c>
      <c r="J7">
        <f>[4]p36!J7</f>
        <v>0</v>
      </c>
      <c r="K7">
        <f>[4]p36!K7</f>
        <v>0</v>
      </c>
    </row>
    <row r="8" spans="1:11" x14ac:dyDescent="0.2">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2">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2">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2">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2">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2">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2">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2">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2">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2">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2">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2">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2">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2">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2">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2">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2">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2">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2">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5" thickBot="1" x14ac:dyDescent="0.25">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x14ac:dyDescent="0.2">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2">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x14ac:dyDescent="0.2">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x14ac:dyDescent="0.2">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x14ac:dyDescent="0.2">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x14ac:dyDescent="0.2">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x14ac:dyDescent="0.2">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x14ac:dyDescent="0.2">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2">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2">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2">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2">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
      <c r="A76" t="s">
        <v>437</v>
      </c>
      <c r="B76">
        <f>[4]p36!B76</f>
        <v>0</v>
      </c>
      <c r="C76">
        <f>[4]p36!C76</f>
        <v>0</v>
      </c>
      <c r="D76">
        <f>[4]p36!D76</f>
        <v>0</v>
      </c>
      <c r="E76">
        <f>[4]p36!E76</f>
        <v>0</v>
      </c>
      <c r="F76">
        <f>[4]p36!F76</f>
        <v>0</v>
      </c>
      <c r="G76">
        <f>[4]p36!G76</f>
        <v>0</v>
      </c>
      <c r="H76">
        <f>[4]p36!H76</f>
        <v>0</v>
      </c>
      <c r="I76">
        <f>[4]p36!I76</f>
        <v>0</v>
      </c>
      <c r="J76">
        <f>[4]p36!J76</f>
        <v>0</v>
      </c>
      <c r="K76">
        <f>[4]p36!K76</f>
        <v>0</v>
      </c>
    </row>
    <row r="77" spans="1:13" ht="13.5" thickBot="1" x14ac:dyDescent="0.25">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2">
      <c r="A78" t="s">
        <v>247</v>
      </c>
      <c r="B78">
        <f>[4]p36!B78</f>
        <v>1</v>
      </c>
    </row>
    <row r="79" spans="1:13" x14ac:dyDescent="0.2">
      <c r="A79" t="s">
        <v>248</v>
      </c>
      <c r="B79">
        <f>[4]p36!B79</f>
        <v>45000</v>
      </c>
    </row>
    <row r="80" spans="1:13" x14ac:dyDescent="0.2">
      <c r="A80" t="s">
        <v>249</v>
      </c>
      <c r="B80">
        <f>[4]p36!B80</f>
        <v>45000</v>
      </c>
    </row>
    <row r="81" spans="1:2" x14ac:dyDescent="0.2">
      <c r="A81" t="s">
        <v>250</v>
      </c>
      <c r="B81">
        <f>[4]p36!B81</f>
        <v>0</v>
      </c>
    </row>
    <row r="82" spans="1:2" x14ac:dyDescent="0.2">
      <c r="A82" t="s">
        <v>251</v>
      </c>
      <c r="B82">
        <f>[4]p36!B82</f>
        <v>0</v>
      </c>
    </row>
    <row r="83" spans="1:2" x14ac:dyDescent="0.2">
      <c r="A83" t="s">
        <v>252</v>
      </c>
      <c r="B83">
        <f>[4]p36!B83</f>
        <v>0</v>
      </c>
    </row>
    <row r="84" spans="1:2" x14ac:dyDescent="0.2">
      <c r="A84" t="s">
        <v>253</v>
      </c>
      <c r="B84">
        <f>[4]p36!B84</f>
        <v>0</v>
      </c>
    </row>
    <row r="85" spans="1:2" x14ac:dyDescent="0.2">
      <c r="A85" t="s">
        <v>254</v>
      </c>
      <c r="B85">
        <f>[4]p36!B85</f>
        <v>56791</v>
      </c>
    </row>
    <row r="86" spans="1:2" x14ac:dyDescent="0.2">
      <c r="A86" t="s">
        <v>255</v>
      </c>
      <c r="B86">
        <f>[4]p36!B86</f>
        <v>24190</v>
      </c>
    </row>
    <row r="87" spans="1:2" x14ac:dyDescent="0.2">
      <c r="A87" t="s">
        <v>256</v>
      </c>
      <c r="B87">
        <f>[4]p36!B87</f>
        <v>18422</v>
      </c>
    </row>
    <row r="88" spans="1:2" x14ac:dyDescent="0.2">
      <c r="A88" t="s">
        <v>257</v>
      </c>
      <c r="B88">
        <f>[4]p36!B88</f>
        <v>49342</v>
      </c>
    </row>
    <row r="89" spans="1:2" x14ac:dyDescent="0.2">
      <c r="A89" t="s">
        <v>258</v>
      </c>
      <c r="B89">
        <f>[4]p36!B89</f>
        <v>50885</v>
      </c>
    </row>
    <row r="90" spans="1:2" x14ac:dyDescent="0.2">
      <c r="A90" t="s">
        <v>259</v>
      </c>
      <c r="B90">
        <f>[4]p36!B90</f>
        <v>128405</v>
      </c>
    </row>
    <row r="91" spans="1:2" x14ac:dyDescent="0.2">
      <c r="A91" t="s">
        <v>260</v>
      </c>
      <c r="B91">
        <f>[4]p36!B91</f>
        <v>56791</v>
      </c>
    </row>
    <row r="92" spans="1:2" x14ac:dyDescent="0.2">
      <c r="A92" t="s">
        <v>261</v>
      </c>
      <c r="B92">
        <f>[4]p36!B92</f>
        <v>24190</v>
      </c>
    </row>
    <row r="93" spans="1:2" x14ac:dyDescent="0.2">
      <c r="A93" t="s">
        <v>262</v>
      </c>
      <c r="B93">
        <f>[4]p36!B93</f>
        <v>18422</v>
      </c>
    </row>
    <row r="94" spans="1:2" x14ac:dyDescent="0.2">
      <c r="A94" t="s">
        <v>263</v>
      </c>
      <c r="B94">
        <f>[4]p36!B94</f>
        <v>49342</v>
      </c>
    </row>
    <row r="95" spans="1:2" x14ac:dyDescent="0.2">
      <c r="A95" t="s">
        <v>264</v>
      </c>
      <c r="B95">
        <f>[4]p36!B95</f>
        <v>50885</v>
      </c>
    </row>
    <row r="96" spans="1:2" x14ac:dyDescent="0.2">
      <c r="A96" t="s">
        <v>265</v>
      </c>
      <c r="B96">
        <f>[4]p36!B96</f>
        <v>128405</v>
      </c>
    </row>
    <row r="97" spans="1:2" x14ac:dyDescent="0.2">
      <c r="A97" t="s">
        <v>266</v>
      </c>
      <c r="B97">
        <f>[4]p36!B97</f>
        <v>0</v>
      </c>
    </row>
    <row r="98" spans="1:2" x14ac:dyDescent="0.2">
      <c r="A98" t="s">
        <v>267</v>
      </c>
      <c r="B98">
        <f>[4]p36!B98</f>
        <v>0</v>
      </c>
    </row>
    <row r="99" spans="1:2" x14ac:dyDescent="0.2">
      <c r="A99" t="s">
        <v>268</v>
      </c>
      <c r="B99">
        <f>[4]p36!B99</f>
        <v>0</v>
      </c>
    </row>
    <row r="100" spans="1:2" x14ac:dyDescent="0.2">
      <c r="A100" t="s">
        <v>269</v>
      </c>
      <c r="B100">
        <f>[4]p36!B100</f>
        <v>0</v>
      </c>
    </row>
    <row r="101" spans="1:2" x14ac:dyDescent="0.2">
      <c r="A101" t="s">
        <v>270</v>
      </c>
      <c r="B101">
        <f>[4]p36!B101</f>
        <v>0</v>
      </c>
    </row>
    <row r="102" spans="1:2" x14ac:dyDescent="0.2">
      <c r="A102" t="s">
        <v>271</v>
      </c>
      <c r="B102">
        <f>[4]p36!B102</f>
        <v>0</v>
      </c>
    </row>
    <row r="103" spans="1:2" x14ac:dyDescent="0.2">
      <c r="A103" t="s">
        <v>272</v>
      </c>
      <c r="B103">
        <f>[4]p36!B103</f>
        <v>206245929.59845358</v>
      </c>
    </row>
    <row r="104" spans="1:2" x14ac:dyDescent="0.2">
      <c r="A104" t="s">
        <v>273</v>
      </c>
      <c r="B104">
        <f>[4]p36!B104</f>
        <v>8485510.8312588818</v>
      </c>
    </row>
    <row r="105" spans="1:2" x14ac:dyDescent="0.2">
      <c r="A105" t="s">
        <v>274</v>
      </c>
      <c r="B105">
        <f>[4]p36!B105</f>
        <v>5321793.4670824483</v>
      </c>
    </row>
    <row r="106" spans="1:2" x14ac:dyDescent="0.2">
      <c r="A106" t="s">
        <v>275</v>
      </c>
      <c r="B106">
        <f>[4]p36!B106</f>
        <v>1343952.3857099139</v>
      </c>
    </row>
    <row r="107" spans="1:2" x14ac:dyDescent="0.2">
      <c r="A107" t="s">
        <v>276</v>
      </c>
      <c r="B107">
        <f>[4]p36!B107</f>
        <v>2141968.839926953</v>
      </c>
    </row>
    <row r="108" spans="1:2" x14ac:dyDescent="0.2">
      <c r="A108" t="s">
        <v>277</v>
      </c>
      <c r="B108">
        <f>[4]p36!B108</f>
        <v>4875205.8790690014</v>
      </c>
    </row>
    <row r="109" spans="1:2" x14ac:dyDescent="0.2">
      <c r="A109" t="s">
        <v>278</v>
      </c>
      <c r="B109">
        <f>[4]p36!B109</f>
        <v>1704.458162947818</v>
      </c>
    </row>
    <row r="110" spans="1:2" x14ac:dyDescent="0.2">
      <c r="A110" t="s">
        <v>279</v>
      </c>
      <c r="B110">
        <f>[4]p36!B110</f>
        <v>265.33807161394151</v>
      </c>
    </row>
    <row r="111" spans="1:2" x14ac:dyDescent="0.2">
      <c r="A111" t="s">
        <v>280</v>
      </c>
      <c r="B111">
        <f>[4]p36!B111</f>
        <v>131.70813077324047</v>
      </c>
    </row>
    <row r="112" spans="1:2" x14ac:dyDescent="0.2">
      <c r="A112" t="s">
        <v>281</v>
      </c>
      <c r="B112">
        <f>[4]p36!B112</f>
        <v>12.979747794500927</v>
      </c>
    </row>
    <row r="113" spans="1:2" x14ac:dyDescent="0.2">
      <c r="A113" t="s">
        <v>282</v>
      </c>
      <c r="B113">
        <f>[4]p36!B113</f>
        <v>15.376008925793405</v>
      </c>
    </row>
    <row r="114" spans="1:2" x14ac:dyDescent="0.2">
      <c r="A114" t="s">
        <v>283</v>
      </c>
      <c r="B114">
        <f>[4]p36!B114</f>
        <v>19.968842760770656</v>
      </c>
    </row>
    <row r="115" spans="1:2" x14ac:dyDescent="0.2">
      <c r="A115" t="s">
        <v>284</v>
      </c>
      <c r="B115">
        <f>[4]p36!B115</f>
        <v>9999968</v>
      </c>
    </row>
    <row r="116" spans="1:2" x14ac:dyDescent="0.2">
      <c r="A116" t="s">
        <v>285</v>
      </c>
      <c r="B116">
        <f>[4]p36!B116</f>
        <v>500004</v>
      </c>
    </row>
    <row r="117" spans="1:2" x14ac:dyDescent="0.2">
      <c r="A117" t="s">
        <v>286</v>
      </c>
      <c r="B117">
        <f>[4]p36!B117</f>
        <v>499997.2</v>
      </c>
    </row>
    <row r="118" spans="1:2" x14ac:dyDescent="0.2">
      <c r="A118" t="s">
        <v>287</v>
      </c>
      <c r="B118">
        <f>[4]p36!B118</f>
        <v>199999.8</v>
      </c>
    </row>
    <row r="119" spans="1:2" x14ac:dyDescent="0.2">
      <c r="A119" t="s">
        <v>288</v>
      </c>
      <c r="B119">
        <f>[4]p36!B119</f>
        <v>299999.7</v>
      </c>
    </row>
    <row r="120" spans="1:2" x14ac:dyDescent="0.2">
      <c r="A120" t="s">
        <v>289</v>
      </c>
      <c r="B120">
        <f>[4]p36!B120</f>
        <v>1000000</v>
      </c>
    </row>
    <row r="121" spans="1:2" x14ac:dyDescent="0.2">
      <c r="A121" t="s">
        <v>290</v>
      </c>
      <c r="B121">
        <f>[4]p36!B121</f>
        <v>18562133.66386082</v>
      </c>
    </row>
    <row r="122" spans="1:2" x14ac:dyDescent="0.2">
      <c r="A122" t="s">
        <v>291</v>
      </c>
      <c r="B122">
        <f>[4]p36!B122</f>
        <v>585500.24735686276</v>
      </c>
    </row>
    <row r="123" spans="1:2" x14ac:dyDescent="0.2">
      <c r="A123" t="s">
        <v>292</v>
      </c>
      <c r="B123">
        <f>[4]p36!B123</f>
        <v>0</v>
      </c>
    </row>
    <row r="124" spans="1:2" x14ac:dyDescent="0.2">
      <c r="A124" t="s">
        <v>293</v>
      </c>
      <c r="B124">
        <f>[4]p36!B124</f>
        <v>154554.52435664009</v>
      </c>
    </row>
    <row r="125" spans="1:2" x14ac:dyDescent="0.2">
      <c r="A125" t="s">
        <v>294</v>
      </c>
      <c r="B125">
        <f>[4]p36!B125</f>
        <v>246326.41659159961</v>
      </c>
    </row>
    <row r="126" spans="1:2" x14ac:dyDescent="0.2">
      <c r="A126" t="s">
        <v>295</v>
      </c>
      <c r="B126">
        <f>[4]p36!B126</f>
        <v>280324.33804646757</v>
      </c>
    </row>
    <row r="127" spans="1:2" x14ac:dyDescent="0.2">
      <c r="A127" t="s">
        <v>296</v>
      </c>
      <c r="B127">
        <f>[4]p36!B127</f>
        <v>52812</v>
      </c>
    </row>
    <row r="128" spans="1:2" x14ac:dyDescent="0.2">
      <c r="A128" t="s">
        <v>297</v>
      </c>
      <c r="B128">
        <f>[4]p36!B128</f>
        <v>15909</v>
      </c>
    </row>
    <row r="129" spans="1:2" x14ac:dyDescent="0.2">
      <c r="A129" t="s">
        <v>298</v>
      </c>
      <c r="B129">
        <f>[4]p36!B129</f>
        <v>14399</v>
      </c>
    </row>
    <row r="130" spans="1:2" x14ac:dyDescent="0.2">
      <c r="A130" t="s">
        <v>299</v>
      </c>
      <c r="B130">
        <f>[4]p36!B130</f>
        <v>49418</v>
      </c>
    </row>
    <row r="131" spans="1:2" x14ac:dyDescent="0.2">
      <c r="A131" t="s">
        <v>300</v>
      </c>
      <c r="B131">
        <f>[4]p36!B131</f>
        <v>59855</v>
      </c>
    </row>
    <row r="132" spans="1:2" x14ac:dyDescent="0.2">
      <c r="A132" t="s">
        <v>301</v>
      </c>
      <c r="B132">
        <f>[4]p36!B132</f>
        <v>142884</v>
      </c>
    </row>
    <row r="133" spans="1:2" x14ac:dyDescent="0.2">
      <c r="A133" t="s">
        <v>302</v>
      </c>
      <c r="B133">
        <f>[4]p36!B133</f>
        <v>52812</v>
      </c>
    </row>
    <row r="134" spans="1:2" x14ac:dyDescent="0.2">
      <c r="A134" t="s">
        <v>303</v>
      </c>
      <c r="B134">
        <f>[4]p36!B134</f>
        <v>15909</v>
      </c>
    </row>
    <row r="135" spans="1:2" x14ac:dyDescent="0.2">
      <c r="A135" t="s">
        <v>304</v>
      </c>
      <c r="B135">
        <f>[4]p36!B135</f>
        <v>14399</v>
      </c>
    </row>
    <row r="136" spans="1:2" x14ac:dyDescent="0.2">
      <c r="A136" t="s">
        <v>305</v>
      </c>
      <c r="B136">
        <f>[4]p36!B136</f>
        <v>49418</v>
      </c>
    </row>
    <row r="137" spans="1:2" x14ac:dyDescent="0.2">
      <c r="A137" t="s">
        <v>306</v>
      </c>
      <c r="B137">
        <f>[4]p36!B137</f>
        <v>59855</v>
      </c>
    </row>
    <row r="138" spans="1:2" x14ac:dyDescent="0.2">
      <c r="A138" t="s">
        <v>307</v>
      </c>
      <c r="B138">
        <f>[4]p36!B138</f>
        <v>142884</v>
      </c>
    </row>
    <row r="139" spans="1:2" x14ac:dyDescent="0.2">
      <c r="A139" t="s">
        <v>308</v>
      </c>
      <c r="B139">
        <f>[4]p36!B139</f>
        <v>0</v>
      </c>
    </row>
    <row r="140" spans="1:2" x14ac:dyDescent="0.2">
      <c r="A140" t="s">
        <v>309</v>
      </c>
      <c r="B140">
        <f>[4]p36!B140</f>
        <v>0</v>
      </c>
    </row>
    <row r="141" spans="1:2" x14ac:dyDescent="0.2">
      <c r="A141" t="s">
        <v>310</v>
      </c>
      <c r="B141">
        <f>[4]p36!B141</f>
        <v>0</v>
      </c>
    </row>
    <row r="142" spans="1:2" x14ac:dyDescent="0.2">
      <c r="A142" t="s">
        <v>311</v>
      </c>
      <c r="B142">
        <f>[4]p36!B142</f>
        <v>0</v>
      </c>
    </row>
    <row r="143" spans="1:2" x14ac:dyDescent="0.2">
      <c r="A143" t="s">
        <v>312</v>
      </c>
      <c r="B143">
        <f>[4]p36!B143</f>
        <v>0</v>
      </c>
    </row>
    <row r="144" spans="1:2" x14ac:dyDescent="0.2">
      <c r="A144" t="s">
        <v>313</v>
      </c>
      <c r="B144">
        <f>[4]p36!B144</f>
        <v>0</v>
      </c>
    </row>
    <row r="145" spans="1:2" x14ac:dyDescent="0.2">
      <c r="A145" t="s">
        <v>314</v>
      </c>
      <c r="B145">
        <f>[4]p36!B145</f>
        <v>292052286.72392339</v>
      </c>
    </row>
    <row r="146" spans="1:2" x14ac:dyDescent="0.2">
      <c r="A146" t="s">
        <v>315</v>
      </c>
      <c r="B146">
        <f>[4]p36!B146</f>
        <v>6565473.9106824677</v>
      </c>
    </row>
    <row r="147" spans="1:2" x14ac:dyDescent="0.2">
      <c r="A147" t="s">
        <v>316</v>
      </c>
      <c r="B147">
        <f>[4]p36!B147</f>
        <v>6239428.7373130089</v>
      </c>
    </row>
    <row r="148" spans="1:2" x14ac:dyDescent="0.2">
      <c r="A148" t="s">
        <v>317</v>
      </c>
      <c r="B148">
        <f>[4]p36!B148</f>
        <v>1753908.0216077138</v>
      </c>
    </row>
    <row r="149" spans="1:2" x14ac:dyDescent="0.2">
      <c r="A149" t="s">
        <v>318</v>
      </c>
      <c r="B149">
        <f>[4]p36!B149</f>
        <v>2964182.0925807958</v>
      </c>
    </row>
    <row r="150" spans="1:2" x14ac:dyDescent="0.2">
      <c r="A150" t="s">
        <v>319</v>
      </c>
      <c r="B150">
        <f>[4]p36!B150</f>
        <v>6486336.6124794073</v>
      </c>
    </row>
    <row r="151" spans="1:2" x14ac:dyDescent="0.2">
      <c r="A151" t="s">
        <v>320</v>
      </c>
      <c r="B151">
        <f>[4]p36!B151</f>
        <v>2525.4417833397392</v>
      </c>
    </row>
    <row r="152" spans="1:2" x14ac:dyDescent="0.2">
      <c r="A152" t="s">
        <v>321</v>
      </c>
      <c r="B152">
        <f>[4]p36!B152</f>
        <v>362.46680687593914</v>
      </c>
    </row>
    <row r="153" spans="1:2" x14ac:dyDescent="0.2">
      <c r="A153" t="s">
        <v>322</v>
      </c>
      <c r="B153">
        <f>[4]p36!B153</f>
        <v>195.14777416716169</v>
      </c>
    </row>
    <row r="154" spans="1:2" x14ac:dyDescent="0.2">
      <c r="A154" t="s">
        <v>323</v>
      </c>
      <c r="B154">
        <f>[4]p36!B154</f>
        <v>18.458831354213984</v>
      </c>
    </row>
    <row r="155" spans="1:2" x14ac:dyDescent="0.2">
      <c r="A155" t="s">
        <v>324</v>
      </c>
      <c r="B155">
        <f>[4]p36!B155</f>
        <v>21.866615604222719</v>
      </c>
    </row>
    <row r="156" spans="1:2" x14ac:dyDescent="0.2">
      <c r="A156" t="s">
        <v>325</v>
      </c>
      <c r="B156">
        <f>[4]p36!B156</f>
        <v>28.098202083406132</v>
      </c>
    </row>
    <row r="157" spans="1:2" x14ac:dyDescent="0.2">
      <c r="A157" t="s">
        <v>326</v>
      </c>
      <c r="B157">
        <f>[4]p36!B157</f>
        <v>15000040</v>
      </c>
    </row>
    <row r="158" spans="1:2" x14ac:dyDescent="0.2">
      <c r="A158" t="s">
        <v>327</v>
      </c>
      <c r="B158">
        <f>[4]p36!B158</f>
        <v>500004</v>
      </c>
    </row>
    <row r="159" spans="1:2" x14ac:dyDescent="0.2">
      <c r="A159" t="s">
        <v>328</v>
      </c>
      <c r="B159">
        <f>[4]p36!B159</f>
        <v>499997.2</v>
      </c>
    </row>
    <row r="160" spans="1:2" x14ac:dyDescent="0.2">
      <c r="A160" t="s">
        <v>329</v>
      </c>
      <c r="B160">
        <f>[4]p36!B160</f>
        <v>249999.75</v>
      </c>
    </row>
    <row r="161" spans="1:2" x14ac:dyDescent="0.2">
      <c r="A161" t="s">
        <v>330</v>
      </c>
      <c r="B161">
        <f>[4]p36!B161</f>
        <v>349999.65</v>
      </c>
    </row>
    <row r="162" spans="1:2" x14ac:dyDescent="0.2">
      <c r="A162" t="s">
        <v>331</v>
      </c>
      <c r="B162">
        <f>[4]p36!B162</f>
        <v>1000000</v>
      </c>
    </row>
    <row r="163" spans="1:2" x14ac:dyDescent="0.2">
      <c r="A163" t="s">
        <v>332</v>
      </c>
      <c r="B163">
        <f>[4]p36!B163</f>
        <v>26284705.805153105</v>
      </c>
    </row>
    <row r="164" spans="1:2" x14ac:dyDescent="0.2">
      <c r="A164" t="s">
        <v>333</v>
      </c>
      <c r="B164">
        <f>[4]p36!B164</f>
        <v>0</v>
      </c>
    </row>
    <row r="165" spans="1:2" x14ac:dyDescent="0.2">
      <c r="A165" t="s">
        <v>334</v>
      </c>
      <c r="B165">
        <f>[4]p36!B165</f>
        <v>574027.44383279688</v>
      </c>
    </row>
    <row r="166" spans="1:2" x14ac:dyDescent="0.2">
      <c r="A166" t="s">
        <v>335</v>
      </c>
      <c r="B166">
        <f>[4]p36!B166</f>
        <v>201699.42248488709</v>
      </c>
    </row>
    <row r="167" spans="1:2" x14ac:dyDescent="0.2">
      <c r="A167" t="s">
        <v>336</v>
      </c>
      <c r="B167">
        <f>[4]p36!B167</f>
        <v>340880.94064679154</v>
      </c>
    </row>
    <row r="168" spans="1:2" x14ac:dyDescent="0.2">
      <c r="A168" t="s">
        <v>337</v>
      </c>
      <c r="B168">
        <f>[4]p36!B168</f>
        <v>0</v>
      </c>
    </row>
    <row r="169" spans="1:2" x14ac:dyDescent="0.2">
      <c r="A169" t="s">
        <v>338</v>
      </c>
      <c r="B169">
        <f>[4]p36!B169</f>
        <v>3</v>
      </c>
    </row>
    <row r="170" spans="1:2" x14ac:dyDescent="0.2">
      <c r="A170" t="s">
        <v>339</v>
      </c>
      <c r="B170">
        <f>[4]p36!B170</f>
        <v>6</v>
      </c>
    </row>
    <row r="171" spans="1:2" x14ac:dyDescent="0.2">
      <c r="A171" t="s">
        <v>340</v>
      </c>
      <c r="B171">
        <f>[4]p36!B171</f>
        <v>338006</v>
      </c>
    </row>
    <row r="172" spans="1:2" x14ac:dyDescent="0.2">
      <c r="A172" t="s">
        <v>341</v>
      </c>
      <c r="B172">
        <f>[4]p36!B172</f>
        <v>8577428.0499999989</v>
      </c>
    </row>
    <row r="173" spans="1:2" x14ac:dyDescent="0.2">
      <c r="A173" t="s">
        <v>342</v>
      </c>
      <c r="B173">
        <f>[4]p36!B173</f>
        <v>32679666.099999998</v>
      </c>
    </row>
    <row r="174" spans="1:2" x14ac:dyDescent="0.2">
      <c r="A174" t="s">
        <v>343</v>
      </c>
      <c r="B174">
        <f>[4]p36!B174</f>
        <v>338006</v>
      </c>
    </row>
    <row r="175" spans="1:2" x14ac:dyDescent="0.2">
      <c r="A175" t="s">
        <v>344</v>
      </c>
      <c r="B175">
        <f>[4]p36!B175</f>
        <v>8577428.0499999989</v>
      </c>
    </row>
    <row r="176" spans="1:2" x14ac:dyDescent="0.2">
      <c r="A176" t="s">
        <v>345</v>
      </c>
      <c r="B176">
        <f>[4]p36!B176</f>
        <v>32679666.099999998</v>
      </c>
    </row>
    <row r="177" spans="1:2" x14ac:dyDescent="0.2">
      <c r="A177" t="s">
        <v>346</v>
      </c>
      <c r="B177">
        <f>[4]p36!B177</f>
        <v>333781</v>
      </c>
    </row>
    <row r="178" spans="1:2" x14ac:dyDescent="0.2">
      <c r="A178" t="s">
        <v>347</v>
      </c>
      <c r="B178">
        <f>[4]p36!B178</f>
        <v>8431084.6580882352</v>
      </c>
    </row>
    <row r="179" spans="1:2" x14ac:dyDescent="0.2">
      <c r="A179" t="s">
        <v>348</v>
      </c>
      <c r="B179">
        <f>[4]p36!B179</f>
        <v>31924083.099999994</v>
      </c>
    </row>
    <row r="180" spans="1:2" x14ac:dyDescent="0.2">
      <c r="A180" t="s">
        <v>349</v>
      </c>
      <c r="B180">
        <f>[4]p36!B180</f>
        <v>337790</v>
      </c>
    </row>
    <row r="181" spans="1:2" x14ac:dyDescent="0.2">
      <c r="A181" t="s">
        <v>350</v>
      </c>
      <c r="B181">
        <f>[4]p36!B181</f>
        <v>1916282</v>
      </c>
    </row>
    <row r="182" spans="1:2" x14ac:dyDescent="0.2">
      <c r="A182" t="s">
        <v>351</v>
      </c>
      <c r="B182">
        <f>[4]p36!B182</f>
        <v>7083718</v>
      </c>
    </row>
    <row r="183" spans="1:2" x14ac:dyDescent="0.2">
      <c r="A183" t="s">
        <v>352</v>
      </c>
      <c r="B183">
        <f>[4]p36!B183</f>
        <v>351316</v>
      </c>
    </row>
    <row r="184" spans="1:2" x14ac:dyDescent="0.2">
      <c r="A184" t="s">
        <v>353</v>
      </c>
      <c r="B184">
        <f>[4]p36!B184</f>
        <v>1916282</v>
      </c>
    </row>
    <row r="185" spans="1:2" x14ac:dyDescent="0.2">
      <c r="A185" t="s">
        <v>354</v>
      </c>
      <c r="B185">
        <f>[4]p36!B185</f>
        <v>7366735</v>
      </c>
    </row>
    <row r="186" spans="1:2" x14ac:dyDescent="0.2">
      <c r="A186" t="s">
        <v>355</v>
      </c>
      <c r="B186">
        <f>[4]p36!B186</f>
        <v>346924</v>
      </c>
    </row>
    <row r="187" spans="1:2" x14ac:dyDescent="0.2">
      <c r="A187" t="s">
        <v>356</v>
      </c>
      <c r="B187">
        <f>[4]p36!B187</f>
        <v>1907498</v>
      </c>
    </row>
    <row r="188" spans="1:2" x14ac:dyDescent="0.2">
      <c r="A188" t="s">
        <v>357</v>
      </c>
      <c r="B188">
        <f>[4]p36!B188</f>
        <v>7303463</v>
      </c>
    </row>
    <row r="189" spans="1:2" x14ac:dyDescent="0.2">
      <c r="A189" t="s">
        <v>358</v>
      </c>
      <c r="B189">
        <f>[4]p36!B189</f>
        <v>0</v>
      </c>
    </row>
    <row r="190" spans="1:2" x14ac:dyDescent="0.2">
      <c r="A190" t="s">
        <v>359</v>
      </c>
      <c r="B190">
        <f>[4]p36!B190</f>
        <v>0</v>
      </c>
    </row>
    <row r="191" spans="1:2" x14ac:dyDescent="0.2">
      <c r="A191" t="s">
        <v>360</v>
      </c>
      <c r="B191">
        <f>[4]p36!B191</f>
        <v>0</v>
      </c>
    </row>
    <row r="192" spans="1:2" x14ac:dyDescent="0.2">
      <c r="A192" t="s">
        <v>361</v>
      </c>
      <c r="B192">
        <f>[4]p36!B192</f>
        <v>53870</v>
      </c>
    </row>
    <row r="193" spans="1:2" x14ac:dyDescent="0.2">
      <c r="A193" t="s">
        <v>362</v>
      </c>
      <c r="B193">
        <f>[4]p36!B193</f>
        <v>6575382.3999999994</v>
      </c>
    </row>
    <row r="194" spans="1:2" x14ac:dyDescent="0.2">
      <c r="A194" t="s">
        <v>363</v>
      </c>
      <c r="B194">
        <f>[4]p36!B194</f>
        <v>122.06024197795304</v>
      </c>
    </row>
    <row r="195" spans="1:2" x14ac:dyDescent="0.2">
      <c r="A195" t="s">
        <v>364</v>
      </c>
      <c r="B195">
        <f>[4]p36!B195</f>
        <v>0</v>
      </c>
    </row>
    <row r="196" spans="1:2" x14ac:dyDescent="0.2">
      <c r="A196" t="s">
        <v>365</v>
      </c>
      <c r="B196">
        <f>[4]p36!B196</f>
        <v>0</v>
      </c>
    </row>
    <row r="197" spans="1:2" x14ac:dyDescent="0.2">
      <c r="A197" t="s">
        <v>366</v>
      </c>
      <c r="B197">
        <f>[4]p36!B197</f>
        <v>0</v>
      </c>
    </row>
    <row r="198" spans="1:2" x14ac:dyDescent="0.2">
      <c r="A198" t="s">
        <v>367</v>
      </c>
      <c r="B198">
        <f>[4]p36!B198</f>
        <v>0</v>
      </c>
    </row>
    <row r="199" spans="1:2" x14ac:dyDescent="0.2">
      <c r="A199" t="s">
        <v>368</v>
      </c>
      <c r="B199">
        <f>[4]p36!B199</f>
        <v>0</v>
      </c>
    </row>
    <row r="200" spans="1:2" x14ac:dyDescent="0.2">
      <c r="A200" t="s">
        <v>369</v>
      </c>
      <c r="B200">
        <f>[4]p36!B200</f>
        <v>0</v>
      </c>
    </row>
    <row r="201" spans="1:2" x14ac:dyDescent="0.2">
      <c r="A201" t="s">
        <v>370</v>
      </c>
      <c r="B201">
        <f>[4]p36!B201</f>
        <v>34865</v>
      </c>
    </row>
    <row r="202" spans="1:2" x14ac:dyDescent="0.2">
      <c r="A202" t="s">
        <v>371</v>
      </c>
      <c r="B202">
        <f>[4]p36!B202</f>
        <v>928935</v>
      </c>
    </row>
    <row r="203" spans="1:2" x14ac:dyDescent="0.2">
      <c r="A203" t="s">
        <v>372</v>
      </c>
      <c r="B203">
        <f>[4]p36!B203</f>
        <v>26.643772758222564</v>
      </c>
    </row>
    <row r="204" spans="1:2" x14ac:dyDescent="0.2">
      <c r="A204" t="s">
        <v>373</v>
      </c>
      <c r="B204">
        <f>[4]p36!B204</f>
        <v>0</v>
      </c>
    </row>
    <row r="205" spans="1:2" x14ac:dyDescent="0.2">
      <c r="A205" t="s">
        <v>374</v>
      </c>
      <c r="B205">
        <f>[4]p36!B205</f>
        <v>0</v>
      </c>
    </row>
    <row r="206" spans="1:2" x14ac:dyDescent="0.2">
      <c r="A206" t="s">
        <v>375</v>
      </c>
      <c r="B206">
        <f>[4]p36!B206</f>
        <v>0</v>
      </c>
    </row>
    <row r="207" spans="1:2" x14ac:dyDescent="0.2">
      <c r="A207" t="s">
        <v>376</v>
      </c>
      <c r="B207">
        <f>[4]p36!B207</f>
        <v>164856</v>
      </c>
    </row>
    <row r="208" spans="1:2" x14ac:dyDescent="0.2">
      <c r="A208" t="s">
        <v>377</v>
      </c>
      <c r="B208">
        <f>[4]p36!B208</f>
        <v>307731</v>
      </c>
    </row>
    <row r="209" spans="1:2" x14ac:dyDescent="0.2">
      <c r="A209" t="s">
        <v>378</v>
      </c>
      <c r="B209">
        <f>[4]p36!B209</f>
        <v>0</v>
      </c>
    </row>
    <row r="210" spans="1:2" x14ac:dyDescent="0.2">
      <c r="A210" t="s">
        <v>379</v>
      </c>
      <c r="B210">
        <f>[4]p36!B210</f>
        <v>0</v>
      </c>
    </row>
    <row r="211" spans="1:2" x14ac:dyDescent="0.2">
      <c r="A211" t="s">
        <v>380</v>
      </c>
      <c r="B211">
        <f>[4]p36!B211</f>
        <v>637302.9</v>
      </c>
    </row>
    <row r="212" spans="1:2" x14ac:dyDescent="0.2">
      <c r="A212" t="s">
        <v>381</v>
      </c>
      <c r="B212">
        <f>[4]p36!B212</f>
        <v>1044088</v>
      </c>
    </row>
    <row r="213" spans="1:2" x14ac:dyDescent="0.2">
      <c r="A213" t="s">
        <v>382</v>
      </c>
      <c r="B213">
        <f>[4]p36!B213</f>
        <v>31288248.897269908</v>
      </c>
    </row>
    <row r="214" spans="1:2" x14ac:dyDescent="0.2">
      <c r="A214" t="s">
        <v>137</v>
      </c>
      <c r="B214">
        <f>[4]p36!B214</f>
        <v>286440</v>
      </c>
    </row>
    <row r="215" spans="1:2" x14ac:dyDescent="0.2">
      <c r="A215" t="s">
        <v>383</v>
      </c>
      <c r="B215">
        <f>[4]p36!B215</f>
        <v>0</v>
      </c>
    </row>
    <row r="216" spans="1:2" x14ac:dyDescent="0.2">
      <c r="A216" t="s">
        <v>384</v>
      </c>
      <c r="B216">
        <f>[4]p36!B216</f>
        <v>31574688.897269908</v>
      </c>
    </row>
    <row r="217" spans="1:2" x14ac:dyDescent="0.2">
      <c r="A217" t="s">
        <v>385</v>
      </c>
      <c r="B217">
        <f>[4]p36!B217</f>
        <v>14895825</v>
      </c>
    </row>
    <row r="218" spans="1:2" x14ac:dyDescent="0.2">
      <c r="A218" t="s">
        <v>386</v>
      </c>
      <c r="B218">
        <f>[4]p36!B218</f>
        <v>1109889.8999999999</v>
      </c>
    </row>
    <row r="219" spans="1:2" x14ac:dyDescent="0.2">
      <c r="A219" t="s">
        <v>387</v>
      </c>
      <c r="B219">
        <f>[4]p36!B219</f>
        <v>4045131</v>
      </c>
    </row>
    <row r="220" spans="1:2" x14ac:dyDescent="0.2">
      <c r="A220" t="s">
        <v>388</v>
      </c>
      <c r="B220">
        <f>[4]p36!B220</f>
        <v>188735</v>
      </c>
    </row>
    <row r="221" spans="1:2" x14ac:dyDescent="0.2">
      <c r="A221" t="s">
        <v>145</v>
      </c>
      <c r="B221">
        <f>[4]p36!B221</f>
        <v>5200000</v>
      </c>
    </row>
    <row r="222" spans="1:2" x14ac:dyDescent="0.2">
      <c r="A222" t="s">
        <v>146</v>
      </c>
      <c r="B222">
        <f>[4]p36!B222</f>
        <v>1110609</v>
      </c>
    </row>
    <row r="223" spans="1:2" x14ac:dyDescent="0.2">
      <c r="A223" t="s">
        <v>389</v>
      </c>
      <c r="B223">
        <f>[4]p36!B223</f>
        <v>155430</v>
      </c>
    </row>
    <row r="224" spans="1:2" x14ac:dyDescent="0.2">
      <c r="A224" t="s">
        <v>390</v>
      </c>
      <c r="B224">
        <f>[4]p36!B224</f>
        <v>0</v>
      </c>
    </row>
    <row r="225" spans="1:2" x14ac:dyDescent="0.2">
      <c r="A225" t="s">
        <v>391</v>
      </c>
      <c r="B225">
        <f>[4]p36!B225</f>
        <v>0</v>
      </c>
    </row>
    <row r="226" spans="1:2" x14ac:dyDescent="0.2">
      <c r="A226" t="s">
        <v>392</v>
      </c>
      <c r="B226">
        <f>[4]p36!B226</f>
        <v>2300000</v>
      </c>
    </row>
    <row r="227" spans="1:2" x14ac:dyDescent="0.2">
      <c r="A227" t="s">
        <v>152</v>
      </c>
      <c r="B227">
        <f>[4]p36!B227</f>
        <v>160000</v>
      </c>
    </row>
    <row r="228" spans="1:2" x14ac:dyDescent="0.2">
      <c r="A228" t="s">
        <v>393</v>
      </c>
      <c r="B228">
        <f>[4]p36!B228</f>
        <v>0</v>
      </c>
    </row>
    <row r="229" spans="1:2" x14ac:dyDescent="0.2">
      <c r="A229" t="s">
        <v>394</v>
      </c>
      <c r="B229">
        <f>[4]p36!B229</f>
        <v>223998</v>
      </c>
    </row>
    <row r="230" spans="1:2" x14ac:dyDescent="0.2">
      <c r="A230" t="s">
        <v>395</v>
      </c>
      <c r="B230">
        <f>[4]p36!B230</f>
        <v>2230440.8830618057</v>
      </c>
    </row>
    <row r="231" spans="1:2" x14ac:dyDescent="0.2">
      <c r="A231" t="s">
        <v>396</v>
      </c>
      <c r="B231">
        <f>[4]p36!B231</f>
        <v>31620058.783061802</v>
      </c>
    </row>
    <row r="232" spans="1:2" x14ac:dyDescent="0.2">
      <c r="A232" t="s">
        <v>397</v>
      </c>
      <c r="B232">
        <f>[4]p36!B232</f>
        <v>-45369.885791894048</v>
      </c>
    </row>
    <row r="233" spans="1:2" x14ac:dyDescent="0.2">
      <c r="A233" t="s">
        <v>398</v>
      </c>
      <c r="B233">
        <f>[4]p36!B233</f>
        <v>-15425</v>
      </c>
    </row>
    <row r="234" spans="1:2" x14ac:dyDescent="0.2">
      <c r="A234" t="s">
        <v>243</v>
      </c>
      <c r="B234">
        <f>[4]p36!B234</f>
        <v>-29944.885791894048</v>
      </c>
    </row>
    <row r="235" spans="1:2" x14ac:dyDescent="0.2">
      <c r="A235" t="s">
        <v>399</v>
      </c>
      <c r="B235">
        <f>[4]p36!B235</f>
        <v>6250000</v>
      </c>
    </row>
    <row r="236" spans="1:2" x14ac:dyDescent="0.2">
      <c r="A236" t="s">
        <v>400</v>
      </c>
      <c r="B236">
        <f>[4]p36!B236</f>
        <v>11666666.666666668</v>
      </c>
    </row>
    <row r="237" spans="1:2" x14ac:dyDescent="0.2">
      <c r="A237" t="s">
        <v>401</v>
      </c>
      <c r="B237">
        <f>[4]p36!B237</f>
        <v>10000000</v>
      </c>
    </row>
    <row r="238" spans="1:2" x14ac:dyDescent="0.2">
      <c r="A238" t="s">
        <v>402</v>
      </c>
      <c r="B238">
        <f>[4]p36!B238</f>
        <v>400</v>
      </c>
    </row>
    <row r="239" spans="1:2" x14ac:dyDescent="0.2">
      <c r="A239" t="s">
        <v>403</v>
      </c>
      <c r="B239">
        <f>[4]p36!B239</f>
        <v>300</v>
      </c>
    </row>
    <row r="240" spans="1:2" x14ac:dyDescent="0.2">
      <c r="A240" t="s">
        <v>404</v>
      </c>
      <c r="B240">
        <f>[4]p36!B240</f>
        <v>1000</v>
      </c>
    </row>
    <row r="241" spans="1:2" x14ac:dyDescent="0.2">
      <c r="A241" t="s">
        <v>405</v>
      </c>
      <c r="B241">
        <f>[4]p36!B241</f>
        <v>1.4</v>
      </c>
    </row>
    <row r="242" spans="1:2" x14ac:dyDescent="0.2">
      <c r="A242" t="s">
        <v>406</v>
      </c>
      <c r="B242">
        <f>[4]p36!B242</f>
        <v>3.8</v>
      </c>
    </row>
    <row r="243" spans="1:2" x14ac:dyDescent="0.2">
      <c r="A243" t="s">
        <v>407</v>
      </c>
      <c r="B243">
        <f>[4]p36!B243</f>
        <v>35988126</v>
      </c>
    </row>
    <row r="244" spans="1:2" x14ac:dyDescent="0.2">
      <c r="A244" t="s">
        <v>408</v>
      </c>
      <c r="B244">
        <f>[4]p36!B244</f>
        <v>5650953</v>
      </c>
    </row>
    <row r="245" spans="1:2" x14ac:dyDescent="0.2">
      <c r="A245" t="s">
        <v>409</v>
      </c>
      <c r="B245">
        <f>[4]p36!B245</f>
        <v>55000</v>
      </c>
    </row>
    <row r="246" spans="1:2" x14ac:dyDescent="0.2">
      <c r="A246" t="s">
        <v>410</v>
      </c>
      <c r="B246">
        <f>[4]p36!B246</f>
        <v>0</v>
      </c>
    </row>
    <row r="247" spans="1:2" x14ac:dyDescent="0.2">
      <c r="A247" t="s">
        <v>411</v>
      </c>
      <c r="B247">
        <f>[4]p36!B247</f>
        <v>4.5999999999999996</v>
      </c>
    </row>
    <row r="248" spans="1:2" x14ac:dyDescent="0.2">
      <c r="A248" t="s">
        <v>412</v>
      </c>
      <c r="B248">
        <f>[4]p36!B248</f>
        <v>4.5999999999999996</v>
      </c>
    </row>
    <row r="249" spans="1:2" x14ac:dyDescent="0.2">
      <c r="A249" t="s">
        <v>413</v>
      </c>
      <c r="B249">
        <f>[4]p36!B249</f>
        <v>0</v>
      </c>
    </row>
    <row r="250" spans="1:2" x14ac:dyDescent="0.2">
      <c r="A250" t="s">
        <v>414</v>
      </c>
      <c r="B250">
        <f>[4]p36!B250</f>
        <v>0</v>
      </c>
    </row>
    <row r="251" spans="1:2" x14ac:dyDescent="0.2">
      <c r="A251" t="s">
        <v>415</v>
      </c>
      <c r="B251">
        <f>[4]p36!B251</f>
        <v>0</v>
      </c>
    </row>
    <row r="252" spans="1:2" x14ac:dyDescent="0.2">
      <c r="A252" t="s">
        <v>416</v>
      </c>
      <c r="B252">
        <f>[4]p36!B252</f>
        <v>0</v>
      </c>
    </row>
    <row r="253" spans="1:2" x14ac:dyDescent="0.2">
      <c r="A253" t="s">
        <v>417</v>
      </c>
      <c r="B253">
        <f>[4]p36!B253</f>
        <v>0</v>
      </c>
    </row>
    <row r="254" spans="1:2" x14ac:dyDescent="0.2">
      <c r="A254" t="s">
        <v>418</v>
      </c>
      <c r="B254">
        <f>[4]p36!B254</f>
        <v>0</v>
      </c>
    </row>
    <row r="255" spans="1:2" x14ac:dyDescent="0.2">
      <c r="A255" t="s">
        <v>419</v>
      </c>
      <c r="B255">
        <f>[4]p36!B255</f>
        <v>0</v>
      </c>
    </row>
    <row r="256" spans="1:2" x14ac:dyDescent="0.2">
      <c r="A256" t="s">
        <v>420</v>
      </c>
      <c r="B256">
        <f>[4]p36!B256</f>
        <v>0</v>
      </c>
    </row>
    <row r="257" spans="1:2" x14ac:dyDescent="0.2">
      <c r="A257" t="s">
        <v>421</v>
      </c>
      <c r="B257">
        <f>[4]p36!B257</f>
        <v>0</v>
      </c>
    </row>
    <row r="258" spans="1:2" x14ac:dyDescent="0.2">
      <c r="A258" t="s">
        <v>422</v>
      </c>
      <c r="B258">
        <f>[4]p36!B258</f>
        <v>0</v>
      </c>
    </row>
    <row r="259" spans="1:2" x14ac:dyDescent="0.2">
      <c r="A259" t="s">
        <v>423</v>
      </c>
      <c r="B259">
        <f>[4]p36!B259</f>
        <v>5</v>
      </c>
    </row>
    <row r="260" spans="1:2" x14ac:dyDescent="0.2">
      <c r="A260" t="s">
        <v>1065</v>
      </c>
      <c r="B260">
        <f>[4]p36!B260</f>
        <v>13.101890366716949</v>
      </c>
    </row>
    <row r="261" spans="1:2" x14ac:dyDescent="0.2">
      <c r="A261" t="s">
        <v>1066</v>
      </c>
      <c r="B261">
        <f>[4]p36!B261</f>
        <v>21.052054628679482</v>
      </c>
    </row>
    <row r="262" spans="1:2" x14ac:dyDescent="0.2">
      <c r="A262" t="s">
        <v>227</v>
      </c>
      <c r="B262">
        <f>[4]p36!B262</f>
        <v>88</v>
      </c>
    </row>
    <row r="263" spans="1:2" x14ac:dyDescent="0.2">
      <c r="A263" t="s">
        <v>228</v>
      </c>
      <c r="B263">
        <f>[4]p36!B263</f>
        <v>90</v>
      </c>
    </row>
    <row r="264" spans="1:2" x14ac:dyDescent="0.2">
      <c r="A264" t="s">
        <v>346</v>
      </c>
      <c r="B264">
        <f>[4]p36!B264</f>
        <v>333781</v>
      </c>
    </row>
    <row r="265" spans="1:2" x14ac:dyDescent="0.2">
      <c r="A265" t="s">
        <v>355</v>
      </c>
      <c r="B265">
        <f>[4]p36!B265</f>
        <v>346924</v>
      </c>
    </row>
    <row r="266" spans="1:2" x14ac:dyDescent="0.2">
      <c r="A266" t="s">
        <v>338</v>
      </c>
      <c r="B266">
        <f>[4]p36!B266</f>
        <v>3</v>
      </c>
    </row>
    <row r="267" spans="1:2" x14ac:dyDescent="0.2">
      <c r="A267" t="s">
        <v>339</v>
      </c>
      <c r="B267">
        <f>[4]p36!B267</f>
        <v>6</v>
      </c>
    </row>
    <row r="268" spans="1:2" x14ac:dyDescent="0.2">
      <c r="A268" t="s">
        <v>1067</v>
      </c>
      <c r="B268">
        <f>[4]p36!B268</f>
        <v>801074.4</v>
      </c>
    </row>
    <row r="269" spans="1:2" x14ac:dyDescent="0.2">
      <c r="A269" t="s">
        <v>1068</v>
      </c>
      <c r="B269">
        <f>[4]p36!B269</f>
        <v>1040772</v>
      </c>
    </row>
    <row r="270" spans="1:2" x14ac:dyDescent="0.2">
      <c r="A270" t="s">
        <v>1069</v>
      </c>
      <c r="B270">
        <f>[4]p36!B270</f>
        <v>-225387.15964935161</v>
      </c>
    </row>
    <row r="271" spans="1:2" x14ac:dyDescent="0.2">
      <c r="A271" t="s">
        <v>1070</v>
      </c>
      <c r="B271">
        <f>[4]p36!B271</f>
        <v>0.75590991274353725</v>
      </c>
    </row>
    <row r="272" spans="1:2" x14ac:dyDescent="0.2">
      <c r="A272" t="s">
        <v>1071</v>
      </c>
      <c r="B272">
        <f>[4]p36!B272</f>
        <v>0.85215760617123826</v>
      </c>
    </row>
    <row r="273" spans="1:2" x14ac:dyDescent="0.2">
      <c r="A273" t="s">
        <v>1072</v>
      </c>
      <c r="B273">
        <f>[4]p36!B273</f>
        <v>0.79041684715256433</v>
      </c>
    </row>
    <row r="274" spans="1:2" x14ac:dyDescent="0.2">
      <c r="A274" t="s">
        <v>1073</v>
      </c>
      <c r="B274">
        <f>[4]p36!B274</f>
        <v>0.57773612674999031</v>
      </c>
    </row>
    <row r="275" spans="1:2" x14ac:dyDescent="0.2">
      <c r="A275" t="s">
        <v>1087</v>
      </c>
      <c r="B275">
        <f>[4]p36!B275</f>
        <v>0.81025242498628036</v>
      </c>
    </row>
    <row r="276" spans="1:2" x14ac:dyDescent="0.2">
      <c r="A276" t="s">
        <v>1088</v>
      </c>
      <c r="B276">
        <f>[4]p36!B276</f>
        <v>0.59688305143650955</v>
      </c>
    </row>
    <row r="277" spans="1:2" x14ac:dyDescent="0.2">
      <c r="A277" t="s">
        <v>1091</v>
      </c>
      <c r="B277">
        <f>[4]p36!B277</f>
        <v>1099085.114208106</v>
      </c>
    </row>
    <row r="278" spans="1:2" x14ac:dyDescent="0.2">
      <c r="A278" t="s">
        <v>1092</v>
      </c>
      <c r="B278">
        <f>[4]p36!B278</f>
        <v>1.6859545792701163</v>
      </c>
    </row>
    <row r="279" spans="1:2" x14ac:dyDescent="0.2">
      <c r="A279" t="s">
        <v>1093</v>
      </c>
      <c r="B279">
        <f>[4]p36!B279</f>
        <v>0.62769288515975541</v>
      </c>
    </row>
    <row r="280" spans="1:2" x14ac:dyDescent="0.2">
      <c r="A280" t="s">
        <v>1094</v>
      </c>
      <c r="B280">
        <f>[4]p36!B280</f>
        <v>0.37230711484024459</v>
      </c>
    </row>
    <row r="281" spans="1:2" x14ac:dyDescent="0.2">
      <c r="A281" t="s">
        <v>1099</v>
      </c>
      <c r="B281">
        <f>[4]p36!B281</f>
        <v>0.10032000000000001</v>
      </c>
    </row>
    <row r="282" spans="1:2" x14ac:dyDescent="0.2">
      <c r="A282" t="s">
        <v>1100</v>
      </c>
      <c r="B282">
        <f>[4]p36!B282</f>
        <v>0.12528931868905174</v>
      </c>
    </row>
    <row r="283" spans="1:2" x14ac:dyDescent="0.2">
      <c r="A283" t="s">
        <v>1095</v>
      </c>
      <c r="B283">
        <f>[4]p36!B283</f>
        <v>30337173</v>
      </c>
    </row>
    <row r="284" spans="1:2" x14ac:dyDescent="0.2">
      <c r="A284" t="s">
        <v>1096</v>
      </c>
      <c r="B284">
        <f>[4]p36!B284</f>
        <v>17994063.050698303</v>
      </c>
    </row>
    <row r="285" spans="1:2" x14ac:dyDescent="0.2">
      <c r="A285" t="s">
        <v>1097</v>
      </c>
      <c r="B285">
        <f>[4]p36!B285</f>
        <v>1324472.2738574576</v>
      </c>
    </row>
    <row r="286" spans="1:2" x14ac:dyDescent="0.2">
      <c r="A286" t="s">
        <v>1101</v>
      </c>
      <c r="B286">
        <f>[4]p36!B286</f>
        <v>0</v>
      </c>
    </row>
    <row r="287" spans="1:2" x14ac:dyDescent="0.2">
      <c r="A287" t="s">
        <v>1102</v>
      </c>
      <c r="B287">
        <f>[4]p36!B287</f>
        <v>0</v>
      </c>
    </row>
    <row r="288" spans="1:2" x14ac:dyDescent="0.2">
      <c r="A288" t="s">
        <v>1103</v>
      </c>
      <c r="B288">
        <f>[4]p36!B288</f>
        <v>0</v>
      </c>
    </row>
    <row r="289" spans="1:2" x14ac:dyDescent="0.2">
      <c r="A289" t="s">
        <v>1069</v>
      </c>
      <c r="B289">
        <f>[4]p36!B289</f>
        <v>-225387.15964935161</v>
      </c>
    </row>
    <row r="290" spans="1:2" x14ac:dyDescent="0.2">
      <c r="A290" t="s">
        <v>508</v>
      </c>
      <c r="B290">
        <f>[4]p36!B290</f>
        <v>0.10961625500064745</v>
      </c>
    </row>
    <row r="291" spans="1:2" x14ac:dyDescent="0.2">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1191</v>
      </c>
    </row>
    <row r="2" spans="1:11" x14ac:dyDescent="0.2">
      <c r="A2">
        <v>37</v>
      </c>
      <c r="B2" t="s">
        <v>176</v>
      </c>
      <c r="C2" t="s">
        <v>177</v>
      </c>
      <c r="D2" t="s">
        <v>178</v>
      </c>
      <c r="E2" t="s">
        <v>8</v>
      </c>
      <c r="F2" t="s">
        <v>179</v>
      </c>
      <c r="G2" t="s">
        <v>10</v>
      </c>
      <c r="H2" t="s">
        <v>180</v>
      </c>
    </row>
    <row r="3" spans="1:11" x14ac:dyDescent="0.2">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
      <c r="A5" t="s">
        <v>183</v>
      </c>
      <c r="B5">
        <f>[4]p37!B5</f>
        <v>0</v>
      </c>
      <c r="C5">
        <f>[4]p37!C5</f>
        <v>0</v>
      </c>
      <c r="D5">
        <f>[4]p37!D5</f>
        <v>114287</v>
      </c>
      <c r="E5">
        <f>[4]p37!E5</f>
        <v>0</v>
      </c>
      <c r="F5">
        <f>[4]p37!F5</f>
        <v>0</v>
      </c>
      <c r="G5">
        <f>[4]p37!G5</f>
        <v>0</v>
      </c>
      <c r="H5">
        <f>[4]p37!H5</f>
        <v>0</v>
      </c>
      <c r="I5">
        <f>[4]p37!I5</f>
        <v>0</v>
      </c>
      <c r="J5">
        <f>[4]p37!J5</f>
        <v>0</v>
      </c>
      <c r="K5">
        <f>[4]p37!K5</f>
        <v>0</v>
      </c>
    </row>
    <row r="6" spans="1:11" x14ac:dyDescent="0.2">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
      <c r="A7" t="s">
        <v>185</v>
      </c>
      <c r="B7">
        <f>[4]p37!B7</f>
        <v>0</v>
      </c>
      <c r="C7">
        <f>[4]p37!C7</f>
        <v>0</v>
      </c>
      <c r="D7">
        <f>[4]p37!D7</f>
        <v>1550517</v>
      </c>
      <c r="E7">
        <f>[4]p37!E7</f>
        <v>0</v>
      </c>
      <c r="F7">
        <f>[4]p37!F7</f>
        <v>0</v>
      </c>
      <c r="G7">
        <f>[4]p37!G7</f>
        <v>0</v>
      </c>
      <c r="H7">
        <f>[4]p37!H7</f>
        <v>0</v>
      </c>
      <c r="I7">
        <f>[4]p37!I7</f>
        <v>0</v>
      </c>
      <c r="J7">
        <f>[4]p37!J7</f>
        <v>0</v>
      </c>
      <c r="K7">
        <f>[4]p37!K7</f>
        <v>0</v>
      </c>
    </row>
    <row r="8" spans="1:11" x14ac:dyDescent="0.2">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2">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2">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2">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2">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2">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2">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2">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2">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2">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2">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2">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2">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2">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2">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2">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2">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2">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2">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5" thickBot="1" x14ac:dyDescent="0.25">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x14ac:dyDescent="0.2">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2">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x14ac:dyDescent="0.2">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x14ac:dyDescent="0.2">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x14ac:dyDescent="0.2">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x14ac:dyDescent="0.2">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x14ac:dyDescent="0.2">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x14ac:dyDescent="0.2">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2">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2">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2">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2">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5" thickBot="1" x14ac:dyDescent="0.25">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2">
      <c r="A78" t="s">
        <v>247</v>
      </c>
      <c r="B78">
        <f>[4]p37!B78</f>
        <v>1</v>
      </c>
    </row>
    <row r="79" spans="1:13" x14ac:dyDescent="0.2">
      <c r="A79" t="s">
        <v>248</v>
      </c>
      <c r="B79">
        <f>[4]p37!B79</f>
        <v>55000</v>
      </c>
    </row>
    <row r="80" spans="1:13" x14ac:dyDescent="0.2">
      <c r="A80" t="s">
        <v>249</v>
      </c>
      <c r="B80">
        <f>[4]p37!B80</f>
        <v>55000</v>
      </c>
    </row>
    <row r="81" spans="1:2" x14ac:dyDescent="0.2">
      <c r="A81" t="s">
        <v>250</v>
      </c>
      <c r="B81">
        <f>[4]p37!B81</f>
        <v>0</v>
      </c>
    </row>
    <row r="82" spans="1:2" x14ac:dyDescent="0.2">
      <c r="A82" t="s">
        <v>251</v>
      </c>
      <c r="B82">
        <f>[4]p37!B82</f>
        <v>0</v>
      </c>
    </row>
    <row r="83" spans="1:2" x14ac:dyDescent="0.2">
      <c r="A83" t="s">
        <v>252</v>
      </c>
      <c r="B83">
        <f>[4]p37!B83</f>
        <v>0</v>
      </c>
    </row>
    <row r="84" spans="1:2" x14ac:dyDescent="0.2">
      <c r="A84" t="s">
        <v>253</v>
      </c>
      <c r="B84">
        <f>[4]p37!B84</f>
        <v>0</v>
      </c>
    </row>
    <row r="85" spans="1:2" x14ac:dyDescent="0.2">
      <c r="A85" t="s">
        <v>254</v>
      </c>
      <c r="B85">
        <f>[4]p37!B85</f>
        <v>60513</v>
      </c>
    </row>
    <row r="86" spans="1:2" x14ac:dyDescent="0.2">
      <c r="A86" t="s">
        <v>255</v>
      </c>
      <c r="B86">
        <f>[4]p37!B86</f>
        <v>25113</v>
      </c>
    </row>
    <row r="87" spans="1:2" x14ac:dyDescent="0.2">
      <c r="A87" t="s">
        <v>256</v>
      </c>
      <c r="B87">
        <f>[4]p37!B87</f>
        <v>19892</v>
      </c>
    </row>
    <row r="88" spans="1:2" x14ac:dyDescent="0.2">
      <c r="A88" t="s">
        <v>257</v>
      </c>
      <c r="B88">
        <f>[4]p37!B88</f>
        <v>51042</v>
      </c>
    </row>
    <row r="89" spans="1:2" x14ac:dyDescent="0.2">
      <c r="A89" t="s">
        <v>258</v>
      </c>
      <c r="B89">
        <f>[4]p37!B89</f>
        <v>52764</v>
      </c>
    </row>
    <row r="90" spans="1:2" x14ac:dyDescent="0.2">
      <c r="A90" t="s">
        <v>259</v>
      </c>
      <c r="B90">
        <f>[4]p37!B90</f>
        <v>132936</v>
      </c>
    </row>
    <row r="91" spans="1:2" x14ac:dyDescent="0.2">
      <c r="A91" t="s">
        <v>260</v>
      </c>
      <c r="B91">
        <f>[4]p37!B91</f>
        <v>60513</v>
      </c>
    </row>
    <row r="92" spans="1:2" x14ac:dyDescent="0.2">
      <c r="A92" t="s">
        <v>261</v>
      </c>
      <c r="B92">
        <f>[4]p37!B92</f>
        <v>25113</v>
      </c>
    </row>
    <row r="93" spans="1:2" x14ac:dyDescent="0.2">
      <c r="A93" t="s">
        <v>262</v>
      </c>
      <c r="B93">
        <f>[4]p37!B93</f>
        <v>19892</v>
      </c>
    </row>
    <row r="94" spans="1:2" x14ac:dyDescent="0.2">
      <c r="A94" t="s">
        <v>263</v>
      </c>
      <c r="B94">
        <f>[4]p37!B94</f>
        <v>51042</v>
      </c>
    </row>
    <row r="95" spans="1:2" x14ac:dyDescent="0.2">
      <c r="A95" t="s">
        <v>264</v>
      </c>
      <c r="B95">
        <f>[4]p37!B95</f>
        <v>52764</v>
      </c>
    </row>
    <row r="96" spans="1:2" x14ac:dyDescent="0.2">
      <c r="A96" t="s">
        <v>265</v>
      </c>
      <c r="B96">
        <f>[4]p37!B96</f>
        <v>132936</v>
      </c>
    </row>
    <row r="97" spans="1:2" x14ac:dyDescent="0.2">
      <c r="A97" t="s">
        <v>266</v>
      </c>
      <c r="B97">
        <f>[4]p37!B97</f>
        <v>0</v>
      </c>
    </row>
    <row r="98" spans="1:2" x14ac:dyDescent="0.2">
      <c r="A98" t="s">
        <v>267</v>
      </c>
      <c r="B98">
        <f>[4]p37!B98</f>
        <v>0</v>
      </c>
    </row>
    <row r="99" spans="1:2" x14ac:dyDescent="0.2">
      <c r="A99" t="s">
        <v>268</v>
      </c>
      <c r="B99">
        <f>[4]p37!B99</f>
        <v>0</v>
      </c>
    </row>
    <row r="100" spans="1:2" x14ac:dyDescent="0.2">
      <c r="A100" t="s">
        <v>269</v>
      </c>
      <c r="B100">
        <f>[4]p37!B100</f>
        <v>0</v>
      </c>
    </row>
    <row r="101" spans="1:2" x14ac:dyDescent="0.2">
      <c r="A101" t="s">
        <v>270</v>
      </c>
      <c r="B101">
        <f>[4]p37!B101</f>
        <v>0</v>
      </c>
    </row>
    <row r="102" spans="1:2" x14ac:dyDescent="0.2">
      <c r="A102" t="s">
        <v>271</v>
      </c>
      <c r="B102">
        <f>[4]p37!B102</f>
        <v>0</v>
      </c>
    </row>
    <row r="103" spans="1:2" x14ac:dyDescent="0.2">
      <c r="A103" t="s">
        <v>272</v>
      </c>
      <c r="B103">
        <f>[4]p37!B103</f>
        <v>230751138.99527711</v>
      </c>
    </row>
    <row r="104" spans="1:2" x14ac:dyDescent="0.2">
      <c r="A104" t="s">
        <v>273</v>
      </c>
      <c r="B104">
        <f>[4]p37!B104</f>
        <v>9249750.5242114309</v>
      </c>
    </row>
    <row r="105" spans="1:2" x14ac:dyDescent="0.2">
      <c r="A105" t="s">
        <v>274</v>
      </c>
      <c r="B105">
        <f>[4]p37!B105</f>
        <v>6033773.2835503342</v>
      </c>
    </row>
    <row r="106" spans="1:2" x14ac:dyDescent="0.2">
      <c r="A106" t="s">
        <v>275</v>
      </c>
      <c r="B106">
        <f>[4]p37!B106</f>
        <v>1459768.9302212254</v>
      </c>
    </row>
    <row r="107" spans="1:2" x14ac:dyDescent="0.2">
      <c r="A107" t="s">
        <v>276</v>
      </c>
      <c r="B107">
        <f>[4]p37!B107</f>
        <v>2332117.2460135804</v>
      </c>
    </row>
    <row r="108" spans="1:2" x14ac:dyDescent="0.2">
      <c r="A108" t="s">
        <v>277</v>
      </c>
      <c r="B108">
        <f>[4]p37!B108</f>
        <v>5299598.0466252305</v>
      </c>
    </row>
    <row r="109" spans="1:2" x14ac:dyDescent="0.2">
      <c r="A109" t="s">
        <v>278</v>
      </c>
      <c r="B109">
        <f>[4]p37!B109</f>
        <v>1657.6218472831301</v>
      </c>
    </row>
    <row r="110" spans="1:2" x14ac:dyDescent="0.2">
      <c r="A110" t="s">
        <v>279</v>
      </c>
      <c r="B110">
        <f>[4]p37!B110</f>
        <v>254.46497114199715</v>
      </c>
    </row>
    <row r="111" spans="1:2" x14ac:dyDescent="0.2">
      <c r="A111" t="s">
        <v>280</v>
      </c>
      <c r="B111">
        <f>[4]p37!B111</f>
        <v>131.85628330661262</v>
      </c>
    </row>
    <row r="112" spans="1:2" x14ac:dyDescent="0.2">
      <c r="A112" t="s">
        <v>281</v>
      </c>
      <c r="B112">
        <f>[4]p37!B112</f>
        <v>12.245065497595135</v>
      </c>
    </row>
    <row r="113" spans="1:2" x14ac:dyDescent="0.2">
      <c r="A113" t="s">
        <v>282</v>
      </c>
      <c r="B113">
        <f>[4]p37!B113</f>
        <v>14.577458925708495</v>
      </c>
    </row>
    <row r="114" spans="1:2" x14ac:dyDescent="0.2">
      <c r="A114" t="s">
        <v>283</v>
      </c>
      <c r="B114">
        <f>[4]p37!B114</f>
        <v>19.436611900944659</v>
      </c>
    </row>
    <row r="115" spans="1:2" x14ac:dyDescent="0.2">
      <c r="A115" t="s">
        <v>284</v>
      </c>
      <c r="B115">
        <f>[4]p37!B115</f>
        <v>9999968</v>
      </c>
    </row>
    <row r="116" spans="1:2" x14ac:dyDescent="0.2">
      <c r="A116" t="s">
        <v>285</v>
      </c>
      <c r="B116">
        <f>[4]p37!B116</f>
        <v>499999</v>
      </c>
    </row>
    <row r="117" spans="1:2" x14ac:dyDescent="0.2">
      <c r="A117" t="s">
        <v>286</v>
      </c>
      <c r="B117">
        <f>[4]p37!B117</f>
        <v>500003</v>
      </c>
    </row>
    <row r="118" spans="1:2" x14ac:dyDescent="0.2">
      <c r="A118" t="s">
        <v>287</v>
      </c>
      <c r="B118">
        <f>[4]p37!B118</f>
        <v>199999.8</v>
      </c>
    </row>
    <row r="119" spans="1:2" x14ac:dyDescent="0.2">
      <c r="A119" t="s">
        <v>288</v>
      </c>
      <c r="B119">
        <f>[4]p37!B119</f>
        <v>300000</v>
      </c>
    </row>
    <row r="120" spans="1:2" x14ac:dyDescent="0.2">
      <c r="A120" t="s">
        <v>289</v>
      </c>
      <c r="B120">
        <f>[4]p37!B120</f>
        <v>1000000</v>
      </c>
    </row>
    <row r="121" spans="1:2" x14ac:dyDescent="0.2">
      <c r="A121" t="s">
        <v>290</v>
      </c>
      <c r="B121">
        <f>[4]p37!B121</f>
        <v>20767602.509574939</v>
      </c>
    </row>
    <row r="122" spans="1:2" x14ac:dyDescent="0.2">
      <c r="A122" t="s">
        <v>291</v>
      </c>
      <c r="B122">
        <f>[4]p37!B122</f>
        <v>638232.78617058869</v>
      </c>
    </row>
    <row r="123" spans="1:2" x14ac:dyDescent="0.2">
      <c r="A123" t="s">
        <v>292</v>
      </c>
      <c r="B123">
        <f>[4]p37!B123</f>
        <v>0</v>
      </c>
    </row>
    <row r="124" spans="1:2" x14ac:dyDescent="0.2">
      <c r="A124" t="s">
        <v>293</v>
      </c>
      <c r="B124">
        <f>[4]p37!B124</f>
        <v>167873.4269754409</v>
      </c>
    </row>
    <row r="125" spans="1:2" x14ac:dyDescent="0.2">
      <c r="A125" t="s">
        <v>294</v>
      </c>
      <c r="B125">
        <f>[4]p37!B125</f>
        <v>268193.48329156172</v>
      </c>
    </row>
    <row r="126" spans="1:2" x14ac:dyDescent="0.2">
      <c r="A126" t="s">
        <v>295</v>
      </c>
      <c r="B126">
        <f>[4]p37!B126</f>
        <v>304726.88768095075</v>
      </c>
    </row>
    <row r="127" spans="1:2" x14ac:dyDescent="0.2">
      <c r="A127" t="s">
        <v>296</v>
      </c>
      <c r="B127">
        <f>[4]p37!B127</f>
        <v>53318</v>
      </c>
    </row>
    <row r="128" spans="1:2" x14ac:dyDescent="0.2">
      <c r="A128" t="s">
        <v>297</v>
      </c>
      <c r="B128">
        <f>[4]p37!B128</f>
        <v>17700</v>
      </c>
    </row>
    <row r="129" spans="1:2" x14ac:dyDescent="0.2">
      <c r="A129" t="s">
        <v>298</v>
      </c>
      <c r="B129">
        <f>[4]p37!B129</f>
        <v>14811</v>
      </c>
    </row>
    <row r="130" spans="1:2" x14ac:dyDescent="0.2">
      <c r="A130" t="s">
        <v>299</v>
      </c>
      <c r="B130">
        <f>[4]p37!B130</f>
        <v>48032</v>
      </c>
    </row>
    <row r="131" spans="1:2" x14ac:dyDescent="0.2">
      <c r="A131" t="s">
        <v>300</v>
      </c>
      <c r="B131">
        <f>[4]p37!B131</f>
        <v>58535</v>
      </c>
    </row>
    <row r="132" spans="1:2" x14ac:dyDescent="0.2">
      <c r="A132" t="s">
        <v>301</v>
      </c>
      <c r="B132">
        <f>[4]p37!B132</f>
        <v>131325</v>
      </c>
    </row>
    <row r="133" spans="1:2" x14ac:dyDescent="0.2">
      <c r="A133" t="s">
        <v>302</v>
      </c>
      <c r="B133">
        <f>[4]p37!B133</f>
        <v>53318</v>
      </c>
    </row>
    <row r="134" spans="1:2" x14ac:dyDescent="0.2">
      <c r="A134" t="s">
        <v>303</v>
      </c>
      <c r="B134">
        <f>[4]p37!B134</f>
        <v>17700</v>
      </c>
    </row>
    <row r="135" spans="1:2" x14ac:dyDescent="0.2">
      <c r="A135" t="s">
        <v>304</v>
      </c>
      <c r="B135">
        <f>[4]p37!B135</f>
        <v>14811</v>
      </c>
    </row>
    <row r="136" spans="1:2" x14ac:dyDescent="0.2">
      <c r="A136" t="s">
        <v>305</v>
      </c>
      <c r="B136">
        <f>[4]p37!B136</f>
        <v>48032</v>
      </c>
    </row>
    <row r="137" spans="1:2" x14ac:dyDescent="0.2">
      <c r="A137" t="s">
        <v>306</v>
      </c>
      <c r="B137">
        <f>[4]p37!B137</f>
        <v>58535</v>
      </c>
    </row>
    <row r="138" spans="1:2" x14ac:dyDescent="0.2">
      <c r="A138" t="s">
        <v>307</v>
      </c>
      <c r="B138">
        <f>[4]p37!B138</f>
        <v>131325</v>
      </c>
    </row>
    <row r="139" spans="1:2" x14ac:dyDescent="0.2">
      <c r="A139" t="s">
        <v>308</v>
      </c>
      <c r="B139">
        <f>[4]p37!B139</f>
        <v>0</v>
      </c>
    </row>
    <row r="140" spans="1:2" x14ac:dyDescent="0.2">
      <c r="A140" t="s">
        <v>309</v>
      </c>
      <c r="B140">
        <f>[4]p37!B140</f>
        <v>0</v>
      </c>
    </row>
    <row r="141" spans="1:2" x14ac:dyDescent="0.2">
      <c r="A141" t="s">
        <v>310</v>
      </c>
      <c r="B141">
        <f>[4]p37!B141</f>
        <v>0</v>
      </c>
    </row>
    <row r="142" spans="1:2" x14ac:dyDescent="0.2">
      <c r="A142" t="s">
        <v>311</v>
      </c>
      <c r="B142">
        <f>[4]p37!B142</f>
        <v>0</v>
      </c>
    </row>
    <row r="143" spans="1:2" x14ac:dyDescent="0.2">
      <c r="A143" t="s">
        <v>312</v>
      </c>
      <c r="B143">
        <f>[4]p37!B143</f>
        <v>0</v>
      </c>
    </row>
    <row r="144" spans="1:2" x14ac:dyDescent="0.2">
      <c r="A144" t="s">
        <v>313</v>
      </c>
      <c r="B144">
        <f>[4]p37!B144</f>
        <v>0</v>
      </c>
    </row>
    <row r="145" spans="1:2" x14ac:dyDescent="0.2">
      <c r="A145" t="s">
        <v>314</v>
      </c>
      <c r="B145">
        <f>[4]p37!B145</f>
        <v>312541514.29521537</v>
      </c>
    </row>
    <row r="146" spans="1:2" x14ac:dyDescent="0.2">
      <c r="A146" t="s">
        <v>315</v>
      </c>
      <c r="B146">
        <f>[4]p37!B146</f>
        <v>7742876.4543481329</v>
      </c>
    </row>
    <row r="147" spans="1:2" x14ac:dyDescent="0.2">
      <c r="A147" t="s">
        <v>316</v>
      </c>
      <c r="B147">
        <f>[4]p37!B147</f>
        <v>6803035.6115038246</v>
      </c>
    </row>
    <row r="148" spans="1:2" x14ac:dyDescent="0.2">
      <c r="A148" t="s">
        <v>317</v>
      </c>
      <c r="B148">
        <f>[4]p37!B148</f>
        <v>1807000.1355678781</v>
      </c>
    </row>
    <row r="149" spans="1:2" x14ac:dyDescent="0.2">
      <c r="A149" t="s">
        <v>318</v>
      </c>
      <c r="B149">
        <f>[4]p37!B149</f>
        <v>3072740.8356289351</v>
      </c>
    </row>
    <row r="150" spans="1:2" x14ac:dyDescent="0.2">
      <c r="A150" t="s">
        <v>319</v>
      </c>
      <c r="B150">
        <f>[4]p37!B150</f>
        <v>6698460.8470521765</v>
      </c>
    </row>
    <row r="151" spans="1:2" x14ac:dyDescent="0.2">
      <c r="A151" t="s">
        <v>320</v>
      </c>
      <c r="B151">
        <f>[4]p37!B151</f>
        <v>2508.0708615915328</v>
      </c>
    </row>
    <row r="152" spans="1:2" x14ac:dyDescent="0.2">
      <c r="A152" t="s">
        <v>321</v>
      </c>
      <c r="B152">
        <f>[4]p37!B152</f>
        <v>354.34022661605076</v>
      </c>
    </row>
    <row r="153" spans="1:2" x14ac:dyDescent="0.2">
      <c r="A153" t="s">
        <v>322</v>
      </c>
      <c r="B153">
        <f>[4]p37!B153</f>
        <v>199.50563671750828</v>
      </c>
    </row>
    <row r="154" spans="1:2" x14ac:dyDescent="0.2">
      <c r="A154" t="s">
        <v>323</v>
      </c>
      <c r="B154">
        <f>[4]p37!B154</f>
        <v>17.766507304575743</v>
      </c>
    </row>
    <row r="155" spans="1:2" x14ac:dyDescent="0.2">
      <c r="A155" t="s">
        <v>324</v>
      </c>
      <c r="B155">
        <f>[4]p37!B155</f>
        <v>21.150603934018744</v>
      </c>
    </row>
    <row r="156" spans="1:2" x14ac:dyDescent="0.2">
      <c r="A156" t="s">
        <v>325</v>
      </c>
      <c r="B156">
        <f>[4]p37!B156</f>
        <v>27.900805245358328</v>
      </c>
    </row>
    <row r="157" spans="1:2" x14ac:dyDescent="0.2">
      <c r="A157" t="s">
        <v>326</v>
      </c>
      <c r="B157">
        <f>[4]p37!B157</f>
        <v>15000040</v>
      </c>
    </row>
    <row r="158" spans="1:2" x14ac:dyDescent="0.2">
      <c r="A158" t="s">
        <v>327</v>
      </c>
      <c r="B158">
        <f>[4]p37!B158</f>
        <v>499999</v>
      </c>
    </row>
    <row r="159" spans="1:2" x14ac:dyDescent="0.2">
      <c r="A159" t="s">
        <v>328</v>
      </c>
      <c r="B159">
        <f>[4]p37!B159</f>
        <v>500003</v>
      </c>
    </row>
    <row r="160" spans="1:2" x14ac:dyDescent="0.2">
      <c r="A160" t="s">
        <v>329</v>
      </c>
      <c r="B160">
        <f>[4]p37!B160</f>
        <v>249999.75</v>
      </c>
    </row>
    <row r="161" spans="1:2" x14ac:dyDescent="0.2">
      <c r="A161" t="s">
        <v>330</v>
      </c>
      <c r="B161">
        <f>[4]p37!B161</f>
        <v>350000.25</v>
      </c>
    </row>
    <row r="162" spans="1:2" x14ac:dyDescent="0.2">
      <c r="A162" t="s">
        <v>331</v>
      </c>
      <c r="B162">
        <f>[4]p37!B162</f>
        <v>1000000</v>
      </c>
    </row>
    <row r="163" spans="1:2" x14ac:dyDescent="0.2">
      <c r="A163" t="s">
        <v>332</v>
      </c>
      <c r="B163">
        <f>[4]p37!B163</f>
        <v>28128736.286569383</v>
      </c>
    </row>
    <row r="164" spans="1:2" x14ac:dyDescent="0.2">
      <c r="A164" t="s">
        <v>333</v>
      </c>
      <c r="B164">
        <f>[4]p37!B164</f>
        <v>0</v>
      </c>
    </row>
    <row r="165" spans="1:2" x14ac:dyDescent="0.2">
      <c r="A165" t="s">
        <v>334</v>
      </c>
      <c r="B165">
        <f>[4]p37!B165</f>
        <v>625879.27625835186</v>
      </c>
    </row>
    <row r="166" spans="1:2" x14ac:dyDescent="0.2">
      <c r="A166" t="s">
        <v>335</v>
      </c>
      <c r="B166">
        <f>[4]p37!B166</f>
        <v>207805.01559030599</v>
      </c>
    </row>
    <row r="167" spans="1:2" x14ac:dyDescent="0.2">
      <c r="A167" t="s">
        <v>336</v>
      </c>
      <c r="B167">
        <f>[4]p37!B167</f>
        <v>353365.19609732757</v>
      </c>
    </row>
    <row r="168" spans="1:2" x14ac:dyDescent="0.2">
      <c r="A168" t="s">
        <v>337</v>
      </c>
      <c r="B168">
        <f>[4]p37!B168</f>
        <v>0</v>
      </c>
    </row>
    <row r="169" spans="1:2" x14ac:dyDescent="0.2">
      <c r="A169" t="s">
        <v>338</v>
      </c>
      <c r="B169">
        <f>[4]p37!B169</f>
        <v>3</v>
      </c>
    </row>
    <row r="170" spans="1:2" x14ac:dyDescent="0.2">
      <c r="A170" t="s">
        <v>339</v>
      </c>
      <c r="B170">
        <f>[4]p37!B170</f>
        <v>6</v>
      </c>
    </row>
    <row r="171" spans="1:2" x14ac:dyDescent="0.2">
      <c r="A171" t="s">
        <v>340</v>
      </c>
      <c r="B171">
        <f>[4]p37!B171</f>
        <v>333781</v>
      </c>
    </row>
    <row r="172" spans="1:2" x14ac:dyDescent="0.2">
      <c r="A172" t="s">
        <v>341</v>
      </c>
      <c r="B172">
        <f>[4]p37!B172</f>
        <v>8621259.5</v>
      </c>
    </row>
    <row r="173" spans="1:2" x14ac:dyDescent="0.2">
      <c r="A173" t="s">
        <v>342</v>
      </c>
      <c r="B173">
        <f>[4]p37!B173</f>
        <v>32060062.300000004</v>
      </c>
    </row>
    <row r="174" spans="1:2" x14ac:dyDescent="0.2">
      <c r="A174" t="s">
        <v>343</v>
      </c>
      <c r="B174">
        <f>[4]p37!B174</f>
        <v>333781</v>
      </c>
    </row>
    <row r="175" spans="1:2" x14ac:dyDescent="0.2">
      <c r="A175" t="s">
        <v>344</v>
      </c>
      <c r="B175">
        <f>[4]p37!B175</f>
        <v>8621259.5</v>
      </c>
    </row>
    <row r="176" spans="1:2" x14ac:dyDescent="0.2">
      <c r="A176" t="s">
        <v>345</v>
      </c>
      <c r="B176">
        <f>[4]p37!B176</f>
        <v>32060062.300000004</v>
      </c>
    </row>
    <row r="177" spans="1:2" x14ac:dyDescent="0.2">
      <c r="A177" t="s">
        <v>346</v>
      </c>
      <c r="B177">
        <f>[4]p37!B177</f>
        <v>329608</v>
      </c>
    </row>
    <row r="178" spans="1:2" x14ac:dyDescent="0.2">
      <c r="A178" t="s">
        <v>347</v>
      </c>
      <c r="B178">
        <f>[4]p37!B178</f>
        <v>8729892.0257142857</v>
      </c>
    </row>
    <row r="179" spans="1:2" x14ac:dyDescent="0.2">
      <c r="A179" t="s">
        <v>348</v>
      </c>
      <c r="B179">
        <f>[4]p37!B179</f>
        <v>32579316</v>
      </c>
    </row>
    <row r="180" spans="1:2" x14ac:dyDescent="0.2">
      <c r="A180" t="s">
        <v>349</v>
      </c>
      <c r="B180">
        <f>[4]p37!B180</f>
        <v>346924</v>
      </c>
    </row>
    <row r="181" spans="1:2" x14ac:dyDescent="0.2">
      <c r="A181" t="s">
        <v>350</v>
      </c>
      <c r="B181">
        <f>[4]p37!B181</f>
        <v>1907498</v>
      </c>
    </row>
    <row r="182" spans="1:2" x14ac:dyDescent="0.2">
      <c r="A182" t="s">
        <v>351</v>
      </c>
      <c r="B182">
        <f>[4]p37!B182</f>
        <v>7303463</v>
      </c>
    </row>
    <row r="183" spans="1:2" x14ac:dyDescent="0.2">
      <c r="A183" t="s">
        <v>352</v>
      </c>
      <c r="B183">
        <f>[4]p37!B183</f>
        <v>346924</v>
      </c>
    </row>
    <row r="184" spans="1:2" x14ac:dyDescent="0.2">
      <c r="A184" t="s">
        <v>353</v>
      </c>
      <c r="B184">
        <f>[4]p37!B184</f>
        <v>1907498</v>
      </c>
    </row>
    <row r="185" spans="1:2" x14ac:dyDescent="0.2">
      <c r="A185" t="s">
        <v>354</v>
      </c>
      <c r="B185">
        <f>[4]p37!B185</f>
        <v>7303463</v>
      </c>
    </row>
    <row r="186" spans="1:2" x14ac:dyDescent="0.2">
      <c r="A186" t="s">
        <v>355</v>
      </c>
      <c r="B186">
        <f>[4]p37!B186</f>
        <v>342588</v>
      </c>
    </row>
    <row r="187" spans="1:2" x14ac:dyDescent="0.2">
      <c r="A187" t="s">
        <v>356</v>
      </c>
      <c r="B187">
        <f>[4]p37!B187</f>
        <v>1898826</v>
      </c>
    </row>
    <row r="188" spans="1:2" x14ac:dyDescent="0.2">
      <c r="A188" t="s">
        <v>357</v>
      </c>
      <c r="B188">
        <f>[4]p37!B188</f>
        <v>7235049</v>
      </c>
    </row>
    <row r="189" spans="1:2" x14ac:dyDescent="0.2">
      <c r="A189" t="s">
        <v>358</v>
      </c>
      <c r="B189">
        <f>[4]p37!B189</f>
        <v>0</v>
      </c>
    </row>
    <row r="190" spans="1:2" x14ac:dyDescent="0.2">
      <c r="A190" t="s">
        <v>359</v>
      </c>
      <c r="B190">
        <f>[4]p37!B190</f>
        <v>0</v>
      </c>
    </row>
    <row r="191" spans="1:2" x14ac:dyDescent="0.2">
      <c r="A191" t="s">
        <v>360</v>
      </c>
      <c r="B191">
        <f>[4]p37!B191</f>
        <v>0</v>
      </c>
    </row>
    <row r="192" spans="1:2" x14ac:dyDescent="0.2">
      <c r="A192" t="s">
        <v>361</v>
      </c>
      <c r="B192">
        <f>[4]p37!B192</f>
        <v>45391</v>
      </c>
    </row>
    <row r="193" spans="1:2" x14ac:dyDescent="0.2">
      <c r="A193" t="s">
        <v>362</v>
      </c>
      <c r="B193">
        <f>[4]p37!B193</f>
        <v>5532268</v>
      </c>
    </row>
    <row r="194" spans="1:2" x14ac:dyDescent="0.2">
      <c r="A194" t="s">
        <v>363</v>
      </c>
      <c r="B194">
        <f>[4]p37!B194</f>
        <v>121.8802801837133</v>
      </c>
    </row>
    <row r="195" spans="1:2" x14ac:dyDescent="0.2">
      <c r="A195" t="s">
        <v>364</v>
      </c>
      <c r="B195">
        <f>[4]p37!B195</f>
        <v>0</v>
      </c>
    </row>
    <row r="196" spans="1:2" x14ac:dyDescent="0.2">
      <c r="A196" t="s">
        <v>365</v>
      </c>
      <c r="B196">
        <f>[4]p37!B196</f>
        <v>0</v>
      </c>
    </row>
    <row r="197" spans="1:2" x14ac:dyDescent="0.2">
      <c r="A197" t="s">
        <v>366</v>
      </c>
      <c r="B197">
        <f>[4]p37!B197</f>
        <v>0</v>
      </c>
    </row>
    <row r="198" spans="1:2" x14ac:dyDescent="0.2">
      <c r="A198" t="s">
        <v>367</v>
      </c>
      <c r="B198">
        <f>[4]p37!B198</f>
        <v>0</v>
      </c>
    </row>
    <row r="199" spans="1:2" x14ac:dyDescent="0.2">
      <c r="A199" t="s">
        <v>368</v>
      </c>
      <c r="B199">
        <f>[4]p37!B199</f>
        <v>0</v>
      </c>
    </row>
    <row r="200" spans="1:2" x14ac:dyDescent="0.2">
      <c r="A200" t="s">
        <v>369</v>
      </c>
      <c r="B200">
        <f>[4]p37!B200</f>
        <v>0</v>
      </c>
    </row>
    <row r="201" spans="1:2" x14ac:dyDescent="0.2">
      <c r="A201" t="s">
        <v>370</v>
      </c>
      <c r="B201">
        <f>[4]p37!B201</f>
        <v>58068</v>
      </c>
    </row>
    <row r="202" spans="1:2" x14ac:dyDescent="0.2">
      <c r="A202" t="s">
        <v>371</v>
      </c>
      <c r="B202">
        <f>[4]p37!B202</f>
        <v>1541727</v>
      </c>
    </row>
    <row r="203" spans="1:2" x14ac:dyDescent="0.2">
      <c r="A203" t="s">
        <v>372</v>
      </c>
      <c r="B203">
        <f>[4]p37!B203</f>
        <v>26.550371262870254</v>
      </c>
    </row>
    <row r="204" spans="1:2" x14ac:dyDescent="0.2">
      <c r="A204" t="s">
        <v>373</v>
      </c>
      <c r="B204">
        <f>[4]p37!B204</f>
        <v>0</v>
      </c>
    </row>
    <row r="205" spans="1:2" x14ac:dyDescent="0.2">
      <c r="A205" t="s">
        <v>374</v>
      </c>
      <c r="B205">
        <f>[4]p37!B205</f>
        <v>0</v>
      </c>
    </row>
    <row r="206" spans="1:2" x14ac:dyDescent="0.2">
      <c r="A206" t="s">
        <v>375</v>
      </c>
      <c r="B206">
        <f>[4]p37!B206</f>
        <v>0</v>
      </c>
    </row>
    <row r="207" spans="1:2" x14ac:dyDescent="0.2">
      <c r="A207" t="s">
        <v>376</v>
      </c>
      <c r="B207">
        <f>[4]p37!B207</f>
        <v>169063</v>
      </c>
    </row>
    <row r="208" spans="1:2" x14ac:dyDescent="0.2">
      <c r="A208" t="s">
        <v>377</v>
      </c>
      <c r="B208">
        <f>[4]p37!B208</f>
        <v>315585</v>
      </c>
    </row>
    <row r="209" spans="1:2" x14ac:dyDescent="0.2">
      <c r="A209" t="s">
        <v>378</v>
      </c>
      <c r="B209">
        <f>[4]p37!B209</f>
        <v>0</v>
      </c>
    </row>
    <row r="210" spans="1:2" x14ac:dyDescent="0.2">
      <c r="A210" t="s">
        <v>379</v>
      </c>
      <c r="B210">
        <f>[4]p37!B210</f>
        <v>0</v>
      </c>
    </row>
    <row r="211" spans="1:2" x14ac:dyDescent="0.2">
      <c r="A211" t="s">
        <v>380</v>
      </c>
      <c r="B211">
        <f>[4]p37!B211</f>
        <v>644616.9</v>
      </c>
    </row>
    <row r="212" spans="1:2" x14ac:dyDescent="0.2">
      <c r="A212" t="s">
        <v>381</v>
      </c>
      <c r="B212">
        <f>[4]p37!B212</f>
        <v>1070734</v>
      </c>
    </row>
    <row r="213" spans="1:2" x14ac:dyDescent="0.2">
      <c r="A213" t="s">
        <v>382</v>
      </c>
      <c r="B213">
        <f>[4]p37!B213</f>
        <v>33735496.176817141</v>
      </c>
    </row>
    <row r="214" spans="1:2" x14ac:dyDescent="0.2">
      <c r="A214" t="s">
        <v>137</v>
      </c>
      <c r="B214">
        <f>[4]p37!B214</f>
        <v>299600</v>
      </c>
    </row>
    <row r="215" spans="1:2" x14ac:dyDescent="0.2">
      <c r="A215" t="s">
        <v>383</v>
      </c>
      <c r="B215">
        <f>[4]p37!B215</f>
        <v>0</v>
      </c>
    </row>
    <row r="216" spans="1:2" x14ac:dyDescent="0.2">
      <c r="A216" t="s">
        <v>384</v>
      </c>
      <c r="B216">
        <f>[4]p37!B216</f>
        <v>34035096.176817141</v>
      </c>
    </row>
    <row r="217" spans="1:2" x14ac:dyDescent="0.2">
      <c r="A217" t="s">
        <v>385</v>
      </c>
      <c r="B217">
        <f>[4]p37!B217</f>
        <v>14586431</v>
      </c>
    </row>
    <row r="218" spans="1:2" x14ac:dyDescent="0.2">
      <c r="A218" t="s">
        <v>386</v>
      </c>
      <c r="B218">
        <f>[4]p37!B218</f>
        <v>1129264.8999999999</v>
      </c>
    </row>
    <row r="219" spans="1:2" x14ac:dyDescent="0.2">
      <c r="A219" t="s">
        <v>387</v>
      </c>
      <c r="B219">
        <f>[4]p37!B219</f>
        <v>4086641</v>
      </c>
    </row>
    <row r="220" spans="1:2" x14ac:dyDescent="0.2">
      <c r="A220" t="s">
        <v>388</v>
      </c>
      <c r="B220">
        <f>[4]p37!B220</f>
        <v>203459</v>
      </c>
    </row>
    <row r="221" spans="1:2" x14ac:dyDescent="0.2">
      <c r="A221" t="s">
        <v>145</v>
      </c>
      <c r="B221">
        <f>[4]p37!B221</f>
        <v>5200000</v>
      </c>
    </row>
    <row r="222" spans="1:2" x14ac:dyDescent="0.2">
      <c r="A222" t="s">
        <v>146</v>
      </c>
      <c r="B222">
        <f>[4]p37!B222</f>
        <v>1152813</v>
      </c>
    </row>
    <row r="223" spans="1:2" x14ac:dyDescent="0.2">
      <c r="A223" t="s">
        <v>389</v>
      </c>
      <c r="B223">
        <f>[4]p37!B223</f>
        <v>153487</v>
      </c>
    </row>
    <row r="224" spans="1:2" x14ac:dyDescent="0.2">
      <c r="A224" t="s">
        <v>390</v>
      </c>
      <c r="B224">
        <f>[4]p37!B224</f>
        <v>0</v>
      </c>
    </row>
    <row r="225" spans="1:2" x14ac:dyDescent="0.2">
      <c r="A225" t="s">
        <v>391</v>
      </c>
      <c r="B225">
        <f>[4]p37!B225</f>
        <v>0</v>
      </c>
    </row>
    <row r="226" spans="1:2" x14ac:dyDescent="0.2">
      <c r="A226" t="s">
        <v>392</v>
      </c>
      <c r="B226">
        <f>[4]p37!B226</f>
        <v>2300000</v>
      </c>
    </row>
    <row r="227" spans="1:2" x14ac:dyDescent="0.2">
      <c r="A227" t="s">
        <v>152</v>
      </c>
      <c r="B227">
        <f>[4]p37!B227</f>
        <v>160000</v>
      </c>
    </row>
    <row r="228" spans="1:2" x14ac:dyDescent="0.2">
      <c r="A228" t="s">
        <v>393</v>
      </c>
      <c r="B228">
        <f>[4]p37!B228</f>
        <v>0</v>
      </c>
    </row>
    <row r="229" spans="1:2" x14ac:dyDescent="0.2">
      <c r="A229" t="s">
        <v>394</v>
      </c>
      <c r="B229">
        <f>[4]p37!B229</f>
        <v>217143</v>
      </c>
    </row>
    <row r="230" spans="1:2" x14ac:dyDescent="0.2">
      <c r="A230" t="s">
        <v>395</v>
      </c>
      <c r="B230">
        <f>[4]p37!B230</f>
        <v>2425092.8705968875</v>
      </c>
    </row>
    <row r="231" spans="1:2" x14ac:dyDescent="0.2">
      <c r="A231" t="s">
        <v>396</v>
      </c>
      <c r="B231">
        <f>[4]p37!B231</f>
        <v>31614331.770596884</v>
      </c>
    </row>
    <row r="232" spans="1:2" x14ac:dyDescent="0.2">
      <c r="A232" t="s">
        <v>397</v>
      </c>
      <c r="B232">
        <f>[4]p37!B232</f>
        <v>2420764.4062202573</v>
      </c>
    </row>
    <row r="233" spans="1:2" x14ac:dyDescent="0.2">
      <c r="A233" t="s">
        <v>398</v>
      </c>
      <c r="B233">
        <f>[4]p37!B233</f>
        <v>823060</v>
      </c>
    </row>
    <row r="234" spans="1:2" x14ac:dyDescent="0.2">
      <c r="A234" t="s">
        <v>243</v>
      </c>
      <c r="B234">
        <f>[4]p37!B234</f>
        <v>1597704.4062202573</v>
      </c>
    </row>
    <row r="235" spans="1:2" x14ac:dyDescent="0.2">
      <c r="A235" t="s">
        <v>399</v>
      </c>
      <c r="B235">
        <f>[4]p37!B235</f>
        <v>6250000</v>
      </c>
    </row>
    <row r="236" spans="1:2" x14ac:dyDescent="0.2">
      <c r="A236" t="s">
        <v>400</v>
      </c>
      <c r="B236">
        <f>[4]p37!B236</f>
        <v>11666666.666666668</v>
      </c>
    </row>
    <row r="237" spans="1:2" x14ac:dyDescent="0.2">
      <c r="A237" t="s">
        <v>401</v>
      </c>
      <c r="B237">
        <f>[4]p37!B237</f>
        <v>10000000</v>
      </c>
    </row>
    <row r="238" spans="1:2" x14ac:dyDescent="0.2">
      <c r="A238" t="s">
        <v>402</v>
      </c>
      <c r="B238">
        <f>[4]p37!B238</f>
        <v>400</v>
      </c>
    </row>
    <row r="239" spans="1:2" x14ac:dyDescent="0.2">
      <c r="A239" t="s">
        <v>403</v>
      </c>
      <c r="B239">
        <f>[4]p37!B239</f>
        <v>300</v>
      </c>
    </row>
    <row r="240" spans="1:2" x14ac:dyDescent="0.2">
      <c r="A240" t="s">
        <v>404</v>
      </c>
      <c r="B240">
        <f>[4]p37!B240</f>
        <v>1000</v>
      </c>
    </row>
    <row r="241" spans="1:2" x14ac:dyDescent="0.2">
      <c r="A241" t="s">
        <v>405</v>
      </c>
      <c r="B241">
        <f>[4]p37!B241</f>
        <v>1.4</v>
      </c>
    </row>
    <row r="242" spans="1:2" x14ac:dyDescent="0.2">
      <c r="A242" t="s">
        <v>406</v>
      </c>
      <c r="B242">
        <f>[4]p37!B242</f>
        <v>3.8</v>
      </c>
    </row>
    <row r="243" spans="1:2" x14ac:dyDescent="0.2">
      <c r="A243" t="s">
        <v>407</v>
      </c>
      <c r="B243">
        <f>[4]p37!B243</f>
        <v>39183534</v>
      </c>
    </row>
    <row r="244" spans="1:2" x14ac:dyDescent="0.2">
      <c r="A244" t="s">
        <v>408</v>
      </c>
      <c r="B244">
        <f>[4]p37!B244</f>
        <v>7693548</v>
      </c>
    </row>
    <row r="245" spans="1:2" x14ac:dyDescent="0.2">
      <c r="A245" t="s">
        <v>409</v>
      </c>
      <c r="B245">
        <f>[4]p37!B245</f>
        <v>45000</v>
      </c>
    </row>
    <row r="246" spans="1:2" x14ac:dyDescent="0.2">
      <c r="A246" t="s">
        <v>410</v>
      </c>
      <c r="B246">
        <f>[4]p37!B246</f>
        <v>0</v>
      </c>
    </row>
    <row r="247" spans="1:2" x14ac:dyDescent="0.2">
      <c r="A247" t="s">
        <v>411</v>
      </c>
      <c r="B247">
        <f>[4]p37!B247</f>
        <v>4.7</v>
      </c>
    </row>
    <row r="248" spans="1:2" x14ac:dyDescent="0.2">
      <c r="A248" t="s">
        <v>412</v>
      </c>
      <c r="B248">
        <f>[4]p37!B248</f>
        <v>4.7</v>
      </c>
    </row>
    <row r="249" spans="1:2" x14ac:dyDescent="0.2">
      <c r="A249" t="s">
        <v>413</v>
      </c>
      <c r="B249">
        <f>[4]p37!B249</f>
        <v>0</v>
      </c>
    </row>
    <row r="250" spans="1:2" x14ac:dyDescent="0.2">
      <c r="A250" t="s">
        <v>414</v>
      </c>
      <c r="B250">
        <f>[4]p37!B250</f>
        <v>0</v>
      </c>
    </row>
    <row r="251" spans="1:2" x14ac:dyDescent="0.2">
      <c r="A251" t="s">
        <v>415</v>
      </c>
      <c r="B251">
        <f>[4]p37!B251</f>
        <v>0</v>
      </c>
    </row>
    <row r="252" spans="1:2" x14ac:dyDescent="0.2">
      <c r="A252" t="s">
        <v>416</v>
      </c>
      <c r="B252">
        <f>[4]p37!B252</f>
        <v>0</v>
      </c>
    </row>
    <row r="253" spans="1:2" x14ac:dyDescent="0.2">
      <c r="A253" t="s">
        <v>417</v>
      </c>
      <c r="B253">
        <f>[4]p37!B253</f>
        <v>0</v>
      </c>
    </row>
    <row r="254" spans="1:2" x14ac:dyDescent="0.2">
      <c r="A254" t="s">
        <v>418</v>
      </c>
      <c r="B254">
        <f>[4]p37!B254</f>
        <v>0</v>
      </c>
    </row>
    <row r="255" spans="1:2" x14ac:dyDescent="0.2">
      <c r="A255" t="s">
        <v>419</v>
      </c>
      <c r="B255">
        <f>[4]p37!B255</f>
        <v>0</v>
      </c>
    </row>
    <row r="256" spans="1:2" x14ac:dyDescent="0.2">
      <c r="A256" t="s">
        <v>420</v>
      </c>
      <c r="B256">
        <f>[4]p37!B256</f>
        <v>0</v>
      </c>
    </row>
    <row r="257" spans="1:2" x14ac:dyDescent="0.2">
      <c r="A257" t="s">
        <v>421</v>
      </c>
      <c r="B257">
        <f>[4]p37!B257</f>
        <v>0</v>
      </c>
    </row>
    <row r="258" spans="1:2" x14ac:dyDescent="0.2">
      <c r="A258" t="s">
        <v>422</v>
      </c>
      <c r="B258">
        <f>[4]p37!B258</f>
        <v>0</v>
      </c>
    </row>
    <row r="259" spans="1:2" x14ac:dyDescent="0.2">
      <c r="A259" t="s">
        <v>423</v>
      </c>
      <c r="B259">
        <f>[4]p37!B259</f>
        <v>5</v>
      </c>
    </row>
    <row r="260" spans="1:2" x14ac:dyDescent="0.2">
      <c r="A260" t="s">
        <v>1065</v>
      </c>
      <c r="B260">
        <f>[4]p37!B260</f>
        <v>13.728140700468435</v>
      </c>
    </row>
    <row r="261" spans="1:2" x14ac:dyDescent="0.2">
      <c r="A261" t="s">
        <v>1066</v>
      </c>
      <c r="B261">
        <f>[4]p37!B261</f>
        <v>21.118804511541558</v>
      </c>
    </row>
    <row r="262" spans="1:2" x14ac:dyDescent="0.2">
      <c r="A262" t="s">
        <v>227</v>
      </c>
      <c r="B262">
        <f>[4]p37!B262</f>
        <v>88</v>
      </c>
    </row>
    <row r="263" spans="1:2" x14ac:dyDescent="0.2">
      <c r="A263" t="s">
        <v>228</v>
      </c>
      <c r="B263">
        <f>[4]p37!B263</f>
        <v>90</v>
      </c>
    </row>
    <row r="264" spans="1:2" x14ac:dyDescent="0.2">
      <c r="A264" t="s">
        <v>346</v>
      </c>
      <c r="B264">
        <f>[4]p37!B264</f>
        <v>329608</v>
      </c>
    </row>
    <row r="265" spans="1:2" x14ac:dyDescent="0.2">
      <c r="A265" t="s">
        <v>355</v>
      </c>
      <c r="B265">
        <f>[4]p37!B265</f>
        <v>342588</v>
      </c>
    </row>
    <row r="266" spans="1:2" x14ac:dyDescent="0.2">
      <c r="A266" t="s">
        <v>338</v>
      </c>
      <c r="B266">
        <f>[4]p37!B266</f>
        <v>3</v>
      </c>
    </row>
    <row r="267" spans="1:2" x14ac:dyDescent="0.2">
      <c r="A267" t="s">
        <v>339</v>
      </c>
      <c r="B267">
        <f>[4]p37!B267</f>
        <v>6</v>
      </c>
    </row>
    <row r="268" spans="1:2" x14ac:dyDescent="0.2">
      <c r="A268" t="s">
        <v>1067</v>
      </c>
      <c r="B268">
        <f>[4]p37!B268</f>
        <v>791059.2</v>
      </c>
    </row>
    <row r="269" spans="1:2" x14ac:dyDescent="0.2">
      <c r="A269" t="s">
        <v>1068</v>
      </c>
      <c r="B269">
        <f>[4]p37!B269</f>
        <v>1027764</v>
      </c>
    </row>
    <row r="270" spans="1:2" x14ac:dyDescent="0.2">
      <c r="A270" t="s">
        <v>1069</v>
      </c>
      <c r="B270">
        <f>[4]p37!B270</f>
        <v>1375816.9234172932</v>
      </c>
    </row>
    <row r="271" spans="1:2" x14ac:dyDescent="0.2">
      <c r="A271" t="s">
        <v>1070</v>
      </c>
      <c r="B271">
        <f>[4]p37!B271</f>
        <v>0.7655236917350251</v>
      </c>
    </row>
    <row r="272" spans="1:2" x14ac:dyDescent="0.2">
      <c r="A272" t="s">
        <v>1071</v>
      </c>
      <c r="B272">
        <f>[4]p37!B272</f>
        <v>0.85777777615313944</v>
      </c>
    </row>
    <row r="273" spans="1:2" x14ac:dyDescent="0.2">
      <c r="A273" t="s">
        <v>1072</v>
      </c>
      <c r="B273">
        <f>[4]p37!B273</f>
        <v>0.82011242374724169</v>
      </c>
    </row>
    <row r="274" spans="1:2" x14ac:dyDescent="0.2">
      <c r="A274" t="s">
        <v>1073</v>
      </c>
      <c r="B274">
        <f>[4]p37!B274</f>
        <v>0.58548660627134208</v>
      </c>
    </row>
    <row r="275" spans="1:2" x14ac:dyDescent="0.2">
      <c r="A275" t="s">
        <v>1087</v>
      </c>
      <c r="B275">
        <f>[4]p37!B275</f>
        <v>0.84218527520752751</v>
      </c>
    </row>
    <row r="276" spans="1:2" x14ac:dyDescent="0.2">
      <c r="A276" t="s">
        <v>1088</v>
      </c>
      <c r="B276">
        <f>[4]p37!B276</f>
        <v>0.60244994428557841</v>
      </c>
    </row>
    <row r="277" spans="1:2" x14ac:dyDescent="0.2">
      <c r="A277" t="s">
        <v>1091</v>
      </c>
      <c r="B277">
        <f>[4]p37!B277</f>
        <v>2773467.4062202573</v>
      </c>
    </row>
    <row r="278" spans="1:2" x14ac:dyDescent="0.2">
      <c r="A278" t="s">
        <v>1092</v>
      </c>
      <c r="B278">
        <f>[4]p37!B278</f>
        <v>1.6073070522731092</v>
      </c>
    </row>
    <row r="279" spans="1:2" x14ac:dyDescent="0.2">
      <c r="A279" t="s">
        <v>1093</v>
      </c>
      <c r="B279">
        <f>[4]p37!B279</f>
        <v>0.61646251095429005</v>
      </c>
    </row>
    <row r="280" spans="1:2" x14ac:dyDescent="0.2">
      <c r="A280" t="s">
        <v>1094</v>
      </c>
      <c r="B280">
        <f>[4]p37!B280</f>
        <v>0.38353748904571</v>
      </c>
    </row>
    <row r="281" spans="1:2" x14ac:dyDescent="0.2">
      <c r="A281" t="s">
        <v>1099</v>
      </c>
      <c r="B281">
        <f>[4]p37!B281</f>
        <v>0.10032000000000001</v>
      </c>
    </row>
    <row r="282" spans="1:2" x14ac:dyDescent="0.2">
      <c r="A282" t="s">
        <v>1100</v>
      </c>
      <c r="B282">
        <f>[4]p37!B282</f>
        <v>0.12410960578409665</v>
      </c>
    </row>
    <row r="283" spans="1:2" x14ac:dyDescent="0.2">
      <c r="A283" t="s">
        <v>1095</v>
      </c>
      <c r="B283">
        <f>[4]p37!B283</f>
        <v>31489986</v>
      </c>
    </row>
    <row r="284" spans="1:2" x14ac:dyDescent="0.2">
      <c r="A284" t="s">
        <v>1096</v>
      </c>
      <c r="B284">
        <f>[4]p37!B284</f>
        <v>19591767.45691856</v>
      </c>
    </row>
    <row r="285" spans="1:2" x14ac:dyDescent="0.2">
      <c r="A285" t="s">
        <v>1097</v>
      </c>
      <c r="B285">
        <f>[4]p37!B285</f>
        <v>1397650.482802964</v>
      </c>
    </row>
    <row r="286" spans="1:2" x14ac:dyDescent="0.2">
      <c r="A286" t="s">
        <v>1101</v>
      </c>
      <c r="B286">
        <f>[4]p37!B286</f>
        <v>0</v>
      </c>
    </row>
    <row r="287" spans="1:2" x14ac:dyDescent="0.2">
      <c r="A287" t="s">
        <v>1102</v>
      </c>
      <c r="B287">
        <f>[4]p37!B287</f>
        <v>0</v>
      </c>
    </row>
    <row r="288" spans="1:2" x14ac:dyDescent="0.2">
      <c r="A288" t="s">
        <v>1103</v>
      </c>
      <c r="B288">
        <f>[4]p37!B288</f>
        <v>0</v>
      </c>
    </row>
    <row r="289" spans="1:2" x14ac:dyDescent="0.2">
      <c r="A289" t="s">
        <v>1069</v>
      </c>
      <c r="B289">
        <f>[4]p37!B289</f>
        <v>1375816.9234172932</v>
      </c>
    </row>
    <row r="290" spans="1:2" x14ac:dyDescent="0.2">
      <c r="A290" t="s">
        <v>508</v>
      </c>
      <c r="B290">
        <f>[4]p37!B290</f>
        <v>0.10944420566781973</v>
      </c>
    </row>
    <row r="291" spans="1:2" x14ac:dyDescent="0.2">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1192</v>
      </c>
    </row>
    <row r="2" spans="1:11" x14ac:dyDescent="0.2">
      <c r="A2">
        <v>38</v>
      </c>
      <c r="B2" t="s">
        <v>176</v>
      </c>
      <c r="C2" t="s">
        <v>177</v>
      </c>
      <c r="D2" t="s">
        <v>178</v>
      </c>
      <c r="E2" t="s">
        <v>8</v>
      </c>
      <c r="F2" t="s">
        <v>179</v>
      </c>
      <c r="G2" t="s">
        <v>10</v>
      </c>
      <c r="H2" t="s">
        <v>180</v>
      </c>
    </row>
    <row r="3" spans="1:11" x14ac:dyDescent="0.2">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
      <c r="A5" t="s">
        <v>183</v>
      </c>
      <c r="B5">
        <f>[4]p38!B5</f>
        <v>0</v>
      </c>
      <c r="C5">
        <f>[4]p38!C5</f>
        <v>0</v>
      </c>
      <c r="D5">
        <f>[4]p38!D5</f>
        <v>0</v>
      </c>
      <c r="E5">
        <f>[4]p38!E5</f>
        <v>0</v>
      </c>
      <c r="F5">
        <f>[4]p38!F5</f>
        <v>244266</v>
      </c>
      <c r="G5">
        <f>[4]p38!G5</f>
        <v>0</v>
      </c>
      <c r="H5">
        <f>[4]p38!H5</f>
        <v>0</v>
      </c>
      <c r="I5">
        <f>[4]p38!I5</f>
        <v>0</v>
      </c>
      <c r="J5">
        <f>[4]p38!J5</f>
        <v>0</v>
      </c>
      <c r="K5">
        <f>[4]p38!K5</f>
        <v>0</v>
      </c>
    </row>
    <row r="6" spans="1:11" x14ac:dyDescent="0.2">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
      <c r="A7" t="s">
        <v>185</v>
      </c>
      <c r="B7">
        <f>[4]p38!B7</f>
        <v>0</v>
      </c>
      <c r="C7">
        <f>[4]p38!C7</f>
        <v>0</v>
      </c>
      <c r="D7">
        <f>[4]p38!D7</f>
        <v>0</v>
      </c>
      <c r="E7">
        <f>[4]p38!E7</f>
        <v>0</v>
      </c>
      <c r="F7">
        <f>[4]p38!F7</f>
        <v>1439155</v>
      </c>
      <c r="G7">
        <f>[4]p38!G7</f>
        <v>0</v>
      </c>
      <c r="H7">
        <f>[4]p38!H7</f>
        <v>0</v>
      </c>
      <c r="I7">
        <f>[4]p38!I7</f>
        <v>0</v>
      </c>
      <c r="J7">
        <f>[4]p38!J7</f>
        <v>0</v>
      </c>
      <c r="K7">
        <f>[4]p38!K7</f>
        <v>0</v>
      </c>
    </row>
    <row r="8" spans="1:11" x14ac:dyDescent="0.2">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2">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2">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2">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2">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2">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2">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2">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2">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2">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2">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2">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2">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2">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2">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2">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2">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2">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2">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5" thickBot="1" x14ac:dyDescent="0.25">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x14ac:dyDescent="0.2">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2">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x14ac:dyDescent="0.2">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x14ac:dyDescent="0.2">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x14ac:dyDescent="0.2">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x14ac:dyDescent="0.2">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x14ac:dyDescent="0.2">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x14ac:dyDescent="0.2">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2">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2">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2">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2">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
      <c r="A76" t="s">
        <v>437</v>
      </c>
      <c r="B76">
        <f>[4]p38!B76</f>
        <v>0</v>
      </c>
      <c r="C76">
        <f>[4]p38!C76</f>
        <v>0</v>
      </c>
      <c r="D76">
        <f>[4]p38!D76</f>
        <v>0</v>
      </c>
      <c r="E76">
        <f>[4]p38!E76</f>
        <v>0</v>
      </c>
      <c r="F76">
        <f>[4]p38!F76</f>
        <v>0</v>
      </c>
      <c r="G76">
        <f>[4]p38!G76</f>
        <v>0</v>
      </c>
      <c r="H76">
        <f>[4]p38!H76</f>
        <v>0</v>
      </c>
      <c r="I76">
        <f>[4]p38!I76</f>
        <v>0</v>
      </c>
      <c r="J76">
        <f>[4]p38!J76</f>
        <v>0</v>
      </c>
      <c r="K76">
        <f>[4]p38!K76</f>
        <v>0</v>
      </c>
    </row>
    <row r="77" spans="1:13" ht="13.5" thickBot="1" x14ac:dyDescent="0.25">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2">
      <c r="A78" t="s">
        <v>247</v>
      </c>
      <c r="B78">
        <f>[4]p38!B78</f>
        <v>1</v>
      </c>
    </row>
    <row r="79" spans="1:13" x14ac:dyDescent="0.2">
      <c r="A79" t="s">
        <v>248</v>
      </c>
      <c r="B79">
        <f>[4]p38!B79</f>
        <v>45000</v>
      </c>
    </row>
    <row r="80" spans="1:13" x14ac:dyDescent="0.2">
      <c r="A80" t="s">
        <v>249</v>
      </c>
      <c r="B80">
        <f>[4]p38!B80</f>
        <v>45000</v>
      </c>
    </row>
    <row r="81" spans="1:2" x14ac:dyDescent="0.2">
      <c r="A81" t="s">
        <v>250</v>
      </c>
      <c r="B81">
        <f>[4]p38!B81</f>
        <v>0</v>
      </c>
    </row>
    <row r="82" spans="1:2" x14ac:dyDescent="0.2">
      <c r="A82" t="s">
        <v>251</v>
      </c>
      <c r="B82">
        <f>[4]p38!B82</f>
        <v>0</v>
      </c>
    </row>
    <row r="83" spans="1:2" x14ac:dyDescent="0.2">
      <c r="A83" t="s">
        <v>252</v>
      </c>
      <c r="B83">
        <f>[4]p38!B83</f>
        <v>0</v>
      </c>
    </row>
    <row r="84" spans="1:2" x14ac:dyDescent="0.2">
      <c r="A84" t="s">
        <v>253</v>
      </c>
      <c r="B84">
        <f>[4]p38!B84</f>
        <v>0</v>
      </c>
    </row>
    <row r="85" spans="1:2" x14ac:dyDescent="0.2">
      <c r="A85" t="s">
        <v>254</v>
      </c>
      <c r="B85">
        <f>[4]p38!B85</f>
        <v>61045</v>
      </c>
    </row>
    <row r="86" spans="1:2" x14ac:dyDescent="0.2">
      <c r="A86" t="s">
        <v>255</v>
      </c>
      <c r="B86">
        <f>[4]p38!B86</f>
        <v>25245</v>
      </c>
    </row>
    <row r="87" spans="1:2" x14ac:dyDescent="0.2">
      <c r="A87" t="s">
        <v>256</v>
      </c>
      <c r="B87">
        <f>[4]p38!B87</f>
        <v>19813</v>
      </c>
    </row>
    <row r="88" spans="1:2" x14ac:dyDescent="0.2">
      <c r="A88" t="s">
        <v>257</v>
      </c>
      <c r="B88">
        <f>[4]p38!B88</f>
        <v>52428</v>
      </c>
    </row>
    <row r="89" spans="1:2" x14ac:dyDescent="0.2">
      <c r="A89" t="s">
        <v>258</v>
      </c>
      <c r="B89">
        <f>[4]p38!B89</f>
        <v>54034</v>
      </c>
    </row>
    <row r="90" spans="1:2" x14ac:dyDescent="0.2">
      <c r="A90" t="s">
        <v>259</v>
      </c>
      <c r="B90">
        <f>[4]p38!B90</f>
        <v>132162</v>
      </c>
    </row>
    <row r="91" spans="1:2" x14ac:dyDescent="0.2">
      <c r="A91" t="s">
        <v>260</v>
      </c>
      <c r="B91">
        <f>[4]p38!B91</f>
        <v>61045</v>
      </c>
    </row>
    <row r="92" spans="1:2" x14ac:dyDescent="0.2">
      <c r="A92" t="s">
        <v>261</v>
      </c>
      <c r="B92">
        <f>[4]p38!B92</f>
        <v>25245</v>
      </c>
    </row>
    <row r="93" spans="1:2" x14ac:dyDescent="0.2">
      <c r="A93" t="s">
        <v>262</v>
      </c>
      <c r="B93">
        <f>[4]p38!B93</f>
        <v>19813</v>
      </c>
    </row>
    <row r="94" spans="1:2" x14ac:dyDescent="0.2">
      <c r="A94" t="s">
        <v>263</v>
      </c>
      <c r="B94">
        <f>[4]p38!B94</f>
        <v>52428</v>
      </c>
    </row>
    <row r="95" spans="1:2" x14ac:dyDescent="0.2">
      <c r="A95" t="s">
        <v>264</v>
      </c>
      <c r="B95">
        <f>[4]p38!B95</f>
        <v>54034</v>
      </c>
    </row>
    <row r="96" spans="1:2" x14ac:dyDescent="0.2">
      <c r="A96" t="s">
        <v>265</v>
      </c>
      <c r="B96">
        <f>[4]p38!B96</f>
        <v>132162</v>
      </c>
    </row>
    <row r="97" spans="1:2" x14ac:dyDescent="0.2">
      <c r="A97" t="s">
        <v>266</v>
      </c>
      <c r="B97">
        <f>[4]p38!B97</f>
        <v>0</v>
      </c>
    </row>
    <row r="98" spans="1:2" x14ac:dyDescent="0.2">
      <c r="A98" t="s">
        <v>267</v>
      </c>
      <c r="B98">
        <f>[4]p38!B98</f>
        <v>0</v>
      </c>
    </row>
    <row r="99" spans="1:2" x14ac:dyDescent="0.2">
      <c r="A99" t="s">
        <v>268</v>
      </c>
      <c r="B99">
        <f>[4]p38!B99</f>
        <v>0</v>
      </c>
    </row>
    <row r="100" spans="1:2" x14ac:dyDescent="0.2">
      <c r="A100" t="s">
        <v>269</v>
      </c>
      <c r="B100">
        <f>[4]p38!B100</f>
        <v>0</v>
      </c>
    </row>
    <row r="101" spans="1:2" x14ac:dyDescent="0.2">
      <c r="A101" t="s">
        <v>270</v>
      </c>
      <c r="B101">
        <f>[4]p38!B101</f>
        <v>0</v>
      </c>
    </row>
    <row r="102" spans="1:2" x14ac:dyDescent="0.2">
      <c r="A102" t="s">
        <v>271</v>
      </c>
      <c r="B102">
        <f>[4]p38!B102</f>
        <v>0</v>
      </c>
    </row>
    <row r="103" spans="1:2" x14ac:dyDescent="0.2">
      <c r="A103" t="s">
        <v>272</v>
      </c>
      <c r="B103">
        <f>[4]p38!B103</f>
        <v>232779787.48313078</v>
      </c>
    </row>
    <row r="104" spans="1:2" x14ac:dyDescent="0.2">
      <c r="A104" t="s">
        <v>273</v>
      </c>
      <c r="B104">
        <f>[4]p38!B104</f>
        <v>9298369.4494372457</v>
      </c>
    </row>
    <row r="105" spans="1:2" x14ac:dyDescent="0.2">
      <c r="A105" t="s">
        <v>274</v>
      </c>
      <c r="B105">
        <f>[4]p38!B105</f>
        <v>6009810.4799408196</v>
      </c>
    </row>
    <row r="106" spans="1:2" x14ac:dyDescent="0.2">
      <c r="A106" t="s">
        <v>275</v>
      </c>
      <c r="B106">
        <f>[4]p38!B106</f>
        <v>1499407.6539641549</v>
      </c>
    </row>
    <row r="107" spans="1:2" x14ac:dyDescent="0.2">
      <c r="A107" t="s">
        <v>276</v>
      </c>
      <c r="B107">
        <f>[4]p38!B107</f>
        <v>2388250.0051379316</v>
      </c>
    </row>
    <row r="108" spans="1:2" x14ac:dyDescent="0.2">
      <c r="A108" t="s">
        <v>277</v>
      </c>
      <c r="B108">
        <f>[4]p38!B108</f>
        <v>5268741.9287332529</v>
      </c>
    </row>
    <row r="109" spans="1:2" x14ac:dyDescent="0.2">
      <c r="A109" t="s">
        <v>278</v>
      </c>
      <c r="B109">
        <f>[4]p38!B109</f>
        <v>1911.5454599915624</v>
      </c>
    </row>
    <row r="110" spans="1:2" x14ac:dyDescent="0.2">
      <c r="A110" t="s">
        <v>279</v>
      </c>
      <c r="B110">
        <f>[4]p38!B110</f>
        <v>271.07889761676404</v>
      </c>
    </row>
    <row r="111" spans="1:2" x14ac:dyDescent="0.2">
      <c r="A111" t="s">
        <v>280</v>
      </c>
      <c r="B111">
        <f>[4]p38!B111</f>
        <v>148.24627213416781</v>
      </c>
    </row>
    <row r="112" spans="1:2" x14ac:dyDescent="0.2">
      <c r="A112" t="s">
        <v>281</v>
      </c>
      <c r="B112">
        <f>[4]p38!B112</f>
        <v>13.375725269601299</v>
      </c>
    </row>
    <row r="113" spans="1:2" x14ac:dyDescent="0.2">
      <c r="A113" t="s">
        <v>282</v>
      </c>
      <c r="B113">
        <f>[4]p38!B113</f>
        <v>15.845089934758462</v>
      </c>
    </row>
    <row r="114" spans="1:2" x14ac:dyDescent="0.2">
      <c r="A114" t="s">
        <v>283</v>
      </c>
      <c r="B114">
        <f>[4]p38!B114</f>
        <v>20.878038876309688</v>
      </c>
    </row>
    <row r="115" spans="1:2" x14ac:dyDescent="0.2">
      <c r="A115" t="s">
        <v>284</v>
      </c>
      <c r="B115">
        <f>[4]p38!B115</f>
        <v>10000040</v>
      </c>
    </row>
    <row r="116" spans="1:2" x14ac:dyDescent="0.2">
      <c r="A116" t="s">
        <v>285</v>
      </c>
      <c r="B116">
        <f>[4]p38!B116</f>
        <v>500006.40000000002</v>
      </c>
    </row>
    <row r="117" spans="1:2" x14ac:dyDescent="0.2">
      <c r="A117" t="s">
        <v>286</v>
      </c>
      <c r="B117">
        <f>[4]p38!B117</f>
        <v>500003</v>
      </c>
    </row>
    <row r="118" spans="1:2" x14ac:dyDescent="0.2">
      <c r="A118" t="s">
        <v>287</v>
      </c>
      <c r="B118">
        <f>[4]p38!B118</f>
        <v>199999.8</v>
      </c>
    </row>
    <row r="119" spans="1:2" x14ac:dyDescent="0.2">
      <c r="A119" t="s">
        <v>288</v>
      </c>
      <c r="B119">
        <f>[4]p38!B119</f>
        <v>299999.7</v>
      </c>
    </row>
    <row r="120" spans="1:2" x14ac:dyDescent="0.2">
      <c r="A120" t="s">
        <v>289</v>
      </c>
      <c r="B120">
        <f>[4]p38!B120</f>
        <v>1000000</v>
      </c>
    </row>
    <row r="121" spans="1:2" x14ac:dyDescent="0.2">
      <c r="A121" t="s">
        <v>290</v>
      </c>
      <c r="B121">
        <f>[4]p38!B121</f>
        <v>20950180.873481769</v>
      </c>
    </row>
    <row r="122" spans="1:2" x14ac:dyDescent="0.2">
      <c r="A122" t="s">
        <v>291</v>
      </c>
      <c r="B122">
        <f>[4]p38!B122</f>
        <v>641587.4920111699</v>
      </c>
    </row>
    <row r="123" spans="1:2" x14ac:dyDescent="0.2">
      <c r="A123" t="s">
        <v>292</v>
      </c>
      <c r="B123">
        <f>[4]p38!B123</f>
        <v>552902.56415455532</v>
      </c>
    </row>
    <row r="124" spans="1:2" x14ac:dyDescent="0.2">
      <c r="A124" t="s">
        <v>293</v>
      </c>
      <c r="B124">
        <f>[4]p38!B124</f>
        <v>0</v>
      </c>
    </row>
    <row r="125" spans="1:2" x14ac:dyDescent="0.2">
      <c r="A125" t="s">
        <v>294</v>
      </c>
      <c r="B125">
        <f>[4]p38!B125</f>
        <v>0</v>
      </c>
    </row>
    <row r="126" spans="1:2" x14ac:dyDescent="0.2">
      <c r="A126" t="s">
        <v>295</v>
      </c>
      <c r="B126">
        <f>[4]p38!B126</f>
        <v>302952.66090216208</v>
      </c>
    </row>
    <row r="127" spans="1:2" x14ac:dyDescent="0.2">
      <c r="A127" t="s">
        <v>296</v>
      </c>
      <c r="B127">
        <f>[4]p38!B127</f>
        <v>54279</v>
      </c>
    </row>
    <row r="128" spans="1:2" x14ac:dyDescent="0.2">
      <c r="A128" t="s">
        <v>297</v>
      </c>
      <c r="B128">
        <f>[4]p38!B128</f>
        <v>17442</v>
      </c>
    </row>
    <row r="129" spans="1:2" x14ac:dyDescent="0.2">
      <c r="A129" t="s">
        <v>298</v>
      </c>
      <c r="B129">
        <f>[4]p38!B129</f>
        <v>14792</v>
      </c>
    </row>
    <row r="130" spans="1:2" x14ac:dyDescent="0.2">
      <c r="A130" t="s">
        <v>299</v>
      </c>
      <c r="B130">
        <f>[4]p38!B130</f>
        <v>49925</v>
      </c>
    </row>
    <row r="131" spans="1:2" x14ac:dyDescent="0.2">
      <c r="A131" t="s">
        <v>300</v>
      </c>
      <c r="B131">
        <f>[4]p38!B131</f>
        <v>60511</v>
      </c>
    </row>
    <row r="132" spans="1:2" x14ac:dyDescent="0.2">
      <c r="A132" t="s">
        <v>301</v>
      </c>
      <c r="B132">
        <f>[4]p38!B132</f>
        <v>132913</v>
      </c>
    </row>
    <row r="133" spans="1:2" x14ac:dyDescent="0.2">
      <c r="A133" t="s">
        <v>302</v>
      </c>
      <c r="B133">
        <f>[4]p38!B133</f>
        <v>54279</v>
      </c>
    </row>
    <row r="134" spans="1:2" x14ac:dyDescent="0.2">
      <c r="A134" t="s">
        <v>303</v>
      </c>
      <c r="B134">
        <f>[4]p38!B134</f>
        <v>17442</v>
      </c>
    </row>
    <row r="135" spans="1:2" x14ac:dyDescent="0.2">
      <c r="A135" t="s">
        <v>304</v>
      </c>
      <c r="B135">
        <f>[4]p38!B135</f>
        <v>14792</v>
      </c>
    </row>
    <row r="136" spans="1:2" x14ac:dyDescent="0.2">
      <c r="A136" t="s">
        <v>305</v>
      </c>
      <c r="B136">
        <f>[4]p38!B136</f>
        <v>49925</v>
      </c>
    </row>
    <row r="137" spans="1:2" x14ac:dyDescent="0.2">
      <c r="A137" t="s">
        <v>306</v>
      </c>
      <c r="B137">
        <f>[4]p38!B137</f>
        <v>60511</v>
      </c>
    </row>
    <row r="138" spans="1:2" x14ac:dyDescent="0.2">
      <c r="A138" t="s">
        <v>307</v>
      </c>
      <c r="B138">
        <f>[4]p38!B138</f>
        <v>132913</v>
      </c>
    </row>
    <row r="139" spans="1:2" x14ac:dyDescent="0.2">
      <c r="A139" t="s">
        <v>308</v>
      </c>
      <c r="B139">
        <f>[4]p38!B139</f>
        <v>0</v>
      </c>
    </row>
    <row r="140" spans="1:2" x14ac:dyDescent="0.2">
      <c r="A140" t="s">
        <v>309</v>
      </c>
      <c r="B140">
        <f>[4]p38!B140</f>
        <v>0</v>
      </c>
    </row>
    <row r="141" spans="1:2" x14ac:dyDescent="0.2">
      <c r="A141" t="s">
        <v>310</v>
      </c>
      <c r="B141">
        <f>[4]p38!B141</f>
        <v>0</v>
      </c>
    </row>
    <row r="142" spans="1:2" x14ac:dyDescent="0.2">
      <c r="A142" t="s">
        <v>311</v>
      </c>
      <c r="B142">
        <f>[4]p38!B142</f>
        <v>0</v>
      </c>
    </row>
    <row r="143" spans="1:2" x14ac:dyDescent="0.2">
      <c r="A143" t="s">
        <v>312</v>
      </c>
      <c r="B143">
        <f>[4]p38!B143</f>
        <v>0</v>
      </c>
    </row>
    <row r="144" spans="1:2" x14ac:dyDescent="0.2">
      <c r="A144" t="s">
        <v>313</v>
      </c>
      <c r="B144">
        <f>[4]p38!B144</f>
        <v>0</v>
      </c>
    </row>
    <row r="145" spans="1:2" x14ac:dyDescent="0.2">
      <c r="A145" t="s">
        <v>314</v>
      </c>
      <c r="B145">
        <f>[4]p38!B145</f>
        <v>318174741.25867432</v>
      </c>
    </row>
    <row r="146" spans="1:2" x14ac:dyDescent="0.2">
      <c r="A146" t="s">
        <v>315</v>
      </c>
      <c r="B146">
        <f>[4]p38!B146</f>
        <v>7630014.1873864494</v>
      </c>
    </row>
    <row r="147" spans="1:2" x14ac:dyDescent="0.2">
      <c r="A147" t="s">
        <v>316</v>
      </c>
      <c r="B147">
        <f>[4]p38!B147</f>
        <v>6794308.4710934153</v>
      </c>
    </row>
    <row r="148" spans="1:2" x14ac:dyDescent="0.2">
      <c r="A148" t="s">
        <v>317</v>
      </c>
      <c r="B148">
        <f>[4]p38!B148</f>
        <v>1878216.2260207012</v>
      </c>
    </row>
    <row r="149" spans="1:2" x14ac:dyDescent="0.2">
      <c r="A149" t="s">
        <v>318</v>
      </c>
      <c r="B149">
        <f>[4]p38!B149</f>
        <v>3176469.1330783712</v>
      </c>
    </row>
    <row r="150" spans="1:2" x14ac:dyDescent="0.2">
      <c r="A150" t="s">
        <v>319</v>
      </c>
      <c r="B150">
        <f>[4]p38!B150</f>
        <v>6779459.5588368243</v>
      </c>
    </row>
    <row r="151" spans="1:2" x14ac:dyDescent="0.2">
      <c r="A151" t="s">
        <v>320</v>
      </c>
      <c r="B151">
        <f>[4]p38!B151</f>
        <v>2521.7601440572757</v>
      </c>
    </row>
    <row r="152" spans="1:2" x14ac:dyDescent="0.2">
      <c r="A152" t="s">
        <v>321</v>
      </c>
      <c r="B152">
        <f>[4]p38!B152</f>
        <v>370.3601106059902</v>
      </c>
    </row>
    <row r="153" spans="1:2" x14ac:dyDescent="0.2">
      <c r="A153" t="s">
        <v>322</v>
      </c>
      <c r="B153">
        <f>[4]p38!B153</f>
        <v>198.34068548765089</v>
      </c>
    </row>
    <row r="154" spans="1:2" x14ac:dyDescent="0.2">
      <c r="A154" t="s">
        <v>323</v>
      </c>
      <c r="B154">
        <f>[4]p38!B154</f>
        <v>19.00234936671044</v>
      </c>
    </row>
    <row r="155" spans="1:2" x14ac:dyDescent="0.2">
      <c r="A155" t="s">
        <v>324</v>
      </c>
      <c r="B155">
        <f>[4]p38!B155</f>
        <v>22.510475403641596</v>
      </c>
    </row>
    <row r="156" spans="1:2" x14ac:dyDescent="0.2">
      <c r="A156" t="s">
        <v>325</v>
      </c>
      <c r="B156">
        <f>[4]p38!B156</f>
        <v>28.934383641092982</v>
      </c>
    </row>
    <row r="157" spans="1:2" x14ac:dyDescent="0.2">
      <c r="A157" t="s">
        <v>326</v>
      </c>
      <c r="B157">
        <f>[4]p38!B157</f>
        <v>14999971</v>
      </c>
    </row>
    <row r="158" spans="1:2" x14ac:dyDescent="0.2">
      <c r="A158" t="s">
        <v>327</v>
      </c>
      <c r="B158">
        <f>[4]p38!B158</f>
        <v>500006.40000000002</v>
      </c>
    </row>
    <row r="159" spans="1:2" x14ac:dyDescent="0.2">
      <c r="A159" t="s">
        <v>328</v>
      </c>
      <c r="B159">
        <f>[4]p38!B159</f>
        <v>500003</v>
      </c>
    </row>
    <row r="160" spans="1:2" x14ac:dyDescent="0.2">
      <c r="A160" t="s">
        <v>329</v>
      </c>
      <c r="B160">
        <f>[4]p38!B160</f>
        <v>249999.75</v>
      </c>
    </row>
    <row r="161" spans="1:2" x14ac:dyDescent="0.2">
      <c r="A161" t="s">
        <v>330</v>
      </c>
      <c r="B161">
        <f>[4]p38!B161</f>
        <v>349999.65</v>
      </c>
    </row>
    <row r="162" spans="1:2" x14ac:dyDescent="0.2">
      <c r="A162" t="s">
        <v>331</v>
      </c>
      <c r="B162">
        <f>[4]p38!B162</f>
        <v>1000000</v>
      </c>
    </row>
    <row r="163" spans="1:2" x14ac:dyDescent="0.2">
      <c r="A163" t="s">
        <v>332</v>
      </c>
      <c r="B163">
        <f>[4]p38!B163</f>
        <v>0</v>
      </c>
    </row>
    <row r="164" spans="1:2" x14ac:dyDescent="0.2">
      <c r="A164" t="s">
        <v>333</v>
      </c>
      <c r="B164">
        <f>[4]p38!B164</f>
        <v>526470.97892966494</v>
      </c>
    </row>
    <row r="165" spans="1:2" x14ac:dyDescent="0.2">
      <c r="A165" t="s">
        <v>334</v>
      </c>
      <c r="B165">
        <f>[4]p38!B165</f>
        <v>625076.37934059417</v>
      </c>
    </row>
    <row r="166" spans="1:2" x14ac:dyDescent="0.2">
      <c r="A166" t="s">
        <v>335</v>
      </c>
      <c r="B166">
        <f>[4]p38!B166</f>
        <v>215994.86599238063</v>
      </c>
    </row>
    <row r="167" spans="1:2" x14ac:dyDescent="0.2">
      <c r="A167" t="s">
        <v>336</v>
      </c>
      <c r="B167">
        <f>[4]p38!B167</f>
        <v>365293.95030401275</v>
      </c>
    </row>
    <row r="168" spans="1:2" x14ac:dyDescent="0.2">
      <c r="A168" t="s">
        <v>337</v>
      </c>
      <c r="B168">
        <f>[4]p38!B168</f>
        <v>389818.92463311739</v>
      </c>
    </row>
    <row r="169" spans="1:2" x14ac:dyDescent="0.2">
      <c r="A169" t="s">
        <v>338</v>
      </c>
      <c r="B169">
        <f>[4]p38!B169</f>
        <v>5</v>
      </c>
    </row>
    <row r="170" spans="1:2" x14ac:dyDescent="0.2">
      <c r="A170" t="s">
        <v>339</v>
      </c>
      <c r="B170">
        <f>[4]p38!B170</f>
        <v>1</v>
      </c>
    </row>
    <row r="171" spans="1:2" x14ac:dyDescent="0.2">
      <c r="A171" t="s">
        <v>340</v>
      </c>
      <c r="B171">
        <f>[4]p38!B171</f>
        <v>325000</v>
      </c>
    </row>
    <row r="172" spans="1:2" x14ac:dyDescent="0.2">
      <c r="A172" t="s">
        <v>341</v>
      </c>
      <c r="B172">
        <f>[4]p38!B172</f>
        <v>1034784.8678571429</v>
      </c>
    </row>
    <row r="173" spans="1:2" x14ac:dyDescent="0.2">
      <c r="A173" t="s">
        <v>342</v>
      </c>
      <c r="B173">
        <f>[4]p38!B173</f>
        <v>3846482.1321428572</v>
      </c>
    </row>
    <row r="174" spans="1:2" x14ac:dyDescent="0.2">
      <c r="A174" t="s">
        <v>343</v>
      </c>
      <c r="B174">
        <f>[4]p38!B174</f>
        <v>325000</v>
      </c>
    </row>
    <row r="175" spans="1:2" x14ac:dyDescent="0.2">
      <c r="A175" t="s">
        <v>344</v>
      </c>
      <c r="B175">
        <f>[4]p38!B175</f>
        <v>1034784.8678571429</v>
      </c>
    </row>
    <row r="176" spans="1:2" x14ac:dyDescent="0.2">
      <c r="A176" t="s">
        <v>345</v>
      </c>
      <c r="B176">
        <f>[4]p38!B176</f>
        <v>3846482.1321428572</v>
      </c>
    </row>
    <row r="177" spans="1:2" x14ac:dyDescent="0.2">
      <c r="A177" t="s">
        <v>346</v>
      </c>
      <c r="B177">
        <f>[4]p38!B177</f>
        <v>320938</v>
      </c>
    </row>
    <row r="178" spans="1:2" x14ac:dyDescent="0.2">
      <c r="A178" t="s">
        <v>347</v>
      </c>
      <c r="B178">
        <f>[4]p38!B178</f>
        <v>1041287.5283116886</v>
      </c>
    </row>
    <row r="179" spans="1:2" x14ac:dyDescent="0.2">
      <c r="A179" t="s">
        <v>348</v>
      </c>
      <c r="B179">
        <f>[4]p38!B179</f>
        <v>3979346.32</v>
      </c>
    </row>
    <row r="180" spans="1:2" x14ac:dyDescent="0.2">
      <c r="A180" t="s">
        <v>349</v>
      </c>
      <c r="B180">
        <f>[4]p38!B180</f>
        <v>325000</v>
      </c>
    </row>
    <row r="181" spans="1:2" x14ac:dyDescent="0.2">
      <c r="A181" t="s">
        <v>350</v>
      </c>
      <c r="B181">
        <f>[4]p38!B181</f>
        <v>197467600</v>
      </c>
    </row>
    <row r="182" spans="1:2" x14ac:dyDescent="0.2">
      <c r="A182" t="s">
        <v>351</v>
      </c>
      <c r="B182">
        <f>[4]p38!B182</f>
        <v>585800600</v>
      </c>
    </row>
    <row r="183" spans="1:2" x14ac:dyDescent="0.2">
      <c r="A183" t="s">
        <v>352</v>
      </c>
      <c r="B183">
        <f>[4]p38!B183</f>
        <v>325000</v>
      </c>
    </row>
    <row r="184" spans="1:2" x14ac:dyDescent="0.2">
      <c r="A184" t="s">
        <v>353</v>
      </c>
      <c r="B184">
        <f>[4]p38!B184</f>
        <v>197467600</v>
      </c>
    </row>
    <row r="185" spans="1:2" x14ac:dyDescent="0.2">
      <c r="A185" t="s">
        <v>354</v>
      </c>
      <c r="B185">
        <f>[4]p38!B185</f>
        <v>585800600</v>
      </c>
    </row>
    <row r="186" spans="1:2" x14ac:dyDescent="0.2">
      <c r="A186" t="s">
        <v>355</v>
      </c>
      <c r="B186">
        <f>[4]p38!B186</f>
        <v>320938</v>
      </c>
    </row>
    <row r="187" spans="1:2" x14ac:dyDescent="0.2">
      <c r="A187" t="s">
        <v>356</v>
      </c>
      <c r="B187">
        <f>[4]p38!B187</f>
        <v>196044033.58988765</v>
      </c>
    </row>
    <row r="188" spans="1:2" x14ac:dyDescent="0.2">
      <c r="A188" t="s">
        <v>357</v>
      </c>
      <c r="B188">
        <f>[4]p38!B188</f>
        <v>578874075</v>
      </c>
    </row>
    <row r="189" spans="1:2" x14ac:dyDescent="0.2">
      <c r="A189" t="s">
        <v>358</v>
      </c>
      <c r="B189">
        <f>[4]p38!B189</f>
        <v>0</v>
      </c>
    </row>
    <row r="190" spans="1:2" x14ac:dyDescent="0.2">
      <c r="A190" t="s">
        <v>359</v>
      </c>
      <c r="B190">
        <f>[4]p38!B190</f>
        <v>0</v>
      </c>
    </row>
    <row r="191" spans="1:2" x14ac:dyDescent="0.2">
      <c r="A191" t="s">
        <v>360</v>
      </c>
      <c r="B191">
        <f>[4]p38!B191</f>
        <v>0</v>
      </c>
    </row>
    <row r="192" spans="1:2" x14ac:dyDescent="0.2">
      <c r="A192" t="s">
        <v>361</v>
      </c>
      <c r="B192">
        <f>[4]p38!B192</f>
        <v>25664</v>
      </c>
    </row>
    <row r="193" spans="1:2" x14ac:dyDescent="0.2">
      <c r="A193" t="s">
        <v>362</v>
      </c>
      <c r="B193">
        <f>[4]p38!B193</f>
        <v>385455.07</v>
      </c>
    </row>
    <row r="194" spans="1:2" x14ac:dyDescent="0.2">
      <c r="A194" t="s">
        <v>363</v>
      </c>
      <c r="B194">
        <f>[4]p38!B194</f>
        <v>15.019283076923079</v>
      </c>
    </row>
    <row r="195" spans="1:2" x14ac:dyDescent="0.2">
      <c r="A195" t="s">
        <v>364</v>
      </c>
      <c r="B195">
        <f>[4]p38!B195</f>
        <v>8809</v>
      </c>
    </row>
    <row r="196" spans="1:2" x14ac:dyDescent="0.2">
      <c r="A196" t="s">
        <v>365</v>
      </c>
      <c r="B196">
        <f>[4]p38!B196</f>
        <v>152653.26999999999</v>
      </c>
    </row>
    <row r="197" spans="1:2" x14ac:dyDescent="0.2">
      <c r="A197" t="s">
        <v>366</v>
      </c>
      <c r="B197">
        <f>[4]p38!B197</f>
        <v>17.32928307692308</v>
      </c>
    </row>
    <row r="198" spans="1:2" x14ac:dyDescent="0.2">
      <c r="A198" t="s">
        <v>367</v>
      </c>
      <c r="B198">
        <f>[4]p38!B198</f>
        <v>0</v>
      </c>
    </row>
    <row r="199" spans="1:2" x14ac:dyDescent="0.2">
      <c r="A199" t="s">
        <v>368</v>
      </c>
      <c r="B199">
        <f>[4]p38!B199</f>
        <v>0</v>
      </c>
    </row>
    <row r="200" spans="1:2" x14ac:dyDescent="0.2">
      <c r="A200" t="s">
        <v>369</v>
      </c>
      <c r="B200">
        <f>[4]p38!B200</f>
        <v>0</v>
      </c>
    </row>
    <row r="201" spans="1:2" x14ac:dyDescent="0.2">
      <c r="A201" t="s">
        <v>370</v>
      </c>
      <c r="B201">
        <f>[4]p38!B201</f>
        <v>53206</v>
      </c>
    </row>
    <row r="202" spans="1:2" x14ac:dyDescent="0.2">
      <c r="A202" t="s">
        <v>371</v>
      </c>
      <c r="B202">
        <f>[4]p38!B202</f>
        <v>128229420</v>
      </c>
    </row>
    <row r="203" spans="1:2" x14ac:dyDescent="0.2">
      <c r="A203" t="s">
        <v>372</v>
      </c>
      <c r="B203">
        <f>[4]p38!B203</f>
        <v>2410.0559999999996</v>
      </c>
    </row>
    <row r="204" spans="1:2" x14ac:dyDescent="0.2">
      <c r="A204" t="s">
        <v>373</v>
      </c>
      <c r="B204">
        <f>[4]p38!B204</f>
        <v>0</v>
      </c>
    </row>
    <row r="205" spans="1:2" x14ac:dyDescent="0.2">
      <c r="A205" t="s">
        <v>374</v>
      </c>
      <c r="B205">
        <f>[4]p38!B205</f>
        <v>0</v>
      </c>
    </row>
    <row r="206" spans="1:2" x14ac:dyDescent="0.2">
      <c r="A206" t="s">
        <v>375</v>
      </c>
      <c r="B206">
        <f>[4]p38!B206</f>
        <v>0</v>
      </c>
    </row>
    <row r="207" spans="1:2" x14ac:dyDescent="0.2">
      <c r="A207" t="s">
        <v>376</v>
      </c>
      <c r="B207">
        <f>[4]p38!B207</f>
        <v>173060</v>
      </c>
    </row>
    <row r="208" spans="1:2" x14ac:dyDescent="0.2">
      <c r="A208" t="s">
        <v>377</v>
      </c>
      <c r="B208">
        <f>[4]p38!B208</f>
        <v>323046</v>
      </c>
    </row>
    <row r="209" spans="1:2" x14ac:dyDescent="0.2">
      <c r="A209" t="s">
        <v>378</v>
      </c>
      <c r="B209">
        <f>[4]p38!B209</f>
        <v>0</v>
      </c>
    </row>
    <row r="210" spans="1:2" x14ac:dyDescent="0.2">
      <c r="A210" t="s">
        <v>379</v>
      </c>
      <c r="B210">
        <f>[4]p38!B210</f>
        <v>0</v>
      </c>
    </row>
    <row r="211" spans="1:2" x14ac:dyDescent="0.2">
      <c r="A211" t="s">
        <v>380</v>
      </c>
      <c r="B211">
        <f>[4]p38!B211</f>
        <v>715982.7</v>
      </c>
    </row>
    <row r="212" spans="1:2" x14ac:dyDescent="0.2">
      <c r="A212" t="s">
        <v>381</v>
      </c>
      <c r="B212">
        <f>[4]p38!B212</f>
        <v>1096047</v>
      </c>
    </row>
    <row r="213" spans="1:2" x14ac:dyDescent="0.2">
      <c r="A213" t="s">
        <v>382</v>
      </c>
      <c r="B213">
        <f>[4]p38!B213</f>
        <v>33813644.034741722</v>
      </c>
    </row>
    <row r="214" spans="1:2" x14ac:dyDescent="0.2">
      <c r="A214" t="s">
        <v>137</v>
      </c>
      <c r="B214">
        <f>[4]p38!B214</f>
        <v>338380</v>
      </c>
    </row>
    <row r="215" spans="1:2" x14ac:dyDescent="0.2">
      <c r="A215" t="s">
        <v>383</v>
      </c>
      <c r="B215">
        <f>[4]p38!B215</f>
        <v>0</v>
      </c>
    </row>
    <row r="216" spans="1:2" x14ac:dyDescent="0.2">
      <c r="A216" t="s">
        <v>384</v>
      </c>
      <c r="B216">
        <f>[4]p38!B216</f>
        <v>34152024.034741722</v>
      </c>
    </row>
    <row r="217" spans="1:2" x14ac:dyDescent="0.2">
      <c r="A217" t="s">
        <v>385</v>
      </c>
      <c r="B217">
        <f>[4]p38!B217</f>
        <v>15530754</v>
      </c>
    </row>
    <row r="218" spans="1:2" x14ac:dyDescent="0.2">
      <c r="A218" t="s">
        <v>386</v>
      </c>
      <c r="B218">
        <f>[4]p38!B218</f>
        <v>1212088.7</v>
      </c>
    </row>
    <row r="219" spans="1:2" x14ac:dyDescent="0.2">
      <c r="A219" t="s">
        <v>387</v>
      </c>
      <c r="B219">
        <f>[4]p38!B219</f>
        <v>4038345</v>
      </c>
    </row>
    <row r="220" spans="1:2" x14ac:dyDescent="0.2">
      <c r="A220" t="s">
        <v>388</v>
      </c>
      <c r="B220">
        <f>[4]p38!B220</f>
        <v>187679</v>
      </c>
    </row>
    <row r="221" spans="1:2" x14ac:dyDescent="0.2">
      <c r="A221" t="s">
        <v>145</v>
      </c>
      <c r="B221">
        <f>[4]p38!B221</f>
        <v>5200000</v>
      </c>
    </row>
    <row r="222" spans="1:2" x14ac:dyDescent="0.2">
      <c r="A222" t="s">
        <v>146</v>
      </c>
      <c r="B222">
        <f>[4]p38!B222</f>
        <v>1196619</v>
      </c>
    </row>
    <row r="223" spans="1:2" x14ac:dyDescent="0.2">
      <c r="A223" t="s">
        <v>389</v>
      </c>
      <c r="B223">
        <f>[4]p38!B223</f>
        <v>199062</v>
      </c>
    </row>
    <row r="224" spans="1:2" x14ac:dyDescent="0.2">
      <c r="A224" t="s">
        <v>390</v>
      </c>
      <c r="B224">
        <f>[4]p38!B224</f>
        <v>1818823.65</v>
      </c>
    </row>
    <row r="225" spans="1:2" x14ac:dyDescent="0.2">
      <c r="A225" t="s">
        <v>391</v>
      </c>
      <c r="B225">
        <f>[4]p38!B225</f>
        <v>0</v>
      </c>
    </row>
    <row r="226" spans="1:2" x14ac:dyDescent="0.2">
      <c r="A226" t="s">
        <v>392</v>
      </c>
      <c r="B226">
        <f>[4]p38!B226</f>
        <v>2300000</v>
      </c>
    </row>
    <row r="227" spans="1:2" x14ac:dyDescent="0.2">
      <c r="A227" t="s">
        <v>152</v>
      </c>
      <c r="B227">
        <f>[4]p38!B227</f>
        <v>160000</v>
      </c>
    </row>
    <row r="228" spans="1:2" x14ac:dyDescent="0.2">
      <c r="A228" t="s">
        <v>393</v>
      </c>
      <c r="B228">
        <f>[4]p38!B228</f>
        <v>0</v>
      </c>
    </row>
    <row r="229" spans="1:2" x14ac:dyDescent="0.2">
      <c r="A229" t="s">
        <v>394</v>
      </c>
      <c r="B229">
        <f>[4]p38!B229</f>
        <v>219018</v>
      </c>
    </row>
    <row r="230" spans="1:2" x14ac:dyDescent="0.2">
      <c r="A230" t="s">
        <v>395</v>
      </c>
      <c r="B230">
        <f>[4]p38!B230</f>
        <v>1994411.672006384</v>
      </c>
    </row>
    <row r="231" spans="1:2" x14ac:dyDescent="0.2">
      <c r="A231" t="s">
        <v>396</v>
      </c>
      <c r="B231">
        <f>[4]p38!B231</f>
        <v>34056801.022006385</v>
      </c>
    </row>
    <row r="232" spans="1:2" x14ac:dyDescent="0.2">
      <c r="A232" t="s">
        <v>397</v>
      </c>
      <c r="B232">
        <f>[4]p38!B232</f>
        <v>95223.012735337019</v>
      </c>
    </row>
    <row r="233" spans="1:2" x14ac:dyDescent="0.2">
      <c r="A233" t="s">
        <v>398</v>
      </c>
      <c r="B233">
        <f>[4]p38!B233</f>
        <v>32376</v>
      </c>
    </row>
    <row r="234" spans="1:2" x14ac:dyDescent="0.2">
      <c r="A234" t="s">
        <v>243</v>
      </c>
      <c r="B234">
        <f>[4]p38!B234</f>
        <v>62847.012735337019</v>
      </c>
    </row>
    <row r="235" spans="1:2" x14ac:dyDescent="0.2">
      <c r="A235" t="s">
        <v>399</v>
      </c>
      <c r="B235">
        <f>[4]p38!B235</f>
        <v>6250000</v>
      </c>
    </row>
    <row r="236" spans="1:2" x14ac:dyDescent="0.2">
      <c r="A236" t="s">
        <v>400</v>
      </c>
      <c r="B236">
        <f>[4]p38!B236</f>
        <v>11666666.666666668</v>
      </c>
    </row>
    <row r="237" spans="1:2" x14ac:dyDescent="0.2">
      <c r="A237" t="s">
        <v>401</v>
      </c>
      <c r="B237">
        <f>[4]p38!B237</f>
        <v>10000000</v>
      </c>
    </row>
    <row r="238" spans="1:2" x14ac:dyDescent="0.2">
      <c r="A238" t="s">
        <v>402</v>
      </c>
      <c r="B238">
        <f>[4]p38!B238</f>
        <v>400</v>
      </c>
    </row>
    <row r="239" spans="1:2" x14ac:dyDescent="0.2">
      <c r="A239" t="s">
        <v>403</v>
      </c>
      <c r="B239">
        <f>[4]p38!B239</f>
        <v>300</v>
      </c>
    </row>
    <row r="240" spans="1:2" x14ac:dyDescent="0.2">
      <c r="A240" t="s">
        <v>404</v>
      </c>
      <c r="B240">
        <f>[4]p38!B240</f>
        <v>1000</v>
      </c>
    </row>
    <row r="241" spans="1:2" x14ac:dyDescent="0.2">
      <c r="A241" t="s">
        <v>405</v>
      </c>
      <c r="B241">
        <f>[4]p38!B241</f>
        <v>1.4</v>
      </c>
    </row>
    <row r="242" spans="1:2" x14ac:dyDescent="0.2">
      <c r="A242" t="s">
        <v>406</v>
      </c>
      <c r="B242">
        <f>[4]p38!B242</f>
        <v>3.8</v>
      </c>
    </row>
    <row r="243" spans="1:2" x14ac:dyDescent="0.2">
      <c r="A243" t="s">
        <v>407</v>
      </c>
      <c r="B243">
        <f>[4]p38!B243</f>
        <v>39309228</v>
      </c>
    </row>
    <row r="244" spans="1:2" x14ac:dyDescent="0.2">
      <c r="A244" t="s">
        <v>408</v>
      </c>
      <c r="B244">
        <f>[4]p38!B244</f>
        <v>6622623</v>
      </c>
    </row>
    <row r="245" spans="1:2" x14ac:dyDescent="0.2">
      <c r="A245" t="s">
        <v>409</v>
      </c>
      <c r="B245">
        <f>[4]p38!B245</f>
        <v>60000</v>
      </c>
    </row>
    <row r="246" spans="1:2" x14ac:dyDescent="0.2">
      <c r="A246" t="s">
        <v>410</v>
      </c>
      <c r="B246">
        <f>[4]p38!B246</f>
        <v>0</v>
      </c>
    </row>
    <row r="247" spans="1:2" x14ac:dyDescent="0.2">
      <c r="A247" t="s">
        <v>411</v>
      </c>
      <c r="B247">
        <f>[4]p38!B247</f>
        <v>4.8</v>
      </c>
    </row>
    <row r="248" spans="1:2" x14ac:dyDescent="0.2">
      <c r="A248" t="s">
        <v>412</v>
      </c>
      <c r="B248">
        <f>[4]p38!B248</f>
        <v>4.8</v>
      </c>
    </row>
    <row r="249" spans="1:2" x14ac:dyDescent="0.2">
      <c r="A249" t="s">
        <v>413</v>
      </c>
      <c r="B249">
        <f>[4]p38!B249</f>
        <v>0</v>
      </c>
    </row>
    <row r="250" spans="1:2" x14ac:dyDescent="0.2">
      <c r="A250" t="s">
        <v>414</v>
      </c>
      <c r="B250">
        <f>[4]p38!B250</f>
        <v>0</v>
      </c>
    </row>
    <row r="251" spans="1:2" x14ac:dyDescent="0.2">
      <c r="A251" t="s">
        <v>415</v>
      </c>
      <c r="B251">
        <f>[4]p38!B251</f>
        <v>0</v>
      </c>
    </row>
    <row r="252" spans="1:2" x14ac:dyDescent="0.2">
      <c r="A252" t="s">
        <v>416</v>
      </c>
      <c r="B252">
        <f>[4]p38!B252</f>
        <v>0</v>
      </c>
    </row>
    <row r="253" spans="1:2" x14ac:dyDescent="0.2">
      <c r="A253" t="s">
        <v>417</v>
      </c>
      <c r="B253">
        <f>[4]p38!B253</f>
        <v>0</v>
      </c>
    </row>
    <row r="254" spans="1:2" x14ac:dyDescent="0.2">
      <c r="A254" t="s">
        <v>418</v>
      </c>
      <c r="B254">
        <f>[4]p38!B254</f>
        <v>0</v>
      </c>
    </row>
    <row r="255" spans="1:2" x14ac:dyDescent="0.2">
      <c r="A255" t="s">
        <v>419</v>
      </c>
      <c r="B255">
        <f>[4]p38!B255</f>
        <v>0</v>
      </c>
    </row>
    <row r="256" spans="1:2" x14ac:dyDescent="0.2">
      <c r="A256" t="s">
        <v>420</v>
      </c>
      <c r="B256">
        <f>[4]p38!B256</f>
        <v>0</v>
      </c>
    </row>
    <row r="257" spans="1:2" x14ac:dyDescent="0.2">
      <c r="A257" t="s">
        <v>421</v>
      </c>
      <c r="B257">
        <f>[4]p38!B257</f>
        <v>0</v>
      </c>
    </row>
    <row r="258" spans="1:2" x14ac:dyDescent="0.2">
      <c r="A258" t="s">
        <v>422</v>
      </c>
      <c r="B258">
        <f>[4]p38!B258</f>
        <v>0</v>
      </c>
    </row>
    <row r="259" spans="1:2" x14ac:dyDescent="0.2">
      <c r="A259" t="s">
        <v>423</v>
      </c>
      <c r="B259">
        <f>[4]p38!B259</f>
        <v>5</v>
      </c>
    </row>
    <row r="260" spans="1:2" x14ac:dyDescent="0.2">
      <c r="A260" t="s">
        <v>1065</v>
      </c>
      <c r="B260">
        <f>[4]p38!B260</f>
        <v>15.695078926479036</v>
      </c>
    </row>
    <row r="261" spans="1:2" x14ac:dyDescent="0.2">
      <c r="A261" t="s">
        <v>1066</v>
      </c>
      <c r="B261">
        <f>[4]p38!B261</f>
        <v>20.266229271347239</v>
      </c>
    </row>
    <row r="262" spans="1:2" x14ac:dyDescent="0.2">
      <c r="A262" t="s">
        <v>227</v>
      </c>
      <c r="B262">
        <f>[4]p38!B262</f>
        <v>89</v>
      </c>
    </row>
    <row r="263" spans="1:2" x14ac:dyDescent="0.2">
      <c r="A263" t="s">
        <v>228</v>
      </c>
      <c r="B263">
        <f>[4]p38!B263</f>
        <v>89</v>
      </c>
    </row>
    <row r="264" spans="1:2" x14ac:dyDescent="0.2">
      <c r="A264" t="s">
        <v>346</v>
      </c>
      <c r="B264">
        <f>[4]p38!B264</f>
        <v>320938</v>
      </c>
    </row>
    <row r="265" spans="1:2" x14ac:dyDescent="0.2">
      <c r="A265" t="s">
        <v>355</v>
      </c>
      <c r="B265">
        <f>[4]p38!B265</f>
        <v>320938</v>
      </c>
    </row>
    <row r="266" spans="1:2" x14ac:dyDescent="0.2">
      <c r="A266" t="s">
        <v>338</v>
      </c>
      <c r="B266">
        <f>[4]p38!B266</f>
        <v>5</v>
      </c>
    </row>
    <row r="267" spans="1:2" x14ac:dyDescent="0.2">
      <c r="A267" t="s">
        <v>339</v>
      </c>
      <c r="B267">
        <f>[4]p38!B267</f>
        <v>1</v>
      </c>
    </row>
    <row r="268" spans="1:2" x14ac:dyDescent="0.2">
      <c r="A268" t="s">
        <v>1067</v>
      </c>
      <c r="B268">
        <f>[4]p38!B268</f>
        <v>1155376.8</v>
      </c>
    </row>
    <row r="269" spans="1:2" x14ac:dyDescent="0.2">
      <c r="A269" t="s">
        <v>1068</v>
      </c>
      <c r="B269">
        <f>[4]p38!B269</f>
        <v>1203517.5</v>
      </c>
    </row>
    <row r="270" spans="1:2" x14ac:dyDescent="0.2">
      <c r="A270" t="s">
        <v>1069</v>
      </c>
      <c r="B270">
        <f>[4]p38!B270</f>
        <v>1678311.4788439893</v>
      </c>
    </row>
    <row r="271" spans="1:2" x14ac:dyDescent="0.2">
      <c r="A271" t="s">
        <v>1070</v>
      </c>
      <c r="B271">
        <f>[4]p38!B271</f>
        <v>0.85123166541221318</v>
      </c>
    </row>
    <row r="272" spans="1:2" x14ac:dyDescent="0.2">
      <c r="A272" t="s">
        <v>1071</v>
      </c>
      <c r="B272">
        <f>[4]p38!B272</f>
        <v>0.88261888662087074</v>
      </c>
    </row>
    <row r="273" spans="1:2" x14ac:dyDescent="0.2">
      <c r="A273" t="s">
        <v>1072</v>
      </c>
      <c r="B273">
        <f>[4]p38!B273</f>
        <v>0.73361923277039476</v>
      </c>
    </row>
    <row r="274" spans="1:2" x14ac:dyDescent="0.2">
      <c r="A274" t="s">
        <v>1073</v>
      </c>
      <c r="B274">
        <f>[4]p38!B274</f>
        <v>0.56500790981829097</v>
      </c>
    </row>
    <row r="275" spans="1:2" x14ac:dyDescent="0.2">
      <c r="A275" t="s">
        <v>1087</v>
      </c>
      <c r="B275">
        <f>[4]p38!B275</f>
        <v>0.75398584329422558</v>
      </c>
    </row>
    <row r="276" spans="1:2" x14ac:dyDescent="0.2">
      <c r="A276" t="s">
        <v>1088</v>
      </c>
      <c r="B276">
        <f>[4]p38!B276</f>
        <v>0.58024221757878847</v>
      </c>
    </row>
    <row r="277" spans="1:2" x14ac:dyDescent="0.2">
      <c r="A277" t="s">
        <v>1091</v>
      </c>
      <c r="B277">
        <f>[4]p38!B277</f>
        <v>3112031.6627353369</v>
      </c>
    </row>
    <row r="278" spans="1:2" x14ac:dyDescent="0.2">
      <c r="A278" t="s">
        <v>1092</v>
      </c>
      <c r="B278">
        <f>[4]p38!B278</f>
        <v>1.6630499189117693</v>
      </c>
    </row>
    <row r="279" spans="1:2" x14ac:dyDescent="0.2">
      <c r="A279" t="s">
        <v>1093</v>
      </c>
      <c r="B279">
        <f>[4]p38!B279</f>
        <v>0.62449070409891494</v>
      </c>
    </row>
    <row r="280" spans="1:2" x14ac:dyDescent="0.2">
      <c r="A280" t="s">
        <v>1094</v>
      </c>
      <c r="B280">
        <f>[4]p38!B280</f>
        <v>0.37550929590108501</v>
      </c>
    </row>
    <row r="281" spans="1:2" x14ac:dyDescent="0.2">
      <c r="A281" t="s">
        <v>1099</v>
      </c>
      <c r="B281">
        <f>[4]p38!B281</f>
        <v>0.10032000000000001</v>
      </c>
    </row>
    <row r="282" spans="1:2" x14ac:dyDescent="0.2">
      <c r="A282" t="s">
        <v>1100</v>
      </c>
      <c r="B282">
        <f>[4]p38!B282</f>
        <v>0.12494574878367655</v>
      </c>
    </row>
    <row r="283" spans="1:2" x14ac:dyDescent="0.2">
      <c r="A283" t="s">
        <v>1095</v>
      </c>
      <c r="B283">
        <f>[4]p38!B283</f>
        <v>32686605</v>
      </c>
    </row>
    <row r="284" spans="1:2" x14ac:dyDescent="0.2">
      <c r="A284" t="s">
        <v>1096</v>
      </c>
      <c r="B284">
        <f>[4]p38!B284</f>
        <v>19654614.469653897</v>
      </c>
    </row>
    <row r="285" spans="1:2" x14ac:dyDescent="0.2">
      <c r="A285" t="s">
        <v>1097</v>
      </c>
      <c r="B285">
        <f>[4]p38!B285</f>
        <v>1433720.1838913476</v>
      </c>
    </row>
    <row r="286" spans="1:2" x14ac:dyDescent="0.2">
      <c r="A286" t="s">
        <v>1101</v>
      </c>
      <c r="B286">
        <f>[4]p38!B286</f>
        <v>0</v>
      </c>
    </row>
    <row r="287" spans="1:2" x14ac:dyDescent="0.2">
      <c r="A287" t="s">
        <v>1102</v>
      </c>
      <c r="B287">
        <f>[4]p38!B287</f>
        <v>0</v>
      </c>
    </row>
    <row r="288" spans="1:2" x14ac:dyDescent="0.2">
      <c r="A288" t="s">
        <v>1103</v>
      </c>
      <c r="B288">
        <f>[4]p38!B288</f>
        <v>0</v>
      </c>
    </row>
    <row r="289" spans="1:2" x14ac:dyDescent="0.2">
      <c r="A289" t="s">
        <v>1069</v>
      </c>
      <c r="B289">
        <f>[4]p38!B289</f>
        <v>1678311.4788439893</v>
      </c>
    </row>
    <row r="290" spans="1:2" x14ac:dyDescent="0.2">
      <c r="A290" t="s">
        <v>508</v>
      </c>
      <c r="B290">
        <f>[4]p38!B290</f>
        <v>0.10956719758679538</v>
      </c>
    </row>
    <row r="291" spans="1:2" x14ac:dyDescent="0.2">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1193</v>
      </c>
    </row>
    <row r="2" spans="1:11" x14ac:dyDescent="0.2">
      <c r="A2">
        <v>39</v>
      </c>
      <c r="B2" t="s">
        <v>176</v>
      </c>
      <c r="C2" t="s">
        <v>177</v>
      </c>
      <c r="D2" t="s">
        <v>178</v>
      </c>
      <c r="E2" t="s">
        <v>8</v>
      </c>
      <c r="F2" t="s">
        <v>179</v>
      </c>
      <c r="G2" t="s">
        <v>10</v>
      </c>
      <c r="H2" t="s">
        <v>180</v>
      </c>
    </row>
    <row r="3" spans="1:11" x14ac:dyDescent="0.2">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
      <c r="A5" t="s">
        <v>183</v>
      </c>
      <c r="B5">
        <f>[4]p39!B5</f>
        <v>0</v>
      </c>
      <c r="C5">
        <f>[4]p39!C5</f>
        <v>0</v>
      </c>
      <c r="D5">
        <f>[4]p39!D5</f>
        <v>0</v>
      </c>
      <c r="E5">
        <f>[4]p39!E5</f>
        <v>0</v>
      </c>
      <c r="F5">
        <f>[4]p39!F5</f>
        <v>248129</v>
      </c>
      <c r="G5">
        <f>[4]p39!G5</f>
        <v>0</v>
      </c>
      <c r="H5">
        <f>[4]p39!H5</f>
        <v>0</v>
      </c>
      <c r="I5">
        <f>[4]p39!I5</f>
        <v>0</v>
      </c>
      <c r="J5">
        <f>[4]p39!J5</f>
        <v>0</v>
      </c>
      <c r="K5">
        <f>[4]p39!K5</f>
        <v>0</v>
      </c>
    </row>
    <row r="6" spans="1:11" x14ac:dyDescent="0.2">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
      <c r="A7" t="s">
        <v>185</v>
      </c>
      <c r="B7">
        <f>[4]p39!B7</f>
        <v>0</v>
      </c>
      <c r="C7">
        <f>[4]p39!C7</f>
        <v>0</v>
      </c>
      <c r="D7">
        <f>[4]p39!D7</f>
        <v>0</v>
      </c>
      <c r="E7">
        <f>[4]p39!E7</f>
        <v>0</v>
      </c>
      <c r="F7">
        <f>[4]p39!F7</f>
        <v>1449393</v>
      </c>
      <c r="G7">
        <f>[4]p39!G7</f>
        <v>0</v>
      </c>
      <c r="H7">
        <f>[4]p39!H7</f>
        <v>0</v>
      </c>
      <c r="I7">
        <f>[4]p39!I7</f>
        <v>0</v>
      </c>
      <c r="J7">
        <f>[4]p39!J7</f>
        <v>0</v>
      </c>
      <c r="K7">
        <f>[4]p39!K7</f>
        <v>0</v>
      </c>
    </row>
    <row r="8" spans="1:11" x14ac:dyDescent="0.2">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2">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2">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2">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2">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2">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2">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2">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2">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2">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2">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2">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2">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2">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2">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2">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2">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2">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2">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5" thickBot="1" x14ac:dyDescent="0.25">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x14ac:dyDescent="0.2">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2">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x14ac:dyDescent="0.2">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x14ac:dyDescent="0.2">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x14ac:dyDescent="0.2">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x14ac:dyDescent="0.2">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x14ac:dyDescent="0.2">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x14ac:dyDescent="0.2">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2">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2">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2">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2">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
      <c r="A76" t="s">
        <v>437</v>
      </c>
      <c r="B76">
        <f>[4]p39!B76</f>
        <v>0</v>
      </c>
      <c r="C76">
        <f>[4]p39!C76</f>
        <v>0</v>
      </c>
      <c r="D76">
        <f>[4]p39!D76</f>
        <v>0</v>
      </c>
      <c r="E76">
        <f>[4]p39!E76</f>
        <v>0</v>
      </c>
      <c r="F76">
        <f>[4]p39!F76</f>
        <v>0</v>
      </c>
      <c r="G76">
        <f>[4]p39!G76</f>
        <v>0</v>
      </c>
      <c r="H76">
        <f>[4]p39!H76</f>
        <v>0</v>
      </c>
      <c r="I76">
        <f>[4]p39!I76</f>
        <v>0</v>
      </c>
      <c r="J76">
        <f>[4]p39!J76</f>
        <v>0</v>
      </c>
      <c r="K76">
        <f>[4]p39!K76</f>
        <v>0</v>
      </c>
    </row>
    <row r="77" spans="1:13" ht="13.5" thickBot="1" x14ac:dyDescent="0.25">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2">
      <c r="A78" t="s">
        <v>247</v>
      </c>
      <c r="B78">
        <f>[4]p39!B78</f>
        <v>1</v>
      </c>
    </row>
    <row r="79" spans="1:13" x14ac:dyDescent="0.2">
      <c r="A79" t="s">
        <v>248</v>
      </c>
      <c r="B79">
        <f>[4]p39!B79</f>
        <v>60000</v>
      </c>
    </row>
    <row r="80" spans="1:13" x14ac:dyDescent="0.2">
      <c r="A80" t="s">
        <v>249</v>
      </c>
      <c r="B80">
        <f>[4]p39!B80</f>
        <v>60000</v>
      </c>
    </row>
    <row r="81" spans="1:2" x14ac:dyDescent="0.2">
      <c r="A81" t="s">
        <v>250</v>
      </c>
      <c r="B81">
        <f>[4]p39!B81</f>
        <v>0</v>
      </c>
    </row>
    <row r="82" spans="1:2" x14ac:dyDescent="0.2">
      <c r="A82" t="s">
        <v>251</v>
      </c>
      <c r="B82">
        <f>[4]p39!B82</f>
        <v>0</v>
      </c>
    </row>
    <row r="83" spans="1:2" x14ac:dyDescent="0.2">
      <c r="A83" t="s">
        <v>252</v>
      </c>
      <c r="B83">
        <f>[4]p39!B83</f>
        <v>0</v>
      </c>
    </row>
    <row r="84" spans="1:2" x14ac:dyDescent="0.2">
      <c r="A84" t="s">
        <v>253</v>
      </c>
      <c r="B84">
        <f>[4]p39!B84</f>
        <v>0</v>
      </c>
    </row>
    <row r="85" spans="1:2" x14ac:dyDescent="0.2">
      <c r="A85" t="s">
        <v>254</v>
      </c>
      <c r="B85">
        <f>[4]p39!B85</f>
        <v>62405</v>
      </c>
    </row>
    <row r="86" spans="1:2" x14ac:dyDescent="0.2">
      <c r="A86" t="s">
        <v>255</v>
      </c>
      <c r="B86">
        <f>[4]p39!B86</f>
        <v>25245</v>
      </c>
    </row>
    <row r="87" spans="1:2" x14ac:dyDescent="0.2">
      <c r="A87" t="s">
        <v>256</v>
      </c>
      <c r="B87">
        <f>[4]p39!B87</f>
        <v>18867</v>
      </c>
    </row>
    <row r="88" spans="1:2" x14ac:dyDescent="0.2">
      <c r="A88" t="s">
        <v>257</v>
      </c>
      <c r="B88">
        <f>[4]p39!B88</f>
        <v>53537</v>
      </c>
    </row>
    <row r="89" spans="1:2" x14ac:dyDescent="0.2">
      <c r="A89" t="s">
        <v>258</v>
      </c>
      <c r="B89">
        <f>[4]p39!B89</f>
        <v>55288</v>
      </c>
    </row>
    <row r="90" spans="1:2" x14ac:dyDescent="0.2">
      <c r="A90" t="s">
        <v>259</v>
      </c>
      <c r="B90">
        <f>[4]p39!B90</f>
        <v>135132</v>
      </c>
    </row>
    <row r="91" spans="1:2" x14ac:dyDescent="0.2">
      <c r="A91" t="s">
        <v>260</v>
      </c>
      <c r="B91">
        <f>[4]p39!B91</f>
        <v>62405</v>
      </c>
    </row>
    <row r="92" spans="1:2" x14ac:dyDescent="0.2">
      <c r="A92" t="s">
        <v>261</v>
      </c>
      <c r="B92">
        <f>[4]p39!B92</f>
        <v>25245</v>
      </c>
    </row>
    <row r="93" spans="1:2" x14ac:dyDescent="0.2">
      <c r="A93" t="s">
        <v>262</v>
      </c>
      <c r="B93">
        <f>[4]p39!B93</f>
        <v>18867</v>
      </c>
    </row>
    <row r="94" spans="1:2" x14ac:dyDescent="0.2">
      <c r="A94" t="s">
        <v>263</v>
      </c>
      <c r="B94">
        <f>[4]p39!B94</f>
        <v>53537</v>
      </c>
    </row>
    <row r="95" spans="1:2" x14ac:dyDescent="0.2">
      <c r="A95" t="s">
        <v>264</v>
      </c>
      <c r="B95">
        <f>[4]p39!B95</f>
        <v>55288</v>
      </c>
    </row>
    <row r="96" spans="1:2" x14ac:dyDescent="0.2">
      <c r="A96" t="s">
        <v>265</v>
      </c>
      <c r="B96">
        <f>[4]p39!B96</f>
        <v>135132</v>
      </c>
    </row>
    <row r="97" spans="1:2" x14ac:dyDescent="0.2">
      <c r="A97" t="s">
        <v>266</v>
      </c>
      <c r="B97">
        <f>[4]p39!B97</f>
        <v>0</v>
      </c>
    </row>
    <row r="98" spans="1:2" x14ac:dyDescent="0.2">
      <c r="A98" t="s">
        <v>267</v>
      </c>
      <c r="B98">
        <f>[4]p39!B98</f>
        <v>0</v>
      </c>
    </row>
    <row r="99" spans="1:2" x14ac:dyDescent="0.2">
      <c r="A99" t="s">
        <v>268</v>
      </c>
      <c r="B99">
        <f>[4]p39!B99</f>
        <v>0</v>
      </c>
    </row>
    <row r="100" spans="1:2" x14ac:dyDescent="0.2">
      <c r="A100" t="s">
        <v>269</v>
      </c>
      <c r="B100">
        <f>[4]p39!B100</f>
        <v>0</v>
      </c>
    </row>
    <row r="101" spans="1:2" x14ac:dyDescent="0.2">
      <c r="A101" t="s">
        <v>270</v>
      </c>
      <c r="B101">
        <f>[4]p39!B101</f>
        <v>0</v>
      </c>
    </row>
    <row r="102" spans="1:2" x14ac:dyDescent="0.2">
      <c r="A102" t="s">
        <v>271</v>
      </c>
      <c r="B102">
        <f>[4]p39!B102</f>
        <v>0</v>
      </c>
    </row>
    <row r="103" spans="1:2" x14ac:dyDescent="0.2">
      <c r="A103" t="s">
        <v>272</v>
      </c>
      <c r="B103">
        <f>[4]p39!B103</f>
        <v>237965806.17388445</v>
      </c>
    </row>
    <row r="104" spans="1:2" x14ac:dyDescent="0.2">
      <c r="A104" t="s">
        <v>273</v>
      </c>
      <c r="B104">
        <f>[4]p39!B104</f>
        <v>9298369.4494372476</v>
      </c>
    </row>
    <row r="105" spans="1:2" x14ac:dyDescent="0.2">
      <c r="A105" t="s">
        <v>274</v>
      </c>
      <c r="B105">
        <f>[4]p39!B105</f>
        <v>5722863.4898825735</v>
      </c>
    </row>
    <row r="106" spans="1:2" x14ac:dyDescent="0.2">
      <c r="A106" t="s">
        <v>275</v>
      </c>
      <c r="B106">
        <f>[4]p39!B106</f>
        <v>1531124.3528320547</v>
      </c>
    </row>
    <row r="107" spans="1:2" x14ac:dyDescent="0.2">
      <c r="A107" t="s">
        <v>276</v>
      </c>
      <c r="B107">
        <f>[4]p39!B107</f>
        <v>2443675.5798953613</v>
      </c>
    </row>
    <row r="108" spans="1:2" x14ac:dyDescent="0.2">
      <c r="A108" t="s">
        <v>277</v>
      </c>
      <c r="B108">
        <f>[4]p39!B108</f>
        <v>5387143.3113420038</v>
      </c>
    </row>
    <row r="109" spans="1:2" x14ac:dyDescent="0.2">
      <c r="A109" t="s">
        <v>278</v>
      </c>
      <c r="B109">
        <f>[4]p39!B109</f>
        <v>2012.2698250924338</v>
      </c>
    </row>
    <row r="110" spans="1:2" x14ac:dyDescent="0.2">
      <c r="A110" t="s">
        <v>279</v>
      </c>
      <c r="B110">
        <f>[4]p39!B110</f>
        <v>281.10314377713104</v>
      </c>
    </row>
    <row r="111" spans="1:2" x14ac:dyDescent="0.2">
      <c r="A111" t="s">
        <v>280</v>
      </c>
      <c r="B111">
        <f>[4]p39!B111</f>
        <v>145.01352655169461</v>
      </c>
    </row>
    <row r="112" spans="1:2" x14ac:dyDescent="0.2">
      <c r="A112" t="s">
        <v>281</v>
      </c>
      <c r="B112">
        <f>[4]p39!B112</f>
        <v>14.111352655169462</v>
      </c>
    </row>
    <row r="113" spans="1:2" x14ac:dyDescent="0.2">
      <c r="A113" t="s">
        <v>282</v>
      </c>
      <c r="B113">
        <f>[4]p39!B113</f>
        <v>16.716525453046902</v>
      </c>
    </row>
    <row r="114" spans="1:2" x14ac:dyDescent="0.2">
      <c r="A114" t="s">
        <v>283</v>
      </c>
      <c r="B114">
        <f>[4]p39!B114</f>
        <v>22.009773315645322</v>
      </c>
    </row>
    <row r="115" spans="1:2" x14ac:dyDescent="0.2">
      <c r="A115" t="s">
        <v>284</v>
      </c>
      <c r="B115">
        <f>[4]p39!B115</f>
        <v>10000040</v>
      </c>
    </row>
    <row r="116" spans="1:2" x14ac:dyDescent="0.2">
      <c r="A116" t="s">
        <v>285</v>
      </c>
      <c r="B116">
        <f>[4]p39!B116</f>
        <v>500005.8</v>
      </c>
    </row>
    <row r="117" spans="1:2" x14ac:dyDescent="0.2">
      <c r="A117" t="s">
        <v>286</v>
      </c>
      <c r="B117">
        <f>[4]p39!B117</f>
        <v>499999.5</v>
      </c>
    </row>
    <row r="118" spans="1:2" x14ac:dyDescent="0.2">
      <c r="A118" t="s">
        <v>287</v>
      </c>
      <c r="B118">
        <f>[4]p39!B118</f>
        <v>199999.8</v>
      </c>
    </row>
    <row r="119" spans="1:2" x14ac:dyDescent="0.2">
      <c r="A119" t="s">
        <v>288</v>
      </c>
      <c r="B119">
        <f>[4]p39!B119</f>
        <v>299999.7</v>
      </c>
    </row>
    <row r="120" spans="1:2" x14ac:dyDescent="0.2">
      <c r="A120" t="s">
        <v>289</v>
      </c>
      <c r="B120">
        <f>[4]p39!B120</f>
        <v>1000000</v>
      </c>
    </row>
    <row r="121" spans="1:2" x14ac:dyDescent="0.2">
      <c r="A121" t="s">
        <v>290</v>
      </c>
      <c r="B121">
        <f>[4]p39!B121</f>
        <v>21416922.555649601</v>
      </c>
    </row>
    <row r="122" spans="1:2" x14ac:dyDescent="0.2">
      <c r="A122" t="s">
        <v>291</v>
      </c>
      <c r="B122">
        <f>[4]p39!B122</f>
        <v>641587.4920111699</v>
      </c>
    </row>
    <row r="123" spans="1:2" x14ac:dyDescent="0.2">
      <c r="A123" t="s">
        <v>292</v>
      </c>
      <c r="B123">
        <f>[4]p39!B123</f>
        <v>526503.44106919679</v>
      </c>
    </row>
    <row r="124" spans="1:2" x14ac:dyDescent="0.2">
      <c r="A124" t="s">
        <v>293</v>
      </c>
      <c r="B124">
        <f>[4]p39!B124</f>
        <v>0</v>
      </c>
    </row>
    <row r="125" spans="1:2" x14ac:dyDescent="0.2">
      <c r="A125" t="s">
        <v>294</v>
      </c>
      <c r="B125">
        <f>[4]p39!B125</f>
        <v>0</v>
      </c>
    </row>
    <row r="126" spans="1:2" x14ac:dyDescent="0.2">
      <c r="A126" t="s">
        <v>295</v>
      </c>
      <c r="B126">
        <f>[4]p39!B126</f>
        <v>309760.74040216522</v>
      </c>
    </row>
    <row r="127" spans="1:2" x14ac:dyDescent="0.2">
      <c r="A127" t="s">
        <v>296</v>
      </c>
      <c r="B127">
        <f>[4]p39!B127</f>
        <v>56088</v>
      </c>
    </row>
    <row r="128" spans="1:2" x14ac:dyDescent="0.2">
      <c r="A128" t="s">
        <v>297</v>
      </c>
      <c r="B128">
        <f>[4]p39!B128</f>
        <v>16831</v>
      </c>
    </row>
    <row r="129" spans="1:2" x14ac:dyDescent="0.2">
      <c r="A129" t="s">
        <v>298</v>
      </c>
      <c r="B129">
        <f>[4]p39!B129</f>
        <v>14255</v>
      </c>
    </row>
    <row r="130" spans="1:2" x14ac:dyDescent="0.2">
      <c r="A130" t="s">
        <v>299</v>
      </c>
      <c r="B130">
        <f>[4]p39!B130</f>
        <v>51635</v>
      </c>
    </row>
    <row r="131" spans="1:2" x14ac:dyDescent="0.2">
      <c r="A131" t="s">
        <v>300</v>
      </c>
      <c r="B131">
        <f>[4]p39!B131</f>
        <v>62587</v>
      </c>
    </row>
    <row r="132" spans="1:2" x14ac:dyDescent="0.2">
      <c r="A132" t="s">
        <v>301</v>
      </c>
      <c r="B132">
        <f>[4]p39!B132</f>
        <v>138011</v>
      </c>
    </row>
    <row r="133" spans="1:2" x14ac:dyDescent="0.2">
      <c r="A133" t="s">
        <v>302</v>
      </c>
      <c r="B133">
        <f>[4]p39!B133</f>
        <v>56088</v>
      </c>
    </row>
    <row r="134" spans="1:2" x14ac:dyDescent="0.2">
      <c r="A134" t="s">
        <v>303</v>
      </c>
      <c r="B134">
        <f>[4]p39!B134</f>
        <v>16831</v>
      </c>
    </row>
    <row r="135" spans="1:2" x14ac:dyDescent="0.2">
      <c r="A135" t="s">
        <v>304</v>
      </c>
      <c r="B135">
        <f>[4]p39!B135</f>
        <v>14255</v>
      </c>
    </row>
    <row r="136" spans="1:2" x14ac:dyDescent="0.2">
      <c r="A136" t="s">
        <v>305</v>
      </c>
      <c r="B136">
        <f>[4]p39!B136</f>
        <v>51635</v>
      </c>
    </row>
    <row r="137" spans="1:2" x14ac:dyDescent="0.2">
      <c r="A137" t="s">
        <v>306</v>
      </c>
      <c r="B137">
        <f>[4]p39!B137</f>
        <v>62587</v>
      </c>
    </row>
    <row r="138" spans="1:2" x14ac:dyDescent="0.2">
      <c r="A138" t="s">
        <v>307</v>
      </c>
      <c r="B138">
        <f>[4]p39!B138</f>
        <v>138011</v>
      </c>
    </row>
    <row r="139" spans="1:2" x14ac:dyDescent="0.2">
      <c r="A139" t="s">
        <v>308</v>
      </c>
      <c r="B139">
        <f>[4]p39!B139</f>
        <v>0</v>
      </c>
    </row>
    <row r="140" spans="1:2" x14ac:dyDescent="0.2">
      <c r="A140" t="s">
        <v>309</v>
      </c>
      <c r="B140">
        <f>[4]p39!B140</f>
        <v>0</v>
      </c>
    </row>
    <row r="141" spans="1:2" x14ac:dyDescent="0.2">
      <c r="A141" t="s">
        <v>310</v>
      </c>
      <c r="B141">
        <f>[4]p39!B141</f>
        <v>0</v>
      </c>
    </row>
    <row r="142" spans="1:2" x14ac:dyDescent="0.2">
      <c r="A142" t="s">
        <v>311</v>
      </c>
      <c r="B142">
        <f>[4]p39!B142</f>
        <v>0</v>
      </c>
    </row>
    <row r="143" spans="1:2" x14ac:dyDescent="0.2">
      <c r="A143" t="s">
        <v>312</v>
      </c>
      <c r="B143">
        <f>[4]p39!B143</f>
        <v>0</v>
      </c>
    </row>
    <row r="144" spans="1:2" x14ac:dyDescent="0.2">
      <c r="A144" t="s">
        <v>313</v>
      </c>
      <c r="B144">
        <f>[4]p39!B144</f>
        <v>0</v>
      </c>
    </row>
    <row r="145" spans="1:2" x14ac:dyDescent="0.2">
      <c r="A145" t="s">
        <v>314</v>
      </c>
      <c r="B145">
        <f>[4]p39!B145</f>
        <v>328778807.41569531</v>
      </c>
    </row>
    <row r="146" spans="1:2" x14ac:dyDescent="0.2">
      <c r="A146" t="s">
        <v>315</v>
      </c>
      <c r="B146">
        <f>[4]p39!B146</f>
        <v>7362731.8419849388</v>
      </c>
    </row>
    <row r="147" spans="1:2" x14ac:dyDescent="0.2">
      <c r="A147" t="s">
        <v>316</v>
      </c>
      <c r="B147">
        <f>[4]p39!B147</f>
        <v>6547651.923704477</v>
      </c>
    </row>
    <row r="148" spans="1:2" x14ac:dyDescent="0.2">
      <c r="A148" t="s">
        <v>317</v>
      </c>
      <c r="B148">
        <f>[4]p39!B148</f>
        <v>1942547.7181888616</v>
      </c>
    </row>
    <row r="149" spans="1:2" x14ac:dyDescent="0.2">
      <c r="A149" t="s">
        <v>318</v>
      </c>
      <c r="B149">
        <f>[4]p39!B149</f>
        <v>3285446.8382934676</v>
      </c>
    </row>
    <row r="150" spans="1:2" x14ac:dyDescent="0.2">
      <c r="A150" t="s">
        <v>319</v>
      </c>
      <c r="B150">
        <f>[4]p39!B150</f>
        <v>7039491.9471731801</v>
      </c>
    </row>
    <row r="151" spans="1:2" x14ac:dyDescent="0.2">
      <c r="A151" t="s">
        <v>320</v>
      </c>
      <c r="B151">
        <f>[4]p39!B151</f>
        <v>2536.6969753526273</v>
      </c>
    </row>
    <row r="152" spans="1:2" x14ac:dyDescent="0.2">
      <c r="A152" t="s">
        <v>321</v>
      </c>
      <c r="B152">
        <f>[4]p39!B152</f>
        <v>366.68788639823714</v>
      </c>
    </row>
    <row r="153" spans="1:2" x14ac:dyDescent="0.2">
      <c r="A153" t="s">
        <v>322</v>
      </c>
      <c r="B153">
        <f>[4]p39!B153</f>
        <v>185.26438584036043</v>
      </c>
    </row>
    <row r="154" spans="1:2" x14ac:dyDescent="0.2">
      <c r="A154" t="s">
        <v>323</v>
      </c>
      <c r="B154">
        <f>[4]p39!B154</f>
        <v>19.111438584036044</v>
      </c>
    </row>
    <row r="155" spans="1:2" x14ac:dyDescent="0.2">
      <c r="A155" t="s">
        <v>324</v>
      </c>
      <c r="B155">
        <f>[4]p39!B155</f>
        <v>22.639704168781158</v>
      </c>
    </row>
    <row r="156" spans="1:2" x14ac:dyDescent="0.2">
      <c r="A156" t="s">
        <v>325</v>
      </c>
      <c r="B156">
        <f>[4]p39!B156</f>
        <v>29.102213206209296</v>
      </c>
    </row>
    <row r="157" spans="1:2" x14ac:dyDescent="0.2">
      <c r="A157" t="s">
        <v>326</v>
      </c>
      <c r="B157">
        <f>[4]p39!B157</f>
        <v>14999971</v>
      </c>
    </row>
    <row r="158" spans="1:2" x14ac:dyDescent="0.2">
      <c r="A158" t="s">
        <v>327</v>
      </c>
      <c r="B158">
        <f>[4]p39!B158</f>
        <v>500005.8</v>
      </c>
    </row>
    <row r="159" spans="1:2" x14ac:dyDescent="0.2">
      <c r="A159" t="s">
        <v>328</v>
      </c>
      <c r="B159">
        <f>[4]p39!B159</f>
        <v>499999.5</v>
      </c>
    </row>
    <row r="160" spans="1:2" x14ac:dyDescent="0.2">
      <c r="A160" t="s">
        <v>329</v>
      </c>
      <c r="B160">
        <f>[4]p39!B160</f>
        <v>249999.75</v>
      </c>
    </row>
    <row r="161" spans="1:2" x14ac:dyDescent="0.2">
      <c r="A161" t="s">
        <v>330</v>
      </c>
      <c r="B161">
        <f>[4]p39!B161</f>
        <v>349999.65</v>
      </c>
    </row>
    <row r="162" spans="1:2" x14ac:dyDescent="0.2">
      <c r="A162" t="s">
        <v>331</v>
      </c>
      <c r="B162">
        <f>[4]p39!B162</f>
        <v>1000000</v>
      </c>
    </row>
    <row r="163" spans="1:2" x14ac:dyDescent="0.2">
      <c r="A163" t="s">
        <v>332</v>
      </c>
      <c r="B163">
        <f>[4]p39!B163</f>
        <v>0</v>
      </c>
    </row>
    <row r="164" spans="1:2" x14ac:dyDescent="0.2">
      <c r="A164" t="s">
        <v>333</v>
      </c>
      <c r="B164">
        <f>[4]p39!B164</f>
        <v>508028.49709696078</v>
      </c>
    </row>
    <row r="165" spans="1:2" x14ac:dyDescent="0.2">
      <c r="A165" t="s">
        <v>334</v>
      </c>
      <c r="B165">
        <f>[4]p39!B165</f>
        <v>602383.97698081192</v>
      </c>
    </row>
    <row r="166" spans="1:2" x14ac:dyDescent="0.2">
      <c r="A166" t="s">
        <v>335</v>
      </c>
      <c r="B166">
        <f>[4]p39!B166</f>
        <v>223392.98759171908</v>
      </c>
    </row>
    <row r="167" spans="1:2" x14ac:dyDescent="0.2">
      <c r="A167" t="s">
        <v>336</v>
      </c>
      <c r="B167">
        <f>[4]p39!B167</f>
        <v>377826.38640374882</v>
      </c>
    </row>
    <row r="168" spans="1:2" x14ac:dyDescent="0.2">
      <c r="A168" t="s">
        <v>337</v>
      </c>
      <c r="B168">
        <f>[4]p39!B168</f>
        <v>404770.78696245787</v>
      </c>
    </row>
    <row r="169" spans="1:2" x14ac:dyDescent="0.2">
      <c r="A169" t="s">
        <v>338</v>
      </c>
      <c r="B169">
        <f>[4]p39!B169</f>
        <v>5</v>
      </c>
    </row>
    <row r="170" spans="1:2" x14ac:dyDescent="0.2">
      <c r="A170" t="s">
        <v>339</v>
      </c>
      <c r="B170">
        <f>[4]p39!B170</f>
        <v>1</v>
      </c>
    </row>
    <row r="171" spans="1:2" x14ac:dyDescent="0.2">
      <c r="A171" t="s">
        <v>340</v>
      </c>
      <c r="B171">
        <f>[4]p39!B171</f>
        <v>320938</v>
      </c>
    </row>
    <row r="172" spans="1:2" x14ac:dyDescent="0.2">
      <c r="A172" t="s">
        <v>341</v>
      </c>
      <c r="B172">
        <f>[4]p39!B172</f>
        <v>1054988.68</v>
      </c>
    </row>
    <row r="173" spans="1:2" x14ac:dyDescent="0.2">
      <c r="A173" t="s">
        <v>342</v>
      </c>
      <c r="B173">
        <f>[4]p39!B173</f>
        <v>3979346.32</v>
      </c>
    </row>
    <row r="174" spans="1:2" x14ac:dyDescent="0.2">
      <c r="A174" t="s">
        <v>343</v>
      </c>
      <c r="B174">
        <f>[4]p39!B174</f>
        <v>320938</v>
      </c>
    </row>
    <row r="175" spans="1:2" x14ac:dyDescent="0.2">
      <c r="A175" t="s">
        <v>344</v>
      </c>
      <c r="B175">
        <f>[4]p39!B175</f>
        <v>1054988.68</v>
      </c>
    </row>
    <row r="176" spans="1:2" x14ac:dyDescent="0.2">
      <c r="A176" t="s">
        <v>345</v>
      </c>
      <c r="B176">
        <f>[4]p39!B176</f>
        <v>3979346.32</v>
      </c>
    </row>
    <row r="177" spans="1:2" x14ac:dyDescent="0.2">
      <c r="A177" t="s">
        <v>346</v>
      </c>
      <c r="B177">
        <f>[4]p39!B177</f>
        <v>354426</v>
      </c>
    </row>
    <row r="178" spans="1:2" x14ac:dyDescent="0.2">
      <c r="A178" t="s">
        <v>347</v>
      </c>
      <c r="B178">
        <f>[4]p39!B178</f>
        <v>1105763.1200000001</v>
      </c>
    </row>
    <row r="179" spans="1:2" x14ac:dyDescent="0.2">
      <c r="A179" t="s">
        <v>348</v>
      </c>
      <c r="B179">
        <f>[4]p39!B179</f>
        <v>4523763.8600000003</v>
      </c>
    </row>
    <row r="180" spans="1:2" x14ac:dyDescent="0.2">
      <c r="A180" t="s">
        <v>349</v>
      </c>
      <c r="B180">
        <f>[4]p39!B180</f>
        <v>320938</v>
      </c>
    </row>
    <row r="181" spans="1:2" x14ac:dyDescent="0.2">
      <c r="A181" t="s">
        <v>350</v>
      </c>
      <c r="B181">
        <f>[4]p39!B181</f>
        <v>197151627</v>
      </c>
    </row>
    <row r="182" spans="1:2" x14ac:dyDescent="0.2">
      <c r="A182" t="s">
        <v>351</v>
      </c>
      <c r="B182">
        <f>[4]p39!B182</f>
        <v>578874075</v>
      </c>
    </row>
    <row r="183" spans="1:2" x14ac:dyDescent="0.2">
      <c r="A183" t="s">
        <v>352</v>
      </c>
      <c r="B183">
        <f>[4]p39!B183</f>
        <v>320938</v>
      </c>
    </row>
    <row r="184" spans="1:2" x14ac:dyDescent="0.2">
      <c r="A184" t="s">
        <v>353</v>
      </c>
      <c r="B184">
        <f>[4]p39!B184</f>
        <v>197151627</v>
      </c>
    </row>
    <row r="185" spans="1:2" x14ac:dyDescent="0.2">
      <c r="A185" t="s">
        <v>354</v>
      </c>
      <c r="B185">
        <f>[4]p39!B185</f>
        <v>578874075</v>
      </c>
    </row>
    <row r="186" spans="1:2" x14ac:dyDescent="0.2">
      <c r="A186" t="s">
        <v>355</v>
      </c>
      <c r="B186">
        <f>[4]p39!B186</f>
        <v>352926</v>
      </c>
    </row>
    <row r="187" spans="1:2" x14ac:dyDescent="0.2">
      <c r="A187" t="s">
        <v>356</v>
      </c>
      <c r="B187">
        <f>[4]p39!B187</f>
        <v>209653206</v>
      </c>
    </row>
    <row r="188" spans="1:2" x14ac:dyDescent="0.2">
      <c r="A188" t="s">
        <v>357</v>
      </c>
      <c r="B188">
        <f>[4]p39!B188</f>
        <v>641447831</v>
      </c>
    </row>
    <row r="189" spans="1:2" x14ac:dyDescent="0.2">
      <c r="A189" t="s">
        <v>358</v>
      </c>
      <c r="B189">
        <f>[4]p39!B189</f>
        <v>0</v>
      </c>
    </row>
    <row r="190" spans="1:2" x14ac:dyDescent="0.2">
      <c r="A190" t="s">
        <v>359</v>
      </c>
      <c r="B190">
        <f>[4]p39!B190</f>
        <v>0</v>
      </c>
    </row>
    <row r="191" spans="1:2" x14ac:dyDescent="0.2">
      <c r="A191" t="s">
        <v>360</v>
      </c>
      <c r="B191">
        <f>[4]p39!B191</f>
        <v>0</v>
      </c>
    </row>
    <row r="192" spans="1:2" x14ac:dyDescent="0.2">
      <c r="A192" t="s">
        <v>361</v>
      </c>
      <c r="B192">
        <f>[4]p39!B192</f>
        <v>4937</v>
      </c>
    </row>
    <row r="193" spans="1:2" x14ac:dyDescent="0.2">
      <c r="A193" t="s">
        <v>362</v>
      </c>
      <c r="B193">
        <f>[4]p39!B193</f>
        <v>77443.520000000004</v>
      </c>
    </row>
    <row r="194" spans="1:2" x14ac:dyDescent="0.2">
      <c r="A194" t="s">
        <v>363</v>
      </c>
      <c r="B194">
        <f>[4]p39!B194</f>
        <v>15.686316360169252</v>
      </c>
    </row>
    <row r="195" spans="1:2" x14ac:dyDescent="0.2">
      <c r="A195" t="s">
        <v>364</v>
      </c>
      <c r="B195">
        <f>[4]p39!B195</f>
        <v>30110</v>
      </c>
    </row>
    <row r="196" spans="1:2" x14ac:dyDescent="0.2">
      <c r="A196" t="s">
        <v>365</v>
      </c>
      <c r="B196">
        <f>[4]p39!B196</f>
        <v>541869.02</v>
      </c>
    </row>
    <row r="197" spans="1:2" x14ac:dyDescent="0.2">
      <c r="A197" t="s">
        <v>366</v>
      </c>
      <c r="B197">
        <f>[4]p39!B197</f>
        <v>17.996316360169253</v>
      </c>
    </row>
    <row r="198" spans="1:2" x14ac:dyDescent="0.2">
      <c r="A198" t="s">
        <v>367</v>
      </c>
      <c r="B198">
        <f>[4]p39!B198</f>
        <v>0</v>
      </c>
    </row>
    <row r="199" spans="1:2" x14ac:dyDescent="0.2">
      <c r="A199" t="s">
        <v>368</v>
      </c>
      <c r="B199">
        <f>[4]p39!B199</f>
        <v>0</v>
      </c>
    </row>
    <row r="200" spans="1:2" x14ac:dyDescent="0.2">
      <c r="A200" t="s">
        <v>369</v>
      </c>
      <c r="B200">
        <f>[4]p39!B200</f>
        <v>0</v>
      </c>
    </row>
    <row r="201" spans="1:2" x14ac:dyDescent="0.2">
      <c r="A201" t="s">
        <v>370</v>
      </c>
      <c r="B201">
        <f>[4]p39!B201</f>
        <v>34737</v>
      </c>
    </row>
    <row r="202" spans="1:2" x14ac:dyDescent="0.2">
      <c r="A202" t="s">
        <v>371</v>
      </c>
      <c r="B202">
        <f>[4]p39!B202</f>
        <v>83993839</v>
      </c>
    </row>
    <row r="203" spans="1:2" x14ac:dyDescent="0.2">
      <c r="A203" t="s">
        <v>372</v>
      </c>
      <c r="B203">
        <f>[4]p39!B203</f>
        <v>2417.9925780057206</v>
      </c>
    </row>
    <row r="204" spans="1:2" x14ac:dyDescent="0.2">
      <c r="A204" t="s">
        <v>373</v>
      </c>
      <c r="B204">
        <f>[4]p39!B204</f>
        <v>0</v>
      </c>
    </row>
    <row r="205" spans="1:2" x14ac:dyDescent="0.2">
      <c r="A205" t="s">
        <v>374</v>
      </c>
      <c r="B205">
        <f>[4]p39!B205</f>
        <v>0</v>
      </c>
    </row>
    <row r="206" spans="1:2" x14ac:dyDescent="0.2">
      <c r="A206" t="s">
        <v>375</v>
      </c>
      <c r="B206">
        <f>[4]p39!B206</f>
        <v>0</v>
      </c>
    </row>
    <row r="207" spans="1:2" x14ac:dyDescent="0.2">
      <c r="A207" t="s">
        <v>376</v>
      </c>
      <c r="B207">
        <f>[4]p39!B207</f>
        <v>176857</v>
      </c>
    </row>
    <row r="208" spans="1:2" x14ac:dyDescent="0.2">
      <c r="A208" t="s">
        <v>377</v>
      </c>
      <c r="B208">
        <f>[4]p39!B208</f>
        <v>330133</v>
      </c>
    </row>
    <row r="209" spans="1:2" x14ac:dyDescent="0.2">
      <c r="A209" t="s">
        <v>378</v>
      </c>
      <c r="B209">
        <f>[4]p39!B209</f>
        <v>0</v>
      </c>
    </row>
    <row r="210" spans="1:2" x14ac:dyDescent="0.2">
      <c r="A210" t="s">
        <v>379</v>
      </c>
      <c r="B210">
        <f>[4]p39!B210</f>
        <v>0</v>
      </c>
    </row>
    <row r="211" spans="1:2" x14ac:dyDescent="0.2">
      <c r="A211" t="s">
        <v>380</v>
      </c>
      <c r="B211">
        <f>[4]p39!B211</f>
        <v>732804.9</v>
      </c>
    </row>
    <row r="212" spans="1:2" x14ac:dyDescent="0.2">
      <c r="A212" t="s">
        <v>381</v>
      </c>
      <c r="B212">
        <f>[4]p39!B212</f>
        <v>1120095</v>
      </c>
    </row>
    <row r="213" spans="1:2" x14ac:dyDescent="0.2">
      <c r="A213" t="s">
        <v>382</v>
      </c>
      <c r="B213">
        <f>[4]p39!B213</f>
        <v>34789163.09694761</v>
      </c>
    </row>
    <row r="214" spans="1:2" x14ac:dyDescent="0.2">
      <c r="A214" t="s">
        <v>137</v>
      </c>
      <c r="B214">
        <f>[4]p39!B214</f>
        <v>301980</v>
      </c>
    </row>
    <row r="215" spans="1:2" x14ac:dyDescent="0.2">
      <c r="A215" t="s">
        <v>383</v>
      </c>
      <c r="B215">
        <f>[4]p39!B215</f>
        <v>0</v>
      </c>
    </row>
    <row r="216" spans="1:2" x14ac:dyDescent="0.2">
      <c r="A216" t="s">
        <v>384</v>
      </c>
      <c r="B216">
        <f>[4]p39!B216</f>
        <v>35091143.09694761</v>
      </c>
    </row>
    <row r="217" spans="1:2" x14ac:dyDescent="0.2">
      <c r="A217" t="s">
        <v>385</v>
      </c>
      <c r="B217">
        <f>[4]p39!B217</f>
        <v>16352783</v>
      </c>
    </row>
    <row r="218" spans="1:2" x14ac:dyDescent="0.2">
      <c r="A218" t="s">
        <v>386</v>
      </c>
      <c r="B218">
        <f>[4]p39!B218</f>
        <v>1239794.8999999999</v>
      </c>
    </row>
    <row r="219" spans="1:2" x14ac:dyDescent="0.2">
      <c r="A219" t="s">
        <v>387</v>
      </c>
      <c r="B219">
        <f>[4]p39!B219</f>
        <v>4050573</v>
      </c>
    </row>
    <row r="220" spans="1:2" x14ac:dyDescent="0.2">
      <c r="A220" t="s">
        <v>388</v>
      </c>
      <c r="B220">
        <f>[4]p39!B220</f>
        <v>169784</v>
      </c>
    </row>
    <row r="221" spans="1:2" x14ac:dyDescent="0.2">
      <c r="A221" t="s">
        <v>145</v>
      </c>
      <c r="B221">
        <f>[4]p39!B221</f>
        <v>4000000</v>
      </c>
    </row>
    <row r="222" spans="1:2" x14ac:dyDescent="0.2">
      <c r="A222" t="s">
        <v>146</v>
      </c>
      <c r="B222">
        <f>[4]p39!B222</f>
        <v>1242091</v>
      </c>
    </row>
    <row r="223" spans="1:2" x14ac:dyDescent="0.2">
      <c r="A223" t="s">
        <v>389</v>
      </c>
      <c r="B223">
        <f>[4]p39!B223</f>
        <v>196574</v>
      </c>
    </row>
    <row r="224" spans="1:2" x14ac:dyDescent="0.2">
      <c r="A224" t="s">
        <v>390</v>
      </c>
      <c r="B224">
        <f>[4]p39!B224</f>
        <v>0</v>
      </c>
    </row>
    <row r="225" spans="1:2" x14ac:dyDescent="0.2">
      <c r="A225" t="s">
        <v>391</v>
      </c>
      <c r="B225">
        <f>[4]p39!B225</f>
        <v>0</v>
      </c>
    </row>
    <row r="226" spans="1:2" x14ac:dyDescent="0.2">
      <c r="A226" t="s">
        <v>392</v>
      </c>
      <c r="B226">
        <f>[4]p39!B226</f>
        <v>2300000</v>
      </c>
    </row>
    <row r="227" spans="1:2" x14ac:dyDescent="0.2">
      <c r="A227" t="s">
        <v>152</v>
      </c>
      <c r="B227">
        <f>[4]p39!B227</f>
        <v>160000</v>
      </c>
    </row>
    <row r="228" spans="1:2" x14ac:dyDescent="0.2">
      <c r="A228" t="s">
        <v>393</v>
      </c>
      <c r="B228">
        <f>[4]p39!B228</f>
        <v>0</v>
      </c>
    </row>
    <row r="229" spans="1:2" x14ac:dyDescent="0.2">
      <c r="A229" t="s">
        <v>394</v>
      </c>
      <c r="B229">
        <f>[4]p39!B229</f>
        <v>236149</v>
      </c>
    </row>
    <row r="230" spans="1:2" x14ac:dyDescent="0.2">
      <c r="A230" t="s">
        <v>395</v>
      </c>
      <c r="B230">
        <f>[4]p39!B230</f>
        <v>2054450.5963268676</v>
      </c>
    </row>
    <row r="231" spans="1:2" x14ac:dyDescent="0.2">
      <c r="A231" t="s">
        <v>396</v>
      </c>
      <c r="B231">
        <f>[4]p39!B231</f>
        <v>32002199.496326867</v>
      </c>
    </row>
    <row r="232" spans="1:2" x14ac:dyDescent="0.2">
      <c r="A232" t="s">
        <v>397</v>
      </c>
      <c r="B232">
        <f>[4]p39!B232</f>
        <v>3088943.6006207429</v>
      </c>
    </row>
    <row r="233" spans="1:2" x14ac:dyDescent="0.2">
      <c r="A233" t="s">
        <v>398</v>
      </c>
      <c r="B233">
        <f>[4]p39!B233</f>
        <v>1050241</v>
      </c>
    </row>
    <row r="234" spans="1:2" x14ac:dyDescent="0.2">
      <c r="A234" t="s">
        <v>243</v>
      </c>
      <c r="B234">
        <f>[4]p39!B234</f>
        <v>2038702.6006207429</v>
      </c>
    </row>
    <row r="235" spans="1:2" x14ac:dyDescent="0.2">
      <c r="A235" t="s">
        <v>399</v>
      </c>
      <c r="B235">
        <f>[4]p39!B235</f>
        <v>6250000</v>
      </c>
    </row>
    <row r="236" spans="1:2" x14ac:dyDescent="0.2">
      <c r="A236" t="s">
        <v>400</v>
      </c>
      <c r="B236">
        <f>[4]p39!B236</f>
        <v>11666666.666666668</v>
      </c>
    </row>
    <row r="237" spans="1:2" x14ac:dyDescent="0.2">
      <c r="A237" t="s">
        <v>401</v>
      </c>
      <c r="B237">
        <f>[4]p39!B237</f>
        <v>10000000</v>
      </c>
    </row>
    <row r="238" spans="1:2" x14ac:dyDescent="0.2">
      <c r="A238" t="s">
        <v>402</v>
      </c>
      <c r="B238">
        <f>[4]p39!B238</f>
        <v>400</v>
      </c>
    </row>
    <row r="239" spans="1:2" x14ac:dyDescent="0.2">
      <c r="A239" t="s">
        <v>403</v>
      </c>
      <c r="B239">
        <f>[4]p39!B239</f>
        <v>300</v>
      </c>
    </row>
    <row r="240" spans="1:2" x14ac:dyDescent="0.2">
      <c r="A240" t="s">
        <v>404</v>
      </c>
      <c r="B240">
        <f>[4]p39!B240</f>
        <v>1000</v>
      </c>
    </row>
    <row r="241" spans="1:2" x14ac:dyDescent="0.2">
      <c r="A241" t="s">
        <v>405</v>
      </c>
      <c r="B241">
        <f>[4]p39!B241</f>
        <v>1.4</v>
      </c>
    </row>
    <row r="242" spans="1:2" x14ac:dyDescent="0.2">
      <c r="A242" t="s">
        <v>406</v>
      </c>
      <c r="B242">
        <f>[4]p39!B242</f>
        <v>2.66</v>
      </c>
    </row>
    <row r="243" spans="1:2" x14ac:dyDescent="0.2">
      <c r="A243" t="s">
        <v>407</v>
      </c>
      <c r="B243">
        <f>[4]p39!B243</f>
        <v>43386634</v>
      </c>
    </row>
    <row r="244" spans="1:2" x14ac:dyDescent="0.2">
      <c r="A244" t="s">
        <v>408</v>
      </c>
      <c r="B244">
        <f>[4]p39!B244</f>
        <v>9457938</v>
      </c>
    </row>
    <row r="245" spans="1:2" x14ac:dyDescent="0.2">
      <c r="A245" t="s">
        <v>409</v>
      </c>
      <c r="B245">
        <f>[4]p39!B245</f>
        <v>45000</v>
      </c>
    </row>
    <row r="246" spans="1:2" x14ac:dyDescent="0.2">
      <c r="A246" t="s">
        <v>410</v>
      </c>
      <c r="B246">
        <f>[4]p39!B246</f>
        <v>0</v>
      </c>
    </row>
    <row r="247" spans="1:2" x14ac:dyDescent="0.2">
      <c r="A247" t="s">
        <v>411</v>
      </c>
      <c r="B247">
        <f>[4]p39!B247</f>
        <v>4.9000000000000004</v>
      </c>
    </row>
    <row r="248" spans="1:2" x14ac:dyDescent="0.2">
      <c r="A248" t="s">
        <v>412</v>
      </c>
      <c r="B248">
        <f>[4]p39!B248</f>
        <v>4.9000000000000004</v>
      </c>
    </row>
    <row r="249" spans="1:2" x14ac:dyDescent="0.2">
      <c r="A249" t="s">
        <v>413</v>
      </c>
      <c r="B249">
        <f>[4]p39!B249</f>
        <v>0</v>
      </c>
    </row>
    <row r="250" spans="1:2" x14ac:dyDescent="0.2">
      <c r="A250" t="s">
        <v>414</v>
      </c>
      <c r="B250">
        <f>[4]p39!B250</f>
        <v>0</v>
      </c>
    </row>
    <row r="251" spans="1:2" x14ac:dyDescent="0.2">
      <c r="A251" t="s">
        <v>415</v>
      </c>
      <c r="B251">
        <f>[4]p39!B251</f>
        <v>0</v>
      </c>
    </row>
    <row r="252" spans="1:2" x14ac:dyDescent="0.2">
      <c r="A252" t="s">
        <v>416</v>
      </c>
      <c r="B252">
        <f>[4]p39!B252</f>
        <v>0</v>
      </c>
    </row>
    <row r="253" spans="1:2" x14ac:dyDescent="0.2">
      <c r="A253" t="s">
        <v>417</v>
      </c>
      <c r="B253">
        <f>[4]p39!B253</f>
        <v>0</v>
      </c>
    </row>
    <row r="254" spans="1:2" x14ac:dyDescent="0.2">
      <c r="A254" t="s">
        <v>418</v>
      </c>
      <c r="B254">
        <f>[4]p39!B254</f>
        <v>0</v>
      </c>
    </row>
    <row r="255" spans="1:2" x14ac:dyDescent="0.2">
      <c r="A255" t="s">
        <v>419</v>
      </c>
      <c r="B255">
        <f>[4]p39!B255</f>
        <v>0</v>
      </c>
    </row>
    <row r="256" spans="1:2" x14ac:dyDescent="0.2">
      <c r="A256" t="s">
        <v>420</v>
      </c>
      <c r="B256">
        <f>[4]p39!B256</f>
        <v>0</v>
      </c>
    </row>
    <row r="257" spans="1:2" x14ac:dyDescent="0.2">
      <c r="A257" t="s">
        <v>421</v>
      </c>
      <c r="B257">
        <f>[4]p39!B257</f>
        <v>0</v>
      </c>
    </row>
    <row r="258" spans="1:2" x14ac:dyDescent="0.2">
      <c r="A258" t="s">
        <v>422</v>
      </c>
      <c r="B258">
        <f>[4]p39!B258</f>
        <v>0</v>
      </c>
    </row>
    <row r="259" spans="1:2" x14ac:dyDescent="0.2">
      <c r="A259" t="s">
        <v>423</v>
      </c>
      <c r="B259">
        <f>[4]p39!B259</f>
        <v>5</v>
      </c>
    </row>
    <row r="260" spans="1:2" x14ac:dyDescent="0.2">
      <c r="A260" t="s">
        <v>1065</v>
      </c>
      <c r="B260">
        <f>[4]p39!B260</f>
        <v>15.757573243275006</v>
      </c>
    </row>
    <row r="261" spans="1:2" x14ac:dyDescent="0.2">
      <c r="A261" t="s">
        <v>1066</v>
      </c>
      <c r="B261">
        <f>[4]p39!B261</f>
        <v>20.421501957917524</v>
      </c>
    </row>
    <row r="262" spans="1:2" x14ac:dyDescent="0.2">
      <c r="A262" t="s">
        <v>227</v>
      </c>
      <c r="B262">
        <f>[4]p39!B262</f>
        <v>89</v>
      </c>
    </row>
    <row r="263" spans="1:2" x14ac:dyDescent="0.2">
      <c r="A263" t="s">
        <v>228</v>
      </c>
      <c r="B263">
        <f>[4]p39!B263</f>
        <v>89</v>
      </c>
    </row>
    <row r="264" spans="1:2" x14ac:dyDescent="0.2">
      <c r="A264" t="s">
        <v>346</v>
      </c>
      <c r="B264">
        <f>[4]p39!B264</f>
        <v>354426</v>
      </c>
    </row>
    <row r="265" spans="1:2" x14ac:dyDescent="0.2">
      <c r="A265" t="s">
        <v>355</v>
      </c>
      <c r="B265">
        <f>[4]p39!B265</f>
        <v>352926</v>
      </c>
    </row>
    <row r="266" spans="1:2" x14ac:dyDescent="0.2">
      <c r="A266" t="s">
        <v>338</v>
      </c>
      <c r="B266">
        <f>[4]p39!B266</f>
        <v>5</v>
      </c>
    </row>
    <row r="267" spans="1:2" x14ac:dyDescent="0.2">
      <c r="A267" t="s">
        <v>339</v>
      </c>
      <c r="B267">
        <f>[4]p39!B267</f>
        <v>1</v>
      </c>
    </row>
    <row r="268" spans="1:2" x14ac:dyDescent="0.2">
      <c r="A268" t="s">
        <v>1067</v>
      </c>
      <c r="B268">
        <f>[4]p39!B268</f>
        <v>1275933.6000000001</v>
      </c>
    </row>
    <row r="269" spans="1:2" x14ac:dyDescent="0.2">
      <c r="A269" t="s">
        <v>1068</v>
      </c>
      <c r="B269">
        <f>[4]p39!B269</f>
        <v>1323472.5</v>
      </c>
    </row>
    <row r="270" spans="1:2" x14ac:dyDescent="0.2">
      <c r="A270" t="s">
        <v>1069</v>
      </c>
      <c r="B270">
        <f>[4]p39!B270</f>
        <v>2087026.876887877</v>
      </c>
    </row>
    <row r="271" spans="1:2" x14ac:dyDescent="0.2">
      <c r="A271" t="s">
        <v>1070</v>
      </c>
      <c r="B271">
        <f>[4]p39!B271</f>
        <v>0.87916039241108124</v>
      </c>
    </row>
    <row r="272" spans="1:2" x14ac:dyDescent="0.2">
      <c r="A272" t="s">
        <v>1071</v>
      </c>
      <c r="B272">
        <f>[4]p39!B272</f>
        <v>0.90389908893022053</v>
      </c>
    </row>
    <row r="273" spans="1:2" x14ac:dyDescent="0.2">
      <c r="A273" t="s">
        <v>1072</v>
      </c>
      <c r="B273">
        <f>[4]p39!B273</f>
        <v>0.73318974323904773</v>
      </c>
    </row>
    <row r="274" spans="1:2" x14ac:dyDescent="0.2">
      <c r="A274" t="s">
        <v>1073</v>
      </c>
      <c r="B274">
        <f>[4]p39!B274</f>
        <v>0.56161478982945412</v>
      </c>
    </row>
    <row r="275" spans="1:2" x14ac:dyDescent="0.2">
      <c r="A275" t="s">
        <v>1087</v>
      </c>
      <c r="B275">
        <f>[4]p39!B275</f>
        <v>0.73266002218863324</v>
      </c>
    </row>
    <row r="276" spans="1:2" x14ac:dyDescent="0.2">
      <c r="A276" t="s">
        <v>1088</v>
      </c>
      <c r="B276">
        <f>[4]p39!B276</f>
        <v>0.5479570704128327</v>
      </c>
    </row>
    <row r="277" spans="1:2" x14ac:dyDescent="0.2">
      <c r="A277" t="s">
        <v>1091</v>
      </c>
      <c r="B277">
        <f>[4]p39!B277</f>
        <v>3352244.6006207429</v>
      </c>
    </row>
    <row r="278" spans="1:2" x14ac:dyDescent="0.2">
      <c r="A278" t="s">
        <v>1092</v>
      </c>
      <c r="B278">
        <f>[4]p39!B278</f>
        <v>1.5640160465128194</v>
      </c>
    </row>
    <row r="279" spans="1:2" x14ac:dyDescent="0.2">
      <c r="A279" t="s">
        <v>1093</v>
      </c>
      <c r="B279">
        <f>[4]p39!B279</f>
        <v>0.60998684023056482</v>
      </c>
    </row>
    <row r="280" spans="1:2" x14ac:dyDescent="0.2">
      <c r="A280" t="s">
        <v>1094</v>
      </c>
      <c r="B280">
        <f>[4]p39!B280</f>
        <v>0.39001315976943529</v>
      </c>
    </row>
    <row r="281" spans="1:2" x14ac:dyDescent="0.2">
      <c r="A281" t="s">
        <v>1099</v>
      </c>
      <c r="B281">
        <f>[4]p39!B281</f>
        <v>7.0223999999999995E-2</v>
      </c>
    </row>
    <row r="282" spans="1:2" x14ac:dyDescent="0.2">
      <c r="A282" t="s">
        <v>1100</v>
      </c>
      <c r="B282">
        <f>[4]p39!B282</f>
        <v>0.12346024069769229</v>
      </c>
    </row>
    <row r="283" spans="1:2" x14ac:dyDescent="0.2">
      <c r="A283" t="s">
        <v>1095</v>
      </c>
      <c r="B283">
        <f>[4]p39!B283</f>
        <v>33928696</v>
      </c>
    </row>
    <row r="284" spans="1:2" x14ac:dyDescent="0.2">
      <c r="A284" t="s">
        <v>1096</v>
      </c>
      <c r="B284">
        <f>[4]p39!B284</f>
        <v>21693317.07027464</v>
      </c>
    </row>
    <row r="285" spans="1:2" x14ac:dyDescent="0.2">
      <c r="A285" t="s">
        <v>1097</v>
      </c>
      <c r="B285">
        <f>[4]p39!B285</f>
        <v>1265217.7237328659</v>
      </c>
    </row>
    <row r="286" spans="1:2" x14ac:dyDescent="0.2">
      <c r="A286" t="s">
        <v>1101</v>
      </c>
      <c r="B286">
        <f>[4]p39!B286</f>
        <v>0</v>
      </c>
    </row>
    <row r="287" spans="1:2" x14ac:dyDescent="0.2">
      <c r="A287" t="s">
        <v>1102</v>
      </c>
      <c r="B287">
        <f>[4]p39!B287</f>
        <v>0</v>
      </c>
    </row>
    <row r="288" spans="1:2" x14ac:dyDescent="0.2">
      <c r="A288" t="s">
        <v>1103</v>
      </c>
      <c r="B288">
        <f>[4]p39!B288</f>
        <v>0</v>
      </c>
    </row>
    <row r="289" spans="1:2" x14ac:dyDescent="0.2">
      <c r="A289" t="s">
        <v>1069</v>
      </c>
      <c r="B289">
        <f>[4]p39!B289</f>
        <v>2087026.876887877</v>
      </c>
    </row>
    <row r="290" spans="1:2" x14ac:dyDescent="0.2">
      <c r="A290" t="s">
        <v>508</v>
      </c>
      <c r="B290">
        <f>[4]p39!B290</f>
        <v>9.098683444875319E-2</v>
      </c>
    </row>
    <row r="291" spans="1:2" x14ac:dyDescent="0.2">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1194</v>
      </c>
    </row>
    <row r="2" spans="1:11" x14ac:dyDescent="0.2">
      <c r="A2">
        <v>40</v>
      </c>
      <c r="B2" t="s">
        <v>176</v>
      </c>
      <c r="C2" t="s">
        <v>177</v>
      </c>
      <c r="D2" t="s">
        <v>178</v>
      </c>
      <c r="E2" t="s">
        <v>8</v>
      </c>
      <c r="F2" t="s">
        <v>179</v>
      </c>
      <c r="G2" t="s">
        <v>10</v>
      </c>
      <c r="H2" t="s">
        <v>180</v>
      </c>
    </row>
    <row r="3" spans="1:11" x14ac:dyDescent="0.2">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
      <c r="A5" t="s">
        <v>183</v>
      </c>
      <c r="B5">
        <f>[4]p40!B5</f>
        <v>0</v>
      </c>
      <c r="C5">
        <f>[4]p40!C5</f>
        <v>0</v>
      </c>
      <c r="D5">
        <f>[4]p40!D5</f>
        <v>0</v>
      </c>
      <c r="E5">
        <f>[4]p40!E5</f>
        <v>0</v>
      </c>
      <c r="F5">
        <f>[4]p40!F5</f>
        <v>252321</v>
      </c>
      <c r="G5">
        <f>[4]p40!G5</f>
        <v>0</v>
      </c>
      <c r="H5">
        <f>[4]p40!H5</f>
        <v>0</v>
      </c>
      <c r="I5">
        <f>[4]p40!I5</f>
        <v>0</v>
      </c>
      <c r="J5">
        <f>[4]p40!J5</f>
        <v>0</v>
      </c>
      <c r="K5">
        <f>[4]p40!K5</f>
        <v>0</v>
      </c>
    </row>
    <row r="6" spans="1:11" x14ac:dyDescent="0.2">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
      <c r="A7" t="s">
        <v>185</v>
      </c>
      <c r="B7">
        <f>[4]p40!B7</f>
        <v>0</v>
      </c>
      <c r="C7">
        <f>[4]p40!C7</f>
        <v>0</v>
      </c>
      <c r="D7">
        <f>[4]p40!D7</f>
        <v>0</v>
      </c>
      <c r="E7">
        <f>[4]p40!E7</f>
        <v>0</v>
      </c>
      <c r="F7">
        <f>[4]p40!F7</f>
        <v>1456356</v>
      </c>
      <c r="G7">
        <f>[4]p40!G7</f>
        <v>0</v>
      </c>
      <c r="H7">
        <f>[4]p40!H7</f>
        <v>0</v>
      </c>
      <c r="I7">
        <f>[4]p40!I7</f>
        <v>0</v>
      </c>
      <c r="J7">
        <f>[4]p40!J7</f>
        <v>0</v>
      </c>
      <c r="K7">
        <f>[4]p40!K7</f>
        <v>0</v>
      </c>
    </row>
    <row r="8" spans="1:11" x14ac:dyDescent="0.2">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2">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2">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2">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2">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2">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2">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2">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2">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2">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2">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2">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2">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2">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2">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2">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2">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2">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2">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5" thickBot="1" x14ac:dyDescent="0.25">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x14ac:dyDescent="0.2">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2">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x14ac:dyDescent="0.2">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x14ac:dyDescent="0.2">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x14ac:dyDescent="0.2">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x14ac:dyDescent="0.2">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x14ac:dyDescent="0.2">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x14ac:dyDescent="0.2">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2">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2">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2">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2">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
      <c r="A76" t="s">
        <v>437</v>
      </c>
      <c r="B76">
        <f>[4]p40!B76</f>
        <v>0</v>
      </c>
      <c r="C76">
        <f>[4]p40!C76</f>
        <v>0</v>
      </c>
      <c r="D76">
        <f>[4]p40!D76</f>
        <v>0</v>
      </c>
      <c r="E76">
        <f>[4]p40!E76</f>
        <v>0</v>
      </c>
      <c r="F76">
        <f>[4]p40!F76</f>
        <v>0</v>
      </c>
      <c r="G76">
        <f>[4]p40!G76</f>
        <v>0</v>
      </c>
      <c r="H76">
        <f>[4]p40!H76</f>
        <v>0</v>
      </c>
      <c r="I76">
        <f>[4]p40!I76</f>
        <v>0</v>
      </c>
      <c r="J76">
        <f>[4]p40!J76</f>
        <v>0</v>
      </c>
      <c r="K76">
        <f>[4]p40!K76</f>
        <v>0</v>
      </c>
    </row>
    <row r="77" spans="1:13" ht="13.5" thickBot="1" x14ac:dyDescent="0.25">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2">
      <c r="A78" t="s">
        <v>247</v>
      </c>
      <c r="B78">
        <f>[4]p40!B78</f>
        <v>1</v>
      </c>
    </row>
    <row r="79" spans="1:13" x14ac:dyDescent="0.2">
      <c r="A79" t="s">
        <v>248</v>
      </c>
      <c r="B79">
        <f>[4]p40!B79</f>
        <v>45000</v>
      </c>
    </row>
    <row r="80" spans="1:13" x14ac:dyDescent="0.2">
      <c r="A80" t="s">
        <v>249</v>
      </c>
      <c r="B80">
        <f>[4]p40!B80</f>
        <v>45000</v>
      </c>
    </row>
    <row r="81" spans="1:2" x14ac:dyDescent="0.2">
      <c r="A81" t="s">
        <v>250</v>
      </c>
      <c r="B81">
        <f>[4]p40!B81</f>
        <v>0</v>
      </c>
    </row>
    <row r="82" spans="1:2" x14ac:dyDescent="0.2">
      <c r="A82" t="s">
        <v>251</v>
      </c>
      <c r="B82">
        <f>[4]p40!B82</f>
        <v>0</v>
      </c>
    </row>
    <row r="83" spans="1:2" x14ac:dyDescent="0.2">
      <c r="A83" t="s">
        <v>252</v>
      </c>
      <c r="B83">
        <f>[4]p40!B83</f>
        <v>0</v>
      </c>
    </row>
    <row r="84" spans="1:2" x14ac:dyDescent="0.2">
      <c r="A84" t="s">
        <v>253</v>
      </c>
      <c r="B84">
        <f>[4]p40!B84</f>
        <v>0</v>
      </c>
    </row>
    <row r="85" spans="1:2" x14ac:dyDescent="0.2">
      <c r="A85" t="s">
        <v>254</v>
      </c>
      <c r="B85">
        <f>[4]p40!B85</f>
        <v>62561</v>
      </c>
    </row>
    <row r="86" spans="1:2" x14ac:dyDescent="0.2">
      <c r="A86" t="s">
        <v>255</v>
      </c>
      <c r="B86">
        <f>[4]p40!B86</f>
        <v>25346</v>
      </c>
    </row>
    <row r="87" spans="1:2" x14ac:dyDescent="0.2">
      <c r="A87" t="s">
        <v>256</v>
      </c>
      <c r="B87">
        <f>[4]p40!B87</f>
        <v>18747</v>
      </c>
    </row>
    <row r="88" spans="1:2" x14ac:dyDescent="0.2">
      <c r="A88" t="s">
        <v>257</v>
      </c>
      <c r="B88">
        <f>[4]p40!B88</f>
        <v>54574</v>
      </c>
    </row>
    <row r="89" spans="1:2" x14ac:dyDescent="0.2">
      <c r="A89" t="s">
        <v>258</v>
      </c>
      <c r="B89">
        <f>[4]p40!B89</f>
        <v>56240</v>
      </c>
    </row>
    <row r="90" spans="1:2" x14ac:dyDescent="0.2">
      <c r="A90" t="s">
        <v>259</v>
      </c>
      <c r="B90">
        <f>[4]p40!B90</f>
        <v>135816</v>
      </c>
    </row>
    <row r="91" spans="1:2" x14ac:dyDescent="0.2">
      <c r="A91" t="s">
        <v>260</v>
      </c>
      <c r="B91">
        <f>[4]p40!B91</f>
        <v>62561</v>
      </c>
    </row>
    <row r="92" spans="1:2" x14ac:dyDescent="0.2">
      <c r="A92" t="s">
        <v>261</v>
      </c>
      <c r="B92">
        <f>[4]p40!B92</f>
        <v>25346</v>
      </c>
    </row>
    <row r="93" spans="1:2" x14ac:dyDescent="0.2">
      <c r="A93" t="s">
        <v>262</v>
      </c>
      <c r="B93">
        <f>[4]p40!B93</f>
        <v>18747</v>
      </c>
    </row>
    <row r="94" spans="1:2" x14ac:dyDescent="0.2">
      <c r="A94" t="s">
        <v>263</v>
      </c>
      <c r="B94">
        <f>[4]p40!B94</f>
        <v>54574</v>
      </c>
    </row>
    <row r="95" spans="1:2" x14ac:dyDescent="0.2">
      <c r="A95" t="s">
        <v>264</v>
      </c>
      <c r="B95">
        <f>[4]p40!B95</f>
        <v>56240</v>
      </c>
    </row>
    <row r="96" spans="1:2" x14ac:dyDescent="0.2">
      <c r="A96" t="s">
        <v>265</v>
      </c>
      <c r="B96">
        <f>[4]p40!B96</f>
        <v>135816</v>
      </c>
    </row>
    <row r="97" spans="1:2" x14ac:dyDescent="0.2">
      <c r="A97" t="s">
        <v>266</v>
      </c>
      <c r="B97">
        <f>[4]p40!B97</f>
        <v>0</v>
      </c>
    </row>
    <row r="98" spans="1:2" x14ac:dyDescent="0.2">
      <c r="A98" t="s">
        <v>267</v>
      </c>
      <c r="B98">
        <f>[4]p40!B98</f>
        <v>0</v>
      </c>
    </row>
    <row r="99" spans="1:2" x14ac:dyDescent="0.2">
      <c r="A99" t="s">
        <v>268</v>
      </c>
      <c r="B99">
        <f>[4]p40!B99</f>
        <v>0</v>
      </c>
    </row>
    <row r="100" spans="1:2" x14ac:dyDescent="0.2">
      <c r="A100" t="s">
        <v>269</v>
      </c>
      <c r="B100">
        <f>[4]p40!B100</f>
        <v>0</v>
      </c>
    </row>
    <row r="101" spans="1:2" x14ac:dyDescent="0.2">
      <c r="A101" t="s">
        <v>270</v>
      </c>
      <c r="B101">
        <f>[4]p40!B101</f>
        <v>0</v>
      </c>
    </row>
    <row r="102" spans="1:2" x14ac:dyDescent="0.2">
      <c r="A102" t="s">
        <v>271</v>
      </c>
      <c r="B102">
        <f>[4]p40!B102</f>
        <v>0</v>
      </c>
    </row>
    <row r="103" spans="1:2" x14ac:dyDescent="0.2">
      <c r="A103" t="s">
        <v>272</v>
      </c>
      <c r="B103">
        <f>[4]p40!B103</f>
        <v>238560673.02370617</v>
      </c>
    </row>
    <row r="104" spans="1:2" x14ac:dyDescent="0.2">
      <c r="A104" t="s">
        <v>273</v>
      </c>
      <c r="B104">
        <f>[4]p40!B104</f>
        <v>9335570.2937388178</v>
      </c>
    </row>
    <row r="105" spans="1:2" x14ac:dyDescent="0.2">
      <c r="A105" t="s">
        <v>274</v>
      </c>
      <c r="B105">
        <f>[4]p40!B105</f>
        <v>5686464.2945263479</v>
      </c>
    </row>
    <row r="106" spans="1:2" x14ac:dyDescent="0.2">
      <c r="A106" t="s">
        <v>275</v>
      </c>
      <c r="B106">
        <f>[4]p40!B106</f>
        <v>1560781.8972198023</v>
      </c>
    </row>
    <row r="107" spans="1:2" x14ac:dyDescent="0.2">
      <c r="A107" t="s">
        <v>276</v>
      </c>
      <c r="B107">
        <f>[4]p40!B107</f>
        <v>2485753.0497271582</v>
      </c>
    </row>
    <row r="108" spans="1:2" x14ac:dyDescent="0.2">
      <c r="A108" t="s">
        <v>277</v>
      </c>
      <c r="B108">
        <f>[4]p40!B108</f>
        <v>5414411.5085488679</v>
      </c>
    </row>
    <row r="109" spans="1:2" x14ac:dyDescent="0.2">
      <c r="A109" t="s">
        <v>278</v>
      </c>
      <c r="B109">
        <f>[4]p40!B109</f>
        <v>2037.1632240643044</v>
      </c>
    </row>
    <row r="110" spans="1:2" x14ac:dyDescent="0.2">
      <c r="A110" t="s">
        <v>279</v>
      </c>
      <c r="B110">
        <f>[4]p40!B110</f>
        <v>286.8863252316479</v>
      </c>
    </row>
    <row r="111" spans="1:2" x14ac:dyDescent="0.2">
      <c r="A111" t="s">
        <v>280</v>
      </c>
      <c r="B111">
        <f>[4]p40!B111</f>
        <v>144.57263633720842</v>
      </c>
    </row>
    <row r="112" spans="1:2" x14ac:dyDescent="0.2">
      <c r="A112" t="s">
        <v>281</v>
      </c>
      <c r="B112">
        <f>[4]p40!B112</f>
        <v>14.513053122274618</v>
      </c>
    </row>
    <row r="113" spans="1:2" x14ac:dyDescent="0.2">
      <c r="A113" t="s">
        <v>282</v>
      </c>
      <c r="B113">
        <f>[4]p40!B113</f>
        <v>17.151790053597278</v>
      </c>
    </row>
    <row r="114" spans="1:2" x14ac:dyDescent="0.2">
      <c r="A114" t="s">
        <v>283</v>
      </c>
      <c r="B114">
        <f>[4]p40!B114</f>
        <v>22.289474427688813</v>
      </c>
    </row>
    <row r="115" spans="1:2" x14ac:dyDescent="0.2">
      <c r="A115" t="s">
        <v>284</v>
      </c>
      <c r="B115">
        <f>[4]p40!B115</f>
        <v>10000040</v>
      </c>
    </row>
    <row r="116" spans="1:2" x14ac:dyDescent="0.2">
      <c r="A116" t="s">
        <v>285</v>
      </c>
      <c r="B116">
        <f>[4]p40!B116</f>
        <v>499999</v>
      </c>
    </row>
    <row r="117" spans="1:2" x14ac:dyDescent="0.2">
      <c r="A117" t="s">
        <v>286</v>
      </c>
      <c r="B117">
        <f>[4]p40!B117</f>
        <v>500000</v>
      </c>
    </row>
    <row r="118" spans="1:2" x14ac:dyDescent="0.2">
      <c r="A118" t="s">
        <v>287</v>
      </c>
      <c r="B118">
        <f>[4]p40!B118</f>
        <v>199999.8</v>
      </c>
    </row>
    <row r="119" spans="1:2" x14ac:dyDescent="0.2">
      <c r="A119" t="s">
        <v>288</v>
      </c>
      <c r="B119">
        <f>[4]p40!B119</f>
        <v>299999.7</v>
      </c>
    </row>
    <row r="120" spans="1:2" x14ac:dyDescent="0.2">
      <c r="A120" t="s">
        <v>289</v>
      </c>
      <c r="B120">
        <f>[4]p40!B120</f>
        <v>1000000</v>
      </c>
    </row>
    <row r="121" spans="1:2" x14ac:dyDescent="0.2">
      <c r="A121" t="s">
        <v>290</v>
      </c>
      <c r="B121">
        <f>[4]p40!B121</f>
        <v>21470460.572133556</v>
      </c>
    </row>
    <row r="122" spans="1:2" x14ac:dyDescent="0.2">
      <c r="A122" t="s">
        <v>291</v>
      </c>
      <c r="B122">
        <f>[4]p40!B122</f>
        <v>644154.35026797839</v>
      </c>
    </row>
    <row r="123" spans="1:2" x14ac:dyDescent="0.2">
      <c r="A123" t="s">
        <v>292</v>
      </c>
      <c r="B123">
        <f>[4]p40!B123</f>
        <v>523154.71509642398</v>
      </c>
    </row>
    <row r="124" spans="1:2" x14ac:dyDescent="0.2">
      <c r="A124" t="s">
        <v>293</v>
      </c>
      <c r="B124">
        <f>[4]p40!B124</f>
        <v>0</v>
      </c>
    </row>
    <row r="125" spans="1:2" x14ac:dyDescent="0.2">
      <c r="A125" t="s">
        <v>294</v>
      </c>
      <c r="B125">
        <f>[4]p40!B125</f>
        <v>0</v>
      </c>
    </row>
    <row r="126" spans="1:2" x14ac:dyDescent="0.2">
      <c r="A126" t="s">
        <v>295</v>
      </c>
      <c r="B126">
        <f>[4]p40!B126</f>
        <v>311328.66174155992</v>
      </c>
    </row>
    <row r="127" spans="1:2" x14ac:dyDescent="0.2">
      <c r="A127" t="s">
        <v>296</v>
      </c>
      <c r="B127">
        <f>[4]p40!B127</f>
        <v>58930</v>
      </c>
    </row>
    <row r="128" spans="1:2" x14ac:dyDescent="0.2">
      <c r="A128" t="s">
        <v>297</v>
      </c>
      <c r="B128">
        <f>[4]p40!B128</f>
        <v>16780</v>
      </c>
    </row>
    <row r="129" spans="1:2" x14ac:dyDescent="0.2">
      <c r="A129" t="s">
        <v>298</v>
      </c>
      <c r="B129">
        <f>[4]p40!B129</f>
        <v>14991</v>
      </c>
    </row>
    <row r="130" spans="1:2" x14ac:dyDescent="0.2">
      <c r="A130" t="s">
        <v>299</v>
      </c>
      <c r="B130">
        <f>[4]p40!B130</f>
        <v>54680</v>
      </c>
    </row>
    <row r="131" spans="1:2" x14ac:dyDescent="0.2">
      <c r="A131" t="s">
        <v>300</v>
      </c>
      <c r="B131">
        <f>[4]p40!B131</f>
        <v>66198</v>
      </c>
    </row>
    <row r="132" spans="1:2" x14ac:dyDescent="0.2">
      <c r="A132" t="s">
        <v>301</v>
      </c>
      <c r="B132">
        <f>[4]p40!B132</f>
        <v>145685</v>
      </c>
    </row>
    <row r="133" spans="1:2" x14ac:dyDescent="0.2">
      <c r="A133" t="s">
        <v>302</v>
      </c>
      <c r="B133">
        <f>[4]p40!B133</f>
        <v>58930</v>
      </c>
    </row>
    <row r="134" spans="1:2" x14ac:dyDescent="0.2">
      <c r="A134" t="s">
        <v>303</v>
      </c>
      <c r="B134">
        <f>[4]p40!B134</f>
        <v>16780</v>
      </c>
    </row>
    <row r="135" spans="1:2" x14ac:dyDescent="0.2">
      <c r="A135" t="s">
        <v>304</v>
      </c>
      <c r="B135">
        <f>[4]p40!B135</f>
        <v>14991</v>
      </c>
    </row>
    <row r="136" spans="1:2" x14ac:dyDescent="0.2">
      <c r="A136" t="s">
        <v>305</v>
      </c>
      <c r="B136">
        <f>[4]p40!B136</f>
        <v>54680</v>
      </c>
    </row>
    <row r="137" spans="1:2" x14ac:dyDescent="0.2">
      <c r="A137" t="s">
        <v>306</v>
      </c>
      <c r="B137">
        <f>[4]p40!B137</f>
        <v>66198</v>
      </c>
    </row>
    <row r="138" spans="1:2" x14ac:dyDescent="0.2">
      <c r="A138" t="s">
        <v>307</v>
      </c>
      <c r="B138">
        <f>[4]p40!B138</f>
        <v>145685</v>
      </c>
    </row>
    <row r="139" spans="1:2" x14ac:dyDescent="0.2">
      <c r="A139" t="s">
        <v>308</v>
      </c>
      <c r="B139">
        <f>[4]p40!B139</f>
        <v>0</v>
      </c>
    </row>
    <row r="140" spans="1:2" x14ac:dyDescent="0.2">
      <c r="A140" t="s">
        <v>309</v>
      </c>
      <c r="B140">
        <f>[4]p40!B140</f>
        <v>0</v>
      </c>
    </row>
    <row r="141" spans="1:2" x14ac:dyDescent="0.2">
      <c r="A141" t="s">
        <v>310</v>
      </c>
      <c r="B141">
        <f>[4]p40!B141</f>
        <v>0</v>
      </c>
    </row>
    <row r="142" spans="1:2" x14ac:dyDescent="0.2">
      <c r="A142" t="s">
        <v>311</v>
      </c>
      <c r="B142">
        <f>[4]p40!B142</f>
        <v>0</v>
      </c>
    </row>
    <row r="143" spans="1:2" x14ac:dyDescent="0.2">
      <c r="A143" t="s">
        <v>312</v>
      </c>
      <c r="B143">
        <f>[4]p40!B143</f>
        <v>0</v>
      </c>
    </row>
    <row r="144" spans="1:2" x14ac:dyDescent="0.2">
      <c r="A144" t="s">
        <v>313</v>
      </c>
      <c r="B144">
        <f>[4]p40!B144</f>
        <v>0</v>
      </c>
    </row>
    <row r="145" spans="1:2" x14ac:dyDescent="0.2">
      <c r="A145" t="s">
        <v>314</v>
      </c>
      <c r="B145">
        <f>[4]p40!B145</f>
        <v>345438152.92053419</v>
      </c>
    </row>
    <row r="146" spans="1:2" x14ac:dyDescent="0.2">
      <c r="A146" t="s">
        <v>315</v>
      </c>
      <c r="B146">
        <f>[4]p40!B146</f>
        <v>7340421.8589808857</v>
      </c>
    </row>
    <row r="147" spans="1:2" x14ac:dyDescent="0.2">
      <c r="A147" t="s">
        <v>316</v>
      </c>
      <c r="B147">
        <f>[4]p40!B147</f>
        <v>6885713.7838129662</v>
      </c>
    </row>
    <row r="148" spans="1:2" x14ac:dyDescent="0.2">
      <c r="A148" t="s">
        <v>317</v>
      </c>
      <c r="B148">
        <f>[4]p40!B148</f>
        <v>2057102.9191549714</v>
      </c>
    </row>
    <row r="149" spans="1:2" x14ac:dyDescent="0.2">
      <c r="A149" t="s">
        <v>318</v>
      </c>
      <c r="B149">
        <f>[4]p40!B149</f>
        <v>3475002.9527114416</v>
      </c>
    </row>
    <row r="150" spans="1:2" x14ac:dyDescent="0.2">
      <c r="A150" t="s">
        <v>319</v>
      </c>
      <c r="B150">
        <f>[4]p40!B150</f>
        <v>7430917.7118050354</v>
      </c>
    </row>
    <row r="151" spans="1:2" x14ac:dyDescent="0.2">
      <c r="A151" t="s">
        <v>320</v>
      </c>
      <c r="B151">
        <f>[4]p40!B151</f>
        <v>2531.5081297453526</v>
      </c>
    </row>
    <row r="152" spans="1:2" x14ac:dyDescent="0.2">
      <c r="A152" t="s">
        <v>321</v>
      </c>
      <c r="B152">
        <f>[4]p40!B152</f>
        <v>368.85767694119068</v>
      </c>
    </row>
    <row r="153" spans="1:2" x14ac:dyDescent="0.2">
      <c r="A153" t="s">
        <v>322</v>
      </c>
      <c r="B153">
        <f>[4]p40!B153</f>
        <v>182.04103404910401</v>
      </c>
    </row>
    <row r="154" spans="1:2" x14ac:dyDescent="0.2">
      <c r="A154" t="s">
        <v>323</v>
      </c>
      <c r="B154">
        <f>[4]p40!B154</f>
        <v>19.366981636313849</v>
      </c>
    </row>
    <row r="155" spans="1:2" x14ac:dyDescent="0.2">
      <c r="A155" t="s">
        <v>324</v>
      </c>
      <c r="B155">
        <f>[4]p40!B155</f>
        <v>22.888251024734551</v>
      </c>
    </row>
    <row r="156" spans="1:2" x14ac:dyDescent="0.2">
      <c r="A156" t="s">
        <v>325</v>
      </c>
      <c r="B156">
        <f>[4]p40!B156</f>
        <v>29.043911570172497</v>
      </c>
    </row>
    <row r="157" spans="1:2" x14ac:dyDescent="0.2">
      <c r="A157" t="s">
        <v>326</v>
      </c>
      <c r="B157">
        <f>[4]p40!B157</f>
        <v>14999971</v>
      </c>
    </row>
    <row r="158" spans="1:2" x14ac:dyDescent="0.2">
      <c r="A158" t="s">
        <v>327</v>
      </c>
      <c r="B158">
        <f>[4]p40!B158</f>
        <v>499999</v>
      </c>
    </row>
    <row r="159" spans="1:2" x14ac:dyDescent="0.2">
      <c r="A159" t="s">
        <v>328</v>
      </c>
      <c r="B159">
        <f>[4]p40!B159</f>
        <v>500000</v>
      </c>
    </row>
    <row r="160" spans="1:2" x14ac:dyDescent="0.2">
      <c r="A160" t="s">
        <v>329</v>
      </c>
      <c r="B160">
        <f>[4]p40!B160</f>
        <v>250000.08</v>
      </c>
    </row>
    <row r="161" spans="1:2" x14ac:dyDescent="0.2">
      <c r="A161" t="s">
        <v>330</v>
      </c>
      <c r="B161">
        <f>[4]p40!B161</f>
        <v>350000.04</v>
      </c>
    </row>
    <row r="162" spans="1:2" x14ac:dyDescent="0.2">
      <c r="A162" t="s">
        <v>331</v>
      </c>
      <c r="B162">
        <f>[4]p40!B162</f>
        <v>1000000</v>
      </c>
    </row>
    <row r="163" spans="1:2" x14ac:dyDescent="0.2">
      <c r="A163" t="s">
        <v>332</v>
      </c>
      <c r="B163">
        <f>[4]p40!B163</f>
        <v>0</v>
      </c>
    </row>
    <row r="164" spans="1:2" x14ac:dyDescent="0.2">
      <c r="A164" t="s">
        <v>333</v>
      </c>
      <c r="B164">
        <f>[4]p40!B164</f>
        <v>506489.10826968105</v>
      </c>
    </row>
    <row r="165" spans="1:2" x14ac:dyDescent="0.2">
      <c r="A165" t="s">
        <v>334</v>
      </c>
      <c r="B165">
        <f>[4]p40!B165</f>
        <v>633485.66811079287</v>
      </c>
    </row>
    <row r="166" spans="1:2" x14ac:dyDescent="0.2">
      <c r="A166" t="s">
        <v>335</v>
      </c>
      <c r="B166">
        <f>[4]p40!B166</f>
        <v>236566.8357028217</v>
      </c>
    </row>
    <row r="167" spans="1:2" x14ac:dyDescent="0.2">
      <c r="A167" t="s">
        <v>336</v>
      </c>
      <c r="B167">
        <f>[4]p40!B167</f>
        <v>399625.33956181578</v>
      </c>
    </row>
    <row r="168" spans="1:2" x14ac:dyDescent="0.2">
      <c r="A168" t="s">
        <v>337</v>
      </c>
      <c r="B168">
        <f>[4]p40!B168</f>
        <v>427277.76842878957</v>
      </c>
    </row>
    <row r="169" spans="1:2" x14ac:dyDescent="0.2">
      <c r="A169" t="s">
        <v>338</v>
      </c>
      <c r="B169">
        <f>[4]p40!B169</f>
        <v>5</v>
      </c>
    </row>
    <row r="170" spans="1:2" x14ac:dyDescent="0.2">
      <c r="A170" t="s">
        <v>339</v>
      </c>
      <c r="B170">
        <f>[4]p40!B170</f>
        <v>1</v>
      </c>
    </row>
    <row r="171" spans="1:2" x14ac:dyDescent="0.2">
      <c r="A171" t="s">
        <v>340</v>
      </c>
      <c r="B171">
        <f>[4]p40!B171</f>
        <v>354426</v>
      </c>
    </row>
    <row r="172" spans="1:2" x14ac:dyDescent="0.2">
      <c r="A172" t="s">
        <v>341</v>
      </c>
      <c r="B172">
        <f>[4]p40!B172</f>
        <v>1105763.1200000001</v>
      </c>
    </row>
    <row r="173" spans="1:2" x14ac:dyDescent="0.2">
      <c r="A173" t="s">
        <v>342</v>
      </c>
      <c r="B173">
        <f>[4]p40!B173</f>
        <v>4532587.29</v>
      </c>
    </row>
    <row r="174" spans="1:2" x14ac:dyDescent="0.2">
      <c r="A174" t="s">
        <v>343</v>
      </c>
      <c r="B174">
        <f>[4]p40!B174</f>
        <v>354426</v>
      </c>
    </row>
    <row r="175" spans="1:2" x14ac:dyDescent="0.2">
      <c r="A175" t="s">
        <v>344</v>
      </c>
      <c r="B175">
        <f>[4]p40!B175</f>
        <v>1105763.1200000001</v>
      </c>
    </row>
    <row r="176" spans="1:2" x14ac:dyDescent="0.2">
      <c r="A176" t="s">
        <v>345</v>
      </c>
      <c r="B176">
        <f>[4]p40!B176</f>
        <v>4532587.29</v>
      </c>
    </row>
    <row r="177" spans="1:2" x14ac:dyDescent="0.2">
      <c r="A177" t="s">
        <v>346</v>
      </c>
      <c r="B177">
        <f>[4]p40!B177</f>
        <v>349995</v>
      </c>
    </row>
    <row r="178" spans="1:2" x14ac:dyDescent="0.2">
      <c r="A178" t="s">
        <v>347</v>
      </c>
      <c r="B178">
        <f>[4]p40!B178</f>
        <v>1099262.3349358975</v>
      </c>
    </row>
    <row r="179" spans="1:2" x14ac:dyDescent="0.2">
      <c r="A179" t="s">
        <v>348</v>
      </c>
      <c r="B179">
        <f>[4]p40!B179</f>
        <v>4481852.125</v>
      </c>
    </row>
    <row r="180" spans="1:2" x14ac:dyDescent="0.2">
      <c r="A180" t="s">
        <v>349</v>
      </c>
      <c r="B180">
        <f>[4]p40!B180</f>
        <v>352926</v>
      </c>
    </row>
    <row r="181" spans="1:2" x14ac:dyDescent="0.2">
      <c r="A181" t="s">
        <v>350</v>
      </c>
      <c r="B181">
        <f>[4]p40!B181</f>
        <v>209653206</v>
      </c>
    </row>
    <row r="182" spans="1:2" x14ac:dyDescent="0.2">
      <c r="A182" t="s">
        <v>351</v>
      </c>
      <c r="B182">
        <f>[4]p40!B182</f>
        <v>641447831</v>
      </c>
    </row>
    <row r="183" spans="1:2" x14ac:dyDescent="0.2">
      <c r="A183" t="s">
        <v>352</v>
      </c>
      <c r="B183">
        <f>[4]p40!B183</f>
        <v>352926</v>
      </c>
    </row>
    <row r="184" spans="1:2" x14ac:dyDescent="0.2">
      <c r="A184" t="s">
        <v>353</v>
      </c>
      <c r="B184">
        <f>[4]p40!B184</f>
        <v>209653206</v>
      </c>
    </row>
    <row r="185" spans="1:2" x14ac:dyDescent="0.2">
      <c r="A185" t="s">
        <v>354</v>
      </c>
      <c r="B185">
        <f>[4]p40!B185</f>
        <v>641447831</v>
      </c>
    </row>
    <row r="186" spans="1:2" x14ac:dyDescent="0.2">
      <c r="A186" t="s">
        <v>355</v>
      </c>
      <c r="B186">
        <f>[4]p40!B186</f>
        <v>348514</v>
      </c>
    </row>
    <row r="187" spans="1:2" x14ac:dyDescent="0.2">
      <c r="A187" t="s">
        <v>356</v>
      </c>
      <c r="B187">
        <f>[4]p40!B187</f>
        <v>208082534</v>
      </c>
    </row>
    <row r="188" spans="1:2" x14ac:dyDescent="0.2">
      <c r="A188" t="s">
        <v>357</v>
      </c>
      <c r="B188">
        <f>[4]p40!B188</f>
        <v>634551933</v>
      </c>
    </row>
    <row r="189" spans="1:2" x14ac:dyDescent="0.2">
      <c r="A189" t="s">
        <v>358</v>
      </c>
      <c r="B189">
        <f>[4]p40!B189</f>
        <v>0</v>
      </c>
    </row>
    <row r="190" spans="1:2" x14ac:dyDescent="0.2">
      <c r="A190" t="s">
        <v>359</v>
      </c>
      <c r="B190">
        <f>[4]p40!B190</f>
        <v>0</v>
      </c>
    </row>
    <row r="191" spans="1:2" x14ac:dyDescent="0.2">
      <c r="A191" t="s">
        <v>360</v>
      </c>
      <c r="B191">
        <f>[4]p40!B191</f>
        <v>0</v>
      </c>
    </row>
    <row r="192" spans="1:2" x14ac:dyDescent="0.2">
      <c r="A192" t="s">
        <v>361</v>
      </c>
      <c r="B192">
        <f>[4]p40!B192</f>
        <v>36189</v>
      </c>
    </row>
    <row r="193" spans="1:2" x14ac:dyDescent="0.2">
      <c r="A193" t="s">
        <v>362</v>
      </c>
      <c r="B193">
        <f>[4]p40!B193</f>
        <v>575709.42000000004</v>
      </c>
    </row>
    <row r="194" spans="1:2" x14ac:dyDescent="0.2">
      <c r="A194" t="s">
        <v>363</v>
      </c>
      <c r="B194">
        <f>[4]p40!B194</f>
        <v>15.908399524865558</v>
      </c>
    </row>
    <row r="195" spans="1:2" x14ac:dyDescent="0.2">
      <c r="A195" t="s">
        <v>364</v>
      </c>
      <c r="B195">
        <f>[4]p40!B195</f>
        <v>0</v>
      </c>
    </row>
    <row r="196" spans="1:2" x14ac:dyDescent="0.2">
      <c r="A196" t="s">
        <v>365</v>
      </c>
      <c r="B196">
        <f>[4]p40!B196</f>
        <v>0</v>
      </c>
    </row>
    <row r="197" spans="1:2" x14ac:dyDescent="0.2">
      <c r="A197" t="s">
        <v>366</v>
      </c>
      <c r="B197">
        <f>[4]p40!B197</f>
        <v>0</v>
      </c>
    </row>
    <row r="198" spans="1:2" x14ac:dyDescent="0.2">
      <c r="A198" t="s">
        <v>367</v>
      </c>
      <c r="B198">
        <f>[4]p40!B198</f>
        <v>0</v>
      </c>
    </row>
    <row r="199" spans="1:2" x14ac:dyDescent="0.2">
      <c r="A199" t="s">
        <v>368</v>
      </c>
      <c r="B199">
        <f>[4]p40!B199</f>
        <v>0</v>
      </c>
    </row>
    <row r="200" spans="1:2" x14ac:dyDescent="0.2">
      <c r="A200" t="s">
        <v>369</v>
      </c>
      <c r="B200">
        <f>[4]p40!B200</f>
        <v>0</v>
      </c>
    </row>
    <row r="201" spans="1:2" x14ac:dyDescent="0.2">
      <c r="A201" t="s">
        <v>370</v>
      </c>
      <c r="B201">
        <f>[4]p40!B201</f>
        <v>30399</v>
      </c>
    </row>
    <row r="202" spans="1:2" x14ac:dyDescent="0.2">
      <c r="A202" t="s">
        <v>371</v>
      </c>
      <c r="B202">
        <f>[4]p40!B202</f>
        <v>73308944</v>
      </c>
    </row>
    <row r="203" spans="1:2" x14ac:dyDescent="0.2">
      <c r="A203" t="s">
        <v>372</v>
      </c>
      <c r="B203">
        <f>[4]p40!B203</f>
        <v>2411.5566351019761</v>
      </c>
    </row>
    <row r="204" spans="1:2" x14ac:dyDescent="0.2">
      <c r="A204" t="s">
        <v>373</v>
      </c>
      <c r="B204">
        <f>[4]p40!B204</f>
        <v>5327</v>
      </c>
    </row>
    <row r="205" spans="1:2" x14ac:dyDescent="0.2">
      <c r="A205" t="s">
        <v>374</v>
      </c>
      <c r="B205">
        <f>[4]p40!B205</f>
        <v>14268658</v>
      </c>
    </row>
    <row r="206" spans="1:2" x14ac:dyDescent="0.2">
      <c r="A206" t="s">
        <v>375</v>
      </c>
      <c r="B206">
        <f>[4]p40!B206</f>
        <v>2678.5566351019761</v>
      </c>
    </row>
    <row r="207" spans="1:2" x14ac:dyDescent="0.2">
      <c r="A207" t="s">
        <v>376</v>
      </c>
      <c r="B207">
        <f>[4]p40!B207</f>
        <v>180464</v>
      </c>
    </row>
    <row r="208" spans="1:2" x14ac:dyDescent="0.2">
      <c r="A208" t="s">
        <v>377</v>
      </c>
      <c r="B208">
        <f>[4]p40!B208</f>
        <v>336867</v>
      </c>
    </row>
    <row r="209" spans="1:2" x14ac:dyDescent="0.2">
      <c r="A209" t="s">
        <v>378</v>
      </c>
      <c r="B209">
        <f>[4]p40!B209</f>
        <v>0</v>
      </c>
    </row>
    <row r="210" spans="1:2" x14ac:dyDescent="0.2">
      <c r="A210" t="s">
        <v>379</v>
      </c>
      <c r="B210">
        <f>[4]p40!B210</f>
        <v>0</v>
      </c>
    </row>
    <row r="211" spans="1:2" x14ac:dyDescent="0.2">
      <c r="A211" t="s">
        <v>380</v>
      </c>
      <c r="B211">
        <f>[4]p40!B211</f>
        <v>756103.5</v>
      </c>
    </row>
    <row r="212" spans="1:2" x14ac:dyDescent="0.2">
      <c r="A212" t="s">
        <v>381</v>
      </c>
      <c r="B212">
        <f>[4]p40!B212</f>
        <v>1142940</v>
      </c>
    </row>
    <row r="213" spans="1:2" x14ac:dyDescent="0.2">
      <c r="A213" t="s">
        <v>382</v>
      </c>
      <c r="B213">
        <f>[4]p40!B213</f>
        <v>35808225.390606493</v>
      </c>
    </row>
    <row r="214" spans="1:2" x14ac:dyDescent="0.2">
      <c r="A214" t="s">
        <v>137</v>
      </c>
      <c r="B214">
        <f>[4]p40!B214</f>
        <v>307300</v>
      </c>
    </row>
    <row r="215" spans="1:2" x14ac:dyDescent="0.2">
      <c r="A215" t="s">
        <v>383</v>
      </c>
      <c r="B215">
        <f>[4]p40!B215</f>
        <v>0</v>
      </c>
    </row>
    <row r="216" spans="1:2" x14ac:dyDescent="0.2">
      <c r="A216" t="s">
        <v>384</v>
      </c>
      <c r="B216">
        <f>[4]p40!B216</f>
        <v>36115525.390606493</v>
      </c>
    </row>
    <row r="217" spans="1:2" x14ac:dyDescent="0.2">
      <c r="A217" t="s">
        <v>385</v>
      </c>
      <c r="B217">
        <f>[4]p40!B217</f>
        <v>16977856</v>
      </c>
    </row>
    <row r="218" spans="1:2" x14ac:dyDescent="0.2">
      <c r="A218" t="s">
        <v>386</v>
      </c>
      <c r="B218">
        <f>[4]p40!B218</f>
        <v>1273434.5</v>
      </c>
    </row>
    <row r="219" spans="1:2" x14ac:dyDescent="0.2">
      <c r="A219" t="s">
        <v>387</v>
      </c>
      <c r="B219">
        <f>[4]p40!B219</f>
        <v>4031040</v>
      </c>
    </row>
    <row r="220" spans="1:2" x14ac:dyDescent="0.2">
      <c r="A220" t="s">
        <v>388</v>
      </c>
      <c r="B220">
        <f>[4]p40!B220</f>
        <v>171915</v>
      </c>
    </row>
    <row r="221" spans="1:2" x14ac:dyDescent="0.2">
      <c r="A221" t="s">
        <v>145</v>
      </c>
      <c r="B221">
        <f>[4]p40!B221</f>
        <v>4000000</v>
      </c>
    </row>
    <row r="222" spans="1:2" x14ac:dyDescent="0.2">
      <c r="A222" t="s">
        <v>146</v>
      </c>
      <c r="B222">
        <f>[4]p40!B222</f>
        <v>902503</v>
      </c>
    </row>
    <row r="223" spans="1:2" x14ac:dyDescent="0.2">
      <c r="A223" t="s">
        <v>389</v>
      </c>
      <c r="B223">
        <f>[4]p40!B223</f>
        <v>216617</v>
      </c>
    </row>
    <row r="224" spans="1:2" x14ac:dyDescent="0.2">
      <c r="A224" t="s">
        <v>390</v>
      </c>
      <c r="B224">
        <f>[4]p40!B224</f>
        <v>0</v>
      </c>
    </row>
    <row r="225" spans="1:2" x14ac:dyDescent="0.2">
      <c r="A225" t="s">
        <v>391</v>
      </c>
      <c r="B225">
        <f>[4]p40!B225</f>
        <v>0</v>
      </c>
    </row>
    <row r="226" spans="1:2" x14ac:dyDescent="0.2">
      <c r="A226" t="s">
        <v>392</v>
      </c>
      <c r="B226">
        <f>[4]p40!B226</f>
        <v>2300000</v>
      </c>
    </row>
    <row r="227" spans="1:2" x14ac:dyDescent="0.2">
      <c r="A227" t="s">
        <v>152</v>
      </c>
      <c r="B227">
        <f>[4]p40!B227</f>
        <v>160000</v>
      </c>
    </row>
    <row r="228" spans="1:2" x14ac:dyDescent="0.2">
      <c r="A228" t="s">
        <v>393</v>
      </c>
      <c r="B228">
        <f>[4]p40!B228</f>
        <v>0</v>
      </c>
    </row>
    <row r="229" spans="1:2" x14ac:dyDescent="0.2">
      <c r="A229" t="s">
        <v>394</v>
      </c>
      <c r="B229">
        <f>[4]p40!B229</f>
        <v>236695</v>
      </c>
    </row>
    <row r="230" spans="1:2" x14ac:dyDescent="0.2">
      <c r="A230" t="s">
        <v>395</v>
      </c>
      <c r="B230">
        <f>[4]p40!B230</f>
        <v>2121949.2456745338</v>
      </c>
    </row>
    <row r="231" spans="1:2" x14ac:dyDescent="0.2">
      <c r="A231" t="s">
        <v>396</v>
      </c>
      <c r="B231">
        <f>[4]p40!B231</f>
        <v>32392009.745674536</v>
      </c>
    </row>
    <row r="232" spans="1:2" x14ac:dyDescent="0.2">
      <c r="A232" t="s">
        <v>397</v>
      </c>
      <c r="B232">
        <f>[4]p40!B232</f>
        <v>3723515.6449319571</v>
      </c>
    </row>
    <row r="233" spans="1:2" x14ac:dyDescent="0.2">
      <c r="A233" t="s">
        <v>398</v>
      </c>
      <c r="B233">
        <f>[4]p40!B233</f>
        <v>1265995</v>
      </c>
    </row>
    <row r="234" spans="1:2" x14ac:dyDescent="0.2">
      <c r="A234" t="s">
        <v>243</v>
      </c>
      <c r="B234">
        <f>[4]p40!B234</f>
        <v>2457520.6449319571</v>
      </c>
    </row>
    <row r="235" spans="1:2" x14ac:dyDescent="0.2">
      <c r="A235" t="s">
        <v>399</v>
      </c>
      <c r="B235">
        <f>[4]p40!B235</f>
        <v>6250000</v>
      </c>
    </row>
    <row r="236" spans="1:2" x14ac:dyDescent="0.2">
      <c r="A236" t="s">
        <v>400</v>
      </c>
      <c r="B236">
        <f>[4]p40!B236</f>
        <v>11666666.666666668</v>
      </c>
    </row>
    <row r="237" spans="1:2" x14ac:dyDescent="0.2">
      <c r="A237" t="s">
        <v>401</v>
      </c>
      <c r="B237">
        <f>[4]p40!B237</f>
        <v>10000000</v>
      </c>
    </row>
    <row r="238" spans="1:2" x14ac:dyDescent="0.2">
      <c r="A238" t="s">
        <v>402</v>
      </c>
      <c r="B238">
        <f>[4]p40!B238</f>
        <v>400</v>
      </c>
    </row>
    <row r="239" spans="1:2" x14ac:dyDescent="0.2">
      <c r="A239" t="s">
        <v>403</v>
      </c>
      <c r="B239">
        <f>[4]p40!B239</f>
        <v>300</v>
      </c>
    </row>
    <row r="240" spans="1:2" x14ac:dyDescent="0.2">
      <c r="A240" t="s">
        <v>404</v>
      </c>
      <c r="B240">
        <f>[4]p40!B240</f>
        <v>1000</v>
      </c>
    </row>
    <row r="241" spans="1:2" x14ac:dyDescent="0.2">
      <c r="A241" t="s">
        <v>405</v>
      </c>
      <c r="B241">
        <f>[4]p40!B241</f>
        <v>1.4</v>
      </c>
    </row>
    <row r="242" spans="1:2" x14ac:dyDescent="0.2">
      <c r="A242" t="s">
        <v>406</v>
      </c>
      <c r="B242">
        <f>[4]p40!B242</f>
        <v>3.8</v>
      </c>
    </row>
    <row r="243" spans="1:2" x14ac:dyDescent="0.2">
      <c r="A243" t="s">
        <v>407</v>
      </c>
      <c r="B243">
        <f>[4]p40!B243</f>
        <v>42301675</v>
      </c>
    </row>
    <row r="244" spans="1:2" x14ac:dyDescent="0.2">
      <c r="A244" t="s">
        <v>408</v>
      </c>
      <c r="B244">
        <f>[4]p40!B244</f>
        <v>7470476</v>
      </c>
    </row>
    <row r="245" spans="1:2" x14ac:dyDescent="0.2">
      <c r="A245" t="s">
        <v>409</v>
      </c>
      <c r="B245">
        <f>[4]p40!B245</f>
        <v>50000</v>
      </c>
    </row>
    <row r="246" spans="1:2" x14ac:dyDescent="0.2">
      <c r="A246" t="s">
        <v>410</v>
      </c>
      <c r="B246">
        <f>[4]p40!B246</f>
        <v>0</v>
      </c>
    </row>
    <row r="247" spans="1:2" x14ac:dyDescent="0.2">
      <c r="A247" t="s">
        <v>411</v>
      </c>
      <c r="B247">
        <f>[4]p40!B247</f>
        <v>5</v>
      </c>
    </row>
    <row r="248" spans="1:2" x14ac:dyDescent="0.2">
      <c r="A248" t="s">
        <v>412</v>
      </c>
      <c r="B248">
        <f>[4]p40!B248</f>
        <v>5</v>
      </c>
    </row>
    <row r="249" spans="1:2" x14ac:dyDescent="0.2">
      <c r="A249" t="s">
        <v>413</v>
      </c>
      <c r="B249">
        <f>[4]p40!B249</f>
        <v>0</v>
      </c>
    </row>
    <row r="250" spans="1:2" x14ac:dyDescent="0.2">
      <c r="A250" t="s">
        <v>414</v>
      </c>
      <c r="B250">
        <f>[4]p40!B250</f>
        <v>0</v>
      </c>
    </row>
    <row r="251" spans="1:2" x14ac:dyDescent="0.2">
      <c r="A251" t="s">
        <v>415</v>
      </c>
      <c r="B251">
        <f>[4]p40!B251</f>
        <v>0</v>
      </c>
    </row>
    <row r="252" spans="1:2" x14ac:dyDescent="0.2">
      <c r="A252" t="s">
        <v>416</v>
      </c>
      <c r="B252">
        <f>[4]p40!B252</f>
        <v>0</v>
      </c>
    </row>
    <row r="253" spans="1:2" x14ac:dyDescent="0.2">
      <c r="A253" t="s">
        <v>417</v>
      </c>
      <c r="B253">
        <f>[4]p40!B253</f>
        <v>0</v>
      </c>
    </row>
    <row r="254" spans="1:2" x14ac:dyDescent="0.2">
      <c r="A254" t="s">
        <v>418</v>
      </c>
      <c r="B254">
        <f>[4]p40!B254</f>
        <v>0</v>
      </c>
    </row>
    <row r="255" spans="1:2" x14ac:dyDescent="0.2">
      <c r="A255" t="s">
        <v>419</v>
      </c>
      <c r="B255">
        <f>[4]p40!B255</f>
        <v>0</v>
      </c>
    </row>
    <row r="256" spans="1:2" x14ac:dyDescent="0.2">
      <c r="A256" t="s">
        <v>420</v>
      </c>
      <c r="B256">
        <f>[4]p40!B256</f>
        <v>0</v>
      </c>
    </row>
    <row r="257" spans="1:2" x14ac:dyDescent="0.2">
      <c r="A257" t="s">
        <v>421</v>
      </c>
      <c r="B257">
        <f>[4]p40!B257</f>
        <v>0</v>
      </c>
    </row>
    <row r="258" spans="1:2" x14ac:dyDescent="0.2">
      <c r="A258" t="s">
        <v>422</v>
      </c>
      <c r="B258">
        <f>[4]p40!B258</f>
        <v>0</v>
      </c>
    </row>
    <row r="259" spans="1:2" x14ac:dyDescent="0.2">
      <c r="A259" t="s">
        <v>423</v>
      </c>
      <c r="B259">
        <f>[4]p40!B259</f>
        <v>5</v>
      </c>
    </row>
    <row r="260" spans="1:2" x14ac:dyDescent="0.2">
      <c r="A260" t="s">
        <v>1065</v>
      </c>
      <c r="B260">
        <f>[4]p40!B260</f>
        <v>15.809228050700547</v>
      </c>
    </row>
    <row r="261" spans="1:2" x14ac:dyDescent="0.2">
      <c r="A261" t="s">
        <v>1066</v>
      </c>
      <c r="B261">
        <f>[4]p40!B261</f>
        <v>20.457706146668428</v>
      </c>
    </row>
    <row r="262" spans="1:2" x14ac:dyDescent="0.2">
      <c r="A262" t="s">
        <v>227</v>
      </c>
      <c r="B262">
        <f>[4]p40!B262</f>
        <v>89</v>
      </c>
    </row>
    <row r="263" spans="1:2" x14ac:dyDescent="0.2">
      <c r="A263" t="s">
        <v>228</v>
      </c>
      <c r="B263">
        <f>[4]p40!B263</f>
        <v>89</v>
      </c>
    </row>
    <row r="264" spans="1:2" x14ac:dyDescent="0.2">
      <c r="A264" t="s">
        <v>346</v>
      </c>
      <c r="B264">
        <f>[4]p40!B264</f>
        <v>349995</v>
      </c>
    </row>
    <row r="265" spans="1:2" x14ac:dyDescent="0.2">
      <c r="A265" t="s">
        <v>355</v>
      </c>
      <c r="B265">
        <f>[4]p40!B265</f>
        <v>348514</v>
      </c>
    </row>
    <row r="266" spans="1:2" x14ac:dyDescent="0.2">
      <c r="A266" t="s">
        <v>338</v>
      </c>
      <c r="B266">
        <f>[4]p40!B266</f>
        <v>5</v>
      </c>
    </row>
    <row r="267" spans="1:2" x14ac:dyDescent="0.2">
      <c r="A267" t="s">
        <v>339</v>
      </c>
      <c r="B267">
        <f>[4]p40!B267</f>
        <v>1</v>
      </c>
    </row>
    <row r="268" spans="1:2" x14ac:dyDescent="0.2">
      <c r="A268" t="s">
        <v>1067</v>
      </c>
      <c r="B268">
        <f>[4]p40!B268</f>
        <v>1259982</v>
      </c>
    </row>
    <row r="269" spans="1:2" x14ac:dyDescent="0.2">
      <c r="A269" t="s">
        <v>1068</v>
      </c>
      <c r="B269">
        <f>[4]p40!B269</f>
        <v>1306927.5</v>
      </c>
    </row>
    <row r="270" spans="1:2" x14ac:dyDescent="0.2">
      <c r="A270" t="s">
        <v>1069</v>
      </c>
      <c r="B270">
        <f>[4]p40!B270</f>
        <v>1916850.2348817922</v>
      </c>
    </row>
    <row r="271" spans="1:2" x14ac:dyDescent="0.2">
      <c r="A271" t="s">
        <v>1070</v>
      </c>
      <c r="B271">
        <f>[4]p40!B271</f>
        <v>0.86425854853553596</v>
      </c>
    </row>
    <row r="272" spans="1:2" x14ac:dyDescent="0.2">
      <c r="A272" t="s">
        <v>1071</v>
      </c>
      <c r="B272">
        <f>[4]p40!B272</f>
        <v>0.88302239174949815</v>
      </c>
    </row>
    <row r="273" spans="1:2" x14ac:dyDescent="0.2">
      <c r="A273" t="s">
        <v>1072</v>
      </c>
      <c r="B273">
        <f>[4]p40!B273</f>
        <v>0.72858154112280804</v>
      </c>
    </row>
    <row r="274" spans="1:2" x14ac:dyDescent="0.2">
      <c r="A274" t="s">
        <v>1073</v>
      </c>
      <c r="B274">
        <f>[4]p40!B274</f>
        <v>0.55658901097108027</v>
      </c>
    </row>
    <row r="275" spans="1:2" x14ac:dyDescent="0.2">
      <c r="A275" t="s">
        <v>1087</v>
      </c>
      <c r="B275">
        <f>[4]p40!B275</f>
        <v>0.71785314568579472</v>
      </c>
    </row>
    <row r="276" spans="1:2" x14ac:dyDescent="0.2">
      <c r="A276" t="s">
        <v>1088</v>
      </c>
      <c r="B276">
        <f>[4]p40!B276</f>
        <v>0.52890777478292694</v>
      </c>
    </row>
    <row r="277" spans="1:2" x14ac:dyDescent="0.2">
      <c r="A277" t="s">
        <v>1091</v>
      </c>
      <c r="B277">
        <f>[4]p40!B277</f>
        <v>3449804.6449319571</v>
      </c>
    </row>
    <row r="278" spans="1:2" x14ac:dyDescent="0.2">
      <c r="A278" t="s">
        <v>1092</v>
      </c>
      <c r="B278">
        <f>[4]p40!B278</f>
        <v>1.6467999740245645</v>
      </c>
    </row>
    <row r="279" spans="1:2" x14ac:dyDescent="0.2">
      <c r="A279" t="s">
        <v>1093</v>
      </c>
      <c r="B279">
        <f>[4]p40!B279</f>
        <v>0.62218527663068535</v>
      </c>
    </row>
    <row r="280" spans="1:2" x14ac:dyDescent="0.2">
      <c r="A280" t="s">
        <v>1094</v>
      </c>
      <c r="B280">
        <f>[4]p40!B280</f>
        <v>0.37781472336931471</v>
      </c>
    </row>
    <row r="281" spans="1:2" x14ac:dyDescent="0.2">
      <c r="A281" t="s">
        <v>1099</v>
      </c>
      <c r="B281">
        <f>[4]p40!B281</f>
        <v>0.10032000000000001</v>
      </c>
    </row>
    <row r="282" spans="1:2" x14ac:dyDescent="0.2">
      <c r="A282" t="s">
        <v>1100</v>
      </c>
      <c r="B282">
        <f>[4]p40!B282</f>
        <v>0.12470199961036847</v>
      </c>
    </row>
    <row r="283" spans="1:2" x14ac:dyDescent="0.2">
      <c r="A283" t="s">
        <v>1095</v>
      </c>
      <c r="B283">
        <f>[4]p40!B283</f>
        <v>34831199</v>
      </c>
    </row>
    <row r="284" spans="1:2" x14ac:dyDescent="0.2">
      <c r="A284" t="s">
        <v>1096</v>
      </c>
      <c r="B284">
        <f>[4]p40!B284</f>
        <v>21150837.715206597</v>
      </c>
    </row>
    <row r="285" spans="1:2" x14ac:dyDescent="0.2">
      <c r="A285" t="s">
        <v>1097</v>
      </c>
      <c r="B285">
        <f>[4]p40!B285</f>
        <v>1532954.4100501649</v>
      </c>
    </row>
    <row r="286" spans="1:2" x14ac:dyDescent="0.2">
      <c r="A286" t="s">
        <v>1101</v>
      </c>
      <c r="B286">
        <f>[4]p40!B286</f>
        <v>3000000</v>
      </c>
    </row>
    <row r="287" spans="1:2" x14ac:dyDescent="0.2">
      <c r="A287" t="s">
        <v>1102</v>
      </c>
      <c r="B287">
        <f>[4]p40!B287</f>
        <v>0</v>
      </c>
    </row>
    <row r="288" spans="1:2" x14ac:dyDescent="0.2">
      <c r="A288" t="s">
        <v>1103</v>
      </c>
      <c r="B288">
        <f>[4]p40!B288</f>
        <v>0</v>
      </c>
    </row>
    <row r="289" spans="1:2" x14ac:dyDescent="0.2">
      <c r="A289" t="s">
        <v>1069</v>
      </c>
      <c r="B289">
        <f>[4]p40!B289</f>
        <v>1916850.2348817922</v>
      </c>
    </row>
    <row r="290" spans="1:2" x14ac:dyDescent="0.2">
      <c r="A290" t="s">
        <v>508</v>
      </c>
      <c r="B290">
        <f>[4]p40!B290</f>
        <v>0.10953187843798212</v>
      </c>
    </row>
    <row r="291" spans="1:2" x14ac:dyDescent="0.2">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1195</v>
      </c>
    </row>
    <row r="2" spans="1:11" x14ac:dyDescent="0.2">
      <c r="A2">
        <v>41</v>
      </c>
      <c r="B2" t="s">
        <v>176</v>
      </c>
      <c r="C2" t="s">
        <v>177</v>
      </c>
      <c r="D2" t="s">
        <v>178</v>
      </c>
      <c r="E2" t="s">
        <v>8</v>
      </c>
      <c r="F2" t="s">
        <v>179</v>
      </c>
      <c r="G2" t="s">
        <v>10</v>
      </c>
      <c r="H2" t="s">
        <v>180</v>
      </c>
    </row>
    <row r="3" spans="1:11" x14ac:dyDescent="0.2">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
      <c r="A5" t="s">
        <v>183</v>
      </c>
      <c r="B5">
        <f>[4]p41!B5</f>
        <v>0</v>
      </c>
      <c r="C5">
        <f>[4]p41!C5</f>
        <v>0</v>
      </c>
      <c r="D5">
        <f>[4]p41!D5</f>
        <v>0</v>
      </c>
      <c r="E5">
        <f>[4]p41!E5</f>
        <v>0</v>
      </c>
      <c r="F5">
        <f>[4]p41!F5</f>
        <v>257555</v>
      </c>
      <c r="G5">
        <f>[4]p41!G5</f>
        <v>0</v>
      </c>
      <c r="H5">
        <f>[4]p41!H5</f>
        <v>0</v>
      </c>
      <c r="I5">
        <f>[4]p41!I5</f>
        <v>0</v>
      </c>
      <c r="J5">
        <f>[4]p41!J5</f>
        <v>0</v>
      </c>
      <c r="K5">
        <f>[4]p41!K5</f>
        <v>0</v>
      </c>
    </row>
    <row r="6" spans="1:11" x14ac:dyDescent="0.2">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
      <c r="A7" t="s">
        <v>185</v>
      </c>
      <c r="B7">
        <f>[4]p41!B7</f>
        <v>0</v>
      </c>
      <c r="C7">
        <f>[4]p41!C7</f>
        <v>0</v>
      </c>
      <c r="D7">
        <f>[4]p41!D7</f>
        <v>0</v>
      </c>
      <c r="E7">
        <f>[4]p41!E7</f>
        <v>0</v>
      </c>
      <c r="F7">
        <f>[4]p41!F7</f>
        <v>1471002</v>
      </c>
      <c r="G7">
        <f>[4]p41!G7</f>
        <v>0</v>
      </c>
      <c r="H7">
        <f>[4]p41!H7</f>
        <v>0</v>
      </c>
      <c r="I7">
        <f>[4]p41!I7</f>
        <v>0</v>
      </c>
      <c r="J7">
        <f>[4]p41!J7</f>
        <v>0</v>
      </c>
      <c r="K7">
        <f>[4]p41!K7</f>
        <v>0</v>
      </c>
    </row>
    <row r="8" spans="1:11" x14ac:dyDescent="0.2">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2">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2">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2">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2">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2">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2">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2">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2">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2">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2">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2">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2">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2">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2">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2">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2">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2">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2">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5" thickBot="1" x14ac:dyDescent="0.25">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x14ac:dyDescent="0.2">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2">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x14ac:dyDescent="0.2">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x14ac:dyDescent="0.2">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x14ac:dyDescent="0.2">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x14ac:dyDescent="0.2">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x14ac:dyDescent="0.2">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x14ac:dyDescent="0.2">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2">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2">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2">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2">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
      <c r="A76" t="s">
        <v>437</v>
      </c>
      <c r="B76">
        <f>[4]p41!B76</f>
        <v>0</v>
      </c>
      <c r="C76">
        <f>[4]p41!C76</f>
        <v>0</v>
      </c>
      <c r="D76">
        <f>[4]p41!D76</f>
        <v>0</v>
      </c>
      <c r="E76">
        <f>[4]p41!E76</f>
        <v>0</v>
      </c>
      <c r="F76">
        <f>[4]p41!F76</f>
        <v>0</v>
      </c>
      <c r="G76">
        <f>[4]p41!G76</f>
        <v>0</v>
      </c>
      <c r="H76">
        <f>[4]p41!H76</f>
        <v>0</v>
      </c>
      <c r="I76">
        <f>[4]p41!I76</f>
        <v>0</v>
      </c>
      <c r="J76">
        <f>[4]p41!J76</f>
        <v>0</v>
      </c>
      <c r="K76">
        <f>[4]p41!K76</f>
        <v>0</v>
      </c>
    </row>
    <row r="77" spans="1:13" ht="13.5" thickBot="1" x14ac:dyDescent="0.25">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2">
      <c r="A78" t="s">
        <v>247</v>
      </c>
      <c r="B78">
        <f>[4]p41!B78</f>
        <v>1</v>
      </c>
    </row>
    <row r="79" spans="1:13" x14ac:dyDescent="0.2">
      <c r="A79" t="s">
        <v>248</v>
      </c>
      <c r="B79">
        <f>[4]p41!B79</f>
        <v>50000</v>
      </c>
    </row>
    <row r="80" spans="1:13" x14ac:dyDescent="0.2">
      <c r="A80" t="s">
        <v>249</v>
      </c>
      <c r="B80">
        <f>[4]p41!B80</f>
        <v>50000</v>
      </c>
    </row>
    <row r="81" spans="1:2" x14ac:dyDescent="0.2">
      <c r="A81" t="s">
        <v>250</v>
      </c>
      <c r="B81">
        <f>[4]p41!B81</f>
        <v>0</v>
      </c>
    </row>
    <row r="82" spans="1:2" x14ac:dyDescent="0.2">
      <c r="A82" t="s">
        <v>251</v>
      </c>
      <c r="B82">
        <f>[4]p41!B82</f>
        <v>0</v>
      </c>
    </row>
    <row r="83" spans="1:2" x14ac:dyDescent="0.2">
      <c r="A83" t="s">
        <v>252</v>
      </c>
      <c r="B83">
        <f>[4]p41!B83</f>
        <v>0</v>
      </c>
    </row>
    <row r="84" spans="1:2" x14ac:dyDescent="0.2">
      <c r="A84" t="s">
        <v>253</v>
      </c>
      <c r="B84">
        <f>[4]p41!B84</f>
        <v>0</v>
      </c>
    </row>
    <row r="85" spans="1:2" x14ac:dyDescent="0.2">
      <c r="A85" t="s">
        <v>254</v>
      </c>
      <c r="B85">
        <f>[4]p41!B85</f>
        <v>62040</v>
      </c>
    </row>
    <row r="86" spans="1:2" x14ac:dyDescent="0.2">
      <c r="A86" t="s">
        <v>255</v>
      </c>
      <c r="B86">
        <f>[4]p41!B86</f>
        <v>25542</v>
      </c>
    </row>
    <row r="87" spans="1:2" x14ac:dyDescent="0.2">
      <c r="A87" t="s">
        <v>256</v>
      </c>
      <c r="B87">
        <f>[4]p41!B87</f>
        <v>19650</v>
      </c>
    </row>
    <row r="88" spans="1:2" x14ac:dyDescent="0.2">
      <c r="A88" t="s">
        <v>257</v>
      </c>
      <c r="B88">
        <f>[4]p41!B88</f>
        <v>52714</v>
      </c>
    </row>
    <row r="89" spans="1:2" x14ac:dyDescent="0.2">
      <c r="A89" t="s">
        <v>258</v>
      </c>
      <c r="B89">
        <f>[4]p41!B89</f>
        <v>54797</v>
      </c>
    </row>
    <row r="90" spans="1:2" x14ac:dyDescent="0.2">
      <c r="A90" t="s">
        <v>259</v>
      </c>
      <c r="B90">
        <f>[4]p41!B90</f>
        <v>131922</v>
      </c>
    </row>
    <row r="91" spans="1:2" x14ac:dyDescent="0.2">
      <c r="A91" t="s">
        <v>260</v>
      </c>
      <c r="B91">
        <f>[4]p41!B91</f>
        <v>62040</v>
      </c>
    </row>
    <row r="92" spans="1:2" x14ac:dyDescent="0.2">
      <c r="A92" t="s">
        <v>261</v>
      </c>
      <c r="B92">
        <f>[4]p41!B92</f>
        <v>25542</v>
      </c>
    </row>
    <row r="93" spans="1:2" x14ac:dyDescent="0.2">
      <c r="A93" t="s">
        <v>262</v>
      </c>
      <c r="B93">
        <f>[4]p41!B93</f>
        <v>19650</v>
      </c>
    </row>
    <row r="94" spans="1:2" x14ac:dyDescent="0.2">
      <c r="A94" t="s">
        <v>263</v>
      </c>
      <c r="B94">
        <f>[4]p41!B94</f>
        <v>52714</v>
      </c>
    </row>
    <row r="95" spans="1:2" x14ac:dyDescent="0.2">
      <c r="A95" t="s">
        <v>264</v>
      </c>
      <c r="B95">
        <f>[4]p41!B95</f>
        <v>54797</v>
      </c>
    </row>
    <row r="96" spans="1:2" x14ac:dyDescent="0.2">
      <c r="A96" t="s">
        <v>265</v>
      </c>
      <c r="B96">
        <f>[4]p41!B96</f>
        <v>131922</v>
      </c>
    </row>
    <row r="97" spans="1:2" x14ac:dyDescent="0.2">
      <c r="A97" t="s">
        <v>266</v>
      </c>
      <c r="B97">
        <f>[4]p41!B97</f>
        <v>0</v>
      </c>
    </row>
    <row r="98" spans="1:2" x14ac:dyDescent="0.2">
      <c r="A98" t="s">
        <v>267</v>
      </c>
      <c r="B98">
        <f>[4]p41!B98</f>
        <v>0</v>
      </c>
    </row>
    <row r="99" spans="1:2" x14ac:dyDescent="0.2">
      <c r="A99" t="s">
        <v>268</v>
      </c>
      <c r="B99">
        <f>[4]p41!B99</f>
        <v>0</v>
      </c>
    </row>
    <row r="100" spans="1:2" x14ac:dyDescent="0.2">
      <c r="A100" t="s">
        <v>269</v>
      </c>
      <c r="B100">
        <f>[4]p41!B100</f>
        <v>0</v>
      </c>
    </row>
    <row r="101" spans="1:2" x14ac:dyDescent="0.2">
      <c r="A101" t="s">
        <v>270</v>
      </c>
      <c r="B101">
        <f>[4]p41!B101</f>
        <v>0</v>
      </c>
    </row>
    <row r="102" spans="1:2" x14ac:dyDescent="0.2">
      <c r="A102" t="s">
        <v>271</v>
      </c>
      <c r="B102">
        <f>[4]p41!B102</f>
        <v>0</v>
      </c>
    </row>
    <row r="103" spans="1:2" x14ac:dyDescent="0.2">
      <c r="A103" t="s">
        <v>272</v>
      </c>
      <c r="B103">
        <f>[4]p41!B103</f>
        <v>246036929.08627358</v>
      </c>
    </row>
    <row r="104" spans="1:2" x14ac:dyDescent="0.2">
      <c r="A104" t="s">
        <v>273</v>
      </c>
      <c r="B104">
        <f>[4]p41!B104</f>
        <v>9784072.5124431439</v>
      </c>
    </row>
    <row r="105" spans="1:2" x14ac:dyDescent="0.2">
      <c r="A105" t="s">
        <v>274</v>
      </c>
      <c r="B105">
        <f>[4]p41!B105</f>
        <v>6198782.9691652246</v>
      </c>
    </row>
    <row r="106" spans="1:2" x14ac:dyDescent="0.2">
      <c r="A106" t="s">
        <v>275</v>
      </c>
      <c r="B106">
        <f>[4]p41!B106</f>
        <v>1567890.5560751723</v>
      </c>
    </row>
    <row r="107" spans="1:2" x14ac:dyDescent="0.2">
      <c r="A107" t="s">
        <v>276</v>
      </c>
      <c r="B107">
        <f>[4]p41!B107</f>
        <v>2518852.8140208935</v>
      </c>
    </row>
    <row r="108" spans="1:2" x14ac:dyDescent="0.2">
      <c r="A108" t="s">
        <v>277</v>
      </c>
      <c r="B108">
        <f>[4]p41!B108</f>
        <v>5469541.1058492009</v>
      </c>
    </row>
    <row r="109" spans="1:2" x14ac:dyDescent="0.2">
      <c r="A109" t="s">
        <v>278</v>
      </c>
      <c r="B109">
        <f>[4]p41!B109</f>
        <v>2026.1903448903008</v>
      </c>
    </row>
    <row r="110" spans="1:2" x14ac:dyDescent="0.2">
      <c r="A110" t="s">
        <v>279</v>
      </c>
      <c r="B110">
        <f>[4]p41!B110</f>
        <v>279.88664828464209</v>
      </c>
    </row>
    <row r="111" spans="1:2" x14ac:dyDescent="0.2">
      <c r="A111" t="s">
        <v>280</v>
      </c>
      <c r="B111">
        <f>[4]p41!B111</f>
        <v>144.38596935318839</v>
      </c>
    </row>
    <row r="112" spans="1:2" x14ac:dyDescent="0.2">
      <c r="A112" t="s">
        <v>281</v>
      </c>
      <c r="B112">
        <f>[4]p41!B112</f>
        <v>14.480861456405576</v>
      </c>
    </row>
    <row r="113" spans="1:2" x14ac:dyDescent="0.2">
      <c r="A113" t="s">
        <v>282</v>
      </c>
      <c r="B113">
        <f>[4]p41!B113</f>
        <v>17.074448582925978</v>
      </c>
    </row>
    <row r="114" spans="1:2" x14ac:dyDescent="0.2">
      <c r="A114" t="s">
        <v>283</v>
      </c>
      <c r="B114">
        <f>[4]p41!B114</f>
        <v>21.913226054336675</v>
      </c>
    </row>
    <row r="115" spans="1:2" x14ac:dyDescent="0.2">
      <c r="A115" t="s">
        <v>284</v>
      </c>
      <c r="B115">
        <f>[4]p41!B115</f>
        <v>11999970</v>
      </c>
    </row>
    <row r="116" spans="1:2" x14ac:dyDescent="0.2">
      <c r="A116" t="s">
        <v>285</v>
      </c>
      <c r="B116">
        <f>[4]p41!B116</f>
        <v>649996.19999999995</v>
      </c>
    </row>
    <row r="117" spans="1:2" x14ac:dyDescent="0.2">
      <c r="A117" t="s">
        <v>286</v>
      </c>
      <c r="B117">
        <f>[4]p41!B117</f>
        <v>650000</v>
      </c>
    </row>
    <row r="118" spans="1:2" x14ac:dyDescent="0.2">
      <c r="A118" t="s">
        <v>287</v>
      </c>
      <c r="B118">
        <f>[4]p41!B118</f>
        <v>199999.69</v>
      </c>
    </row>
    <row r="119" spans="1:2" x14ac:dyDescent="0.2">
      <c r="A119" t="s">
        <v>288</v>
      </c>
      <c r="B119">
        <f>[4]p41!B119</f>
        <v>300000.13</v>
      </c>
    </row>
    <row r="120" spans="1:2" x14ac:dyDescent="0.2">
      <c r="A120" t="s">
        <v>289</v>
      </c>
      <c r="B120">
        <f>[4]p41!B120</f>
        <v>1000000</v>
      </c>
    </row>
    <row r="121" spans="1:2" x14ac:dyDescent="0.2">
      <c r="A121" t="s">
        <v>290</v>
      </c>
      <c r="B121">
        <f>[4]p41!B121</f>
        <v>22143323.617764622</v>
      </c>
    </row>
    <row r="122" spans="1:2" x14ac:dyDescent="0.2">
      <c r="A122" t="s">
        <v>291</v>
      </c>
      <c r="B122">
        <f>[4]p41!B122</f>
        <v>675101.0033585768</v>
      </c>
    </row>
    <row r="123" spans="1:2" x14ac:dyDescent="0.2">
      <c r="A123" t="s">
        <v>292</v>
      </c>
      <c r="B123">
        <f>[4]p41!B123</f>
        <v>570288.0331632006</v>
      </c>
    </row>
    <row r="124" spans="1:2" x14ac:dyDescent="0.2">
      <c r="A124" t="s">
        <v>293</v>
      </c>
      <c r="B124">
        <f>[4]p41!B124</f>
        <v>0</v>
      </c>
    </row>
    <row r="125" spans="1:2" x14ac:dyDescent="0.2">
      <c r="A125" t="s">
        <v>294</v>
      </c>
      <c r="B125">
        <f>[4]p41!B125</f>
        <v>0</v>
      </c>
    </row>
    <row r="126" spans="1:2" x14ac:dyDescent="0.2">
      <c r="A126" t="s">
        <v>295</v>
      </c>
      <c r="B126">
        <f>[4]p41!B126</f>
        <v>314498.61358632904</v>
      </c>
    </row>
    <row r="127" spans="1:2" x14ac:dyDescent="0.2">
      <c r="A127" t="s">
        <v>296</v>
      </c>
      <c r="B127">
        <f>[4]p41!B127</f>
        <v>59803</v>
      </c>
    </row>
    <row r="128" spans="1:2" x14ac:dyDescent="0.2">
      <c r="A128" t="s">
        <v>297</v>
      </c>
      <c r="B128">
        <f>[4]p41!B128</f>
        <v>16750</v>
      </c>
    </row>
    <row r="129" spans="1:2" x14ac:dyDescent="0.2">
      <c r="A129" t="s">
        <v>298</v>
      </c>
      <c r="B129">
        <f>[4]p41!B129</f>
        <v>15920</v>
      </c>
    </row>
    <row r="130" spans="1:2" x14ac:dyDescent="0.2">
      <c r="A130" t="s">
        <v>299</v>
      </c>
      <c r="B130">
        <f>[4]p41!B130</f>
        <v>55621</v>
      </c>
    </row>
    <row r="131" spans="1:2" x14ac:dyDescent="0.2">
      <c r="A131" t="s">
        <v>300</v>
      </c>
      <c r="B131">
        <f>[4]p41!B131</f>
        <v>65999</v>
      </c>
    </row>
    <row r="132" spans="1:2" x14ac:dyDescent="0.2">
      <c r="A132" t="s">
        <v>301</v>
      </c>
      <c r="B132">
        <f>[4]p41!B132</f>
        <v>149497</v>
      </c>
    </row>
    <row r="133" spans="1:2" x14ac:dyDescent="0.2">
      <c r="A133" t="s">
        <v>302</v>
      </c>
      <c r="B133">
        <f>[4]p41!B133</f>
        <v>59803</v>
      </c>
    </row>
    <row r="134" spans="1:2" x14ac:dyDescent="0.2">
      <c r="A134" t="s">
        <v>303</v>
      </c>
      <c r="B134">
        <f>[4]p41!B134</f>
        <v>16750</v>
      </c>
    </row>
    <row r="135" spans="1:2" x14ac:dyDescent="0.2">
      <c r="A135" t="s">
        <v>304</v>
      </c>
      <c r="B135">
        <f>[4]p41!B135</f>
        <v>15920</v>
      </c>
    </row>
    <row r="136" spans="1:2" x14ac:dyDescent="0.2">
      <c r="A136" t="s">
        <v>305</v>
      </c>
      <c r="B136">
        <f>[4]p41!B136</f>
        <v>55621</v>
      </c>
    </row>
    <row r="137" spans="1:2" x14ac:dyDescent="0.2">
      <c r="A137" t="s">
        <v>306</v>
      </c>
      <c r="B137">
        <f>[4]p41!B137</f>
        <v>65999</v>
      </c>
    </row>
    <row r="138" spans="1:2" x14ac:dyDescent="0.2">
      <c r="A138" t="s">
        <v>307</v>
      </c>
      <c r="B138">
        <f>[4]p41!B138</f>
        <v>149497</v>
      </c>
    </row>
    <row r="139" spans="1:2" x14ac:dyDescent="0.2">
      <c r="A139" t="s">
        <v>308</v>
      </c>
      <c r="B139">
        <f>[4]p41!B139</f>
        <v>0</v>
      </c>
    </row>
    <row r="140" spans="1:2" x14ac:dyDescent="0.2">
      <c r="A140" t="s">
        <v>309</v>
      </c>
      <c r="B140">
        <f>[4]p41!B140</f>
        <v>0</v>
      </c>
    </row>
    <row r="141" spans="1:2" x14ac:dyDescent="0.2">
      <c r="A141" t="s">
        <v>310</v>
      </c>
      <c r="B141">
        <f>[4]p41!B141</f>
        <v>0</v>
      </c>
    </row>
    <row r="142" spans="1:2" x14ac:dyDescent="0.2">
      <c r="A142" t="s">
        <v>311</v>
      </c>
      <c r="B142">
        <f>[4]p41!B142</f>
        <v>0</v>
      </c>
    </row>
    <row r="143" spans="1:2" x14ac:dyDescent="0.2">
      <c r="A143" t="s">
        <v>312</v>
      </c>
      <c r="B143">
        <f>[4]p41!B143</f>
        <v>0</v>
      </c>
    </row>
    <row r="144" spans="1:2" x14ac:dyDescent="0.2">
      <c r="A144" t="s">
        <v>313</v>
      </c>
      <c r="B144">
        <f>[4]p41!B144</f>
        <v>0</v>
      </c>
    </row>
    <row r="145" spans="1:2" x14ac:dyDescent="0.2">
      <c r="A145" t="s">
        <v>314</v>
      </c>
      <c r="B145">
        <f>[4]p41!B145</f>
        <v>364577759.60412312</v>
      </c>
    </row>
    <row r="146" spans="1:2" x14ac:dyDescent="0.2">
      <c r="A146" t="s">
        <v>315</v>
      </c>
      <c r="B146">
        <f>[4]p41!B146</f>
        <v>7620390.2731494065</v>
      </c>
    </row>
    <row r="147" spans="1:2" x14ac:dyDescent="0.2">
      <c r="A147" t="s">
        <v>316</v>
      </c>
      <c r="B147">
        <f>[4]p41!B147</f>
        <v>7604922.018266595</v>
      </c>
    </row>
    <row r="148" spans="1:2" x14ac:dyDescent="0.2">
      <c r="A148" t="s">
        <v>317</v>
      </c>
      <c r="B148">
        <f>[4]p41!B148</f>
        <v>2176204.2122342982</v>
      </c>
    </row>
    <row r="149" spans="1:2" x14ac:dyDescent="0.2">
      <c r="A149" t="s">
        <v>318</v>
      </c>
      <c r="B149">
        <f>[4]p41!B149</f>
        <v>3603138.8965080893</v>
      </c>
    </row>
    <row r="150" spans="1:2" x14ac:dyDescent="0.2">
      <c r="A150" t="s">
        <v>319</v>
      </c>
      <c r="B150">
        <f>[4]p41!B150</f>
        <v>7930369.6425039377</v>
      </c>
    </row>
    <row r="151" spans="1:2" x14ac:dyDescent="0.2">
      <c r="A151" t="s">
        <v>320</v>
      </c>
      <c r="B151">
        <f>[4]p41!B151</f>
        <v>2551.0219094226322</v>
      </c>
    </row>
    <row r="152" spans="1:2" x14ac:dyDescent="0.2">
      <c r="A152" t="s">
        <v>321</v>
      </c>
      <c r="B152">
        <f>[4]p41!B152</f>
        <v>364.7030673191685</v>
      </c>
    </row>
    <row r="153" spans="1:2" x14ac:dyDescent="0.2">
      <c r="A153" t="s">
        <v>322</v>
      </c>
      <c r="B153">
        <f>[4]p41!B153</f>
        <v>184.240471236079</v>
      </c>
    </row>
    <row r="154" spans="1:2" x14ac:dyDescent="0.2">
      <c r="A154" t="s">
        <v>323</v>
      </c>
      <c r="B154">
        <f>[4]p41!B154</f>
        <v>19.593940881257375</v>
      </c>
    </row>
    <row r="155" spans="1:2" x14ac:dyDescent="0.2">
      <c r="A155" t="s">
        <v>324</v>
      </c>
      <c r="B155">
        <f>[4]p41!B155</f>
        <v>23.103303427154216</v>
      </c>
    </row>
    <row r="156" spans="1:2" x14ac:dyDescent="0.2">
      <c r="A156" t="s">
        <v>325</v>
      </c>
      <c r="B156">
        <f>[4]p41!B156</f>
        <v>28.944687882473691</v>
      </c>
    </row>
    <row r="157" spans="1:2" x14ac:dyDescent="0.2">
      <c r="A157" t="s">
        <v>326</v>
      </c>
      <c r="B157">
        <f>[4]p41!B157</f>
        <v>17000010</v>
      </c>
    </row>
    <row r="158" spans="1:2" x14ac:dyDescent="0.2">
      <c r="A158" t="s">
        <v>327</v>
      </c>
      <c r="B158">
        <f>[4]p41!B158</f>
        <v>599999.4</v>
      </c>
    </row>
    <row r="159" spans="1:2" x14ac:dyDescent="0.2">
      <c r="A159" t="s">
        <v>328</v>
      </c>
      <c r="B159">
        <f>[4]p41!B159</f>
        <v>600002</v>
      </c>
    </row>
    <row r="160" spans="1:2" x14ac:dyDescent="0.2">
      <c r="A160" t="s">
        <v>329</v>
      </c>
      <c r="B160">
        <f>[4]p41!B160</f>
        <v>279999.7</v>
      </c>
    </row>
    <row r="161" spans="1:2" x14ac:dyDescent="0.2">
      <c r="A161" t="s">
        <v>330</v>
      </c>
      <c r="B161">
        <f>[4]p41!B161</f>
        <v>399999.91</v>
      </c>
    </row>
    <row r="162" spans="1:2" x14ac:dyDescent="0.2">
      <c r="A162" t="s">
        <v>331</v>
      </c>
      <c r="B162">
        <f>[4]p41!B162</f>
        <v>1200000</v>
      </c>
    </row>
    <row r="163" spans="1:2" x14ac:dyDescent="0.2">
      <c r="A163" t="s">
        <v>332</v>
      </c>
      <c r="B163">
        <f>[4]p41!B163</f>
        <v>0</v>
      </c>
    </row>
    <row r="164" spans="1:2" x14ac:dyDescent="0.2">
      <c r="A164" t="s">
        <v>333</v>
      </c>
      <c r="B164">
        <f>[4]p41!B164</f>
        <v>525806.92884730897</v>
      </c>
    </row>
    <row r="165" spans="1:2" x14ac:dyDescent="0.2">
      <c r="A165" t="s">
        <v>334</v>
      </c>
      <c r="B165">
        <f>[4]p41!B165</f>
        <v>699652.82568052679</v>
      </c>
    </row>
    <row r="166" spans="1:2" x14ac:dyDescent="0.2">
      <c r="A166" t="s">
        <v>335</v>
      </c>
      <c r="B166">
        <f>[4]p41!B166</f>
        <v>250263.48440694431</v>
      </c>
    </row>
    <row r="167" spans="1:2" x14ac:dyDescent="0.2">
      <c r="A167" t="s">
        <v>336</v>
      </c>
      <c r="B167">
        <f>[4]p41!B167</f>
        <v>414360.97309843032</v>
      </c>
    </row>
    <row r="168" spans="1:2" x14ac:dyDescent="0.2">
      <c r="A168" t="s">
        <v>337</v>
      </c>
      <c r="B168">
        <f>[4]p41!B168</f>
        <v>455996.25444397645</v>
      </c>
    </row>
    <row r="169" spans="1:2" x14ac:dyDescent="0.2">
      <c r="A169" t="s">
        <v>338</v>
      </c>
      <c r="B169">
        <f>[4]p41!B169</f>
        <v>5</v>
      </c>
    </row>
    <row r="170" spans="1:2" x14ac:dyDescent="0.2">
      <c r="A170" t="s">
        <v>339</v>
      </c>
      <c r="B170">
        <f>[4]p41!B170</f>
        <v>1</v>
      </c>
    </row>
    <row r="171" spans="1:2" x14ac:dyDescent="0.2">
      <c r="A171" t="s">
        <v>340</v>
      </c>
      <c r="B171">
        <f>[4]p41!B171</f>
        <v>349995</v>
      </c>
    </row>
    <row r="172" spans="1:2" x14ac:dyDescent="0.2">
      <c r="A172" t="s">
        <v>341</v>
      </c>
      <c r="B172">
        <f>[4]p41!B172</f>
        <v>1106354.3500000001</v>
      </c>
    </row>
    <row r="173" spans="1:2" x14ac:dyDescent="0.2">
      <c r="A173" t="s">
        <v>342</v>
      </c>
      <c r="B173">
        <f>[4]p41!B173</f>
        <v>4490495.7</v>
      </c>
    </row>
    <row r="174" spans="1:2" x14ac:dyDescent="0.2">
      <c r="A174" t="s">
        <v>343</v>
      </c>
      <c r="B174">
        <f>[4]p41!B174</f>
        <v>349995</v>
      </c>
    </row>
    <row r="175" spans="1:2" x14ac:dyDescent="0.2">
      <c r="A175" t="s">
        <v>344</v>
      </c>
      <c r="B175">
        <f>[4]p41!B175</f>
        <v>1106354.3500000001</v>
      </c>
    </row>
    <row r="176" spans="1:2" x14ac:dyDescent="0.2">
      <c r="A176" t="s">
        <v>345</v>
      </c>
      <c r="B176">
        <f>[4]p41!B176</f>
        <v>4490495.7</v>
      </c>
    </row>
    <row r="177" spans="1:2" x14ac:dyDescent="0.2">
      <c r="A177" t="s">
        <v>346</v>
      </c>
      <c r="B177">
        <f>[4]p41!B177</f>
        <v>345621</v>
      </c>
    </row>
    <row r="178" spans="1:2" x14ac:dyDescent="0.2">
      <c r="A178" t="s">
        <v>347</v>
      </c>
      <c r="B178">
        <f>[4]p41!B178</f>
        <v>1107261.1611392405</v>
      </c>
    </row>
    <row r="179" spans="1:2" x14ac:dyDescent="0.2">
      <c r="A179" t="s">
        <v>348</v>
      </c>
      <c r="B179">
        <f>[4]p41!B179</f>
        <v>4450047.25</v>
      </c>
    </row>
    <row r="180" spans="1:2" x14ac:dyDescent="0.2">
      <c r="A180" t="s">
        <v>349</v>
      </c>
      <c r="B180">
        <f>[4]p41!B180</f>
        <v>348514</v>
      </c>
    </row>
    <row r="181" spans="1:2" x14ac:dyDescent="0.2">
      <c r="A181" t="s">
        <v>350</v>
      </c>
      <c r="B181">
        <f>[4]p41!B181</f>
        <v>208082534</v>
      </c>
    </row>
    <row r="182" spans="1:2" x14ac:dyDescent="0.2">
      <c r="A182" t="s">
        <v>351</v>
      </c>
      <c r="B182">
        <f>[4]p41!B182</f>
        <v>636584782</v>
      </c>
    </row>
    <row r="183" spans="1:2" x14ac:dyDescent="0.2">
      <c r="A183" t="s">
        <v>352</v>
      </c>
      <c r="B183">
        <f>[4]p41!B183</f>
        <v>348514</v>
      </c>
    </row>
    <row r="184" spans="1:2" x14ac:dyDescent="0.2">
      <c r="A184" t="s">
        <v>353</v>
      </c>
      <c r="B184">
        <f>[4]p41!B184</f>
        <v>208082534</v>
      </c>
    </row>
    <row r="185" spans="1:2" x14ac:dyDescent="0.2">
      <c r="A185" t="s">
        <v>354</v>
      </c>
      <c r="B185">
        <f>[4]p41!B185</f>
        <v>636584782</v>
      </c>
    </row>
    <row r="186" spans="1:2" x14ac:dyDescent="0.2">
      <c r="A186" t="s">
        <v>355</v>
      </c>
      <c r="B186">
        <f>[4]p41!B186</f>
        <v>344158</v>
      </c>
    </row>
    <row r="187" spans="1:2" x14ac:dyDescent="0.2">
      <c r="A187" t="s">
        <v>356</v>
      </c>
      <c r="B187">
        <f>[4]p41!B187</f>
        <v>206538244.06111109</v>
      </c>
    </row>
    <row r="188" spans="1:2" x14ac:dyDescent="0.2">
      <c r="A188" t="s">
        <v>357</v>
      </c>
      <c r="B188">
        <f>[4]p41!B188</f>
        <v>628146263</v>
      </c>
    </row>
    <row r="189" spans="1:2" x14ac:dyDescent="0.2">
      <c r="A189" t="s">
        <v>358</v>
      </c>
      <c r="B189">
        <f>[4]p41!B189</f>
        <v>0</v>
      </c>
    </row>
    <row r="190" spans="1:2" x14ac:dyDescent="0.2">
      <c r="A190" t="s">
        <v>359</v>
      </c>
      <c r="B190">
        <f>[4]p41!B190</f>
        <v>0</v>
      </c>
    </row>
    <row r="191" spans="1:2" x14ac:dyDescent="0.2">
      <c r="A191" t="s">
        <v>360</v>
      </c>
      <c r="B191">
        <f>[4]p41!B191</f>
        <v>0</v>
      </c>
    </row>
    <row r="192" spans="1:2" x14ac:dyDescent="0.2">
      <c r="A192" t="s">
        <v>361</v>
      </c>
      <c r="B192">
        <f>[4]p41!B192</f>
        <v>39519</v>
      </c>
    </row>
    <row r="193" spans="1:2" x14ac:dyDescent="0.2">
      <c r="A193" t="s">
        <v>362</v>
      </c>
      <c r="B193">
        <f>[4]p41!B193</f>
        <v>631957.34</v>
      </c>
    </row>
    <row r="194" spans="1:2" x14ac:dyDescent="0.2">
      <c r="A194" t="s">
        <v>363</v>
      </c>
      <c r="B194">
        <f>[4]p41!B194</f>
        <v>15.991228588979846</v>
      </c>
    </row>
    <row r="195" spans="1:2" x14ac:dyDescent="0.2">
      <c r="A195" t="s">
        <v>364</v>
      </c>
      <c r="B195">
        <f>[4]p41!B195</f>
        <v>0</v>
      </c>
    </row>
    <row r="196" spans="1:2" x14ac:dyDescent="0.2">
      <c r="A196" t="s">
        <v>365</v>
      </c>
      <c r="B196">
        <f>[4]p41!B196</f>
        <v>0</v>
      </c>
    </row>
    <row r="197" spans="1:2" x14ac:dyDescent="0.2">
      <c r="A197" t="s">
        <v>366</v>
      </c>
      <c r="B197">
        <f>[4]p41!B197</f>
        <v>0</v>
      </c>
    </row>
    <row r="198" spans="1:2" x14ac:dyDescent="0.2">
      <c r="A198" t="s">
        <v>367</v>
      </c>
      <c r="B198">
        <f>[4]p41!B198</f>
        <v>0</v>
      </c>
    </row>
    <row r="199" spans="1:2" x14ac:dyDescent="0.2">
      <c r="A199" t="s">
        <v>368</v>
      </c>
      <c r="B199">
        <f>[4]p41!B199</f>
        <v>0</v>
      </c>
    </row>
    <row r="200" spans="1:2" x14ac:dyDescent="0.2">
      <c r="A200" t="s">
        <v>369</v>
      </c>
      <c r="B200">
        <f>[4]p41!B200</f>
        <v>0</v>
      </c>
    </row>
    <row r="201" spans="1:2" x14ac:dyDescent="0.2">
      <c r="A201" t="s">
        <v>370</v>
      </c>
      <c r="B201">
        <f>[4]p41!B201</f>
        <v>20650</v>
      </c>
    </row>
    <row r="202" spans="1:2" x14ac:dyDescent="0.2">
      <c r="A202" t="s">
        <v>371</v>
      </c>
      <c r="B202">
        <f>[4]p41!B202</f>
        <v>50047830</v>
      </c>
    </row>
    <row r="203" spans="1:2" x14ac:dyDescent="0.2">
      <c r="A203" t="s">
        <v>372</v>
      </c>
      <c r="B203">
        <f>[4]p41!B203</f>
        <v>2423.6252087434077</v>
      </c>
    </row>
    <row r="204" spans="1:2" x14ac:dyDescent="0.2">
      <c r="A204" t="s">
        <v>373</v>
      </c>
      <c r="B204">
        <f>[4]p41!B204</f>
        <v>15709</v>
      </c>
    </row>
    <row r="205" spans="1:2" x14ac:dyDescent="0.2">
      <c r="A205" t="s">
        <v>374</v>
      </c>
      <c r="B205">
        <f>[4]p41!B205</f>
        <v>42314130</v>
      </c>
    </row>
    <row r="206" spans="1:2" x14ac:dyDescent="0.2">
      <c r="A206" t="s">
        <v>375</v>
      </c>
      <c r="B206">
        <f>[4]p41!B206</f>
        <v>2693.6252087434077</v>
      </c>
    </row>
    <row r="207" spans="1:2" x14ac:dyDescent="0.2">
      <c r="A207" t="s">
        <v>376</v>
      </c>
      <c r="B207">
        <f>[4]p41!B207</f>
        <v>183891</v>
      </c>
    </row>
    <row r="208" spans="1:2" x14ac:dyDescent="0.2">
      <c r="A208" t="s">
        <v>377</v>
      </c>
      <c r="B208">
        <f>[4]p41!B208</f>
        <v>343263</v>
      </c>
    </row>
    <row r="209" spans="1:2" x14ac:dyDescent="0.2">
      <c r="A209" t="s">
        <v>378</v>
      </c>
      <c r="B209">
        <f>[4]p41!B209</f>
        <v>0</v>
      </c>
    </row>
    <row r="210" spans="1:2" x14ac:dyDescent="0.2">
      <c r="A210" t="s">
        <v>379</v>
      </c>
      <c r="B210">
        <f>[4]p41!B210</f>
        <v>0</v>
      </c>
    </row>
    <row r="211" spans="1:2" x14ac:dyDescent="0.2">
      <c r="A211" t="s">
        <v>380</v>
      </c>
      <c r="B211">
        <f>[4]p41!B211</f>
        <v>757887</v>
      </c>
    </row>
    <row r="212" spans="1:2" x14ac:dyDescent="0.2">
      <c r="A212" t="s">
        <v>381</v>
      </c>
      <c r="B212">
        <f>[4]p41!B212</f>
        <v>1164643</v>
      </c>
    </row>
    <row r="213" spans="1:2" x14ac:dyDescent="0.2">
      <c r="A213" t="s">
        <v>382</v>
      </c>
      <c r="B213">
        <f>[4]p41!B213</f>
        <v>37027029.634233996</v>
      </c>
    </row>
    <row r="214" spans="1:2" x14ac:dyDescent="0.2">
      <c r="A214" t="s">
        <v>137</v>
      </c>
      <c r="B214">
        <f>[4]p41!B214</f>
        <v>280000</v>
      </c>
    </row>
    <row r="215" spans="1:2" x14ac:dyDescent="0.2">
      <c r="A215" t="s">
        <v>383</v>
      </c>
      <c r="B215">
        <f>[4]p41!B215</f>
        <v>0</v>
      </c>
    </row>
    <row r="216" spans="1:2" x14ac:dyDescent="0.2">
      <c r="A216" t="s">
        <v>384</v>
      </c>
      <c r="B216">
        <f>[4]p41!B216</f>
        <v>37307029.634233996</v>
      </c>
    </row>
    <row r="217" spans="1:2" x14ac:dyDescent="0.2">
      <c r="A217" t="s">
        <v>385</v>
      </c>
      <c r="B217">
        <f>[4]p41!B217</f>
        <v>16835886</v>
      </c>
    </row>
    <row r="218" spans="1:2" x14ac:dyDescent="0.2">
      <c r="A218" t="s">
        <v>386</v>
      </c>
      <c r="B218">
        <f>[4]p41!B218</f>
        <v>1285041</v>
      </c>
    </row>
    <row r="219" spans="1:2" x14ac:dyDescent="0.2">
      <c r="A219" t="s">
        <v>387</v>
      </c>
      <c r="B219">
        <f>[4]p41!B219</f>
        <v>4416229</v>
      </c>
    </row>
    <row r="220" spans="1:2" x14ac:dyDescent="0.2">
      <c r="A220" t="s">
        <v>388</v>
      </c>
      <c r="B220">
        <f>[4]p41!B220</f>
        <v>175878</v>
      </c>
    </row>
    <row r="221" spans="1:2" x14ac:dyDescent="0.2">
      <c r="A221" t="s">
        <v>145</v>
      </c>
      <c r="B221">
        <f>[4]p41!B221</f>
        <v>4000000</v>
      </c>
    </row>
    <row r="222" spans="1:2" x14ac:dyDescent="0.2">
      <c r="A222" t="s">
        <v>146</v>
      </c>
      <c r="B222">
        <f>[4]p41!B222</f>
        <v>1209586</v>
      </c>
    </row>
    <row r="223" spans="1:2" x14ac:dyDescent="0.2">
      <c r="A223" t="s">
        <v>389</v>
      </c>
      <c r="B223">
        <f>[4]p41!B223</f>
        <v>213910</v>
      </c>
    </row>
    <row r="224" spans="1:2" x14ac:dyDescent="0.2">
      <c r="A224" t="s">
        <v>390</v>
      </c>
      <c r="B224">
        <f>[4]p41!B224</f>
        <v>0</v>
      </c>
    </row>
    <row r="225" spans="1:2" x14ac:dyDescent="0.2">
      <c r="A225" t="s">
        <v>391</v>
      </c>
      <c r="B225">
        <f>[4]p41!B225</f>
        <v>0</v>
      </c>
    </row>
    <row r="226" spans="1:2" x14ac:dyDescent="0.2">
      <c r="A226" t="s">
        <v>392</v>
      </c>
      <c r="B226">
        <f>[4]p41!B226</f>
        <v>2800000</v>
      </c>
    </row>
    <row r="227" spans="1:2" x14ac:dyDescent="0.2">
      <c r="A227" t="s">
        <v>152</v>
      </c>
      <c r="B227">
        <f>[4]p41!B227</f>
        <v>160000</v>
      </c>
    </row>
    <row r="228" spans="1:2" x14ac:dyDescent="0.2">
      <c r="A228" t="s">
        <v>393</v>
      </c>
      <c r="B228">
        <f>[4]p41!B228</f>
        <v>0</v>
      </c>
    </row>
    <row r="229" spans="1:2" x14ac:dyDescent="0.2">
      <c r="A229" t="s">
        <v>394</v>
      </c>
      <c r="B229">
        <f>[4]p41!B229</f>
        <v>243525</v>
      </c>
    </row>
    <row r="230" spans="1:2" x14ac:dyDescent="0.2">
      <c r="A230" t="s">
        <v>395</v>
      </c>
      <c r="B230">
        <f>[4]p41!B230</f>
        <v>2205252.6167626111</v>
      </c>
    </row>
    <row r="231" spans="1:2" x14ac:dyDescent="0.2">
      <c r="A231" t="s">
        <v>396</v>
      </c>
      <c r="B231">
        <f>[4]p41!B231</f>
        <v>33545307.616762612</v>
      </c>
    </row>
    <row r="232" spans="1:2" x14ac:dyDescent="0.2">
      <c r="A232" t="s">
        <v>397</v>
      </c>
      <c r="B232">
        <f>[4]p41!B232</f>
        <v>3761722.0174713843</v>
      </c>
    </row>
    <row r="233" spans="1:2" x14ac:dyDescent="0.2">
      <c r="A233" t="s">
        <v>398</v>
      </c>
      <c r="B233">
        <f>[4]p41!B233</f>
        <v>1278985</v>
      </c>
    </row>
    <row r="234" spans="1:2" x14ac:dyDescent="0.2">
      <c r="A234" t="s">
        <v>243</v>
      </c>
      <c r="B234">
        <f>[4]p41!B234</f>
        <v>2482737.0174713843</v>
      </c>
    </row>
    <row r="235" spans="1:2" x14ac:dyDescent="0.2">
      <c r="A235" t="s">
        <v>399</v>
      </c>
      <c r="B235">
        <f>[4]p41!B235</f>
        <v>6250000</v>
      </c>
    </row>
    <row r="236" spans="1:2" x14ac:dyDescent="0.2">
      <c r="A236" t="s">
        <v>400</v>
      </c>
      <c r="B236">
        <f>[4]p41!B236</f>
        <v>11666666.666666668</v>
      </c>
    </row>
    <row r="237" spans="1:2" x14ac:dyDescent="0.2">
      <c r="A237" t="s">
        <v>401</v>
      </c>
      <c r="B237">
        <f>[4]p41!B237</f>
        <v>10000000</v>
      </c>
    </row>
    <row r="238" spans="1:2" x14ac:dyDescent="0.2">
      <c r="A238" t="s">
        <v>402</v>
      </c>
      <c r="B238">
        <f>[4]p41!B238</f>
        <v>400</v>
      </c>
    </row>
    <row r="239" spans="1:2" x14ac:dyDescent="0.2">
      <c r="A239" t="s">
        <v>403</v>
      </c>
      <c r="B239">
        <f>[4]p41!B239</f>
        <v>300</v>
      </c>
    </row>
    <row r="240" spans="1:2" x14ac:dyDescent="0.2">
      <c r="A240" t="s">
        <v>404</v>
      </c>
      <c r="B240">
        <f>[4]p41!B240</f>
        <v>1000</v>
      </c>
    </row>
    <row r="241" spans="1:2" x14ac:dyDescent="0.2">
      <c r="A241" t="s">
        <v>405</v>
      </c>
      <c r="B241">
        <f>[4]p41!B241</f>
        <v>1.4</v>
      </c>
    </row>
    <row r="242" spans="1:2" x14ac:dyDescent="0.2">
      <c r="A242" t="s">
        <v>406</v>
      </c>
      <c r="B242">
        <f>[4]p41!B242</f>
        <v>3.8</v>
      </c>
    </row>
    <row r="243" spans="1:2" x14ac:dyDescent="0.2">
      <c r="A243" t="s">
        <v>407</v>
      </c>
      <c r="B243">
        <f>[4]p41!B243</f>
        <v>41267149</v>
      </c>
    </row>
    <row r="244" spans="1:2" x14ac:dyDescent="0.2">
      <c r="A244" t="s">
        <v>408</v>
      </c>
      <c r="B244">
        <f>[4]p41!B244</f>
        <v>8226364</v>
      </c>
    </row>
    <row r="245" spans="1:2" x14ac:dyDescent="0.2">
      <c r="A245" t="s">
        <v>409</v>
      </c>
      <c r="B245">
        <f>[4]p41!B245</f>
        <v>60000</v>
      </c>
    </row>
    <row r="246" spans="1:2" x14ac:dyDescent="0.2">
      <c r="A246" t="s">
        <v>410</v>
      </c>
      <c r="B246">
        <f>[4]p41!B246</f>
        <v>0</v>
      </c>
    </row>
    <row r="247" spans="1:2" x14ac:dyDescent="0.2">
      <c r="A247" t="s">
        <v>411</v>
      </c>
      <c r="B247">
        <f>[4]p41!B247</f>
        <v>5.0999999999999996</v>
      </c>
    </row>
    <row r="248" spans="1:2" x14ac:dyDescent="0.2">
      <c r="A248" t="s">
        <v>412</v>
      </c>
      <c r="B248">
        <f>[4]p41!B248</f>
        <v>5.0999999999999996</v>
      </c>
    </row>
    <row r="249" spans="1:2" x14ac:dyDescent="0.2">
      <c r="A249" t="s">
        <v>413</v>
      </c>
      <c r="B249">
        <f>[4]p41!B249</f>
        <v>0</v>
      </c>
    </row>
    <row r="250" spans="1:2" x14ac:dyDescent="0.2">
      <c r="A250" t="s">
        <v>414</v>
      </c>
      <c r="B250">
        <f>[4]p41!B250</f>
        <v>0</v>
      </c>
    </row>
    <row r="251" spans="1:2" x14ac:dyDescent="0.2">
      <c r="A251" t="s">
        <v>415</v>
      </c>
      <c r="B251">
        <f>[4]p41!B251</f>
        <v>0</v>
      </c>
    </row>
    <row r="252" spans="1:2" x14ac:dyDescent="0.2">
      <c r="A252" t="s">
        <v>416</v>
      </c>
      <c r="B252">
        <f>[4]p41!B252</f>
        <v>0</v>
      </c>
    </row>
    <row r="253" spans="1:2" x14ac:dyDescent="0.2">
      <c r="A253" t="s">
        <v>417</v>
      </c>
      <c r="B253">
        <f>[4]p41!B253</f>
        <v>0</v>
      </c>
    </row>
    <row r="254" spans="1:2" x14ac:dyDescent="0.2">
      <c r="A254" t="s">
        <v>418</v>
      </c>
      <c r="B254">
        <f>[4]p41!B254</f>
        <v>0</v>
      </c>
    </row>
    <row r="255" spans="1:2" x14ac:dyDescent="0.2">
      <c r="A255" t="s">
        <v>419</v>
      </c>
      <c r="B255">
        <f>[4]p41!B255</f>
        <v>0</v>
      </c>
    </row>
    <row r="256" spans="1:2" x14ac:dyDescent="0.2">
      <c r="A256" t="s">
        <v>420</v>
      </c>
      <c r="B256">
        <f>[4]p41!B256</f>
        <v>0</v>
      </c>
    </row>
    <row r="257" spans="1:2" x14ac:dyDescent="0.2">
      <c r="A257" t="s">
        <v>421</v>
      </c>
      <c r="B257">
        <f>[4]p41!B257</f>
        <v>0</v>
      </c>
    </row>
    <row r="258" spans="1:2" x14ac:dyDescent="0.2">
      <c r="A258" t="s">
        <v>422</v>
      </c>
      <c r="B258">
        <f>[4]p41!B258</f>
        <v>0</v>
      </c>
    </row>
    <row r="259" spans="1:2" x14ac:dyDescent="0.2">
      <c r="A259" t="s">
        <v>423</v>
      </c>
      <c r="B259">
        <f>[4]p41!B259</f>
        <v>5</v>
      </c>
    </row>
    <row r="260" spans="1:2" x14ac:dyDescent="0.2">
      <c r="A260" t="s">
        <v>1065</v>
      </c>
      <c r="B260">
        <f>[4]p41!B260</f>
        <v>15.895693530853624</v>
      </c>
    </row>
    <row r="261" spans="1:2" x14ac:dyDescent="0.2">
      <c r="A261" t="s">
        <v>1066</v>
      </c>
      <c r="B261">
        <f>[4]p41!B261</f>
        <v>20.056794224783925</v>
      </c>
    </row>
    <row r="262" spans="1:2" x14ac:dyDescent="0.2">
      <c r="A262" t="s">
        <v>227</v>
      </c>
      <c r="B262">
        <f>[4]p41!B262</f>
        <v>90</v>
      </c>
    </row>
    <row r="263" spans="1:2" x14ac:dyDescent="0.2">
      <c r="A263" t="s">
        <v>228</v>
      </c>
      <c r="B263">
        <f>[4]p41!B263</f>
        <v>91</v>
      </c>
    </row>
    <row r="264" spans="1:2" x14ac:dyDescent="0.2">
      <c r="A264" t="s">
        <v>346</v>
      </c>
      <c r="B264">
        <f>[4]p41!B264</f>
        <v>345621</v>
      </c>
    </row>
    <row r="265" spans="1:2" x14ac:dyDescent="0.2">
      <c r="A265" t="s">
        <v>355</v>
      </c>
      <c r="B265">
        <f>[4]p41!B265</f>
        <v>344158</v>
      </c>
    </row>
    <row r="266" spans="1:2" x14ac:dyDescent="0.2">
      <c r="A266" t="s">
        <v>338</v>
      </c>
      <c r="B266">
        <f>[4]p41!B266</f>
        <v>5</v>
      </c>
    </row>
    <row r="267" spans="1:2" x14ac:dyDescent="0.2">
      <c r="A267" t="s">
        <v>339</v>
      </c>
      <c r="B267">
        <f>[4]p41!B267</f>
        <v>1</v>
      </c>
    </row>
    <row r="268" spans="1:2" x14ac:dyDescent="0.2">
      <c r="A268" t="s">
        <v>1067</v>
      </c>
      <c r="B268">
        <f>[4]p41!B268</f>
        <v>1244235.6000000001</v>
      </c>
    </row>
    <row r="269" spans="1:2" x14ac:dyDescent="0.2">
      <c r="A269" t="s">
        <v>1068</v>
      </c>
      <c r="B269">
        <f>[4]p41!B269</f>
        <v>1290592.5</v>
      </c>
    </row>
    <row r="270" spans="1:2" x14ac:dyDescent="0.2">
      <c r="A270" t="s">
        <v>1069</v>
      </c>
      <c r="B270">
        <f>[4]p41!B270</f>
        <v>2341718.8176044347</v>
      </c>
    </row>
    <row r="271" spans="1:2" x14ac:dyDescent="0.2">
      <c r="A271" t="s">
        <v>1070</v>
      </c>
      <c r="B271">
        <f>[4]p41!B271</f>
        <v>0.87484105262384582</v>
      </c>
    </row>
    <row r="272" spans="1:2" x14ac:dyDescent="0.2">
      <c r="A272" t="s">
        <v>1071</v>
      </c>
      <c r="B272">
        <f>[4]p41!B272</f>
        <v>0.88961573231987923</v>
      </c>
    </row>
    <row r="273" spans="1:2" x14ac:dyDescent="0.2">
      <c r="A273" t="s">
        <v>1072</v>
      </c>
      <c r="B273">
        <f>[4]p41!B273</f>
        <v>0.82538653194804723</v>
      </c>
    </row>
    <row r="274" spans="1:2" x14ac:dyDescent="0.2">
      <c r="A274" t="s">
        <v>1073</v>
      </c>
      <c r="B274">
        <f>[4]p41!B274</f>
        <v>0.65422194565400471</v>
      </c>
    </row>
    <row r="275" spans="1:2" x14ac:dyDescent="0.2">
      <c r="A275" t="s">
        <v>1087</v>
      </c>
      <c r="B275">
        <f>[4]p41!B275</f>
        <v>0.79940081177077815</v>
      </c>
    </row>
    <row r="276" spans="1:2" x14ac:dyDescent="0.2">
      <c r="A276" t="s">
        <v>1088</v>
      </c>
      <c r="B276">
        <f>[4]p41!B276</f>
        <v>0.62675535919682102</v>
      </c>
    </row>
    <row r="277" spans="1:2" x14ac:dyDescent="0.2">
      <c r="A277" t="s">
        <v>1091</v>
      </c>
      <c r="B277">
        <f>[4]p41!B277</f>
        <v>3810124.0174713843</v>
      </c>
    </row>
    <row r="278" spans="1:2" x14ac:dyDescent="0.2">
      <c r="A278" t="s">
        <v>1092</v>
      </c>
      <c r="B278">
        <f>[4]p41!B278</f>
        <v>1.6013117178223299</v>
      </c>
    </row>
    <row r="279" spans="1:2" x14ac:dyDescent="0.2">
      <c r="A279" t="s">
        <v>1093</v>
      </c>
      <c r="B279">
        <f>[4]p41!B279</f>
        <v>0.61557855863689293</v>
      </c>
    </row>
    <row r="280" spans="1:2" x14ac:dyDescent="0.2">
      <c r="A280" t="s">
        <v>1094</v>
      </c>
      <c r="B280">
        <f>[4]p41!B280</f>
        <v>0.38442144136310702</v>
      </c>
    </row>
    <row r="281" spans="1:2" x14ac:dyDescent="0.2">
      <c r="A281" t="s">
        <v>1099</v>
      </c>
      <c r="B281">
        <f>[4]p41!B281</f>
        <v>0.10032000000000001</v>
      </c>
    </row>
    <row r="282" spans="1:2" x14ac:dyDescent="0.2">
      <c r="A282" t="s">
        <v>1100</v>
      </c>
      <c r="B282">
        <f>[4]p41!B282</f>
        <v>0.12401967576733496</v>
      </c>
    </row>
    <row r="283" spans="1:2" x14ac:dyDescent="0.2">
      <c r="A283" t="s">
        <v>1095</v>
      </c>
      <c r="B283">
        <f>[4]p41!B283</f>
        <v>33040785</v>
      </c>
    </row>
    <row r="284" spans="1:2" x14ac:dyDescent="0.2">
      <c r="A284" t="s">
        <v>1096</v>
      </c>
      <c r="B284">
        <f>[4]p41!B284</f>
        <v>20633574.732677981</v>
      </c>
    </row>
    <row r="285" spans="1:2" x14ac:dyDescent="0.2">
      <c r="A285" t="s">
        <v>1097</v>
      </c>
      <c r="B285">
        <f>[4]p41!B285</f>
        <v>1468405.1998669496</v>
      </c>
    </row>
    <row r="286" spans="1:2" x14ac:dyDescent="0.2">
      <c r="A286" t="s">
        <v>1101</v>
      </c>
      <c r="B286">
        <f>[4]p41!B286</f>
        <v>3000000</v>
      </c>
    </row>
    <row r="287" spans="1:2" x14ac:dyDescent="0.2">
      <c r="A287" t="s">
        <v>1102</v>
      </c>
      <c r="B287">
        <f>[4]p41!B287</f>
        <v>0</v>
      </c>
    </row>
    <row r="288" spans="1:2" x14ac:dyDescent="0.2">
      <c r="A288" t="s">
        <v>1103</v>
      </c>
      <c r="B288">
        <f>[4]p41!B288</f>
        <v>0</v>
      </c>
    </row>
    <row r="289" spans="1:2" x14ac:dyDescent="0.2">
      <c r="A289" t="s">
        <v>1069</v>
      </c>
      <c r="B289">
        <f>[4]p41!B289</f>
        <v>2341718.8176044347</v>
      </c>
    </row>
    <row r="290" spans="1:2" x14ac:dyDescent="0.2">
      <c r="A290" t="s">
        <v>508</v>
      </c>
      <c r="B290">
        <f>[4]p41!B290</f>
        <v>0.10943066351831721</v>
      </c>
    </row>
    <row r="291" spans="1:2" x14ac:dyDescent="0.2">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1196</v>
      </c>
    </row>
    <row r="2" spans="1:11" x14ac:dyDescent="0.2">
      <c r="A2">
        <v>42</v>
      </c>
      <c r="B2" t="s">
        <v>176</v>
      </c>
      <c r="C2" t="s">
        <v>177</v>
      </c>
      <c r="D2" t="s">
        <v>178</v>
      </c>
      <c r="E2" t="s">
        <v>8</v>
      </c>
      <c r="F2" t="s">
        <v>179</v>
      </c>
      <c r="G2" t="s">
        <v>10</v>
      </c>
      <c r="H2" t="s">
        <v>180</v>
      </c>
    </row>
    <row r="3" spans="1:11" x14ac:dyDescent="0.2">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
      <c r="A5" t="s">
        <v>183</v>
      </c>
      <c r="B5">
        <f>[4]p42!B5</f>
        <v>0</v>
      </c>
      <c r="C5">
        <f>[4]p42!C5</f>
        <v>0</v>
      </c>
      <c r="D5">
        <f>[4]p42!D5</f>
        <v>0</v>
      </c>
      <c r="E5">
        <f>[4]p42!E5</f>
        <v>0</v>
      </c>
      <c r="F5">
        <f>[4]p42!F5</f>
        <v>258752</v>
      </c>
      <c r="G5">
        <f>[4]p42!G5</f>
        <v>0</v>
      </c>
      <c r="H5">
        <f>[4]p42!H5</f>
        <v>0</v>
      </c>
      <c r="I5">
        <f>[4]p42!I5</f>
        <v>0</v>
      </c>
      <c r="J5">
        <f>[4]p42!J5</f>
        <v>0</v>
      </c>
      <c r="K5">
        <f>[4]p42!K5</f>
        <v>0</v>
      </c>
    </row>
    <row r="6" spans="1:11" x14ac:dyDescent="0.2">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
      <c r="A7" t="s">
        <v>185</v>
      </c>
      <c r="B7">
        <f>[4]p42!B7</f>
        <v>0</v>
      </c>
      <c r="C7">
        <f>[4]p42!C7</f>
        <v>0</v>
      </c>
      <c r="D7">
        <f>[4]p42!D7</f>
        <v>0</v>
      </c>
      <c r="E7">
        <f>[4]p42!E7</f>
        <v>0</v>
      </c>
      <c r="F7">
        <f>[4]p42!F7</f>
        <v>1478408</v>
      </c>
      <c r="G7">
        <f>[4]p42!G7</f>
        <v>0</v>
      </c>
      <c r="H7">
        <f>[4]p42!H7</f>
        <v>0</v>
      </c>
      <c r="I7">
        <f>[4]p42!I7</f>
        <v>0</v>
      </c>
      <c r="J7">
        <f>[4]p42!J7</f>
        <v>0</v>
      </c>
      <c r="K7">
        <f>[4]p42!K7</f>
        <v>0</v>
      </c>
    </row>
    <row r="8" spans="1:11" x14ac:dyDescent="0.2">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2">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2">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2">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2">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2">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2">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2">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2">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2">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2">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2">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2">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2">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2">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2">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2">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2">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2">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5" thickBot="1" x14ac:dyDescent="0.25">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x14ac:dyDescent="0.2">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2">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x14ac:dyDescent="0.2">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x14ac:dyDescent="0.2">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x14ac:dyDescent="0.2">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x14ac:dyDescent="0.2">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x14ac:dyDescent="0.2">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x14ac:dyDescent="0.2">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2">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2">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2">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2">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
      <c r="A76" t="s">
        <v>437</v>
      </c>
      <c r="B76">
        <f>[4]p42!B76</f>
        <v>0</v>
      </c>
      <c r="C76">
        <f>[4]p42!C76</f>
        <v>0</v>
      </c>
      <c r="D76">
        <f>[4]p42!D76</f>
        <v>0</v>
      </c>
      <c r="E76">
        <f>[4]p42!E76</f>
        <v>0</v>
      </c>
      <c r="F76">
        <f>[4]p42!F76</f>
        <v>0</v>
      </c>
      <c r="G76">
        <f>[4]p42!G76</f>
        <v>0</v>
      </c>
      <c r="H76">
        <f>[4]p42!H76</f>
        <v>0</v>
      </c>
      <c r="I76">
        <f>[4]p42!I76</f>
        <v>0</v>
      </c>
      <c r="J76">
        <f>[4]p42!J76</f>
        <v>0</v>
      </c>
      <c r="K76">
        <f>[4]p42!K76</f>
        <v>0</v>
      </c>
    </row>
    <row r="77" spans="1:13" ht="13.5" thickBot="1" x14ac:dyDescent="0.25">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2">
      <c r="A78" t="s">
        <v>247</v>
      </c>
      <c r="B78">
        <f>[4]p42!B78</f>
        <v>1</v>
      </c>
    </row>
    <row r="79" spans="1:13" x14ac:dyDescent="0.2">
      <c r="A79" t="s">
        <v>248</v>
      </c>
      <c r="B79">
        <f>[4]p42!B79</f>
        <v>60000</v>
      </c>
    </row>
    <row r="80" spans="1:13" x14ac:dyDescent="0.2">
      <c r="A80" t="s">
        <v>249</v>
      </c>
      <c r="B80">
        <f>[4]p42!B80</f>
        <v>60000</v>
      </c>
    </row>
    <row r="81" spans="1:2" x14ac:dyDescent="0.2">
      <c r="A81" t="s">
        <v>250</v>
      </c>
      <c r="B81">
        <f>[4]p42!B81</f>
        <v>0</v>
      </c>
    </row>
    <row r="82" spans="1:2" x14ac:dyDescent="0.2">
      <c r="A82" t="s">
        <v>251</v>
      </c>
      <c r="B82">
        <f>[4]p42!B82</f>
        <v>0</v>
      </c>
    </row>
    <row r="83" spans="1:2" x14ac:dyDescent="0.2">
      <c r="A83" t="s">
        <v>252</v>
      </c>
      <c r="B83">
        <f>[4]p42!B83</f>
        <v>0</v>
      </c>
    </row>
    <row r="84" spans="1:2" x14ac:dyDescent="0.2">
      <c r="A84" t="s">
        <v>253</v>
      </c>
      <c r="B84">
        <f>[4]p42!B84</f>
        <v>0</v>
      </c>
    </row>
    <row r="85" spans="1:2" x14ac:dyDescent="0.2">
      <c r="A85" t="s">
        <v>254</v>
      </c>
      <c r="B85">
        <f>[4]p42!B85</f>
        <v>64636</v>
      </c>
    </row>
    <row r="86" spans="1:2" x14ac:dyDescent="0.2">
      <c r="A86" t="s">
        <v>255</v>
      </c>
      <c r="B86">
        <f>[4]p42!B86</f>
        <v>27954</v>
      </c>
    </row>
    <row r="87" spans="1:2" x14ac:dyDescent="0.2">
      <c r="A87" t="s">
        <v>256</v>
      </c>
      <c r="B87">
        <f>[4]p42!B87</f>
        <v>21325</v>
      </c>
    </row>
    <row r="88" spans="1:2" x14ac:dyDescent="0.2">
      <c r="A88" t="s">
        <v>257</v>
      </c>
      <c r="B88">
        <f>[4]p42!B88</f>
        <v>53196</v>
      </c>
    </row>
    <row r="89" spans="1:2" x14ac:dyDescent="0.2">
      <c r="A89" t="s">
        <v>258</v>
      </c>
      <c r="B89">
        <f>[4]p42!B89</f>
        <v>55959</v>
      </c>
    </row>
    <row r="90" spans="1:2" x14ac:dyDescent="0.2">
      <c r="A90" t="s">
        <v>259</v>
      </c>
      <c r="B90">
        <f>[4]p42!B90</f>
        <v>136250</v>
      </c>
    </row>
    <row r="91" spans="1:2" x14ac:dyDescent="0.2">
      <c r="A91" t="s">
        <v>260</v>
      </c>
      <c r="B91">
        <f>[4]p42!B91</f>
        <v>64636</v>
      </c>
    </row>
    <row r="92" spans="1:2" x14ac:dyDescent="0.2">
      <c r="A92" t="s">
        <v>261</v>
      </c>
      <c r="B92">
        <f>[4]p42!B92</f>
        <v>27954</v>
      </c>
    </row>
    <row r="93" spans="1:2" x14ac:dyDescent="0.2">
      <c r="A93" t="s">
        <v>262</v>
      </c>
      <c r="B93">
        <f>[4]p42!B93</f>
        <v>21325</v>
      </c>
    </row>
    <row r="94" spans="1:2" x14ac:dyDescent="0.2">
      <c r="A94" t="s">
        <v>263</v>
      </c>
      <c r="B94">
        <f>[4]p42!B94</f>
        <v>53196</v>
      </c>
    </row>
    <row r="95" spans="1:2" x14ac:dyDescent="0.2">
      <c r="A95" t="s">
        <v>264</v>
      </c>
      <c r="B95">
        <f>[4]p42!B95</f>
        <v>55959</v>
      </c>
    </row>
    <row r="96" spans="1:2" x14ac:dyDescent="0.2">
      <c r="A96" t="s">
        <v>265</v>
      </c>
      <c r="B96">
        <f>[4]p42!B96</f>
        <v>136250</v>
      </c>
    </row>
    <row r="97" spans="1:2" x14ac:dyDescent="0.2">
      <c r="A97" t="s">
        <v>266</v>
      </c>
      <c r="B97">
        <f>[4]p42!B97</f>
        <v>0</v>
      </c>
    </row>
    <row r="98" spans="1:2" x14ac:dyDescent="0.2">
      <c r="A98" t="s">
        <v>267</v>
      </c>
      <c r="B98">
        <f>[4]p42!B98</f>
        <v>0</v>
      </c>
    </row>
    <row r="99" spans="1:2" x14ac:dyDescent="0.2">
      <c r="A99" t="s">
        <v>268</v>
      </c>
      <c r="B99">
        <f>[4]p42!B99</f>
        <v>0</v>
      </c>
    </row>
    <row r="100" spans="1:2" x14ac:dyDescent="0.2">
      <c r="A100" t="s">
        <v>269</v>
      </c>
      <c r="B100">
        <f>[4]p42!B100</f>
        <v>0</v>
      </c>
    </row>
    <row r="101" spans="1:2" x14ac:dyDescent="0.2">
      <c r="A101" t="s">
        <v>270</v>
      </c>
      <c r="B101">
        <f>[4]p42!B101</f>
        <v>0</v>
      </c>
    </row>
    <row r="102" spans="1:2" x14ac:dyDescent="0.2">
      <c r="A102" t="s">
        <v>271</v>
      </c>
      <c r="B102">
        <f>[4]p42!B102</f>
        <v>0</v>
      </c>
    </row>
    <row r="103" spans="1:2" x14ac:dyDescent="0.2">
      <c r="A103" t="s">
        <v>272</v>
      </c>
      <c r="B103">
        <f>[4]p42!B103</f>
        <v>256332091.36718857</v>
      </c>
    </row>
    <row r="104" spans="1:2" x14ac:dyDescent="0.2">
      <c r="A104" t="s">
        <v>273</v>
      </c>
      <c r="B104">
        <f>[4]p42!B104</f>
        <v>10708008.887825374</v>
      </c>
    </row>
    <row r="105" spans="1:2" x14ac:dyDescent="0.2">
      <c r="A105" t="s">
        <v>274</v>
      </c>
      <c r="B105">
        <f>[4]p42!B105</f>
        <v>6727177.9550864333</v>
      </c>
    </row>
    <row r="106" spans="1:2" x14ac:dyDescent="0.2">
      <c r="A106" t="s">
        <v>275</v>
      </c>
      <c r="B106">
        <f>[4]p42!B106</f>
        <v>1582226.8471558762</v>
      </c>
    </row>
    <row r="107" spans="1:2" x14ac:dyDescent="0.2">
      <c r="A107" t="s">
        <v>276</v>
      </c>
      <c r="B107">
        <f>[4]p42!B107</f>
        <v>2572266.4492544332</v>
      </c>
    </row>
    <row r="108" spans="1:2" x14ac:dyDescent="0.2">
      <c r="A108" t="s">
        <v>277</v>
      </c>
      <c r="B108">
        <f>[4]p42!B108</f>
        <v>5648981.7897845209</v>
      </c>
    </row>
    <row r="109" spans="1:2" x14ac:dyDescent="0.2">
      <c r="A109" t="s">
        <v>278</v>
      </c>
      <c r="B109">
        <f>[4]p42!B109</f>
        <v>2035.5187602863875</v>
      </c>
    </row>
    <row r="110" spans="1:2" x14ac:dyDescent="0.2">
      <c r="A110" t="s">
        <v>279</v>
      </c>
      <c r="B110">
        <f>[4]p42!B110</f>
        <v>285.65600146295287</v>
      </c>
    </row>
    <row r="111" spans="1:2" x14ac:dyDescent="0.2">
      <c r="A111" t="s">
        <v>280</v>
      </c>
      <c r="B111">
        <f>[4]p42!B111</f>
        <v>145.05968824290576</v>
      </c>
    </row>
    <row r="112" spans="1:2" x14ac:dyDescent="0.2">
      <c r="A112" t="s">
        <v>281</v>
      </c>
      <c r="B112">
        <f>[4]p42!B112</f>
        <v>14.550306326576441</v>
      </c>
    </row>
    <row r="113" spans="1:2" x14ac:dyDescent="0.2">
      <c r="A113" t="s">
        <v>282</v>
      </c>
      <c r="B113">
        <f>[4]p42!B113</f>
        <v>17.156331340291626</v>
      </c>
    </row>
    <row r="114" spans="1:2" x14ac:dyDescent="0.2">
      <c r="A114" t="s">
        <v>283</v>
      </c>
      <c r="B114">
        <f>[4]p42!B114</f>
        <v>22.016875114293192</v>
      </c>
    </row>
    <row r="115" spans="1:2" x14ac:dyDescent="0.2">
      <c r="A115" t="s">
        <v>284</v>
      </c>
      <c r="B115">
        <f>[4]p42!B115</f>
        <v>11999970</v>
      </c>
    </row>
    <row r="116" spans="1:2" x14ac:dyDescent="0.2">
      <c r="A116" t="s">
        <v>285</v>
      </c>
      <c r="B116">
        <f>[4]p42!B116</f>
        <v>649996.80000000005</v>
      </c>
    </row>
    <row r="117" spans="1:2" x14ac:dyDescent="0.2">
      <c r="A117" t="s">
        <v>286</v>
      </c>
      <c r="B117">
        <f>[4]p42!B117</f>
        <v>650000</v>
      </c>
    </row>
    <row r="118" spans="1:2" x14ac:dyDescent="0.2">
      <c r="A118" t="s">
        <v>287</v>
      </c>
      <c r="B118">
        <f>[4]p42!B118</f>
        <v>199999.69</v>
      </c>
    </row>
    <row r="119" spans="1:2" x14ac:dyDescent="0.2">
      <c r="A119" t="s">
        <v>288</v>
      </c>
      <c r="B119">
        <f>[4]p42!B119</f>
        <v>300000.13</v>
      </c>
    </row>
    <row r="120" spans="1:2" x14ac:dyDescent="0.2">
      <c r="A120" t="s">
        <v>289</v>
      </c>
      <c r="B120">
        <f>[4]p42!B120</f>
        <v>1000000</v>
      </c>
    </row>
    <row r="121" spans="1:2" x14ac:dyDescent="0.2">
      <c r="A121" t="s">
        <v>290</v>
      </c>
      <c r="B121">
        <f>[4]p42!B121</f>
        <v>23069888.223046973</v>
      </c>
    </row>
    <row r="122" spans="1:2" x14ac:dyDescent="0.2">
      <c r="A122" t="s">
        <v>291</v>
      </c>
      <c r="B122">
        <f>[4]p42!B122</f>
        <v>738852.61325995065</v>
      </c>
    </row>
    <row r="123" spans="1:2" x14ac:dyDescent="0.2">
      <c r="A123" t="s">
        <v>292</v>
      </c>
      <c r="B123">
        <f>[4]p42!B123</f>
        <v>618900.37186795182</v>
      </c>
    </row>
    <row r="124" spans="1:2" x14ac:dyDescent="0.2">
      <c r="A124" t="s">
        <v>293</v>
      </c>
      <c r="B124">
        <f>[4]p42!B124</f>
        <v>0</v>
      </c>
    </row>
    <row r="125" spans="1:2" x14ac:dyDescent="0.2">
      <c r="A125" t="s">
        <v>294</v>
      </c>
      <c r="B125">
        <f>[4]p42!B125</f>
        <v>0</v>
      </c>
    </row>
    <row r="126" spans="1:2" x14ac:dyDescent="0.2">
      <c r="A126" t="s">
        <v>295</v>
      </c>
      <c r="B126">
        <f>[4]p42!B126</f>
        <v>324816.45291260997</v>
      </c>
    </row>
    <row r="127" spans="1:2" x14ac:dyDescent="0.2">
      <c r="A127" t="s">
        <v>296</v>
      </c>
      <c r="B127">
        <f>[4]p42!B127</f>
        <v>60435</v>
      </c>
    </row>
    <row r="128" spans="1:2" x14ac:dyDescent="0.2">
      <c r="A128" t="s">
        <v>297</v>
      </c>
      <c r="B128">
        <f>[4]p42!B128</f>
        <v>16670</v>
      </c>
    </row>
    <row r="129" spans="1:2" x14ac:dyDescent="0.2">
      <c r="A129" t="s">
        <v>298</v>
      </c>
      <c r="B129">
        <f>[4]p42!B129</f>
        <v>15837</v>
      </c>
    </row>
    <row r="130" spans="1:2" x14ac:dyDescent="0.2">
      <c r="A130" t="s">
        <v>299</v>
      </c>
      <c r="B130">
        <f>[4]p42!B130</f>
        <v>56383</v>
      </c>
    </row>
    <row r="131" spans="1:2" x14ac:dyDescent="0.2">
      <c r="A131" t="s">
        <v>300</v>
      </c>
      <c r="B131">
        <f>[4]p42!B131</f>
        <v>66034</v>
      </c>
    </row>
    <row r="132" spans="1:2" x14ac:dyDescent="0.2">
      <c r="A132" t="s">
        <v>301</v>
      </c>
      <c r="B132">
        <f>[4]p42!B132</f>
        <v>150560</v>
      </c>
    </row>
    <row r="133" spans="1:2" x14ac:dyDescent="0.2">
      <c r="A133" t="s">
        <v>302</v>
      </c>
      <c r="B133">
        <f>[4]p42!B133</f>
        <v>60435</v>
      </c>
    </row>
    <row r="134" spans="1:2" x14ac:dyDescent="0.2">
      <c r="A134" t="s">
        <v>303</v>
      </c>
      <c r="B134">
        <f>[4]p42!B134</f>
        <v>16670</v>
      </c>
    </row>
    <row r="135" spans="1:2" x14ac:dyDescent="0.2">
      <c r="A135" t="s">
        <v>304</v>
      </c>
      <c r="B135">
        <f>[4]p42!B135</f>
        <v>15837</v>
      </c>
    </row>
    <row r="136" spans="1:2" x14ac:dyDescent="0.2">
      <c r="A136" t="s">
        <v>305</v>
      </c>
      <c r="B136">
        <f>[4]p42!B136</f>
        <v>56383</v>
      </c>
    </row>
    <row r="137" spans="1:2" x14ac:dyDescent="0.2">
      <c r="A137" t="s">
        <v>306</v>
      </c>
      <c r="B137">
        <f>[4]p42!B137</f>
        <v>66034</v>
      </c>
    </row>
    <row r="138" spans="1:2" x14ac:dyDescent="0.2">
      <c r="A138" t="s">
        <v>307</v>
      </c>
      <c r="B138">
        <f>[4]p42!B138</f>
        <v>150560</v>
      </c>
    </row>
    <row r="139" spans="1:2" x14ac:dyDescent="0.2">
      <c r="A139" t="s">
        <v>308</v>
      </c>
      <c r="B139">
        <f>[4]p42!B139</f>
        <v>0</v>
      </c>
    </row>
    <row r="140" spans="1:2" x14ac:dyDescent="0.2">
      <c r="A140" t="s">
        <v>309</v>
      </c>
      <c r="B140">
        <f>[4]p42!B140</f>
        <v>0</v>
      </c>
    </row>
    <row r="141" spans="1:2" x14ac:dyDescent="0.2">
      <c r="A141" t="s">
        <v>310</v>
      </c>
      <c r="B141">
        <f>[4]p42!B141</f>
        <v>0</v>
      </c>
    </row>
    <row r="142" spans="1:2" x14ac:dyDescent="0.2">
      <c r="A142" t="s">
        <v>311</v>
      </c>
      <c r="B142">
        <f>[4]p42!B142</f>
        <v>0</v>
      </c>
    </row>
    <row r="143" spans="1:2" x14ac:dyDescent="0.2">
      <c r="A143" t="s">
        <v>312</v>
      </c>
      <c r="B143">
        <f>[4]p42!B143</f>
        <v>0</v>
      </c>
    </row>
    <row r="144" spans="1:2" x14ac:dyDescent="0.2">
      <c r="A144" t="s">
        <v>313</v>
      </c>
      <c r="B144">
        <f>[4]p42!B144</f>
        <v>0</v>
      </c>
    </row>
    <row r="145" spans="1:2" x14ac:dyDescent="0.2">
      <c r="A145" t="s">
        <v>314</v>
      </c>
      <c r="B145">
        <f>[4]p42!B145</f>
        <v>368430628.92622745</v>
      </c>
    </row>
    <row r="146" spans="1:2" x14ac:dyDescent="0.2">
      <c r="A146" t="s">
        <v>315</v>
      </c>
      <c r="B146">
        <f>[4]p42!B146</f>
        <v>7583994.3793074982</v>
      </c>
    </row>
    <row r="147" spans="1:2" x14ac:dyDescent="0.2">
      <c r="A147" t="s">
        <v>316</v>
      </c>
      <c r="B147">
        <f>[4]p42!B147</f>
        <v>7565273.2414125651</v>
      </c>
    </row>
    <row r="148" spans="1:2" x14ac:dyDescent="0.2">
      <c r="A148" t="s">
        <v>317</v>
      </c>
      <c r="B148">
        <f>[4]p42!B148</f>
        <v>2206017.9086748967</v>
      </c>
    </row>
    <row r="149" spans="1:2" x14ac:dyDescent="0.2">
      <c r="A149" t="s">
        <v>318</v>
      </c>
      <c r="B149">
        <f>[4]p42!B149</f>
        <v>3605049.6809347896</v>
      </c>
    </row>
    <row r="150" spans="1:2" x14ac:dyDescent="0.2">
      <c r="A150" t="s">
        <v>319</v>
      </c>
      <c r="B150">
        <f>[4]p42!B150</f>
        <v>7986758.6197408168</v>
      </c>
    </row>
    <row r="151" spans="1:2" x14ac:dyDescent="0.2">
      <c r="A151" t="s">
        <v>320</v>
      </c>
      <c r="B151">
        <f>[4]p42!B151</f>
        <v>2561.4839720946547</v>
      </c>
    </row>
    <row r="152" spans="1:2" x14ac:dyDescent="0.2">
      <c r="A152" t="s">
        <v>321</v>
      </c>
      <c r="B152">
        <f>[4]p42!B152</f>
        <v>371.97994269790644</v>
      </c>
    </row>
    <row r="153" spans="1:2" x14ac:dyDescent="0.2">
      <c r="A153" t="s">
        <v>322</v>
      </c>
      <c r="B153">
        <f>[4]p42!B153</f>
        <v>184.99606465128062</v>
      </c>
    </row>
    <row r="154" spans="1:2" x14ac:dyDescent="0.2">
      <c r="A154" t="s">
        <v>323</v>
      </c>
      <c r="B154">
        <f>[4]p42!B154</f>
        <v>19.671825125593543</v>
      </c>
    </row>
    <row r="155" spans="1:2" x14ac:dyDescent="0.2">
      <c r="A155" t="s">
        <v>324</v>
      </c>
      <c r="B155">
        <f>[4]p42!B155</f>
        <v>23.195137088386414</v>
      </c>
    </row>
    <row r="156" spans="1:2" x14ac:dyDescent="0.2">
      <c r="A156" t="s">
        <v>325</v>
      </c>
      <c r="B156">
        <f>[4]p42!B156</f>
        <v>29.06093302327394</v>
      </c>
    </row>
    <row r="157" spans="1:2" x14ac:dyDescent="0.2">
      <c r="A157" t="s">
        <v>326</v>
      </c>
      <c r="B157">
        <f>[4]p42!B157</f>
        <v>17000010</v>
      </c>
    </row>
    <row r="158" spans="1:2" x14ac:dyDescent="0.2">
      <c r="A158" t="s">
        <v>327</v>
      </c>
      <c r="B158">
        <f>[4]p42!B158</f>
        <v>600000</v>
      </c>
    </row>
    <row r="159" spans="1:2" x14ac:dyDescent="0.2">
      <c r="A159" t="s">
        <v>328</v>
      </c>
      <c r="B159">
        <f>[4]p42!B159</f>
        <v>600002</v>
      </c>
    </row>
    <row r="160" spans="1:2" x14ac:dyDescent="0.2">
      <c r="A160" t="s">
        <v>329</v>
      </c>
      <c r="B160">
        <f>[4]p42!B160</f>
        <v>279999.7</v>
      </c>
    </row>
    <row r="161" spans="1:2" x14ac:dyDescent="0.2">
      <c r="A161" t="s">
        <v>330</v>
      </c>
      <c r="B161">
        <f>[4]p42!B161</f>
        <v>399999.91</v>
      </c>
    </row>
    <row r="162" spans="1:2" x14ac:dyDescent="0.2">
      <c r="A162" t="s">
        <v>331</v>
      </c>
      <c r="B162">
        <f>[4]p42!B162</f>
        <v>1200000</v>
      </c>
    </row>
    <row r="163" spans="1:2" x14ac:dyDescent="0.2">
      <c r="A163" t="s">
        <v>332</v>
      </c>
      <c r="B163">
        <f>[4]p42!B163</f>
        <v>0</v>
      </c>
    </row>
    <row r="164" spans="1:2" x14ac:dyDescent="0.2">
      <c r="A164" t="s">
        <v>333</v>
      </c>
      <c r="B164">
        <f>[4]p42!B164</f>
        <v>523295.61217221734</v>
      </c>
    </row>
    <row r="165" spans="1:2" x14ac:dyDescent="0.2">
      <c r="A165" t="s">
        <v>334</v>
      </c>
      <c r="B165">
        <f>[4]p42!B165</f>
        <v>696005.138209956</v>
      </c>
    </row>
    <row r="166" spans="1:2" x14ac:dyDescent="0.2">
      <c r="A166" t="s">
        <v>335</v>
      </c>
      <c r="B166">
        <f>[4]p42!B166</f>
        <v>253692.05949761311</v>
      </c>
    </row>
    <row r="167" spans="1:2" x14ac:dyDescent="0.2">
      <c r="A167" t="s">
        <v>336</v>
      </c>
      <c r="B167">
        <f>[4]p42!B167</f>
        <v>414580.71330750082</v>
      </c>
    </row>
    <row r="168" spans="1:2" x14ac:dyDescent="0.2">
      <c r="A168" t="s">
        <v>337</v>
      </c>
      <c r="B168">
        <f>[4]p42!B168</f>
        <v>459238.62063509697</v>
      </c>
    </row>
    <row r="169" spans="1:2" x14ac:dyDescent="0.2">
      <c r="A169" t="s">
        <v>338</v>
      </c>
      <c r="B169">
        <f>[4]p42!B169</f>
        <v>5</v>
      </c>
    </row>
    <row r="170" spans="1:2" x14ac:dyDescent="0.2">
      <c r="A170" t="s">
        <v>339</v>
      </c>
      <c r="B170">
        <f>[4]p42!B170</f>
        <v>1</v>
      </c>
    </row>
    <row r="171" spans="1:2" x14ac:dyDescent="0.2">
      <c r="A171" t="s">
        <v>340</v>
      </c>
      <c r="B171">
        <f>[4]p42!B171</f>
        <v>345621</v>
      </c>
    </row>
    <row r="172" spans="1:2" x14ac:dyDescent="0.2">
      <c r="A172" t="s">
        <v>341</v>
      </c>
      <c r="B172">
        <f>[4]p42!B172</f>
        <v>1114313.78</v>
      </c>
    </row>
    <row r="173" spans="1:2" x14ac:dyDescent="0.2">
      <c r="A173" t="s">
        <v>342</v>
      </c>
      <c r="B173">
        <f>[4]p42!B173</f>
        <v>4450047.25</v>
      </c>
    </row>
    <row r="174" spans="1:2" x14ac:dyDescent="0.2">
      <c r="A174" t="s">
        <v>343</v>
      </c>
      <c r="B174">
        <f>[4]p42!B174</f>
        <v>345621</v>
      </c>
    </row>
    <row r="175" spans="1:2" x14ac:dyDescent="0.2">
      <c r="A175" t="s">
        <v>344</v>
      </c>
      <c r="B175">
        <f>[4]p42!B175</f>
        <v>1114313.78</v>
      </c>
    </row>
    <row r="176" spans="1:2" x14ac:dyDescent="0.2">
      <c r="A176" t="s">
        <v>345</v>
      </c>
      <c r="B176">
        <f>[4]p42!B176</f>
        <v>4450047.25</v>
      </c>
    </row>
    <row r="177" spans="1:2" x14ac:dyDescent="0.2">
      <c r="A177" t="s">
        <v>346</v>
      </c>
      <c r="B177">
        <f>[4]p42!B177</f>
        <v>362134</v>
      </c>
    </row>
    <row r="178" spans="1:2" x14ac:dyDescent="0.2">
      <c r="A178" t="s">
        <v>347</v>
      </c>
      <c r="B178">
        <f>[4]p42!B178</f>
        <v>1140041.1000000001</v>
      </c>
    </row>
    <row r="179" spans="1:2" x14ac:dyDescent="0.2">
      <c r="A179" t="s">
        <v>348</v>
      </c>
      <c r="B179">
        <f>[4]p42!B179</f>
        <v>4679621.88</v>
      </c>
    </row>
    <row r="180" spans="1:2" x14ac:dyDescent="0.2">
      <c r="A180" t="s">
        <v>349</v>
      </c>
      <c r="B180">
        <f>[4]p42!B180</f>
        <v>344158</v>
      </c>
    </row>
    <row r="181" spans="1:2" x14ac:dyDescent="0.2">
      <c r="A181" t="s">
        <v>350</v>
      </c>
      <c r="B181">
        <f>[4]p42!B181</f>
        <v>207692089</v>
      </c>
    </row>
    <row r="182" spans="1:2" x14ac:dyDescent="0.2">
      <c r="A182" t="s">
        <v>351</v>
      </c>
      <c r="B182">
        <f>[4]p42!B182</f>
        <v>628146263</v>
      </c>
    </row>
    <row r="183" spans="1:2" x14ac:dyDescent="0.2">
      <c r="A183" t="s">
        <v>352</v>
      </c>
      <c r="B183">
        <f>[4]p42!B183</f>
        <v>344158</v>
      </c>
    </row>
    <row r="184" spans="1:2" x14ac:dyDescent="0.2">
      <c r="A184" t="s">
        <v>353</v>
      </c>
      <c r="B184">
        <f>[4]p42!B184</f>
        <v>207692089</v>
      </c>
    </row>
    <row r="185" spans="1:2" x14ac:dyDescent="0.2">
      <c r="A185" t="s">
        <v>354</v>
      </c>
      <c r="B185">
        <f>[4]p42!B185</f>
        <v>628146263</v>
      </c>
    </row>
    <row r="186" spans="1:2" x14ac:dyDescent="0.2">
      <c r="A186" t="s">
        <v>355</v>
      </c>
      <c r="B186">
        <f>[4]p42!B186</f>
        <v>363856</v>
      </c>
    </row>
    <row r="187" spans="1:2" x14ac:dyDescent="0.2">
      <c r="A187" t="s">
        <v>356</v>
      </c>
      <c r="B187">
        <f>[4]p42!B187</f>
        <v>215943660</v>
      </c>
    </row>
    <row r="188" spans="1:2" x14ac:dyDescent="0.2">
      <c r="A188" t="s">
        <v>357</v>
      </c>
      <c r="B188">
        <f>[4]p42!B188</f>
        <v>668762910</v>
      </c>
    </row>
    <row r="189" spans="1:2" x14ac:dyDescent="0.2">
      <c r="A189" t="s">
        <v>358</v>
      </c>
      <c r="B189">
        <f>[4]p42!B189</f>
        <v>0</v>
      </c>
    </row>
    <row r="190" spans="1:2" x14ac:dyDescent="0.2">
      <c r="A190" t="s">
        <v>359</v>
      </c>
      <c r="B190">
        <f>[4]p42!B190</f>
        <v>0</v>
      </c>
    </row>
    <row r="191" spans="1:2" x14ac:dyDescent="0.2">
      <c r="A191" t="s">
        <v>360</v>
      </c>
      <c r="B191">
        <f>[4]p42!B191</f>
        <v>0</v>
      </c>
    </row>
    <row r="192" spans="1:2" x14ac:dyDescent="0.2">
      <c r="A192" t="s">
        <v>361</v>
      </c>
      <c r="B192">
        <f>[4]p42!B192</f>
        <v>25820</v>
      </c>
    </row>
    <row r="193" spans="1:2" x14ac:dyDescent="0.2">
      <c r="A193" t="s">
        <v>362</v>
      </c>
      <c r="B193">
        <f>[4]p42!B193</f>
        <v>415691.68</v>
      </c>
    </row>
    <row r="194" spans="1:2" x14ac:dyDescent="0.2">
      <c r="A194" t="s">
        <v>363</v>
      </c>
      <c r="B194">
        <f>[4]p42!B194</f>
        <v>16.099603409515044</v>
      </c>
    </row>
    <row r="195" spans="1:2" x14ac:dyDescent="0.2">
      <c r="A195" t="s">
        <v>364</v>
      </c>
      <c r="B195">
        <f>[4]p42!B195</f>
        <v>10112</v>
      </c>
    </row>
    <row r="196" spans="1:2" x14ac:dyDescent="0.2">
      <c r="A196" t="s">
        <v>365</v>
      </c>
      <c r="B196">
        <f>[4]p42!B196</f>
        <v>186764.69</v>
      </c>
    </row>
    <row r="197" spans="1:2" x14ac:dyDescent="0.2">
      <c r="A197" t="s">
        <v>366</v>
      </c>
      <c r="B197">
        <f>[4]p42!B197</f>
        <v>18.469603409515045</v>
      </c>
    </row>
    <row r="198" spans="1:2" x14ac:dyDescent="0.2">
      <c r="A198" t="s">
        <v>367</v>
      </c>
      <c r="B198">
        <f>[4]p42!B198</f>
        <v>0</v>
      </c>
    </row>
    <row r="199" spans="1:2" x14ac:dyDescent="0.2">
      <c r="A199" t="s">
        <v>368</v>
      </c>
      <c r="B199">
        <f>[4]p42!B199</f>
        <v>0</v>
      </c>
    </row>
    <row r="200" spans="1:2" x14ac:dyDescent="0.2">
      <c r="A200" t="s">
        <v>369</v>
      </c>
      <c r="B200">
        <f>[4]p42!B200</f>
        <v>0</v>
      </c>
    </row>
    <row r="201" spans="1:2" x14ac:dyDescent="0.2">
      <c r="A201" t="s">
        <v>370</v>
      </c>
      <c r="B201">
        <f>[4]p42!B201</f>
        <v>14598</v>
      </c>
    </row>
    <row r="202" spans="1:2" x14ac:dyDescent="0.2">
      <c r="A202" t="s">
        <v>371</v>
      </c>
      <c r="B202">
        <f>[4]p42!B202</f>
        <v>35453430</v>
      </c>
    </row>
    <row r="203" spans="1:2" x14ac:dyDescent="0.2">
      <c r="A203" t="s">
        <v>372</v>
      </c>
      <c r="B203">
        <f>[4]p42!B203</f>
        <v>2428.6471678705716</v>
      </c>
    </row>
    <row r="204" spans="1:2" x14ac:dyDescent="0.2">
      <c r="A204" t="s">
        <v>373</v>
      </c>
      <c r="B204">
        <f>[4]p42!B204</f>
        <v>21994</v>
      </c>
    </row>
    <row r="205" spans="1:2" x14ac:dyDescent="0.2">
      <c r="A205" t="s">
        <v>374</v>
      </c>
      <c r="B205">
        <f>[4]p42!B205</f>
        <v>59354010</v>
      </c>
    </row>
    <row r="206" spans="1:2" x14ac:dyDescent="0.2">
      <c r="A206" t="s">
        <v>375</v>
      </c>
      <c r="B206">
        <f>[4]p42!B206</f>
        <v>2698.6471678705716</v>
      </c>
    </row>
    <row r="207" spans="1:2" x14ac:dyDescent="0.2">
      <c r="A207" t="s">
        <v>376</v>
      </c>
      <c r="B207">
        <f>[4]p42!B207</f>
        <v>187146</v>
      </c>
    </row>
    <row r="208" spans="1:2" x14ac:dyDescent="0.2">
      <c r="A208" t="s">
        <v>377</v>
      </c>
      <c r="B208">
        <f>[4]p42!B208</f>
        <v>349340</v>
      </c>
    </row>
    <row r="209" spans="1:2" x14ac:dyDescent="0.2">
      <c r="A209" t="s">
        <v>378</v>
      </c>
      <c r="B209">
        <f>[4]p42!B209</f>
        <v>0</v>
      </c>
    </row>
    <row r="210" spans="1:2" x14ac:dyDescent="0.2">
      <c r="A210" t="s">
        <v>379</v>
      </c>
      <c r="B210">
        <f>[4]p42!B210</f>
        <v>0</v>
      </c>
    </row>
    <row r="211" spans="1:2" x14ac:dyDescent="0.2">
      <c r="A211" t="s">
        <v>380</v>
      </c>
      <c r="B211">
        <f>[4]p42!B211</f>
        <v>774271.5</v>
      </c>
    </row>
    <row r="212" spans="1:2" x14ac:dyDescent="0.2">
      <c r="A212" t="s">
        <v>381</v>
      </c>
      <c r="B212">
        <f>[4]p42!B212</f>
        <v>1185261</v>
      </c>
    </row>
    <row r="213" spans="1:2" x14ac:dyDescent="0.2">
      <c r="A213" t="s">
        <v>382</v>
      </c>
      <c r="B213">
        <f>[4]p42!B213</f>
        <v>37678933.970707834</v>
      </c>
    </row>
    <row r="214" spans="1:2" x14ac:dyDescent="0.2">
      <c r="A214" t="s">
        <v>137</v>
      </c>
      <c r="B214">
        <f>[4]p42!B214</f>
        <v>270900</v>
      </c>
    </row>
    <row r="215" spans="1:2" x14ac:dyDescent="0.2">
      <c r="A215" t="s">
        <v>383</v>
      </c>
      <c r="B215">
        <f>[4]p42!B215</f>
        <v>0</v>
      </c>
    </row>
    <row r="216" spans="1:2" x14ac:dyDescent="0.2">
      <c r="A216" t="s">
        <v>384</v>
      </c>
      <c r="B216">
        <f>[4]p42!B216</f>
        <v>37949833.970707834</v>
      </c>
    </row>
    <row r="217" spans="1:2" x14ac:dyDescent="0.2">
      <c r="A217" t="s">
        <v>385</v>
      </c>
      <c r="B217">
        <f>[4]p42!B217</f>
        <v>17236660</v>
      </c>
    </row>
    <row r="218" spans="1:2" x14ac:dyDescent="0.2">
      <c r="A218" t="s">
        <v>386</v>
      </c>
      <c r="B218">
        <f>[4]p42!B218</f>
        <v>1310757.5</v>
      </c>
    </row>
    <row r="219" spans="1:2" x14ac:dyDescent="0.2">
      <c r="A219" t="s">
        <v>387</v>
      </c>
      <c r="B219">
        <f>[4]p42!B219</f>
        <v>4414679</v>
      </c>
    </row>
    <row r="220" spans="1:2" x14ac:dyDescent="0.2">
      <c r="A220" t="s">
        <v>388</v>
      </c>
      <c r="B220">
        <f>[4]p42!B220</f>
        <v>172524</v>
      </c>
    </row>
    <row r="221" spans="1:2" x14ac:dyDescent="0.2">
      <c r="A221" t="s">
        <v>145</v>
      </c>
      <c r="B221">
        <f>[4]p42!B221</f>
        <v>4000000</v>
      </c>
    </row>
    <row r="222" spans="1:2" x14ac:dyDescent="0.2">
      <c r="A222" t="s">
        <v>146</v>
      </c>
      <c r="B222">
        <f>[4]p42!B222</f>
        <v>1255550</v>
      </c>
    </row>
    <row r="223" spans="1:2" x14ac:dyDescent="0.2">
      <c r="A223" t="s">
        <v>389</v>
      </c>
      <c r="B223">
        <f>[4]p42!B223</f>
        <v>211235</v>
      </c>
    </row>
    <row r="224" spans="1:2" x14ac:dyDescent="0.2">
      <c r="A224" t="s">
        <v>390</v>
      </c>
      <c r="B224">
        <f>[4]p42!B224</f>
        <v>0</v>
      </c>
    </row>
    <row r="225" spans="1:2" x14ac:dyDescent="0.2">
      <c r="A225" t="s">
        <v>391</v>
      </c>
      <c r="B225">
        <f>[4]p42!B225</f>
        <v>0</v>
      </c>
    </row>
    <row r="226" spans="1:2" x14ac:dyDescent="0.2">
      <c r="A226" t="s">
        <v>392</v>
      </c>
      <c r="B226">
        <f>[4]p42!B226</f>
        <v>2800000</v>
      </c>
    </row>
    <row r="227" spans="1:2" x14ac:dyDescent="0.2">
      <c r="A227" t="s">
        <v>152</v>
      </c>
      <c r="B227">
        <f>[4]p42!B227</f>
        <v>160000</v>
      </c>
    </row>
    <row r="228" spans="1:2" x14ac:dyDescent="0.2">
      <c r="A228" t="s">
        <v>393</v>
      </c>
      <c r="B228">
        <f>[4]p42!B228</f>
        <v>0</v>
      </c>
    </row>
    <row r="229" spans="1:2" x14ac:dyDescent="0.2">
      <c r="A229" t="s">
        <v>394</v>
      </c>
      <c r="B229">
        <f>[4]p42!B229</f>
        <v>250658</v>
      </c>
    </row>
    <row r="230" spans="1:2" x14ac:dyDescent="0.2">
      <c r="A230" t="s">
        <v>395</v>
      </c>
      <c r="B230">
        <f>[4]p42!B230</f>
        <v>2244716.2283926648</v>
      </c>
    </row>
    <row r="231" spans="1:2" x14ac:dyDescent="0.2">
      <c r="A231" t="s">
        <v>396</v>
      </c>
      <c r="B231">
        <f>[4]p42!B231</f>
        <v>34056779.728392668</v>
      </c>
    </row>
    <row r="232" spans="1:2" x14ac:dyDescent="0.2">
      <c r="A232" t="s">
        <v>397</v>
      </c>
      <c r="B232">
        <f>[4]p42!B232</f>
        <v>3893054.2423151657</v>
      </c>
    </row>
    <row r="233" spans="1:2" x14ac:dyDescent="0.2">
      <c r="A233" t="s">
        <v>398</v>
      </c>
      <c r="B233">
        <f>[4]p42!B233</f>
        <v>1323638</v>
      </c>
    </row>
    <row r="234" spans="1:2" x14ac:dyDescent="0.2">
      <c r="A234" t="s">
        <v>243</v>
      </c>
      <c r="B234">
        <f>[4]p42!B234</f>
        <v>2569416.2423151657</v>
      </c>
    </row>
    <row r="235" spans="1:2" x14ac:dyDescent="0.2">
      <c r="A235" t="s">
        <v>399</v>
      </c>
      <c r="B235">
        <f>[4]p42!B235</f>
        <v>6250000</v>
      </c>
    </row>
    <row r="236" spans="1:2" x14ac:dyDescent="0.2">
      <c r="A236" t="s">
        <v>400</v>
      </c>
      <c r="B236">
        <f>[4]p42!B236</f>
        <v>11666666.666666668</v>
      </c>
    </row>
    <row r="237" spans="1:2" x14ac:dyDescent="0.2">
      <c r="A237" t="s">
        <v>401</v>
      </c>
      <c r="B237">
        <f>[4]p42!B237</f>
        <v>10000000</v>
      </c>
    </row>
    <row r="238" spans="1:2" x14ac:dyDescent="0.2">
      <c r="A238" t="s">
        <v>402</v>
      </c>
      <c r="B238">
        <f>[4]p42!B238</f>
        <v>400</v>
      </c>
    </row>
    <row r="239" spans="1:2" x14ac:dyDescent="0.2">
      <c r="A239" t="s">
        <v>403</v>
      </c>
      <c r="B239">
        <f>[4]p42!B239</f>
        <v>300</v>
      </c>
    </row>
    <row r="240" spans="1:2" x14ac:dyDescent="0.2">
      <c r="A240" t="s">
        <v>404</v>
      </c>
      <c r="B240">
        <f>[4]p42!B240</f>
        <v>1000</v>
      </c>
    </row>
    <row r="241" spans="1:2" x14ac:dyDescent="0.2">
      <c r="A241" t="s">
        <v>405</v>
      </c>
      <c r="B241">
        <f>[4]p42!B241</f>
        <v>1.4</v>
      </c>
    </row>
    <row r="242" spans="1:2" x14ac:dyDescent="0.2">
      <c r="A242" t="s">
        <v>406</v>
      </c>
      <c r="B242">
        <f>[4]p42!B242</f>
        <v>3.8</v>
      </c>
    </row>
    <row r="243" spans="1:2" x14ac:dyDescent="0.2">
      <c r="A243" t="s">
        <v>407</v>
      </c>
      <c r="B243">
        <f>[4]p42!B243</f>
        <v>42405981</v>
      </c>
    </row>
    <row r="244" spans="1:2" x14ac:dyDescent="0.2">
      <c r="A244" t="s">
        <v>408</v>
      </c>
      <c r="B244">
        <f>[4]p42!B244</f>
        <v>8109646</v>
      </c>
    </row>
    <row r="245" spans="1:2" x14ac:dyDescent="0.2">
      <c r="A245" t="s">
        <v>409</v>
      </c>
      <c r="B245">
        <f>[4]p42!B245</f>
        <v>75000</v>
      </c>
    </row>
    <row r="246" spans="1:2" x14ac:dyDescent="0.2">
      <c r="A246" t="s">
        <v>410</v>
      </c>
      <c r="B246">
        <f>[4]p42!B246</f>
        <v>0</v>
      </c>
    </row>
    <row r="247" spans="1:2" x14ac:dyDescent="0.2">
      <c r="A247" t="s">
        <v>411</v>
      </c>
      <c r="B247">
        <f>[4]p42!B247</f>
        <v>5.2</v>
      </c>
    </row>
    <row r="248" spans="1:2" x14ac:dyDescent="0.2">
      <c r="A248" t="s">
        <v>412</v>
      </c>
      <c r="B248">
        <f>[4]p42!B248</f>
        <v>5.2</v>
      </c>
    </row>
    <row r="249" spans="1:2" x14ac:dyDescent="0.2">
      <c r="A249" t="s">
        <v>413</v>
      </c>
      <c r="B249">
        <f>[4]p42!B249</f>
        <v>0</v>
      </c>
    </row>
    <row r="250" spans="1:2" x14ac:dyDescent="0.2">
      <c r="A250" t="s">
        <v>414</v>
      </c>
      <c r="B250">
        <f>[4]p42!B250</f>
        <v>0</v>
      </c>
    </row>
    <row r="251" spans="1:2" x14ac:dyDescent="0.2">
      <c r="A251" t="s">
        <v>415</v>
      </c>
      <c r="B251">
        <f>[4]p42!B251</f>
        <v>0</v>
      </c>
    </row>
    <row r="252" spans="1:2" x14ac:dyDescent="0.2">
      <c r="A252" t="s">
        <v>416</v>
      </c>
      <c r="B252">
        <f>[4]p42!B252</f>
        <v>0</v>
      </c>
    </row>
    <row r="253" spans="1:2" x14ac:dyDescent="0.2">
      <c r="A253" t="s">
        <v>417</v>
      </c>
      <c r="B253">
        <f>[4]p42!B253</f>
        <v>0</v>
      </c>
    </row>
    <row r="254" spans="1:2" x14ac:dyDescent="0.2">
      <c r="A254" t="s">
        <v>418</v>
      </c>
      <c r="B254">
        <f>[4]p42!B254</f>
        <v>0</v>
      </c>
    </row>
    <row r="255" spans="1:2" x14ac:dyDescent="0.2">
      <c r="A255" t="s">
        <v>419</v>
      </c>
      <c r="B255">
        <f>[4]p42!B255</f>
        <v>0</v>
      </c>
    </row>
    <row r="256" spans="1:2" x14ac:dyDescent="0.2">
      <c r="A256" t="s">
        <v>420</v>
      </c>
      <c r="B256">
        <f>[4]p42!B256</f>
        <v>0</v>
      </c>
    </row>
    <row r="257" spans="1:2" x14ac:dyDescent="0.2">
      <c r="A257" t="s">
        <v>421</v>
      </c>
      <c r="B257">
        <f>[4]p42!B257</f>
        <v>0</v>
      </c>
    </row>
    <row r="258" spans="1:2" x14ac:dyDescent="0.2">
      <c r="A258" t="s">
        <v>422</v>
      </c>
      <c r="B258">
        <f>[4]p42!B258</f>
        <v>0</v>
      </c>
    </row>
    <row r="259" spans="1:2" x14ac:dyDescent="0.2">
      <c r="A259" t="s">
        <v>423</v>
      </c>
      <c r="B259">
        <f>[4]p42!B259</f>
        <v>5</v>
      </c>
    </row>
    <row r="260" spans="1:2" x14ac:dyDescent="0.2">
      <c r="A260" t="s">
        <v>1065</v>
      </c>
      <c r="B260">
        <f>[4]p42!B260</f>
        <v>15.953517104063584</v>
      </c>
    </row>
    <row r="261" spans="1:2" x14ac:dyDescent="0.2">
      <c r="A261" t="s">
        <v>1066</v>
      </c>
      <c r="B261">
        <f>[4]p42!B261</f>
        <v>20.422087309265201</v>
      </c>
    </row>
    <row r="262" spans="1:2" x14ac:dyDescent="0.2">
      <c r="A262" t="s">
        <v>227</v>
      </c>
      <c r="B262">
        <f>[4]p42!B262</f>
        <v>90</v>
      </c>
    </row>
    <row r="263" spans="1:2" x14ac:dyDescent="0.2">
      <c r="A263" t="s">
        <v>228</v>
      </c>
      <c r="B263">
        <f>[4]p42!B263</f>
        <v>90</v>
      </c>
    </row>
    <row r="264" spans="1:2" x14ac:dyDescent="0.2">
      <c r="A264" t="s">
        <v>346</v>
      </c>
      <c r="B264">
        <f>[4]p42!B264</f>
        <v>362134</v>
      </c>
    </row>
    <row r="265" spans="1:2" x14ac:dyDescent="0.2">
      <c r="A265" t="s">
        <v>355</v>
      </c>
      <c r="B265">
        <f>[4]p42!B265</f>
        <v>363856</v>
      </c>
    </row>
    <row r="266" spans="1:2" x14ac:dyDescent="0.2">
      <c r="A266" t="s">
        <v>338</v>
      </c>
      <c r="B266">
        <f>[4]p42!B266</f>
        <v>5</v>
      </c>
    </row>
    <row r="267" spans="1:2" x14ac:dyDescent="0.2">
      <c r="A267" t="s">
        <v>339</v>
      </c>
      <c r="B267">
        <f>[4]p42!B267</f>
        <v>1</v>
      </c>
    </row>
    <row r="268" spans="1:2" x14ac:dyDescent="0.2">
      <c r="A268" t="s">
        <v>1067</v>
      </c>
      <c r="B268">
        <f>[4]p42!B268</f>
        <v>1303682.3999999999</v>
      </c>
    </row>
    <row r="269" spans="1:2" x14ac:dyDescent="0.2">
      <c r="A269" t="s">
        <v>1068</v>
      </c>
      <c r="B269">
        <f>[4]p42!B269</f>
        <v>1364460</v>
      </c>
    </row>
    <row r="270" spans="1:2" x14ac:dyDescent="0.2">
      <c r="A270" t="s">
        <v>1069</v>
      </c>
      <c r="B270">
        <f>[4]p42!B270</f>
        <v>2433609.1298903371</v>
      </c>
    </row>
    <row r="271" spans="1:2" x14ac:dyDescent="0.2">
      <c r="A271" t="s">
        <v>1070</v>
      </c>
      <c r="B271">
        <f>[4]p42!B271</f>
        <v>0.88011353599306807</v>
      </c>
    </row>
    <row r="272" spans="1:2" x14ac:dyDescent="0.2">
      <c r="A272" t="s">
        <v>1071</v>
      </c>
      <c r="B272">
        <f>[4]p42!B272</f>
        <v>0.89174714205293693</v>
      </c>
    </row>
    <row r="273" spans="1:2" x14ac:dyDescent="0.2">
      <c r="A273" t="s">
        <v>1072</v>
      </c>
      <c r="B273">
        <f>[4]p42!B273</f>
        <v>0.86769632486811599</v>
      </c>
    </row>
    <row r="274" spans="1:2" x14ac:dyDescent="0.2">
      <c r="A274" t="s">
        <v>1073</v>
      </c>
      <c r="B274">
        <f>[4]p42!B274</f>
        <v>0.69796279431138497</v>
      </c>
    </row>
    <row r="275" spans="1:2" x14ac:dyDescent="0.2">
      <c r="A275" t="s">
        <v>1087</v>
      </c>
      <c r="B275">
        <f>[4]p42!B275</f>
        <v>0.83441767898375974</v>
      </c>
    </row>
    <row r="276" spans="1:2" x14ac:dyDescent="0.2">
      <c r="A276" t="s">
        <v>1088</v>
      </c>
      <c r="B276">
        <f>[4]p42!B276</f>
        <v>0.67076577890346578</v>
      </c>
    </row>
    <row r="277" spans="1:2" x14ac:dyDescent="0.2">
      <c r="A277" t="s">
        <v>1091</v>
      </c>
      <c r="B277">
        <f>[4]p42!B277</f>
        <v>3952447.2423151657</v>
      </c>
    </row>
    <row r="278" spans="1:2" x14ac:dyDescent="0.2">
      <c r="A278" t="s">
        <v>1092</v>
      </c>
      <c r="B278">
        <f>[4]p42!B278</f>
        <v>1.6175234447087758</v>
      </c>
    </row>
    <row r="279" spans="1:2" x14ac:dyDescent="0.2">
      <c r="A279" t="s">
        <v>1093</v>
      </c>
      <c r="B279">
        <f>[4]p42!B279</f>
        <v>0.61795948684950197</v>
      </c>
    </row>
    <row r="280" spans="1:2" x14ac:dyDescent="0.2">
      <c r="A280" t="s">
        <v>1094</v>
      </c>
      <c r="B280">
        <f>[4]p42!B280</f>
        <v>0.38204051315049803</v>
      </c>
    </row>
    <row r="281" spans="1:2" x14ac:dyDescent="0.2">
      <c r="A281" t="s">
        <v>1099</v>
      </c>
      <c r="B281">
        <f>[4]p42!B281</f>
        <v>0.10032000000000001</v>
      </c>
    </row>
    <row r="282" spans="1:2" x14ac:dyDescent="0.2">
      <c r="A282" t="s">
        <v>1100</v>
      </c>
      <c r="B282">
        <f>[4]p42!B282</f>
        <v>0.12426285167063164</v>
      </c>
    </row>
    <row r="283" spans="1:2" x14ac:dyDescent="0.2">
      <c r="A283" t="s">
        <v>1095</v>
      </c>
      <c r="B283">
        <f>[4]p42!B283</f>
        <v>34296335</v>
      </c>
    </row>
    <row r="284" spans="1:2" x14ac:dyDescent="0.2">
      <c r="A284" t="s">
        <v>1096</v>
      </c>
      <c r="B284">
        <f>[4]p42!B284</f>
        <v>21202990.974993147</v>
      </c>
    </row>
    <row r="285" spans="1:2" x14ac:dyDescent="0.2">
      <c r="A285" t="s">
        <v>1097</v>
      </c>
      <c r="B285">
        <f>[4]p42!B285</f>
        <v>1518838.1124248286</v>
      </c>
    </row>
    <row r="286" spans="1:2" x14ac:dyDescent="0.2">
      <c r="A286" t="s">
        <v>1101</v>
      </c>
      <c r="B286">
        <f>[4]p42!B286</f>
        <v>2000000</v>
      </c>
    </row>
    <row r="287" spans="1:2" x14ac:dyDescent="0.2">
      <c r="A287" t="s">
        <v>1102</v>
      </c>
      <c r="B287">
        <f>[4]p42!B287</f>
        <v>0</v>
      </c>
    </row>
    <row r="288" spans="1:2" x14ac:dyDescent="0.2">
      <c r="A288" t="s">
        <v>1103</v>
      </c>
      <c r="B288">
        <f>[4]p42!B288</f>
        <v>0</v>
      </c>
    </row>
    <row r="289" spans="1:2" x14ac:dyDescent="0.2">
      <c r="A289" t="s">
        <v>1069</v>
      </c>
      <c r="B289">
        <f>[4]p42!B289</f>
        <v>2433609.1298903371</v>
      </c>
    </row>
    <row r="290" spans="1:2" x14ac:dyDescent="0.2">
      <c r="A290" t="s">
        <v>508</v>
      </c>
      <c r="B290">
        <f>[4]p42!B290</f>
        <v>0.10946713933853439</v>
      </c>
    </row>
    <row r="291" spans="1:2" x14ac:dyDescent="0.2">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1197</v>
      </c>
    </row>
    <row r="2" spans="1:11" x14ac:dyDescent="0.2">
      <c r="A2">
        <v>43</v>
      </c>
      <c r="B2" t="s">
        <v>176</v>
      </c>
      <c r="C2" t="s">
        <v>177</v>
      </c>
      <c r="D2" t="s">
        <v>178</v>
      </c>
      <c r="E2" t="s">
        <v>8</v>
      </c>
      <c r="F2" t="s">
        <v>179</v>
      </c>
      <c r="G2" t="s">
        <v>10</v>
      </c>
      <c r="H2" t="s">
        <v>180</v>
      </c>
    </row>
    <row r="3" spans="1:11" x14ac:dyDescent="0.2">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
      <c r="A5" t="s">
        <v>183</v>
      </c>
      <c r="B5">
        <f>[4]p43!B5</f>
        <v>0</v>
      </c>
      <c r="C5">
        <f>[4]p43!C5</f>
        <v>0</v>
      </c>
      <c r="D5">
        <f>[4]p43!D5</f>
        <v>0</v>
      </c>
      <c r="E5">
        <f>[4]p43!E5</f>
        <v>0</v>
      </c>
      <c r="F5">
        <f>[4]p43!F5</f>
        <v>261334</v>
      </c>
      <c r="G5">
        <f>[4]p43!G5</f>
        <v>0</v>
      </c>
      <c r="H5">
        <f>[4]p43!H5</f>
        <v>0</v>
      </c>
      <c r="I5">
        <f>[4]p43!I5</f>
        <v>0</v>
      </c>
      <c r="J5">
        <f>[4]p43!J5</f>
        <v>0</v>
      </c>
      <c r="K5">
        <f>[4]p43!K5</f>
        <v>0</v>
      </c>
    </row>
    <row r="6" spans="1:11" x14ac:dyDescent="0.2">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
      <c r="A7" t="s">
        <v>185</v>
      </c>
      <c r="B7">
        <f>[4]p43!B7</f>
        <v>0</v>
      </c>
      <c r="C7">
        <f>[4]p43!C7</f>
        <v>0</v>
      </c>
      <c r="D7">
        <f>[4]p43!D7</f>
        <v>0</v>
      </c>
      <c r="E7">
        <f>[4]p43!E7</f>
        <v>0</v>
      </c>
      <c r="F7">
        <f>[4]p43!F7</f>
        <v>1489298</v>
      </c>
      <c r="G7">
        <f>[4]p43!G7</f>
        <v>0</v>
      </c>
      <c r="H7">
        <f>[4]p43!H7</f>
        <v>0</v>
      </c>
      <c r="I7">
        <f>[4]p43!I7</f>
        <v>0</v>
      </c>
      <c r="J7">
        <f>[4]p43!J7</f>
        <v>0</v>
      </c>
      <c r="K7">
        <f>[4]p43!K7</f>
        <v>0</v>
      </c>
    </row>
    <row r="8" spans="1:11" x14ac:dyDescent="0.2">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2">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2">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2">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2">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2">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2">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2">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2">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2">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2">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2">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2">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2">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2">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2">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2">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2">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2">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5" thickBot="1" x14ac:dyDescent="0.25">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x14ac:dyDescent="0.2">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2">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x14ac:dyDescent="0.2">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x14ac:dyDescent="0.2">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x14ac:dyDescent="0.2">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x14ac:dyDescent="0.2">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x14ac:dyDescent="0.2">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x14ac:dyDescent="0.2">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2">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2">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2">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2">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
      <c r="A76" t="s">
        <v>437</v>
      </c>
      <c r="B76">
        <f>[4]p43!B76</f>
        <v>0</v>
      </c>
      <c r="C76">
        <f>[4]p43!C76</f>
        <v>0</v>
      </c>
      <c r="D76">
        <f>[4]p43!D76</f>
        <v>0</v>
      </c>
      <c r="E76">
        <f>[4]p43!E76</f>
        <v>0</v>
      </c>
      <c r="F76">
        <f>[4]p43!F76</f>
        <v>0</v>
      </c>
      <c r="G76">
        <f>[4]p43!G76</f>
        <v>0</v>
      </c>
      <c r="H76">
        <f>[4]p43!H76</f>
        <v>0</v>
      </c>
      <c r="I76">
        <f>[4]p43!I76</f>
        <v>0</v>
      </c>
      <c r="J76">
        <f>[4]p43!J76</f>
        <v>0</v>
      </c>
      <c r="K76">
        <f>[4]p43!K76</f>
        <v>0</v>
      </c>
    </row>
    <row r="77" spans="1:13" ht="13.5" thickBot="1" x14ac:dyDescent="0.25">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2">
      <c r="A78" t="s">
        <v>247</v>
      </c>
      <c r="B78">
        <f>[4]p43!B78</f>
        <v>1</v>
      </c>
    </row>
    <row r="79" spans="1:13" x14ac:dyDescent="0.2">
      <c r="A79" t="s">
        <v>248</v>
      </c>
      <c r="B79">
        <f>[4]p43!B79</f>
        <v>75000</v>
      </c>
    </row>
    <row r="80" spans="1:13" x14ac:dyDescent="0.2">
      <c r="A80" t="s">
        <v>249</v>
      </c>
      <c r="B80">
        <f>[4]p43!B80</f>
        <v>75000</v>
      </c>
    </row>
    <row r="81" spans="1:2" x14ac:dyDescent="0.2">
      <c r="A81" t="s">
        <v>250</v>
      </c>
      <c r="B81">
        <f>[4]p43!B81</f>
        <v>0</v>
      </c>
    </row>
    <row r="82" spans="1:2" x14ac:dyDescent="0.2">
      <c r="A82" t="s">
        <v>251</v>
      </c>
      <c r="B82">
        <f>[4]p43!B82</f>
        <v>0</v>
      </c>
    </row>
    <row r="83" spans="1:2" x14ac:dyDescent="0.2">
      <c r="A83" t="s">
        <v>252</v>
      </c>
      <c r="B83">
        <f>[4]p43!B83</f>
        <v>0</v>
      </c>
    </row>
    <row r="84" spans="1:2" x14ac:dyDescent="0.2">
      <c r="A84" t="s">
        <v>253</v>
      </c>
      <c r="B84">
        <f>[4]p43!B84</f>
        <v>0</v>
      </c>
    </row>
    <row r="85" spans="1:2" x14ac:dyDescent="0.2">
      <c r="A85" t="s">
        <v>254</v>
      </c>
      <c r="B85">
        <f>[4]p43!B85</f>
        <v>64736</v>
      </c>
    </row>
    <row r="86" spans="1:2" x14ac:dyDescent="0.2">
      <c r="A86" t="s">
        <v>255</v>
      </c>
      <c r="B86">
        <f>[4]p43!B86</f>
        <v>29194</v>
      </c>
    </row>
    <row r="87" spans="1:2" x14ac:dyDescent="0.2">
      <c r="A87" t="s">
        <v>256</v>
      </c>
      <c r="B87">
        <f>[4]p43!B87</f>
        <v>22560</v>
      </c>
    </row>
    <row r="88" spans="1:2" x14ac:dyDescent="0.2">
      <c r="A88" t="s">
        <v>257</v>
      </c>
      <c r="B88">
        <f>[4]p43!B88</f>
        <v>52434</v>
      </c>
    </row>
    <row r="89" spans="1:2" x14ac:dyDescent="0.2">
      <c r="A89" t="s">
        <v>258</v>
      </c>
      <c r="B89">
        <f>[4]p43!B89</f>
        <v>55659</v>
      </c>
    </row>
    <row r="90" spans="1:2" x14ac:dyDescent="0.2">
      <c r="A90" t="s">
        <v>259</v>
      </c>
      <c r="B90">
        <f>[4]p43!B90</f>
        <v>136687</v>
      </c>
    </row>
    <row r="91" spans="1:2" x14ac:dyDescent="0.2">
      <c r="A91" t="s">
        <v>260</v>
      </c>
      <c r="B91">
        <f>[4]p43!B91</f>
        <v>64736</v>
      </c>
    </row>
    <row r="92" spans="1:2" x14ac:dyDescent="0.2">
      <c r="A92" t="s">
        <v>261</v>
      </c>
      <c r="B92">
        <f>[4]p43!B92</f>
        <v>29194</v>
      </c>
    </row>
    <row r="93" spans="1:2" x14ac:dyDescent="0.2">
      <c r="A93" t="s">
        <v>262</v>
      </c>
      <c r="B93">
        <f>[4]p43!B93</f>
        <v>22560</v>
      </c>
    </row>
    <row r="94" spans="1:2" x14ac:dyDescent="0.2">
      <c r="A94" t="s">
        <v>263</v>
      </c>
      <c r="B94">
        <f>[4]p43!B94</f>
        <v>52434</v>
      </c>
    </row>
    <row r="95" spans="1:2" x14ac:dyDescent="0.2">
      <c r="A95" t="s">
        <v>264</v>
      </c>
      <c r="B95">
        <f>[4]p43!B95</f>
        <v>55659</v>
      </c>
    </row>
    <row r="96" spans="1:2" x14ac:dyDescent="0.2">
      <c r="A96" t="s">
        <v>265</v>
      </c>
      <c r="B96">
        <f>[4]p43!B96</f>
        <v>136687</v>
      </c>
    </row>
    <row r="97" spans="1:2" x14ac:dyDescent="0.2">
      <c r="A97" t="s">
        <v>266</v>
      </c>
      <c r="B97">
        <f>[4]p43!B97</f>
        <v>0</v>
      </c>
    </row>
    <row r="98" spans="1:2" x14ac:dyDescent="0.2">
      <c r="A98" t="s">
        <v>267</v>
      </c>
      <c r="B98">
        <f>[4]p43!B98</f>
        <v>0</v>
      </c>
    </row>
    <row r="99" spans="1:2" x14ac:dyDescent="0.2">
      <c r="A99" t="s">
        <v>268</v>
      </c>
      <c r="B99">
        <f>[4]p43!B99</f>
        <v>0</v>
      </c>
    </row>
    <row r="100" spans="1:2" x14ac:dyDescent="0.2">
      <c r="A100" t="s">
        <v>269</v>
      </c>
      <c r="B100">
        <f>[4]p43!B100</f>
        <v>0</v>
      </c>
    </row>
    <row r="101" spans="1:2" x14ac:dyDescent="0.2">
      <c r="A101" t="s">
        <v>270</v>
      </c>
      <c r="B101">
        <f>[4]p43!B101</f>
        <v>0</v>
      </c>
    </row>
    <row r="102" spans="1:2" x14ac:dyDescent="0.2">
      <c r="A102" t="s">
        <v>271</v>
      </c>
      <c r="B102">
        <f>[4]p43!B102</f>
        <v>0</v>
      </c>
    </row>
    <row r="103" spans="1:2" x14ac:dyDescent="0.2">
      <c r="A103" t="s">
        <v>272</v>
      </c>
      <c r="B103">
        <f>[4]p43!B103</f>
        <v>256728669.26706973</v>
      </c>
    </row>
    <row r="104" spans="1:2" x14ac:dyDescent="0.2">
      <c r="A104" t="s">
        <v>273</v>
      </c>
      <c r="B104">
        <f>[4]p43!B104</f>
        <v>11183001.054273948</v>
      </c>
    </row>
    <row r="105" spans="1:2" x14ac:dyDescent="0.2">
      <c r="A105" t="s">
        <v>274</v>
      </c>
      <c r="B105">
        <f>[4]p43!B105</f>
        <v>7116770.6760492343</v>
      </c>
    </row>
    <row r="106" spans="1:2" x14ac:dyDescent="0.2">
      <c r="A106" t="s">
        <v>275</v>
      </c>
      <c r="B106">
        <f>[4]p43!B106</f>
        <v>1559562.4201776679</v>
      </c>
    </row>
    <row r="107" spans="1:2" x14ac:dyDescent="0.2">
      <c r="A107" t="s">
        <v>276</v>
      </c>
      <c r="B107">
        <f>[4]p43!B107</f>
        <v>2558476.3540994744</v>
      </c>
    </row>
    <row r="108" spans="1:2" x14ac:dyDescent="0.2">
      <c r="A108" t="s">
        <v>277</v>
      </c>
      <c r="B108">
        <f>[4]p43!B108</f>
        <v>5667099.991928637</v>
      </c>
    </row>
    <row r="109" spans="1:2" x14ac:dyDescent="0.2">
      <c r="A109" t="s">
        <v>278</v>
      </c>
      <c r="B109">
        <f>[4]p43!B109</f>
        <v>2019.1585674836838</v>
      </c>
    </row>
    <row r="110" spans="1:2" x14ac:dyDescent="0.2">
      <c r="A110" t="s">
        <v>279</v>
      </c>
      <c r="B110">
        <f>[4]p43!B110</f>
        <v>291.03327390211109</v>
      </c>
    </row>
    <row r="111" spans="1:2" x14ac:dyDescent="0.2">
      <c r="A111" t="s">
        <v>280</v>
      </c>
      <c r="B111">
        <f>[4]p43!B111</f>
        <v>147.75535444261024</v>
      </c>
    </row>
    <row r="112" spans="1:2" x14ac:dyDescent="0.2">
      <c r="A112" t="s">
        <v>281</v>
      </c>
      <c r="B112">
        <f>[4]p43!B112</f>
        <v>14.597407193416498</v>
      </c>
    </row>
    <row r="113" spans="1:2" x14ac:dyDescent="0.2">
      <c r="A113" t="s">
        <v>282</v>
      </c>
      <c r="B113">
        <f>[4]p43!B113</f>
        <v>17.211868183282139</v>
      </c>
    </row>
    <row r="114" spans="1:2" x14ac:dyDescent="0.2">
      <c r="A114" t="s">
        <v>283</v>
      </c>
      <c r="B114">
        <f>[4]p43!B114</f>
        <v>22.087174915547006</v>
      </c>
    </row>
    <row r="115" spans="1:2" x14ac:dyDescent="0.2">
      <c r="A115" t="s">
        <v>284</v>
      </c>
      <c r="B115">
        <f>[4]p43!B115</f>
        <v>11999959</v>
      </c>
    </row>
    <row r="116" spans="1:2" x14ac:dyDescent="0.2">
      <c r="A116" t="s">
        <v>285</v>
      </c>
      <c r="B116">
        <f>[4]p43!B116</f>
        <v>650000</v>
      </c>
    </row>
    <row r="117" spans="1:2" x14ac:dyDescent="0.2">
      <c r="A117" t="s">
        <v>286</v>
      </c>
      <c r="B117">
        <f>[4]p43!B117</f>
        <v>650001</v>
      </c>
    </row>
    <row r="118" spans="1:2" x14ac:dyDescent="0.2">
      <c r="A118" t="s">
        <v>287</v>
      </c>
      <c r="B118">
        <f>[4]p43!B118</f>
        <v>199999.69</v>
      </c>
    </row>
    <row r="119" spans="1:2" x14ac:dyDescent="0.2">
      <c r="A119" t="s">
        <v>288</v>
      </c>
      <c r="B119">
        <f>[4]p43!B119</f>
        <v>300000.13</v>
      </c>
    </row>
    <row r="120" spans="1:2" x14ac:dyDescent="0.2">
      <c r="A120" t="s">
        <v>289</v>
      </c>
      <c r="B120">
        <f>[4]p43!B120</f>
        <v>1000000</v>
      </c>
    </row>
    <row r="121" spans="1:2" x14ac:dyDescent="0.2">
      <c r="A121" t="s">
        <v>290</v>
      </c>
      <c r="B121">
        <f>[4]p43!B121</f>
        <v>23105580.234036274</v>
      </c>
    </row>
    <row r="122" spans="1:2" x14ac:dyDescent="0.2">
      <c r="A122" t="s">
        <v>291</v>
      </c>
      <c r="B122">
        <f>[4]p43!B122</f>
        <v>771627.07274490234</v>
      </c>
    </row>
    <row r="123" spans="1:2" x14ac:dyDescent="0.2">
      <c r="A123" t="s">
        <v>292</v>
      </c>
      <c r="B123">
        <f>[4]p43!B123</f>
        <v>654742.90219652955</v>
      </c>
    </row>
    <row r="124" spans="1:2" x14ac:dyDescent="0.2">
      <c r="A124" t="s">
        <v>293</v>
      </c>
      <c r="B124">
        <f>[4]p43!B124</f>
        <v>0</v>
      </c>
    </row>
    <row r="125" spans="1:2" x14ac:dyDescent="0.2">
      <c r="A125" t="s">
        <v>294</v>
      </c>
      <c r="B125">
        <f>[4]p43!B125</f>
        <v>0</v>
      </c>
    </row>
    <row r="126" spans="1:2" x14ac:dyDescent="0.2">
      <c r="A126" t="s">
        <v>295</v>
      </c>
      <c r="B126">
        <f>[4]p43!B126</f>
        <v>325858.24953589664</v>
      </c>
    </row>
    <row r="127" spans="1:2" x14ac:dyDescent="0.2">
      <c r="A127" t="s">
        <v>296</v>
      </c>
      <c r="B127">
        <f>[4]p43!B127</f>
        <v>61053</v>
      </c>
    </row>
    <row r="128" spans="1:2" x14ac:dyDescent="0.2">
      <c r="A128" t="s">
        <v>297</v>
      </c>
      <c r="B128">
        <f>[4]p43!B128</f>
        <v>17067</v>
      </c>
    </row>
    <row r="129" spans="1:2" x14ac:dyDescent="0.2">
      <c r="A129" t="s">
        <v>298</v>
      </c>
      <c r="B129">
        <f>[4]p43!B129</f>
        <v>16181</v>
      </c>
    </row>
    <row r="130" spans="1:2" x14ac:dyDescent="0.2">
      <c r="A130" t="s">
        <v>299</v>
      </c>
      <c r="B130">
        <f>[4]p43!B130</f>
        <v>57658</v>
      </c>
    </row>
    <row r="131" spans="1:2" x14ac:dyDescent="0.2">
      <c r="A131" t="s">
        <v>300</v>
      </c>
      <c r="B131">
        <f>[4]p43!B131</f>
        <v>66640</v>
      </c>
    </row>
    <row r="132" spans="1:2" x14ac:dyDescent="0.2">
      <c r="A132" t="s">
        <v>301</v>
      </c>
      <c r="B132">
        <f>[4]p43!B132</f>
        <v>152958</v>
      </c>
    </row>
    <row r="133" spans="1:2" x14ac:dyDescent="0.2">
      <c r="A133" t="s">
        <v>302</v>
      </c>
      <c r="B133">
        <f>[4]p43!B133</f>
        <v>61053</v>
      </c>
    </row>
    <row r="134" spans="1:2" x14ac:dyDescent="0.2">
      <c r="A134" t="s">
        <v>303</v>
      </c>
      <c r="B134">
        <f>[4]p43!B134</f>
        <v>17067</v>
      </c>
    </row>
    <row r="135" spans="1:2" x14ac:dyDescent="0.2">
      <c r="A135" t="s">
        <v>304</v>
      </c>
      <c r="B135">
        <f>[4]p43!B135</f>
        <v>16181</v>
      </c>
    </row>
    <row r="136" spans="1:2" x14ac:dyDescent="0.2">
      <c r="A136" t="s">
        <v>305</v>
      </c>
      <c r="B136">
        <f>[4]p43!B136</f>
        <v>57658</v>
      </c>
    </row>
    <row r="137" spans="1:2" x14ac:dyDescent="0.2">
      <c r="A137" t="s">
        <v>306</v>
      </c>
      <c r="B137">
        <f>[4]p43!B137</f>
        <v>66640</v>
      </c>
    </row>
    <row r="138" spans="1:2" x14ac:dyDescent="0.2">
      <c r="A138" t="s">
        <v>307</v>
      </c>
      <c r="B138">
        <f>[4]p43!B138</f>
        <v>152958</v>
      </c>
    </row>
    <row r="139" spans="1:2" x14ac:dyDescent="0.2">
      <c r="A139" t="s">
        <v>308</v>
      </c>
      <c r="B139">
        <f>[4]p43!B139</f>
        <v>0</v>
      </c>
    </row>
    <row r="140" spans="1:2" x14ac:dyDescent="0.2">
      <c r="A140" t="s">
        <v>309</v>
      </c>
      <c r="B140">
        <f>[4]p43!B140</f>
        <v>0</v>
      </c>
    </row>
    <row r="141" spans="1:2" x14ac:dyDescent="0.2">
      <c r="A141" t="s">
        <v>310</v>
      </c>
      <c r="B141">
        <f>[4]p43!B141</f>
        <v>0</v>
      </c>
    </row>
    <row r="142" spans="1:2" x14ac:dyDescent="0.2">
      <c r="A142" t="s">
        <v>311</v>
      </c>
      <c r="B142">
        <f>[4]p43!B142</f>
        <v>0</v>
      </c>
    </row>
    <row r="143" spans="1:2" x14ac:dyDescent="0.2">
      <c r="A143" t="s">
        <v>312</v>
      </c>
      <c r="B143">
        <f>[4]p43!B143</f>
        <v>0</v>
      </c>
    </row>
    <row r="144" spans="1:2" x14ac:dyDescent="0.2">
      <c r="A144" t="s">
        <v>313</v>
      </c>
      <c r="B144">
        <f>[4]p43!B144</f>
        <v>0</v>
      </c>
    </row>
    <row r="145" spans="1:2" x14ac:dyDescent="0.2">
      <c r="A145" t="s">
        <v>314</v>
      </c>
      <c r="B145">
        <f>[4]p43!B145</f>
        <v>372198149.87727255</v>
      </c>
    </row>
    <row r="146" spans="1:2" x14ac:dyDescent="0.2">
      <c r="A146" t="s">
        <v>315</v>
      </c>
      <c r="B146">
        <f>[4]p43!B146</f>
        <v>7764609.0024979655</v>
      </c>
    </row>
    <row r="147" spans="1:2" x14ac:dyDescent="0.2">
      <c r="A147" t="s">
        <v>316</v>
      </c>
      <c r="B147">
        <f>[4]p43!B147</f>
        <v>7729600.702108779</v>
      </c>
    </row>
    <row r="148" spans="1:2" x14ac:dyDescent="0.2">
      <c r="A148" t="s">
        <v>317</v>
      </c>
      <c r="B148">
        <f>[4]p43!B148</f>
        <v>2255903.0306719611</v>
      </c>
    </row>
    <row r="149" spans="1:2" x14ac:dyDescent="0.2">
      <c r="A149" t="s">
        <v>318</v>
      </c>
      <c r="B149">
        <f>[4]p43!B149</f>
        <v>3638133.5484370841</v>
      </c>
    </row>
    <row r="150" spans="1:2" x14ac:dyDescent="0.2">
      <c r="A150" t="s">
        <v>319</v>
      </c>
      <c r="B150">
        <f>[4]p43!B150</f>
        <v>8113965.3623692608</v>
      </c>
    </row>
    <row r="151" spans="1:2" x14ac:dyDescent="0.2">
      <c r="A151" t="s">
        <v>320</v>
      </c>
      <c r="B151">
        <f>[4]p43!B151</f>
        <v>2559.8547635698528</v>
      </c>
    </row>
    <row r="152" spans="1:2" x14ac:dyDescent="0.2">
      <c r="A152" t="s">
        <v>321</v>
      </c>
      <c r="B152">
        <f>[4]p43!B152</f>
        <v>381.71136995964139</v>
      </c>
    </row>
    <row r="153" spans="1:2" x14ac:dyDescent="0.2">
      <c r="A153" t="s">
        <v>322</v>
      </c>
      <c r="B153">
        <f>[4]p43!B153</f>
        <v>189.83192628720255</v>
      </c>
    </row>
    <row r="154" spans="1:2" x14ac:dyDescent="0.2">
      <c r="A154" t="s">
        <v>323</v>
      </c>
      <c r="B154">
        <f>[4]p43!B154</f>
        <v>19.873816759458443</v>
      </c>
    </row>
    <row r="155" spans="1:2" x14ac:dyDescent="0.2">
      <c r="A155" t="s">
        <v>324</v>
      </c>
      <c r="B155">
        <f>[4]p43!B155</f>
        <v>23.433306328316672</v>
      </c>
    </row>
    <row r="156" spans="1:2" x14ac:dyDescent="0.2">
      <c r="A156" t="s">
        <v>325</v>
      </c>
      <c r="B156">
        <f>[4]p43!B156</f>
        <v>29.362413073818569</v>
      </c>
    </row>
    <row r="157" spans="1:2" x14ac:dyDescent="0.2">
      <c r="A157" t="s">
        <v>326</v>
      </c>
      <c r="B157">
        <f>[4]p43!B157</f>
        <v>16999979</v>
      </c>
    </row>
    <row r="158" spans="1:2" x14ac:dyDescent="0.2">
      <c r="A158" t="s">
        <v>327</v>
      </c>
      <c r="B158">
        <f>[4]p43!B158</f>
        <v>600002</v>
      </c>
    </row>
    <row r="159" spans="1:2" x14ac:dyDescent="0.2">
      <c r="A159" t="s">
        <v>328</v>
      </c>
      <c r="B159">
        <f>[4]p43!B159</f>
        <v>599999.4</v>
      </c>
    </row>
    <row r="160" spans="1:2" x14ac:dyDescent="0.2">
      <c r="A160" t="s">
        <v>329</v>
      </c>
      <c r="B160">
        <f>[4]p43!B160</f>
        <v>279999.7</v>
      </c>
    </row>
    <row r="161" spans="1:2" x14ac:dyDescent="0.2">
      <c r="A161" t="s">
        <v>330</v>
      </c>
      <c r="B161">
        <f>[4]p43!B161</f>
        <v>399999.91</v>
      </c>
    </row>
    <row r="162" spans="1:2" x14ac:dyDescent="0.2">
      <c r="A162" t="s">
        <v>331</v>
      </c>
      <c r="B162">
        <f>[4]p43!B162</f>
        <v>1200000</v>
      </c>
    </row>
    <row r="163" spans="1:2" x14ac:dyDescent="0.2">
      <c r="A163" t="s">
        <v>332</v>
      </c>
      <c r="B163">
        <f>[4]p43!B163</f>
        <v>0</v>
      </c>
    </row>
    <row r="164" spans="1:2" x14ac:dyDescent="0.2">
      <c r="A164" t="s">
        <v>333</v>
      </c>
      <c r="B164">
        <f>[4]p43!B164</f>
        <v>535758.02117235947</v>
      </c>
    </row>
    <row r="165" spans="1:2" x14ac:dyDescent="0.2">
      <c r="A165" t="s">
        <v>334</v>
      </c>
      <c r="B165">
        <f>[4]p43!B165</f>
        <v>711123.26459400763</v>
      </c>
    </row>
    <row r="166" spans="1:2" x14ac:dyDescent="0.2">
      <c r="A166" t="s">
        <v>335</v>
      </c>
      <c r="B166">
        <f>[4]p43!B166</f>
        <v>259428.84852727555</v>
      </c>
    </row>
    <row r="167" spans="1:2" x14ac:dyDescent="0.2">
      <c r="A167" t="s">
        <v>336</v>
      </c>
      <c r="B167">
        <f>[4]p43!B167</f>
        <v>418385.35807026475</v>
      </c>
    </row>
    <row r="168" spans="1:2" x14ac:dyDescent="0.2">
      <c r="A168" t="s">
        <v>337</v>
      </c>
      <c r="B168">
        <f>[4]p43!B168</f>
        <v>466553.00833623251</v>
      </c>
    </row>
    <row r="169" spans="1:2" x14ac:dyDescent="0.2">
      <c r="A169" t="s">
        <v>338</v>
      </c>
      <c r="B169">
        <f>[4]p43!B169</f>
        <v>5</v>
      </c>
    </row>
    <row r="170" spans="1:2" x14ac:dyDescent="0.2">
      <c r="A170" t="s">
        <v>339</v>
      </c>
      <c r="B170">
        <f>[4]p43!B170</f>
        <v>1</v>
      </c>
    </row>
    <row r="171" spans="1:2" x14ac:dyDescent="0.2">
      <c r="A171" t="s">
        <v>340</v>
      </c>
      <c r="B171">
        <f>[4]p43!B171</f>
        <v>362134</v>
      </c>
    </row>
    <row r="172" spans="1:2" x14ac:dyDescent="0.2">
      <c r="A172" t="s">
        <v>341</v>
      </c>
      <c r="B172">
        <f>[4]p43!B172</f>
        <v>1140041.1000000001</v>
      </c>
    </row>
    <row r="173" spans="1:2" x14ac:dyDescent="0.2">
      <c r="A173" t="s">
        <v>342</v>
      </c>
      <c r="B173">
        <f>[4]p43!B173</f>
        <v>4679621.88</v>
      </c>
    </row>
    <row r="174" spans="1:2" x14ac:dyDescent="0.2">
      <c r="A174" t="s">
        <v>343</v>
      </c>
      <c r="B174">
        <f>[4]p43!B174</f>
        <v>362134</v>
      </c>
    </row>
    <row r="175" spans="1:2" x14ac:dyDescent="0.2">
      <c r="A175" t="s">
        <v>344</v>
      </c>
      <c r="B175">
        <f>[4]p43!B175</f>
        <v>1140041.1000000001</v>
      </c>
    </row>
    <row r="176" spans="1:2" x14ac:dyDescent="0.2">
      <c r="A176" t="s">
        <v>345</v>
      </c>
      <c r="B176">
        <f>[4]p43!B176</f>
        <v>4679621.88</v>
      </c>
    </row>
    <row r="177" spans="1:2" x14ac:dyDescent="0.2">
      <c r="A177" t="s">
        <v>346</v>
      </c>
      <c r="B177">
        <f>[4]p43!B177</f>
        <v>357607</v>
      </c>
    </row>
    <row r="178" spans="1:2" x14ac:dyDescent="0.2">
      <c r="A178" t="s">
        <v>347</v>
      </c>
      <c r="B178">
        <f>[4]p43!B178</f>
        <v>1133926.5</v>
      </c>
    </row>
    <row r="179" spans="1:2" x14ac:dyDescent="0.2">
      <c r="A179" t="s">
        <v>348</v>
      </c>
      <c r="B179">
        <f>[4]p43!B179</f>
        <v>4627330.2</v>
      </c>
    </row>
    <row r="180" spans="1:2" x14ac:dyDescent="0.2">
      <c r="A180" t="s">
        <v>349</v>
      </c>
      <c r="B180">
        <f>[4]p43!B180</f>
        <v>363856</v>
      </c>
    </row>
    <row r="181" spans="1:2" x14ac:dyDescent="0.2">
      <c r="A181" t="s">
        <v>350</v>
      </c>
      <c r="B181">
        <f>[4]p43!B181</f>
        <v>215943660</v>
      </c>
    </row>
    <row r="182" spans="1:2" x14ac:dyDescent="0.2">
      <c r="A182" t="s">
        <v>351</v>
      </c>
      <c r="B182">
        <f>[4]p43!B182</f>
        <v>666633150</v>
      </c>
    </row>
    <row r="183" spans="1:2" x14ac:dyDescent="0.2">
      <c r="A183" t="s">
        <v>352</v>
      </c>
      <c r="B183">
        <f>[4]p43!B183</f>
        <v>363856</v>
      </c>
    </row>
    <row r="184" spans="1:2" x14ac:dyDescent="0.2">
      <c r="A184" t="s">
        <v>353</v>
      </c>
      <c r="B184">
        <f>[4]p43!B184</f>
        <v>215943660</v>
      </c>
    </row>
    <row r="185" spans="1:2" x14ac:dyDescent="0.2">
      <c r="A185" t="s">
        <v>354</v>
      </c>
      <c r="B185">
        <f>[4]p43!B185</f>
        <v>666633150</v>
      </c>
    </row>
    <row r="186" spans="1:2" x14ac:dyDescent="0.2">
      <c r="A186" t="s">
        <v>355</v>
      </c>
      <c r="B186">
        <f>[4]p43!B186</f>
        <v>359308</v>
      </c>
    </row>
    <row r="187" spans="1:2" x14ac:dyDescent="0.2">
      <c r="A187" t="s">
        <v>356</v>
      </c>
      <c r="B187">
        <f>[4]p43!B187</f>
        <v>214313068.71348315</v>
      </c>
    </row>
    <row r="188" spans="1:2" x14ac:dyDescent="0.2">
      <c r="A188" t="s">
        <v>357</v>
      </c>
      <c r="B188">
        <f>[4]p43!B188</f>
        <v>657971422</v>
      </c>
    </row>
    <row r="189" spans="1:2" x14ac:dyDescent="0.2">
      <c r="A189" t="s">
        <v>358</v>
      </c>
      <c r="B189">
        <f>[4]p43!B189</f>
        <v>0</v>
      </c>
    </row>
    <row r="190" spans="1:2" x14ac:dyDescent="0.2">
      <c r="A190" t="s">
        <v>359</v>
      </c>
      <c r="B190">
        <f>[4]p43!B190</f>
        <v>0</v>
      </c>
    </row>
    <row r="191" spans="1:2" x14ac:dyDescent="0.2">
      <c r="A191" t="s">
        <v>360</v>
      </c>
      <c r="B191">
        <f>[4]p43!B191</f>
        <v>0</v>
      </c>
    </row>
    <row r="192" spans="1:2" x14ac:dyDescent="0.2">
      <c r="A192" t="s">
        <v>361</v>
      </c>
      <c r="B192">
        <f>[4]p43!B192</f>
        <v>36796</v>
      </c>
    </row>
    <row r="193" spans="1:2" x14ac:dyDescent="0.2">
      <c r="A193" t="s">
        <v>362</v>
      </c>
      <c r="B193">
        <f>[4]p43!B193</f>
        <v>591329.22</v>
      </c>
    </row>
    <row r="194" spans="1:2" x14ac:dyDescent="0.2">
      <c r="A194" t="s">
        <v>363</v>
      </c>
      <c r="B194">
        <f>[4]p43!B194</f>
        <v>16.070468334925749</v>
      </c>
    </row>
    <row r="195" spans="1:2" x14ac:dyDescent="0.2">
      <c r="A195" t="s">
        <v>364</v>
      </c>
      <c r="B195">
        <f>[4]p43!B195</f>
        <v>0</v>
      </c>
    </row>
    <row r="196" spans="1:2" x14ac:dyDescent="0.2">
      <c r="A196" t="s">
        <v>365</v>
      </c>
      <c r="B196">
        <f>[4]p43!B196</f>
        <v>0</v>
      </c>
    </row>
    <row r="197" spans="1:2" x14ac:dyDescent="0.2">
      <c r="A197" t="s">
        <v>366</v>
      </c>
      <c r="B197">
        <f>[4]p43!B197</f>
        <v>0</v>
      </c>
    </row>
    <row r="198" spans="1:2" x14ac:dyDescent="0.2">
      <c r="A198" t="s">
        <v>367</v>
      </c>
      <c r="B198">
        <f>[4]p43!B198</f>
        <v>0</v>
      </c>
    </row>
    <row r="199" spans="1:2" x14ac:dyDescent="0.2">
      <c r="A199" t="s">
        <v>368</v>
      </c>
      <c r="B199">
        <f>[4]p43!B199</f>
        <v>0</v>
      </c>
    </row>
    <row r="200" spans="1:2" x14ac:dyDescent="0.2">
      <c r="A200" t="s">
        <v>369</v>
      </c>
      <c r="B200">
        <f>[4]p43!B200</f>
        <v>0</v>
      </c>
    </row>
    <row r="201" spans="1:2" x14ac:dyDescent="0.2">
      <c r="A201" t="s">
        <v>370</v>
      </c>
      <c r="B201">
        <f>[4]p43!B201</f>
        <v>28891</v>
      </c>
    </row>
    <row r="202" spans="1:2" x14ac:dyDescent="0.2">
      <c r="A202" t="s">
        <v>371</v>
      </c>
      <c r="B202">
        <f>[4]p43!B202</f>
        <v>70078600</v>
      </c>
    </row>
    <row r="203" spans="1:2" x14ac:dyDescent="0.2">
      <c r="A203" t="s">
        <v>372</v>
      </c>
      <c r="B203">
        <f>[4]p43!B203</f>
        <v>2425.6211523239967</v>
      </c>
    </row>
    <row r="204" spans="1:2" x14ac:dyDescent="0.2">
      <c r="A204" t="s">
        <v>373</v>
      </c>
      <c r="B204">
        <f>[4]p43!B204</f>
        <v>8265</v>
      </c>
    </row>
    <row r="205" spans="1:2" x14ac:dyDescent="0.2">
      <c r="A205" t="s">
        <v>374</v>
      </c>
      <c r="B205">
        <f>[4]p43!B205</f>
        <v>22254539</v>
      </c>
    </row>
    <row r="206" spans="1:2" x14ac:dyDescent="0.2">
      <c r="A206" t="s">
        <v>375</v>
      </c>
      <c r="B206">
        <f>[4]p43!B206</f>
        <v>2692.6211523239967</v>
      </c>
    </row>
    <row r="207" spans="1:2" x14ac:dyDescent="0.2">
      <c r="A207" t="s">
        <v>376</v>
      </c>
      <c r="B207">
        <f>[4]p43!B207</f>
        <v>190239</v>
      </c>
    </row>
    <row r="208" spans="1:2" x14ac:dyDescent="0.2">
      <c r="A208" t="s">
        <v>377</v>
      </c>
      <c r="B208">
        <f>[4]p43!B208</f>
        <v>355113</v>
      </c>
    </row>
    <row r="209" spans="1:2" x14ac:dyDescent="0.2">
      <c r="A209" t="s">
        <v>378</v>
      </c>
      <c r="B209">
        <f>[4]p43!B209</f>
        <v>0</v>
      </c>
    </row>
    <row r="210" spans="1:2" x14ac:dyDescent="0.2">
      <c r="A210" t="s">
        <v>379</v>
      </c>
      <c r="B210">
        <f>[4]p43!B210</f>
        <v>0</v>
      </c>
    </row>
    <row r="211" spans="1:2" x14ac:dyDescent="0.2">
      <c r="A211" t="s">
        <v>380</v>
      </c>
      <c r="B211">
        <f>[4]p43!B211</f>
        <v>783900.3</v>
      </c>
    </row>
    <row r="212" spans="1:2" x14ac:dyDescent="0.2">
      <c r="A212" t="s">
        <v>381</v>
      </c>
      <c r="B212">
        <f>[4]p43!B212</f>
        <v>1204848</v>
      </c>
    </row>
    <row r="213" spans="1:2" x14ac:dyDescent="0.2">
      <c r="A213" t="s">
        <v>382</v>
      </c>
      <c r="B213">
        <f>[4]p43!B213</f>
        <v>38093152.059264928</v>
      </c>
    </row>
    <row r="214" spans="1:2" x14ac:dyDescent="0.2">
      <c r="A214" t="s">
        <v>137</v>
      </c>
      <c r="B214">
        <f>[4]p43!B214</f>
        <v>324100</v>
      </c>
    </row>
    <row r="215" spans="1:2" x14ac:dyDescent="0.2">
      <c r="A215" t="s">
        <v>383</v>
      </c>
      <c r="B215">
        <f>[4]p43!B215</f>
        <v>0</v>
      </c>
    </row>
    <row r="216" spans="1:2" x14ac:dyDescent="0.2">
      <c r="A216" t="s">
        <v>384</v>
      </c>
      <c r="B216">
        <f>[4]p43!B216</f>
        <v>38417252.059264928</v>
      </c>
    </row>
    <row r="217" spans="1:2" x14ac:dyDescent="0.2">
      <c r="A217" t="s">
        <v>385</v>
      </c>
      <c r="B217">
        <f>[4]p43!B217</f>
        <v>17563356</v>
      </c>
    </row>
    <row r="218" spans="1:2" x14ac:dyDescent="0.2">
      <c r="A218" t="s">
        <v>386</v>
      </c>
      <c r="B218">
        <f>[4]p43!B218</f>
        <v>1329252.3</v>
      </c>
    </row>
    <row r="219" spans="1:2" x14ac:dyDescent="0.2">
      <c r="A219" t="s">
        <v>387</v>
      </c>
      <c r="B219">
        <f>[4]p43!B219</f>
        <v>4413883</v>
      </c>
    </row>
    <row r="220" spans="1:2" x14ac:dyDescent="0.2">
      <c r="A220" t="s">
        <v>388</v>
      </c>
      <c r="B220">
        <f>[4]p43!B220</f>
        <v>173952</v>
      </c>
    </row>
    <row r="221" spans="1:2" x14ac:dyDescent="0.2">
      <c r="A221" t="s">
        <v>145</v>
      </c>
      <c r="B221">
        <f>[4]p43!B221</f>
        <v>3500000</v>
      </c>
    </row>
    <row r="222" spans="1:2" x14ac:dyDescent="0.2">
      <c r="A222" t="s">
        <v>146</v>
      </c>
      <c r="B222">
        <f>[4]p43!B222</f>
        <v>1303261</v>
      </c>
    </row>
    <row r="223" spans="1:2" x14ac:dyDescent="0.2">
      <c r="A223" t="s">
        <v>389</v>
      </c>
      <c r="B223">
        <f>[4]p43!B223</f>
        <v>222345</v>
      </c>
    </row>
    <row r="224" spans="1:2" x14ac:dyDescent="0.2">
      <c r="A224" t="s">
        <v>390</v>
      </c>
      <c r="B224">
        <f>[4]p43!B224</f>
        <v>0</v>
      </c>
    </row>
    <row r="225" spans="1:2" x14ac:dyDescent="0.2">
      <c r="A225" t="s">
        <v>391</v>
      </c>
      <c r="B225">
        <f>[4]p43!B225</f>
        <v>0</v>
      </c>
    </row>
    <row r="226" spans="1:2" x14ac:dyDescent="0.2">
      <c r="A226" t="s">
        <v>392</v>
      </c>
      <c r="B226">
        <f>[4]p43!B226</f>
        <v>2800000</v>
      </c>
    </row>
    <row r="227" spans="1:2" x14ac:dyDescent="0.2">
      <c r="A227" t="s">
        <v>152</v>
      </c>
      <c r="B227">
        <f>[4]p43!B227</f>
        <v>160000</v>
      </c>
    </row>
    <row r="228" spans="1:2" x14ac:dyDescent="0.2">
      <c r="A228" t="s">
        <v>393</v>
      </c>
      <c r="B228">
        <f>[4]p43!B228</f>
        <v>0</v>
      </c>
    </row>
    <row r="229" spans="1:2" x14ac:dyDescent="0.2">
      <c r="A229" t="s">
        <v>394</v>
      </c>
      <c r="B229">
        <f>[4]p43!B229</f>
        <v>259189</v>
      </c>
    </row>
    <row r="230" spans="1:2" x14ac:dyDescent="0.2">
      <c r="A230" t="s">
        <v>395</v>
      </c>
      <c r="B230">
        <f>[4]p43!B230</f>
        <v>2276350.9779710444</v>
      </c>
    </row>
    <row r="231" spans="1:2" x14ac:dyDescent="0.2">
      <c r="A231" t="s">
        <v>396</v>
      </c>
      <c r="B231">
        <f>[4]p43!B231</f>
        <v>34001589.277971044</v>
      </c>
    </row>
    <row r="232" spans="1:2" x14ac:dyDescent="0.2">
      <c r="A232" t="s">
        <v>397</v>
      </c>
      <c r="B232">
        <f>[4]p43!B232</f>
        <v>4415662.7812938839</v>
      </c>
    </row>
    <row r="233" spans="1:2" x14ac:dyDescent="0.2">
      <c r="A233" t="s">
        <v>398</v>
      </c>
      <c r="B233">
        <f>[4]p43!B233</f>
        <v>1501325</v>
      </c>
    </row>
    <row r="234" spans="1:2" x14ac:dyDescent="0.2">
      <c r="A234" t="s">
        <v>243</v>
      </c>
      <c r="B234">
        <f>[4]p43!B234</f>
        <v>2914337.7812938839</v>
      </c>
    </row>
    <row r="235" spans="1:2" x14ac:dyDescent="0.2">
      <c r="A235" t="s">
        <v>399</v>
      </c>
      <c r="B235">
        <f>[4]p43!B235</f>
        <v>6250000</v>
      </c>
    </row>
    <row r="236" spans="1:2" x14ac:dyDescent="0.2">
      <c r="A236" t="s">
        <v>400</v>
      </c>
      <c r="B236">
        <f>[4]p43!B236</f>
        <v>11666666.666666668</v>
      </c>
    </row>
    <row r="237" spans="1:2" x14ac:dyDescent="0.2">
      <c r="A237" t="s">
        <v>401</v>
      </c>
      <c r="B237">
        <f>[4]p43!B237</f>
        <v>10000000</v>
      </c>
    </row>
    <row r="238" spans="1:2" x14ac:dyDescent="0.2">
      <c r="A238" t="s">
        <v>402</v>
      </c>
      <c r="B238">
        <f>[4]p43!B238</f>
        <v>400</v>
      </c>
    </row>
    <row r="239" spans="1:2" x14ac:dyDescent="0.2">
      <c r="A239" t="s">
        <v>403</v>
      </c>
      <c r="B239">
        <f>[4]p43!B239</f>
        <v>300</v>
      </c>
    </row>
    <row r="240" spans="1:2" x14ac:dyDescent="0.2">
      <c r="A240" t="s">
        <v>404</v>
      </c>
      <c r="B240">
        <f>[4]p43!B240</f>
        <v>1000</v>
      </c>
    </row>
    <row r="241" spans="1:2" x14ac:dyDescent="0.2">
      <c r="A241" t="s">
        <v>405</v>
      </c>
      <c r="B241">
        <f>[4]p43!B241</f>
        <v>1.4</v>
      </c>
    </row>
    <row r="242" spans="1:2" x14ac:dyDescent="0.2">
      <c r="A242" t="s">
        <v>406</v>
      </c>
      <c r="B242">
        <f>[4]p43!B242</f>
        <v>3.8</v>
      </c>
    </row>
    <row r="243" spans="1:2" x14ac:dyDescent="0.2">
      <c r="A243" t="s">
        <v>407</v>
      </c>
      <c r="B243">
        <f>[4]p43!B243</f>
        <v>44234657</v>
      </c>
    </row>
    <row r="244" spans="1:2" x14ac:dyDescent="0.2">
      <c r="A244" t="s">
        <v>408</v>
      </c>
      <c r="B244">
        <f>[4]p43!B244</f>
        <v>8635061</v>
      </c>
    </row>
    <row r="245" spans="1:2" x14ac:dyDescent="0.2">
      <c r="A245" t="s">
        <v>409</v>
      </c>
      <c r="B245">
        <f>[4]p43!B245</f>
        <v>40000</v>
      </c>
    </row>
    <row r="246" spans="1:2" x14ac:dyDescent="0.2">
      <c r="A246" t="s">
        <v>410</v>
      </c>
      <c r="B246">
        <f>[4]p43!B246</f>
        <v>0</v>
      </c>
    </row>
    <row r="247" spans="1:2" x14ac:dyDescent="0.2">
      <c r="A247" t="s">
        <v>411</v>
      </c>
      <c r="B247">
        <f>[4]p43!B247</f>
        <v>5.3</v>
      </c>
    </row>
    <row r="248" spans="1:2" x14ac:dyDescent="0.2">
      <c r="A248" t="s">
        <v>412</v>
      </c>
      <c r="B248">
        <f>[4]p43!B248</f>
        <v>5.3</v>
      </c>
    </row>
    <row r="249" spans="1:2" x14ac:dyDescent="0.2">
      <c r="A249" t="s">
        <v>413</v>
      </c>
      <c r="B249">
        <f>[4]p43!B249</f>
        <v>0</v>
      </c>
    </row>
    <row r="250" spans="1:2" x14ac:dyDescent="0.2">
      <c r="A250" t="s">
        <v>414</v>
      </c>
      <c r="B250">
        <f>[4]p43!B250</f>
        <v>0</v>
      </c>
    </row>
    <row r="251" spans="1:2" x14ac:dyDescent="0.2">
      <c r="A251" t="s">
        <v>415</v>
      </c>
      <c r="B251">
        <f>[4]p43!B251</f>
        <v>0</v>
      </c>
    </row>
    <row r="252" spans="1:2" x14ac:dyDescent="0.2">
      <c r="A252" t="s">
        <v>416</v>
      </c>
      <c r="B252">
        <f>[4]p43!B252</f>
        <v>0</v>
      </c>
    </row>
    <row r="253" spans="1:2" x14ac:dyDescent="0.2">
      <c r="A253" t="s">
        <v>417</v>
      </c>
      <c r="B253">
        <f>[4]p43!B253</f>
        <v>0</v>
      </c>
    </row>
    <row r="254" spans="1:2" x14ac:dyDescent="0.2">
      <c r="A254" t="s">
        <v>418</v>
      </c>
      <c r="B254">
        <f>[4]p43!B254</f>
        <v>0</v>
      </c>
    </row>
    <row r="255" spans="1:2" x14ac:dyDescent="0.2">
      <c r="A255" t="s">
        <v>419</v>
      </c>
      <c r="B255">
        <f>[4]p43!B255</f>
        <v>0</v>
      </c>
    </row>
    <row r="256" spans="1:2" x14ac:dyDescent="0.2">
      <c r="A256" t="s">
        <v>420</v>
      </c>
      <c r="B256">
        <f>[4]p43!B256</f>
        <v>0</v>
      </c>
    </row>
    <row r="257" spans="1:2" x14ac:dyDescent="0.2">
      <c r="A257" t="s">
        <v>421</v>
      </c>
      <c r="B257">
        <f>[4]p43!B257</f>
        <v>0</v>
      </c>
    </row>
    <row r="258" spans="1:2" x14ac:dyDescent="0.2">
      <c r="A258" t="s">
        <v>422</v>
      </c>
      <c r="B258">
        <f>[4]p43!B258</f>
        <v>0</v>
      </c>
    </row>
    <row r="259" spans="1:2" x14ac:dyDescent="0.2">
      <c r="A259" t="s">
        <v>423</v>
      </c>
      <c r="B259">
        <f>[4]p43!B259</f>
        <v>5</v>
      </c>
    </row>
    <row r="260" spans="1:2" x14ac:dyDescent="0.2">
      <c r="A260" t="s">
        <v>1065</v>
      </c>
      <c r="B260">
        <f>[4]p43!B260</f>
        <v>15.780131847967457</v>
      </c>
    </row>
    <row r="261" spans="1:2" x14ac:dyDescent="0.2">
      <c r="A261" t="s">
        <v>1066</v>
      </c>
      <c r="B261">
        <f>[4]p43!B261</f>
        <v>20.123279155524472</v>
      </c>
    </row>
    <row r="262" spans="1:2" x14ac:dyDescent="0.2">
      <c r="A262" t="s">
        <v>227</v>
      </c>
      <c r="B262">
        <f>[4]p43!B262</f>
        <v>89</v>
      </c>
    </row>
    <row r="263" spans="1:2" x14ac:dyDescent="0.2">
      <c r="A263" t="s">
        <v>228</v>
      </c>
      <c r="B263">
        <f>[4]p43!B263</f>
        <v>91</v>
      </c>
    </row>
    <row r="264" spans="1:2" x14ac:dyDescent="0.2">
      <c r="A264" t="s">
        <v>346</v>
      </c>
      <c r="B264">
        <f>[4]p43!B264</f>
        <v>357607</v>
      </c>
    </row>
    <row r="265" spans="1:2" x14ac:dyDescent="0.2">
      <c r="A265" t="s">
        <v>355</v>
      </c>
      <c r="B265">
        <f>[4]p43!B265</f>
        <v>359308</v>
      </c>
    </row>
    <row r="266" spans="1:2" x14ac:dyDescent="0.2">
      <c r="A266" t="s">
        <v>338</v>
      </c>
      <c r="B266">
        <f>[4]p43!B266</f>
        <v>5</v>
      </c>
    </row>
    <row r="267" spans="1:2" x14ac:dyDescent="0.2">
      <c r="A267" t="s">
        <v>339</v>
      </c>
      <c r="B267">
        <f>[4]p43!B267</f>
        <v>1</v>
      </c>
    </row>
    <row r="268" spans="1:2" x14ac:dyDescent="0.2">
      <c r="A268" t="s">
        <v>1067</v>
      </c>
      <c r="B268">
        <f>[4]p43!B268</f>
        <v>1287385.2</v>
      </c>
    </row>
    <row r="269" spans="1:2" x14ac:dyDescent="0.2">
      <c r="A269" t="s">
        <v>1068</v>
      </c>
      <c r="B269">
        <f>[4]p43!B269</f>
        <v>1347405</v>
      </c>
    </row>
    <row r="270" spans="1:2" x14ac:dyDescent="0.2">
      <c r="A270" t="s">
        <v>1069</v>
      </c>
      <c r="B270">
        <f>[4]p43!B270</f>
        <v>2726813.2097067079</v>
      </c>
    </row>
    <row r="271" spans="1:2" x14ac:dyDescent="0.2">
      <c r="A271" t="s">
        <v>1070</v>
      </c>
      <c r="B271">
        <f>[4]p43!B271</f>
        <v>0.881253092764824</v>
      </c>
    </row>
    <row r="272" spans="1:2" x14ac:dyDescent="0.2">
      <c r="A272" t="s">
        <v>1071</v>
      </c>
      <c r="B272">
        <f>[4]p43!B272</f>
        <v>0.85903836107728537</v>
      </c>
    </row>
    <row r="273" spans="1:2" x14ac:dyDescent="0.2">
      <c r="A273" t="s">
        <v>1072</v>
      </c>
      <c r="B273">
        <f>[4]p43!B273</f>
        <v>0.8831470527345533</v>
      </c>
    </row>
    <row r="274" spans="1:2" x14ac:dyDescent="0.2">
      <c r="A274" t="s">
        <v>1073</v>
      </c>
      <c r="B274">
        <f>[4]p43!B274</f>
        <v>0.71513043960388389</v>
      </c>
    </row>
    <row r="275" spans="1:2" x14ac:dyDescent="0.2">
      <c r="A275" t="s">
        <v>1087</v>
      </c>
      <c r="B275">
        <f>[4]p43!B275</f>
        <v>0.8768037747928602</v>
      </c>
    </row>
    <row r="276" spans="1:2" x14ac:dyDescent="0.2">
      <c r="A276" t="s">
        <v>1088</v>
      </c>
      <c r="B276">
        <f>[4]p43!B276</f>
        <v>0.70842567287743163</v>
      </c>
    </row>
    <row r="277" spans="1:2" x14ac:dyDescent="0.2">
      <c r="A277" t="s">
        <v>1091</v>
      </c>
      <c r="B277">
        <f>[4]p43!B277</f>
        <v>4306082.7812938839</v>
      </c>
    </row>
    <row r="278" spans="1:2" x14ac:dyDescent="0.2">
      <c r="A278" t="s">
        <v>1092</v>
      </c>
      <c r="B278">
        <f>[4]p43!B278</f>
        <v>1.6095793661284943</v>
      </c>
    </row>
    <row r="279" spans="1:2" x14ac:dyDescent="0.2">
      <c r="A279" t="s">
        <v>1093</v>
      </c>
      <c r="B279">
        <f>[4]p43!B279</f>
        <v>0.61679647954774619</v>
      </c>
    </row>
    <row r="280" spans="1:2" x14ac:dyDescent="0.2">
      <c r="A280" t="s">
        <v>1094</v>
      </c>
      <c r="B280">
        <f>[4]p43!B280</f>
        <v>0.38320352045225381</v>
      </c>
    </row>
    <row r="281" spans="1:2" x14ac:dyDescent="0.2">
      <c r="A281" t="s">
        <v>1099</v>
      </c>
      <c r="B281">
        <f>[4]p43!B281</f>
        <v>0.10032000000000001</v>
      </c>
    </row>
    <row r="282" spans="1:2" x14ac:dyDescent="0.2">
      <c r="A282" t="s">
        <v>1100</v>
      </c>
      <c r="B282">
        <f>[4]p43!B282</f>
        <v>0.12414369049192742</v>
      </c>
    </row>
    <row r="283" spans="1:2" x14ac:dyDescent="0.2">
      <c r="A283" t="s">
        <v>1095</v>
      </c>
      <c r="B283">
        <f>[4]p43!B283</f>
        <v>35599596</v>
      </c>
    </row>
    <row r="284" spans="1:2" x14ac:dyDescent="0.2">
      <c r="A284" t="s">
        <v>1096</v>
      </c>
      <c r="B284">
        <f>[4]p43!B284</f>
        <v>22117328.756287031</v>
      </c>
    </row>
    <row r="285" spans="1:2" x14ac:dyDescent="0.2">
      <c r="A285" t="s">
        <v>1097</v>
      </c>
      <c r="B285">
        <f>[4]p43!B285</f>
        <v>1579269.5715871758</v>
      </c>
    </row>
    <row r="286" spans="1:2" x14ac:dyDescent="0.2">
      <c r="A286" t="s">
        <v>1101</v>
      </c>
      <c r="B286">
        <f>[4]p43!B286</f>
        <v>2000000</v>
      </c>
    </row>
    <row r="287" spans="1:2" x14ac:dyDescent="0.2">
      <c r="A287" t="s">
        <v>1102</v>
      </c>
      <c r="B287">
        <f>[4]p43!B287</f>
        <v>0</v>
      </c>
    </row>
    <row r="288" spans="1:2" x14ac:dyDescent="0.2">
      <c r="A288" t="s">
        <v>1103</v>
      </c>
      <c r="B288">
        <f>[4]p43!B288</f>
        <v>0</v>
      </c>
    </row>
    <row r="289" spans="1:2" x14ac:dyDescent="0.2">
      <c r="A289" t="s">
        <v>1069</v>
      </c>
      <c r="B289">
        <f>[4]p43!B289</f>
        <v>2726813.2097067079</v>
      </c>
    </row>
    <row r="290" spans="1:2" x14ac:dyDescent="0.2">
      <c r="A290" t="s">
        <v>508</v>
      </c>
      <c r="B290">
        <f>[4]p43!B290</f>
        <v>0.10944932206667149</v>
      </c>
    </row>
    <row r="291" spans="1:2" x14ac:dyDescent="0.2">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1198</v>
      </c>
    </row>
    <row r="2" spans="1:11" x14ac:dyDescent="0.2">
      <c r="A2">
        <v>44</v>
      </c>
      <c r="B2" t="s">
        <v>176</v>
      </c>
      <c r="C2" t="s">
        <v>177</v>
      </c>
      <c r="D2" t="s">
        <v>178</v>
      </c>
      <c r="E2" t="s">
        <v>8</v>
      </c>
      <c r="F2" t="s">
        <v>179</v>
      </c>
      <c r="G2" t="s">
        <v>10</v>
      </c>
      <c r="H2" t="s">
        <v>180</v>
      </c>
    </row>
    <row r="3" spans="1:11" x14ac:dyDescent="0.2">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
      <c r="A5" t="s">
        <v>183</v>
      </c>
      <c r="B5">
        <f>[4]p44!B5</f>
        <v>0</v>
      </c>
      <c r="C5">
        <f>[4]p44!C5</f>
        <v>0</v>
      </c>
      <c r="D5">
        <f>[4]p44!D5</f>
        <v>0</v>
      </c>
      <c r="E5">
        <f>[4]p44!E5</f>
        <v>0</v>
      </c>
      <c r="F5">
        <f>[4]p44!F5</f>
        <v>264385</v>
      </c>
      <c r="G5">
        <f>[4]p44!G5</f>
        <v>0</v>
      </c>
      <c r="H5">
        <f>[4]p44!H5</f>
        <v>0</v>
      </c>
      <c r="I5">
        <f>[4]p44!I5</f>
        <v>0</v>
      </c>
      <c r="J5">
        <f>[4]p44!J5</f>
        <v>0</v>
      </c>
      <c r="K5">
        <f>[4]p44!K5</f>
        <v>0</v>
      </c>
    </row>
    <row r="6" spans="1:11" x14ac:dyDescent="0.2">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
      <c r="A7" t="s">
        <v>185</v>
      </c>
      <c r="B7">
        <f>[4]p44!B7</f>
        <v>0</v>
      </c>
      <c r="C7">
        <f>[4]p44!C7</f>
        <v>0</v>
      </c>
      <c r="D7">
        <f>[4]p44!D7</f>
        <v>0</v>
      </c>
      <c r="E7">
        <f>[4]p44!E7</f>
        <v>0</v>
      </c>
      <c r="F7">
        <f>[4]p44!F7</f>
        <v>1491225</v>
      </c>
      <c r="G7">
        <f>[4]p44!G7</f>
        <v>0</v>
      </c>
      <c r="H7">
        <f>[4]p44!H7</f>
        <v>0</v>
      </c>
      <c r="I7">
        <f>[4]p44!I7</f>
        <v>0</v>
      </c>
      <c r="J7">
        <f>[4]p44!J7</f>
        <v>0</v>
      </c>
      <c r="K7">
        <f>[4]p44!K7</f>
        <v>0</v>
      </c>
    </row>
    <row r="8" spans="1:11" x14ac:dyDescent="0.2">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2">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2">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2">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2">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2">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2">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2">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2">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2">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2">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2">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2">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2">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2">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2">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2">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2">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2">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5" thickBot="1" x14ac:dyDescent="0.25">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x14ac:dyDescent="0.2">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2">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x14ac:dyDescent="0.2">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x14ac:dyDescent="0.2">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x14ac:dyDescent="0.2">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x14ac:dyDescent="0.2">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x14ac:dyDescent="0.2">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x14ac:dyDescent="0.2">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2">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2">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2">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2">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
      <c r="A76" t="s">
        <v>437</v>
      </c>
      <c r="B76">
        <f>[4]p44!B76</f>
        <v>0</v>
      </c>
      <c r="C76">
        <f>[4]p44!C76</f>
        <v>0</v>
      </c>
      <c r="D76">
        <f>[4]p44!D76</f>
        <v>0</v>
      </c>
      <c r="E76">
        <f>[4]p44!E76</f>
        <v>0</v>
      </c>
      <c r="F76">
        <f>[4]p44!F76</f>
        <v>0</v>
      </c>
      <c r="G76">
        <f>[4]p44!G76</f>
        <v>0</v>
      </c>
      <c r="H76">
        <f>[4]p44!H76</f>
        <v>0</v>
      </c>
      <c r="I76">
        <f>[4]p44!I76</f>
        <v>0</v>
      </c>
      <c r="J76">
        <f>[4]p44!J76</f>
        <v>0</v>
      </c>
      <c r="K76">
        <f>[4]p44!K76</f>
        <v>0</v>
      </c>
    </row>
    <row r="77" spans="1:13" ht="13.5" thickBot="1" x14ac:dyDescent="0.25">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2">
      <c r="A78" t="s">
        <v>247</v>
      </c>
      <c r="B78">
        <f>[4]p44!B78</f>
        <v>1</v>
      </c>
    </row>
    <row r="79" spans="1:13" x14ac:dyDescent="0.2">
      <c r="A79" t="s">
        <v>248</v>
      </c>
      <c r="B79">
        <f>[4]p44!B79</f>
        <v>40000</v>
      </c>
    </row>
    <row r="80" spans="1:13" x14ac:dyDescent="0.2">
      <c r="A80" t="s">
        <v>249</v>
      </c>
      <c r="B80">
        <f>[4]p44!B80</f>
        <v>40000</v>
      </c>
    </row>
    <row r="81" spans="1:2" x14ac:dyDescent="0.2">
      <c r="A81" t="s">
        <v>250</v>
      </c>
      <c r="B81">
        <f>[4]p44!B81</f>
        <v>0</v>
      </c>
    </row>
    <row r="82" spans="1:2" x14ac:dyDescent="0.2">
      <c r="A82" t="s">
        <v>251</v>
      </c>
      <c r="B82">
        <f>[4]p44!B82</f>
        <v>0</v>
      </c>
    </row>
    <row r="83" spans="1:2" x14ac:dyDescent="0.2">
      <c r="A83" t="s">
        <v>252</v>
      </c>
      <c r="B83">
        <f>[4]p44!B83</f>
        <v>0</v>
      </c>
    </row>
    <row r="84" spans="1:2" x14ac:dyDescent="0.2">
      <c r="A84" t="s">
        <v>253</v>
      </c>
      <c r="B84">
        <f>[4]p44!B84</f>
        <v>0</v>
      </c>
    </row>
    <row r="85" spans="1:2" x14ac:dyDescent="0.2">
      <c r="A85" t="s">
        <v>254</v>
      </c>
      <c r="B85">
        <f>[4]p44!B85</f>
        <v>61804</v>
      </c>
    </row>
    <row r="86" spans="1:2" x14ac:dyDescent="0.2">
      <c r="A86" t="s">
        <v>255</v>
      </c>
      <c r="B86">
        <f>[4]p44!B86</f>
        <v>27240</v>
      </c>
    </row>
    <row r="87" spans="1:2" x14ac:dyDescent="0.2">
      <c r="A87" t="s">
        <v>256</v>
      </c>
      <c r="B87">
        <f>[4]p44!B87</f>
        <v>20577</v>
      </c>
    </row>
    <row r="88" spans="1:2" x14ac:dyDescent="0.2">
      <c r="A88" t="s">
        <v>257</v>
      </c>
      <c r="B88">
        <f>[4]p44!B88</f>
        <v>50367</v>
      </c>
    </row>
    <row r="89" spans="1:2" x14ac:dyDescent="0.2">
      <c r="A89" t="s">
        <v>258</v>
      </c>
      <c r="B89">
        <f>[4]p44!B89</f>
        <v>53211</v>
      </c>
    </row>
    <row r="90" spans="1:2" x14ac:dyDescent="0.2">
      <c r="A90" t="s">
        <v>259</v>
      </c>
      <c r="B90">
        <f>[4]p44!B90</f>
        <v>128557</v>
      </c>
    </row>
    <row r="91" spans="1:2" x14ac:dyDescent="0.2">
      <c r="A91" t="s">
        <v>260</v>
      </c>
      <c r="B91">
        <f>[4]p44!B91</f>
        <v>61804</v>
      </c>
    </row>
    <row r="92" spans="1:2" x14ac:dyDescent="0.2">
      <c r="A92" t="s">
        <v>261</v>
      </c>
      <c r="B92">
        <f>[4]p44!B92</f>
        <v>27240</v>
      </c>
    </row>
    <row r="93" spans="1:2" x14ac:dyDescent="0.2">
      <c r="A93" t="s">
        <v>262</v>
      </c>
      <c r="B93">
        <f>[4]p44!B93</f>
        <v>20577</v>
      </c>
    </row>
    <row r="94" spans="1:2" x14ac:dyDescent="0.2">
      <c r="A94" t="s">
        <v>263</v>
      </c>
      <c r="B94">
        <f>[4]p44!B94</f>
        <v>50367</v>
      </c>
    </row>
    <row r="95" spans="1:2" x14ac:dyDescent="0.2">
      <c r="A95" t="s">
        <v>264</v>
      </c>
      <c r="B95">
        <f>[4]p44!B95</f>
        <v>53211</v>
      </c>
    </row>
    <row r="96" spans="1:2" x14ac:dyDescent="0.2">
      <c r="A96" t="s">
        <v>265</v>
      </c>
      <c r="B96">
        <f>[4]p44!B96</f>
        <v>128557</v>
      </c>
    </row>
    <row r="97" spans="1:2" x14ac:dyDescent="0.2">
      <c r="A97" t="s">
        <v>266</v>
      </c>
      <c r="B97">
        <f>[4]p44!B97</f>
        <v>0</v>
      </c>
    </row>
    <row r="98" spans="1:2" x14ac:dyDescent="0.2">
      <c r="A98" t="s">
        <v>267</v>
      </c>
      <c r="B98">
        <f>[4]p44!B98</f>
        <v>0</v>
      </c>
    </row>
    <row r="99" spans="1:2" x14ac:dyDescent="0.2">
      <c r="A99" t="s">
        <v>268</v>
      </c>
      <c r="B99">
        <f>[4]p44!B99</f>
        <v>0</v>
      </c>
    </row>
    <row r="100" spans="1:2" x14ac:dyDescent="0.2">
      <c r="A100" t="s">
        <v>269</v>
      </c>
      <c r="B100">
        <f>[4]p44!B100</f>
        <v>0</v>
      </c>
    </row>
    <row r="101" spans="1:2" x14ac:dyDescent="0.2">
      <c r="A101" t="s">
        <v>270</v>
      </c>
      <c r="B101">
        <f>[4]p44!B101</f>
        <v>0</v>
      </c>
    </row>
    <row r="102" spans="1:2" x14ac:dyDescent="0.2">
      <c r="A102" t="s">
        <v>271</v>
      </c>
      <c r="B102">
        <f>[4]p44!B102</f>
        <v>0</v>
      </c>
    </row>
    <row r="103" spans="1:2" x14ac:dyDescent="0.2">
      <c r="A103" t="s">
        <v>272</v>
      </c>
      <c r="B103">
        <f>[4]p44!B103</f>
        <v>257356055.5046818</v>
      </c>
    </row>
    <row r="104" spans="1:2" x14ac:dyDescent="0.2">
      <c r="A104" t="s">
        <v>273</v>
      </c>
      <c r="B104">
        <f>[4]p44!B104</f>
        <v>10956230.60061463</v>
      </c>
    </row>
    <row r="105" spans="1:2" x14ac:dyDescent="0.2">
      <c r="A105" t="s">
        <v>274</v>
      </c>
      <c r="B105">
        <f>[4]p44!B105</f>
        <v>6815774.8098899983</v>
      </c>
    </row>
    <row r="106" spans="1:2" x14ac:dyDescent="0.2">
      <c r="A106" t="s">
        <v>275</v>
      </c>
      <c r="B106">
        <f>[4]p44!B106</f>
        <v>1572987.0778110204</v>
      </c>
    </row>
    <row r="107" spans="1:2" x14ac:dyDescent="0.2">
      <c r="A107" t="s">
        <v>276</v>
      </c>
      <c r="B107">
        <f>[4]p44!B107</f>
        <v>2568246.6365167629</v>
      </c>
    </row>
    <row r="108" spans="1:2" x14ac:dyDescent="0.2">
      <c r="A108" t="s">
        <v>277</v>
      </c>
      <c r="B108">
        <f>[4]p44!B108</f>
        <v>5596528.1434627166</v>
      </c>
    </row>
    <row r="109" spans="1:2" x14ac:dyDescent="0.2">
      <c r="A109" t="s">
        <v>278</v>
      </c>
      <c r="B109">
        <f>[4]p44!B109</f>
        <v>2025.8255054487331</v>
      </c>
    </row>
    <row r="110" spans="1:2" x14ac:dyDescent="0.2">
      <c r="A110" t="s">
        <v>279</v>
      </c>
      <c r="B110">
        <f>[4]p44!B110</f>
        <v>288.71923967592807</v>
      </c>
    </row>
    <row r="111" spans="1:2" x14ac:dyDescent="0.2">
      <c r="A111" t="s">
        <v>280</v>
      </c>
      <c r="B111">
        <f>[4]p44!B111</f>
        <v>142.13870260968767</v>
      </c>
    </row>
    <row r="112" spans="1:2" x14ac:dyDescent="0.2">
      <c r="A112" t="s">
        <v>281</v>
      </c>
      <c r="B112">
        <f>[4]p44!B112</f>
        <v>14.694237152279317</v>
      </c>
    </row>
    <row r="113" spans="1:2" x14ac:dyDescent="0.2">
      <c r="A113" t="s">
        <v>282</v>
      </c>
      <c r="B113">
        <f>[4]p44!B113</f>
        <v>17.287337826210962</v>
      </c>
    </row>
    <row r="114" spans="1:2" x14ac:dyDescent="0.2">
      <c r="A114" t="s">
        <v>283</v>
      </c>
      <c r="B114">
        <f>[4]p44!B114</f>
        <v>21.909172282763699</v>
      </c>
    </row>
    <row r="115" spans="1:2" x14ac:dyDescent="0.2">
      <c r="A115" t="s">
        <v>284</v>
      </c>
      <c r="B115">
        <f>[4]p44!B115</f>
        <v>11999970</v>
      </c>
    </row>
    <row r="116" spans="1:2" x14ac:dyDescent="0.2">
      <c r="A116" t="s">
        <v>285</v>
      </c>
      <c r="B116">
        <f>[4]p44!B116</f>
        <v>650000</v>
      </c>
    </row>
    <row r="117" spans="1:2" x14ac:dyDescent="0.2">
      <c r="A117" t="s">
        <v>286</v>
      </c>
      <c r="B117">
        <f>[4]p44!B117</f>
        <v>650003.19999999995</v>
      </c>
    </row>
    <row r="118" spans="1:2" x14ac:dyDescent="0.2">
      <c r="A118" t="s">
        <v>287</v>
      </c>
      <c r="B118">
        <f>[4]p44!B118</f>
        <v>200000.24</v>
      </c>
    </row>
    <row r="119" spans="1:2" x14ac:dyDescent="0.2">
      <c r="A119" t="s">
        <v>288</v>
      </c>
      <c r="B119">
        <f>[4]p44!B119</f>
        <v>300000</v>
      </c>
    </row>
    <row r="120" spans="1:2" x14ac:dyDescent="0.2">
      <c r="A120" t="s">
        <v>289</v>
      </c>
      <c r="B120">
        <f>[4]p44!B120</f>
        <v>1000000</v>
      </c>
    </row>
    <row r="121" spans="1:2" x14ac:dyDescent="0.2">
      <c r="A121" t="s">
        <v>290</v>
      </c>
      <c r="B121">
        <f>[4]p44!B121</f>
        <v>23162044.995421361</v>
      </c>
    </row>
    <row r="122" spans="1:2" x14ac:dyDescent="0.2">
      <c r="A122" t="s">
        <v>291</v>
      </c>
      <c r="B122">
        <f>[4]p44!B122</f>
        <v>755979.91144240927</v>
      </c>
    </row>
    <row r="123" spans="1:2" x14ac:dyDescent="0.2">
      <c r="A123" t="s">
        <v>292</v>
      </c>
      <c r="B123">
        <f>[4]p44!B123</f>
        <v>627051.28250987979</v>
      </c>
    </row>
    <row r="124" spans="1:2" x14ac:dyDescent="0.2">
      <c r="A124" t="s">
        <v>293</v>
      </c>
      <c r="B124">
        <f>[4]p44!B124</f>
        <v>0</v>
      </c>
    </row>
    <row r="125" spans="1:2" x14ac:dyDescent="0.2">
      <c r="A125" t="s">
        <v>294</v>
      </c>
      <c r="B125">
        <f>[4]p44!B125</f>
        <v>0</v>
      </c>
    </row>
    <row r="126" spans="1:2" x14ac:dyDescent="0.2">
      <c r="A126" t="s">
        <v>295</v>
      </c>
      <c r="B126">
        <f>[4]p44!B126</f>
        <v>321800.36824910622</v>
      </c>
    </row>
    <row r="127" spans="1:2" x14ac:dyDescent="0.2">
      <c r="A127" t="s">
        <v>296</v>
      </c>
      <c r="B127">
        <f>[4]p44!B127</f>
        <v>56205</v>
      </c>
    </row>
    <row r="128" spans="1:2" x14ac:dyDescent="0.2">
      <c r="A128" t="s">
        <v>297</v>
      </c>
      <c r="B128">
        <f>[4]p44!B128</f>
        <v>15525</v>
      </c>
    </row>
    <row r="129" spans="1:2" x14ac:dyDescent="0.2">
      <c r="A129" t="s">
        <v>298</v>
      </c>
      <c r="B129">
        <f>[4]p44!B129</f>
        <v>14533</v>
      </c>
    </row>
    <row r="130" spans="1:2" x14ac:dyDescent="0.2">
      <c r="A130" t="s">
        <v>299</v>
      </c>
      <c r="B130">
        <f>[4]p44!B130</f>
        <v>53616</v>
      </c>
    </row>
    <row r="131" spans="1:2" x14ac:dyDescent="0.2">
      <c r="A131" t="s">
        <v>300</v>
      </c>
      <c r="B131">
        <f>[4]p44!B131</f>
        <v>61487</v>
      </c>
    </row>
    <row r="132" spans="1:2" x14ac:dyDescent="0.2">
      <c r="A132" t="s">
        <v>301</v>
      </c>
      <c r="B132">
        <f>[4]p44!B132</f>
        <v>142698</v>
      </c>
    </row>
    <row r="133" spans="1:2" x14ac:dyDescent="0.2">
      <c r="A133" t="s">
        <v>302</v>
      </c>
      <c r="B133">
        <f>[4]p44!B133</f>
        <v>56205</v>
      </c>
    </row>
    <row r="134" spans="1:2" x14ac:dyDescent="0.2">
      <c r="A134" t="s">
        <v>303</v>
      </c>
      <c r="B134">
        <f>[4]p44!B134</f>
        <v>15525</v>
      </c>
    </row>
    <row r="135" spans="1:2" x14ac:dyDescent="0.2">
      <c r="A135" t="s">
        <v>304</v>
      </c>
      <c r="B135">
        <f>[4]p44!B135</f>
        <v>14533</v>
      </c>
    </row>
    <row r="136" spans="1:2" x14ac:dyDescent="0.2">
      <c r="A136" t="s">
        <v>305</v>
      </c>
      <c r="B136">
        <f>[4]p44!B136</f>
        <v>53616</v>
      </c>
    </row>
    <row r="137" spans="1:2" x14ac:dyDescent="0.2">
      <c r="A137" t="s">
        <v>306</v>
      </c>
      <c r="B137">
        <f>[4]p44!B137</f>
        <v>61487</v>
      </c>
    </row>
    <row r="138" spans="1:2" x14ac:dyDescent="0.2">
      <c r="A138" t="s">
        <v>307</v>
      </c>
      <c r="B138">
        <f>[4]p44!B138</f>
        <v>142698</v>
      </c>
    </row>
    <row r="139" spans="1:2" x14ac:dyDescent="0.2">
      <c r="A139" t="s">
        <v>308</v>
      </c>
      <c r="B139">
        <f>[4]p44!B139</f>
        <v>0</v>
      </c>
    </row>
    <row r="140" spans="1:2" x14ac:dyDescent="0.2">
      <c r="A140" t="s">
        <v>309</v>
      </c>
      <c r="B140">
        <f>[4]p44!B140</f>
        <v>0</v>
      </c>
    </row>
    <row r="141" spans="1:2" x14ac:dyDescent="0.2">
      <c r="A141" t="s">
        <v>310</v>
      </c>
      <c r="B141">
        <f>[4]p44!B141</f>
        <v>0</v>
      </c>
    </row>
    <row r="142" spans="1:2" x14ac:dyDescent="0.2">
      <c r="A142" t="s">
        <v>311</v>
      </c>
      <c r="B142">
        <f>[4]p44!B142</f>
        <v>0</v>
      </c>
    </row>
    <row r="143" spans="1:2" x14ac:dyDescent="0.2">
      <c r="A143" t="s">
        <v>312</v>
      </c>
      <c r="B143">
        <f>[4]p44!B143</f>
        <v>0</v>
      </c>
    </row>
    <row r="144" spans="1:2" x14ac:dyDescent="0.2">
      <c r="A144" t="s">
        <v>313</v>
      </c>
      <c r="B144">
        <f>[4]p44!B144</f>
        <v>0</v>
      </c>
    </row>
    <row r="145" spans="1:2" x14ac:dyDescent="0.2">
      <c r="A145" t="s">
        <v>314</v>
      </c>
      <c r="B145">
        <f>[4]p44!B145</f>
        <v>359775389.65398431</v>
      </c>
    </row>
    <row r="146" spans="1:2" x14ac:dyDescent="0.2">
      <c r="A146" t="s">
        <v>315</v>
      </c>
      <c r="B146">
        <f>[4]p44!B146</f>
        <v>7416232.0561299557</v>
      </c>
    </row>
    <row r="147" spans="1:2" x14ac:dyDescent="0.2">
      <c r="A147" t="s">
        <v>316</v>
      </c>
      <c r="B147">
        <f>[4]p44!B147</f>
        <v>7289475.3942237338</v>
      </c>
    </row>
    <row r="148" spans="1:2" x14ac:dyDescent="0.2">
      <c r="A148" t="s">
        <v>317</v>
      </c>
      <c r="B148">
        <f>[4]p44!B148</f>
        <v>2202645.2831720365</v>
      </c>
    </row>
    <row r="149" spans="1:2" x14ac:dyDescent="0.2">
      <c r="A149" t="s">
        <v>318</v>
      </c>
      <c r="B149">
        <f>[4]p44!B149</f>
        <v>3524652.061335362</v>
      </c>
    </row>
    <row r="150" spans="1:2" x14ac:dyDescent="0.2">
      <c r="A150" t="s">
        <v>319</v>
      </c>
      <c r="B150">
        <f>[4]p44!B150</f>
        <v>7948188.1349346694</v>
      </c>
    </row>
    <row r="151" spans="1:2" x14ac:dyDescent="0.2">
      <c r="A151" t="s">
        <v>320</v>
      </c>
      <c r="B151">
        <f>[4]p44!B151</f>
        <v>2567.0644710391439</v>
      </c>
    </row>
    <row r="152" spans="1:2" x14ac:dyDescent="0.2">
      <c r="A152" t="s">
        <v>321</v>
      </c>
      <c r="B152">
        <f>[4]p44!B152</f>
        <v>378.59820137232072</v>
      </c>
    </row>
    <row r="153" spans="1:2" x14ac:dyDescent="0.2">
      <c r="A153" t="s">
        <v>322</v>
      </c>
      <c r="B153">
        <f>[4]p44!B153</f>
        <v>182.54680682945025</v>
      </c>
    </row>
    <row r="154" spans="1:2" x14ac:dyDescent="0.2">
      <c r="A154" t="s">
        <v>323</v>
      </c>
      <c r="B154">
        <f>[4]p44!B154</f>
        <v>20.007598225629089</v>
      </c>
    </row>
    <row r="155" spans="1:2" x14ac:dyDescent="0.2">
      <c r="A155" t="s">
        <v>324</v>
      </c>
      <c r="B155">
        <f>[4]p44!B155</f>
        <v>23.53835085368128</v>
      </c>
    </row>
    <row r="156" spans="1:2" x14ac:dyDescent="0.2">
      <c r="A156" t="s">
        <v>325</v>
      </c>
      <c r="B156">
        <f>[4]p44!B156</f>
        <v>29.122938567101595</v>
      </c>
    </row>
    <row r="157" spans="1:2" x14ac:dyDescent="0.2">
      <c r="A157" t="s">
        <v>326</v>
      </c>
      <c r="B157">
        <f>[4]p44!B157</f>
        <v>17000010</v>
      </c>
    </row>
    <row r="158" spans="1:2" x14ac:dyDescent="0.2">
      <c r="A158" t="s">
        <v>327</v>
      </c>
      <c r="B158">
        <f>[4]p44!B158</f>
        <v>600002</v>
      </c>
    </row>
    <row r="159" spans="1:2" x14ac:dyDescent="0.2">
      <c r="A159" t="s">
        <v>328</v>
      </c>
      <c r="B159">
        <f>[4]p44!B159</f>
        <v>600000</v>
      </c>
    </row>
    <row r="160" spans="1:2" x14ac:dyDescent="0.2">
      <c r="A160" t="s">
        <v>329</v>
      </c>
      <c r="B160">
        <f>[4]p44!B160</f>
        <v>280000.2</v>
      </c>
    </row>
    <row r="161" spans="1:2" x14ac:dyDescent="0.2">
      <c r="A161" t="s">
        <v>330</v>
      </c>
      <c r="B161">
        <f>[4]p44!B161</f>
        <v>400000</v>
      </c>
    </row>
    <row r="162" spans="1:2" x14ac:dyDescent="0.2">
      <c r="A162" t="s">
        <v>331</v>
      </c>
      <c r="B162">
        <f>[4]p44!B162</f>
        <v>1200000</v>
      </c>
    </row>
    <row r="163" spans="1:2" x14ac:dyDescent="0.2">
      <c r="A163" t="s">
        <v>332</v>
      </c>
      <c r="B163">
        <f>[4]p44!B163</f>
        <v>0</v>
      </c>
    </row>
    <row r="164" spans="1:2" x14ac:dyDescent="0.2">
      <c r="A164" t="s">
        <v>333</v>
      </c>
      <c r="B164">
        <f>[4]p44!B164</f>
        <v>511720.01187296683</v>
      </c>
    </row>
    <row r="165" spans="1:2" x14ac:dyDescent="0.2">
      <c r="A165" t="s">
        <v>334</v>
      </c>
      <c r="B165">
        <f>[4]p44!B165</f>
        <v>670631.73626858345</v>
      </c>
    </row>
    <row r="166" spans="1:2" x14ac:dyDescent="0.2">
      <c r="A166" t="s">
        <v>335</v>
      </c>
      <c r="B166">
        <f>[4]p44!B166</f>
        <v>253304.20756478421</v>
      </c>
    </row>
    <row r="167" spans="1:2" x14ac:dyDescent="0.2">
      <c r="A167" t="s">
        <v>336</v>
      </c>
      <c r="B167">
        <f>[4]p44!B167</f>
        <v>405334.98705356661</v>
      </c>
    </row>
    <row r="168" spans="1:2" x14ac:dyDescent="0.2">
      <c r="A168" t="s">
        <v>337</v>
      </c>
      <c r="B168">
        <f>[4]p44!B168</f>
        <v>457020.81775874353</v>
      </c>
    </row>
    <row r="169" spans="1:2" x14ac:dyDescent="0.2">
      <c r="A169" t="s">
        <v>338</v>
      </c>
      <c r="B169">
        <f>[4]p44!B169</f>
        <v>5</v>
      </c>
    </row>
    <row r="170" spans="1:2" x14ac:dyDescent="0.2">
      <c r="A170" t="s">
        <v>339</v>
      </c>
      <c r="B170">
        <f>[4]p44!B170</f>
        <v>1</v>
      </c>
    </row>
    <row r="171" spans="1:2" x14ac:dyDescent="0.2">
      <c r="A171" t="s">
        <v>340</v>
      </c>
      <c r="B171">
        <f>[4]p44!B171</f>
        <v>357607</v>
      </c>
    </row>
    <row r="172" spans="1:2" x14ac:dyDescent="0.2">
      <c r="A172" t="s">
        <v>341</v>
      </c>
      <c r="B172">
        <f>[4]p44!B172</f>
        <v>1133926.5</v>
      </c>
    </row>
    <row r="173" spans="1:2" x14ac:dyDescent="0.2">
      <c r="A173" t="s">
        <v>342</v>
      </c>
      <c r="B173">
        <f>[4]p44!B173</f>
        <v>4636103.9400000004</v>
      </c>
    </row>
    <row r="174" spans="1:2" x14ac:dyDescent="0.2">
      <c r="A174" t="s">
        <v>343</v>
      </c>
      <c r="B174">
        <f>[4]p44!B174</f>
        <v>357607</v>
      </c>
    </row>
    <row r="175" spans="1:2" x14ac:dyDescent="0.2">
      <c r="A175" t="s">
        <v>344</v>
      </c>
      <c r="B175">
        <f>[4]p44!B175</f>
        <v>1133926.5</v>
      </c>
    </row>
    <row r="176" spans="1:2" x14ac:dyDescent="0.2">
      <c r="A176" t="s">
        <v>345</v>
      </c>
      <c r="B176">
        <f>[4]p44!B176</f>
        <v>4636103.9400000004</v>
      </c>
    </row>
    <row r="177" spans="1:2" x14ac:dyDescent="0.2">
      <c r="A177" t="s">
        <v>346</v>
      </c>
      <c r="B177">
        <f>[4]p44!B177</f>
        <v>353137</v>
      </c>
    </row>
    <row r="178" spans="1:2" x14ac:dyDescent="0.2">
      <c r="A178" t="s">
        <v>347</v>
      </c>
      <c r="B178">
        <f>[4]p44!B178</f>
        <v>1128073.7714062501</v>
      </c>
    </row>
    <row r="179" spans="1:2" x14ac:dyDescent="0.2">
      <c r="A179" t="s">
        <v>348</v>
      </c>
      <c r="B179">
        <f>[4]p44!B179</f>
        <v>4584906.51</v>
      </c>
    </row>
    <row r="180" spans="1:2" x14ac:dyDescent="0.2">
      <c r="A180" t="s">
        <v>349</v>
      </c>
      <c r="B180">
        <f>[4]p44!B180</f>
        <v>359308</v>
      </c>
    </row>
    <row r="181" spans="1:2" x14ac:dyDescent="0.2">
      <c r="A181" t="s">
        <v>350</v>
      </c>
      <c r="B181">
        <f>[4]p44!B181</f>
        <v>213115789.00000003</v>
      </c>
    </row>
    <row r="182" spans="1:2" x14ac:dyDescent="0.2">
      <c r="A182" t="s">
        <v>351</v>
      </c>
      <c r="B182">
        <f>[4]p44!B182</f>
        <v>660068854.50000012</v>
      </c>
    </row>
    <row r="183" spans="1:2" x14ac:dyDescent="0.2">
      <c r="A183" t="s">
        <v>352</v>
      </c>
      <c r="B183">
        <f>[4]p44!B183</f>
        <v>359308</v>
      </c>
    </row>
    <row r="184" spans="1:2" x14ac:dyDescent="0.2">
      <c r="A184" t="s">
        <v>353</v>
      </c>
      <c r="B184">
        <f>[4]p44!B184</f>
        <v>213115789.00000003</v>
      </c>
    </row>
    <row r="185" spans="1:2" x14ac:dyDescent="0.2">
      <c r="A185" t="s">
        <v>354</v>
      </c>
      <c r="B185">
        <f>[4]p44!B185</f>
        <v>660068854.50000012</v>
      </c>
    </row>
    <row r="186" spans="1:2" x14ac:dyDescent="0.2">
      <c r="A186" t="s">
        <v>355</v>
      </c>
      <c r="B186">
        <f>[4]p44!B186</f>
        <v>354816</v>
      </c>
    </row>
    <row r="187" spans="1:2" x14ac:dyDescent="0.2">
      <c r="A187" t="s">
        <v>356</v>
      </c>
      <c r="B187">
        <f>[4]p44!B187</f>
        <v>210332610.48333335</v>
      </c>
    </row>
    <row r="188" spans="1:2" x14ac:dyDescent="0.2">
      <c r="A188" t="s">
        <v>357</v>
      </c>
      <c r="B188">
        <f>[4]p44!B188</f>
        <v>643759269.50000012</v>
      </c>
    </row>
    <row r="189" spans="1:2" x14ac:dyDescent="0.2">
      <c r="A189" t="s">
        <v>358</v>
      </c>
      <c r="B189">
        <f>[4]p44!B189</f>
        <v>0</v>
      </c>
    </row>
    <row r="190" spans="1:2" x14ac:dyDescent="0.2">
      <c r="A190" t="s">
        <v>359</v>
      </c>
      <c r="B190">
        <f>[4]p44!B190</f>
        <v>0</v>
      </c>
    </row>
    <row r="191" spans="1:2" x14ac:dyDescent="0.2">
      <c r="A191" t="s">
        <v>360</v>
      </c>
      <c r="B191">
        <f>[4]p44!B191</f>
        <v>0</v>
      </c>
    </row>
    <row r="192" spans="1:2" x14ac:dyDescent="0.2">
      <c r="A192" t="s">
        <v>361</v>
      </c>
      <c r="B192">
        <f>[4]p44!B192</f>
        <v>52647</v>
      </c>
    </row>
    <row r="193" spans="1:2" x14ac:dyDescent="0.2">
      <c r="A193" t="s">
        <v>362</v>
      </c>
      <c r="B193">
        <f>[4]p44!B193</f>
        <v>849465.6</v>
      </c>
    </row>
    <row r="194" spans="1:2" x14ac:dyDescent="0.2">
      <c r="A194" t="s">
        <v>363</v>
      </c>
      <c r="B194">
        <f>[4]p44!B194</f>
        <v>16.135116035200653</v>
      </c>
    </row>
    <row r="195" spans="1:2" x14ac:dyDescent="0.2">
      <c r="A195" t="s">
        <v>364</v>
      </c>
      <c r="B195">
        <f>[4]p44!B195</f>
        <v>0</v>
      </c>
    </row>
    <row r="196" spans="1:2" x14ac:dyDescent="0.2">
      <c r="A196" t="s">
        <v>365</v>
      </c>
      <c r="B196">
        <f>[4]p44!B196</f>
        <v>0</v>
      </c>
    </row>
    <row r="197" spans="1:2" x14ac:dyDescent="0.2">
      <c r="A197" t="s">
        <v>366</v>
      </c>
      <c r="B197">
        <f>[4]p44!B197</f>
        <v>0</v>
      </c>
    </row>
    <row r="198" spans="1:2" x14ac:dyDescent="0.2">
      <c r="A198" t="s">
        <v>367</v>
      </c>
      <c r="B198">
        <f>[4]p44!B198</f>
        <v>0</v>
      </c>
    </row>
    <row r="199" spans="1:2" x14ac:dyDescent="0.2">
      <c r="A199" t="s">
        <v>368</v>
      </c>
      <c r="B199">
        <f>[4]p44!B199</f>
        <v>0</v>
      </c>
    </row>
    <row r="200" spans="1:2" x14ac:dyDescent="0.2">
      <c r="A200" t="s">
        <v>369</v>
      </c>
      <c r="B200">
        <f>[4]p44!B200</f>
        <v>0</v>
      </c>
    </row>
    <row r="201" spans="1:2" x14ac:dyDescent="0.2">
      <c r="A201" t="s">
        <v>370</v>
      </c>
      <c r="B201">
        <f>[4]p44!B201</f>
        <v>52400</v>
      </c>
    </row>
    <row r="202" spans="1:2" x14ac:dyDescent="0.2">
      <c r="A202" t="s">
        <v>371</v>
      </c>
      <c r="B202">
        <f>[4]p44!B202</f>
        <v>127341630</v>
      </c>
    </row>
    <row r="203" spans="1:2" x14ac:dyDescent="0.2">
      <c r="A203" t="s">
        <v>372</v>
      </c>
      <c r="B203">
        <f>[4]p44!B203</f>
        <v>2430.1842527859112</v>
      </c>
    </row>
    <row r="204" spans="1:2" x14ac:dyDescent="0.2">
      <c r="A204" t="s">
        <v>373</v>
      </c>
      <c r="B204">
        <f>[4]p44!B204</f>
        <v>0</v>
      </c>
    </row>
    <row r="205" spans="1:2" x14ac:dyDescent="0.2">
      <c r="A205" t="s">
        <v>374</v>
      </c>
      <c r="B205">
        <f>[4]p44!B205</f>
        <v>0</v>
      </c>
    </row>
    <row r="206" spans="1:2" x14ac:dyDescent="0.2">
      <c r="A206" t="s">
        <v>375</v>
      </c>
      <c r="B206">
        <f>[4]p44!B206</f>
        <v>0</v>
      </c>
    </row>
    <row r="207" spans="1:2" x14ac:dyDescent="0.2">
      <c r="A207" t="s">
        <v>376</v>
      </c>
      <c r="B207">
        <f>[4]p44!B207</f>
        <v>193177</v>
      </c>
    </row>
    <row r="208" spans="1:2" x14ac:dyDescent="0.2">
      <c r="A208" t="s">
        <v>377</v>
      </c>
      <c r="B208">
        <f>[4]p44!B208</f>
        <v>360597</v>
      </c>
    </row>
    <row r="209" spans="1:2" x14ac:dyDescent="0.2">
      <c r="A209" t="s">
        <v>378</v>
      </c>
      <c r="B209">
        <f>[4]p44!B209</f>
        <v>0</v>
      </c>
    </row>
    <row r="210" spans="1:2" x14ac:dyDescent="0.2">
      <c r="A210" t="s">
        <v>379</v>
      </c>
      <c r="B210">
        <f>[4]p44!B210</f>
        <v>0</v>
      </c>
    </row>
    <row r="211" spans="1:2" x14ac:dyDescent="0.2">
      <c r="A211" t="s">
        <v>380</v>
      </c>
      <c r="B211">
        <f>[4]p44!B211</f>
        <v>732899.4</v>
      </c>
    </row>
    <row r="212" spans="1:2" x14ac:dyDescent="0.2">
      <c r="A212" t="s">
        <v>381</v>
      </c>
      <c r="B212">
        <f>[4]p44!B212</f>
        <v>1223456</v>
      </c>
    </row>
    <row r="213" spans="1:2" x14ac:dyDescent="0.2">
      <c r="A213" t="s">
        <v>382</v>
      </c>
      <c r="B213">
        <f>[4]p44!B213</f>
        <v>37187467.941492379</v>
      </c>
    </row>
    <row r="214" spans="1:2" x14ac:dyDescent="0.2">
      <c r="A214" t="s">
        <v>137</v>
      </c>
      <c r="B214">
        <f>[4]p44!B214</f>
        <v>335860</v>
      </c>
    </row>
    <row r="215" spans="1:2" x14ac:dyDescent="0.2">
      <c r="A215" t="s">
        <v>383</v>
      </c>
      <c r="B215">
        <f>[4]p44!B215</f>
        <v>0</v>
      </c>
    </row>
    <row r="216" spans="1:2" x14ac:dyDescent="0.2">
      <c r="A216" t="s">
        <v>384</v>
      </c>
      <c r="B216">
        <f>[4]p44!B216</f>
        <v>37523327.941492379</v>
      </c>
    </row>
    <row r="217" spans="1:2" x14ac:dyDescent="0.2">
      <c r="A217" t="s">
        <v>385</v>
      </c>
      <c r="B217">
        <f>[4]p44!B217</f>
        <v>16223819</v>
      </c>
    </row>
    <row r="218" spans="1:2" x14ac:dyDescent="0.2">
      <c r="A218" t="s">
        <v>386</v>
      </c>
      <c r="B218">
        <f>[4]p44!B218</f>
        <v>1286673.3999999999</v>
      </c>
    </row>
    <row r="219" spans="1:2" x14ac:dyDescent="0.2">
      <c r="A219" t="s">
        <v>387</v>
      </c>
      <c r="B219">
        <f>[4]p44!B219</f>
        <v>4394572</v>
      </c>
    </row>
    <row r="220" spans="1:2" x14ac:dyDescent="0.2">
      <c r="A220" t="s">
        <v>388</v>
      </c>
      <c r="B220">
        <f>[4]p44!B220</f>
        <v>205047</v>
      </c>
    </row>
    <row r="221" spans="1:2" x14ac:dyDescent="0.2">
      <c r="A221" t="s">
        <v>145</v>
      </c>
      <c r="B221">
        <f>[4]p44!B221</f>
        <v>3500000</v>
      </c>
    </row>
    <row r="222" spans="1:2" x14ac:dyDescent="0.2">
      <c r="A222" t="s">
        <v>146</v>
      </c>
      <c r="B222">
        <f>[4]p44!B222</f>
        <v>1352785</v>
      </c>
    </row>
    <row r="223" spans="1:2" x14ac:dyDescent="0.2">
      <c r="A223" t="s">
        <v>389</v>
      </c>
      <c r="B223">
        <f>[4]p44!B223</f>
        <v>219566</v>
      </c>
    </row>
    <row r="224" spans="1:2" x14ac:dyDescent="0.2">
      <c r="A224" t="s">
        <v>390</v>
      </c>
      <c r="B224">
        <f>[4]p44!B224</f>
        <v>0</v>
      </c>
    </row>
    <row r="225" spans="1:2" x14ac:dyDescent="0.2">
      <c r="A225" t="s">
        <v>391</v>
      </c>
      <c r="B225">
        <f>[4]p44!B225</f>
        <v>0</v>
      </c>
    </row>
    <row r="226" spans="1:2" x14ac:dyDescent="0.2">
      <c r="A226" t="s">
        <v>392</v>
      </c>
      <c r="B226">
        <f>[4]p44!B226</f>
        <v>2800000</v>
      </c>
    </row>
    <row r="227" spans="1:2" x14ac:dyDescent="0.2">
      <c r="A227" t="s">
        <v>152</v>
      </c>
      <c r="B227">
        <f>[4]p44!B227</f>
        <v>160000</v>
      </c>
    </row>
    <row r="228" spans="1:2" x14ac:dyDescent="0.2">
      <c r="A228" t="s">
        <v>393</v>
      </c>
      <c r="B228">
        <f>[4]p44!B228</f>
        <v>0</v>
      </c>
    </row>
    <row r="229" spans="1:2" x14ac:dyDescent="0.2">
      <c r="A229" t="s">
        <v>394</v>
      </c>
      <c r="B229">
        <f>[4]p44!B229</f>
        <v>263752</v>
      </c>
    </row>
    <row r="230" spans="1:2" x14ac:dyDescent="0.2">
      <c r="A230" t="s">
        <v>395</v>
      </c>
      <c r="B230">
        <f>[4]p44!B230</f>
        <v>2215630.513325463</v>
      </c>
    </row>
    <row r="231" spans="1:2" x14ac:dyDescent="0.2">
      <c r="A231" t="s">
        <v>396</v>
      </c>
      <c r="B231">
        <f>[4]p44!B231</f>
        <v>32621844.913325462</v>
      </c>
    </row>
    <row r="232" spans="1:2" x14ac:dyDescent="0.2">
      <c r="A232" t="s">
        <v>397</v>
      </c>
      <c r="B232">
        <f>[4]p44!B232</f>
        <v>4901483.0281669162</v>
      </c>
    </row>
    <row r="233" spans="1:2" x14ac:dyDescent="0.2">
      <c r="A233" t="s">
        <v>398</v>
      </c>
      <c r="B233">
        <f>[4]p44!B233</f>
        <v>1666504</v>
      </c>
    </row>
    <row r="234" spans="1:2" x14ac:dyDescent="0.2">
      <c r="A234" t="s">
        <v>243</v>
      </c>
      <c r="B234">
        <f>[4]p44!B234</f>
        <v>3234979.0281669162</v>
      </c>
    </row>
    <row r="235" spans="1:2" x14ac:dyDescent="0.2">
      <c r="A235" t="s">
        <v>399</v>
      </c>
      <c r="B235">
        <f>[4]p44!B235</f>
        <v>6250000</v>
      </c>
    </row>
    <row r="236" spans="1:2" x14ac:dyDescent="0.2">
      <c r="A236" t="s">
        <v>400</v>
      </c>
      <c r="B236">
        <f>[4]p44!B236</f>
        <v>11666666.666666668</v>
      </c>
    </row>
    <row r="237" spans="1:2" x14ac:dyDescent="0.2">
      <c r="A237" t="s">
        <v>401</v>
      </c>
      <c r="B237">
        <f>[4]p44!B237</f>
        <v>10000000</v>
      </c>
    </row>
    <row r="238" spans="1:2" x14ac:dyDescent="0.2">
      <c r="A238" t="s">
        <v>402</v>
      </c>
      <c r="B238">
        <f>[4]p44!B238</f>
        <v>400</v>
      </c>
    </row>
    <row r="239" spans="1:2" x14ac:dyDescent="0.2">
      <c r="A239" t="s">
        <v>403</v>
      </c>
      <c r="B239">
        <f>[4]p44!B239</f>
        <v>300</v>
      </c>
    </row>
    <row r="240" spans="1:2" x14ac:dyDescent="0.2">
      <c r="A240" t="s">
        <v>404</v>
      </c>
      <c r="B240">
        <f>[4]p44!B240</f>
        <v>1000</v>
      </c>
    </row>
    <row r="241" spans="1:2" x14ac:dyDescent="0.2">
      <c r="A241" t="s">
        <v>405</v>
      </c>
      <c r="B241">
        <f>[4]p44!B241</f>
        <v>1.4</v>
      </c>
    </row>
    <row r="242" spans="1:2" x14ac:dyDescent="0.2">
      <c r="A242" t="s">
        <v>406</v>
      </c>
      <c r="B242">
        <f>[4]p44!B242</f>
        <v>2.66</v>
      </c>
    </row>
    <row r="243" spans="1:2" x14ac:dyDescent="0.2">
      <c r="A243" t="s">
        <v>407</v>
      </c>
      <c r="B243">
        <f>[4]p44!B243</f>
        <v>46704615</v>
      </c>
    </row>
    <row r="244" spans="1:2" x14ac:dyDescent="0.2">
      <c r="A244" t="s">
        <v>408</v>
      </c>
      <c r="B244">
        <f>[4]p44!B244</f>
        <v>9752234</v>
      </c>
    </row>
    <row r="245" spans="1:2" x14ac:dyDescent="0.2">
      <c r="A245" t="s">
        <v>409</v>
      </c>
      <c r="B245">
        <f>[4]p44!B245</f>
        <v>55000</v>
      </c>
    </row>
    <row r="246" spans="1:2" x14ac:dyDescent="0.2">
      <c r="A246" t="s">
        <v>410</v>
      </c>
      <c r="B246">
        <f>[4]p44!B246</f>
        <v>0</v>
      </c>
    </row>
    <row r="247" spans="1:2" x14ac:dyDescent="0.2">
      <c r="A247" t="s">
        <v>411</v>
      </c>
      <c r="B247">
        <f>[4]p44!B247</f>
        <v>5.4</v>
      </c>
    </row>
    <row r="248" spans="1:2" x14ac:dyDescent="0.2">
      <c r="A248" t="s">
        <v>412</v>
      </c>
      <c r="B248">
        <f>[4]p44!B248</f>
        <v>5.4</v>
      </c>
    </row>
    <row r="249" spans="1:2" x14ac:dyDescent="0.2">
      <c r="A249" t="s">
        <v>413</v>
      </c>
      <c r="B249">
        <f>[4]p44!B249</f>
        <v>0</v>
      </c>
    </row>
    <row r="250" spans="1:2" x14ac:dyDescent="0.2">
      <c r="A250" t="s">
        <v>414</v>
      </c>
      <c r="B250">
        <f>[4]p44!B250</f>
        <v>0</v>
      </c>
    </row>
    <row r="251" spans="1:2" x14ac:dyDescent="0.2">
      <c r="A251" t="s">
        <v>415</v>
      </c>
      <c r="B251">
        <f>[4]p44!B251</f>
        <v>0</v>
      </c>
    </row>
    <row r="252" spans="1:2" x14ac:dyDescent="0.2">
      <c r="A252" t="s">
        <v>416</v>
      </c>
      <c r="B252">
        <f>[4]p44!B252</f>
        <v>0</v>
      </c>
    </row>
    <row r="253" spans="1:2" x14ac:dyDescent="0.2">
      <c r="A253" t="s">
        <v>417</v>
      </c>
      <c r="B253">
        <f>[4]p44!B253</f>
        <v>0</v>
      </c>
    </row>
    <row r="254" spans="1:2" x14ac:dyDescent="0.2">
      <c r="A254" t="s">
        <v>418</v>
      </c>
      <c r="B254">
        <f>[4]p44!B254</f>
        <v>0</v>
      </c>
    </row>
    <row r="255" spans="1:2" x14ac:dyDescent="0.2">
      <c r="A255" t="s">
        <v>419</v>
      </c>
      <c r="B255">
        <f>[4]p44!B255</f>
        <v>0</v>
      </c>
    </row>
    <row r="256" spans="1:2" x14ac:dyDescent="0.2">
      <c r="A256" t="s">
        <v>420</v>
      </c>
      <c r="B256">
        <f>[4]p44!B256</f>
        <v>0</v>
      </c>
    </row>
    <row r="257" spans="1:2" x14ac:dyDescent="0.2">
      <c r="A257" t="s">
        <v>421</v>
      </c>
      <c r="B257">
        <f>[4]p44!B257</f>
        <v>0</v>
      </c>
    </row>
    <row r="258" spans="1:2" x14ac:dyDescent="0.2">
      <c r="A258" t="s">
        <v>422</v>
      </c>
      <c r="B258">
        <f>[4]p44!B258</f>
        <v>0</v>
      </c>
    </row>
    <row r="259" spans="1:2" x14ac:dyDescent="0.2">
      <c r="A259" t="s">
        <v>423</v>
      </c>
      <c r="B259">
        <f>[4]p44!B259</f>
        <v>5</v>
      </c>
    </row>
    <row r="260" spans="1:2" x14ac:dyDescent="0.2">
      <c r="A260" t="s">
        <v>1065</v>
      </c>
      <c r="B260">
        <f>[4]p44!B260</f>
        <v>15.833371757813612</v>
      </c>
    </row>
    <row r="261" spans="1:2" x14ac:dyDescent="0.2">
      <c r="A261" t="s">
        <v>1066</v>
      </c>
      <c r="B261">
        <f>[4]p44!B261</f>
        <v>20.385918952643411</v>
      </c>
    </row>
    <row r="262" spans="1:2" x14ac:dyDescent="0.2">
      <c r="A262" t="s">
        <v>227</v>
      </c>
      <c r="B262">
        <f>[4]p44!B262</f>
        <v>90</v>
      </c>
    </row>
    <row r="263" spans="1:2" x14ac:dyDescent="0.2">
      <c r="A263" t="s">
        <v>228</v>
      </c>
      <c r="B263">
        <f>[4]p44!B263</f>
        <v>89</v>
      </c>
    </row>
    <row r="264" spans="1:2" x14ac:dyDescent="0.2">
      <c r="A264" t="s">
        <v>346</v>
      </c>
      <c r="B264">
        <f>[4]p44!B264</f>
        <v>353137</v>
      </c>
    </row>
    <row r="265" spans="1:2" x14ac:dyDescent="0.2">
      <c r="A265" t="s">
        <v>355</v>
      </c>
      <c r="B265">
        <f>[4]p44!B265</f>
        <v>354816</v>
      </c>
    </row>
    <row r="266" spans="1:2" x14ac:dyDescent="0.2">
      <c r="A266" t="s">
        <v>338</v>
      </c>
      <c r="B266">
        <f>[4]p44!B266</f>
        <v>5</v>
      </c>
    </row>
    <row r="267" spans="1:2" x14ac:dyDescent="0.2">
      <c r="A267" t="s">
        <v>339</v>
      </c>
      <c r="B267">
        <f>[4]p44!B267</f>
        <v>1</v>
      </c>
    </row>
    <row r="268" spans="1:2" x14ac:dyDescent="0.2">
      <c r="A268" t="s">
        <v>1067</v>
      </c>
      <c r="B268">
        <f>[4]p44!B268</f>
        <v>1271293.2</v>
      </c>
    </row>
    <row r="269" spans="1:2" x14ac:dyDescent="0.2">
      <c r="A269" t="s">
        <v>1068</v>
      </c>
      <c r="B269">
        <f>[4]p44!B269</f>
        <v>1330560</v>
      </c>
    </row>
    <row r="270" spans="1:2" x14ac:dyDescent="0.2">
      <c r="A270" t="s">
        <v>1069</v>
      </c>
      <c r="B270">
        <f>[4]p44!B270</f>
        <v>3293531.9039695673</v>
      </c>
    </row>
    <row r="271" spans="1:2" x14ac:dyDescent="0.2">
      <c r="A271" t="s">
        <v>1070</v>
      </c>
      <c r="B271">
        <f>[4]p44!B271</f>
        <v>0.87918580977379224</v>
      </c>
    </row>
    <row r="272" spans="1:2" x14ac:dyDescent="0.2">
      <c r="A272" t="s">
        <v>1071</v>
      </c>
      <c r="B272">
        <f>[4]p44!B272</f>
        <v>0.83081293893742436</v>
      </c>
    </row>
    <row r="273" spans="1:2" x14ac:dyDescent="0.2">
      <c r="A273" t="s">
        <v>1072</v>
      </c>
      <c r="B273">
        <f>[4]p44!B273</f>
        <v>0.8853921554166152</v>
      </c>
    </row>
    <row r="274" spans="1:2" x14ac:dyDescent="0.2">
      <c r="A274" t="s">
        <v>1073</v>
      </c>
      <c r="B274">
        <f>[4]p44!B274</f>
        <v>0.71922172093280168</v>
      </c>
    </row>
    <row r="275" spans="1:2" x14ac:dyDescent="0.2">
      <c r="A275" t="s">
        <v>1087</v>
      </c>
      <c r="B275">
        <f>[4]p44!B275</f>
        <v>0.89223711767454761</v>
      </c>
    </row>
    <row r="276" spans="1:2" x14ac:dyDescent="0.2">
      <c r="A276" t="s">
        <v>1088</v>
      </c>
      <c r="B276">
        <f>[4]p44!B276</f>
        <v>0.72256175105864828</v>
      </c>
    </row>
    <row r="277" spans="1:2" x14ac:dyDescent="0.2">
      <c r="A277" t="s">
        <v>1091</v>
      </c>
      <c r="B277">
        <f>[4]p44!B277</f>
        <v>4664647.0281669162</v>
      </c>
    </row>
    <row r="278" spans="1:2" x14ac:dyDescent="0.2">
      <c r="A278" t="s">
        <v>1092</v>
      </c>
      <c r="B278">
        <f>[4]p44!B278</f>
        <v>1.5823866891905163</v>
      </c>
    </row>
    <row r="279" spans="1:2" x14ac:dyDescent="0.2">
      <c r="A279" t="s">
        <v>1093</v>
      </c>
      <c r="B279">
        <f>[4]p44!B279</f>
        <v>0.61276132494569846</v>
      </c>
    </row>
    <row r="280" spans="1:2" x14ac:dyDescent="0.2">
      <c r="A280" t="s">
        <v>1094</v>
      </c>
      <c r="B280">
        <f>[4]p44!B280</f>
        <v>0.3872386750543016</v>
      </c>
    </row>
    <row r="281" spans="1:2" x14ac:dyDescent="0.2">
      <c r="A281" t="s">
        <v>1099</v>
      </c>
      <c r="B281">
        <f>[4]p44!B281</f>
        <v>7.0223999999999995E-2</v>
      </c>
    </row>
    <row r="282" spans="1:2" x14ac:dyDescent="0.2">
      <c r="A282" t="s">
        <v>1100</v>
      </c>
      <c r="B282">
        <f>[4]p44!B282</f>
        <v>0.12373580033785775</v>
      </c>
    </row>
    <row r="283" spans="1:2" x14ac:dyDescent="0.2">
      <c r="A283" t="s">
        <v>1095</v>
      </c>
      <c r="B283">
        <f>[4]p44!B283</f>
        <v>36952381</v>
      </c>
    </row>
    <row r="284" spans="1:2" x14ac:dyDescent="0.2">
      <c r="A284" t="s">
        <v>1096</v>
      </c>
      <c r="B284">
        <f>[4]p44!B284</f>
        <v>23352307.784453947</v>
      </c>
    </row>
    <row r="285" spans="1:2" x14ac:dyDescent="0.2">
      <c r="A285" t="s">
        <v>1097</v>
      </c>
      <c r="B285">
        <f>[4]p44!B285</f>
        <v>1371115.1241973487</v>
      </c>
    </row>
    <row r="286" spans="1:2" x14ac:dyDescent="0.2">
      <c r="A286" t="s">
        <v>1101</v>
      </c>
      <c r="B286">
        <f>[4]p44!B286</f>
        <v>2000000</v>
      </c>
    </row>
    <row r="287" spans="1:2" x14ac:dyDescent="0.2">
      <c r="A287" t="s">
        <v>1102</v>
      </c>
      <c r="B287">
        <f>[4]p44!B287</f>
        <v>0</v>
      </c>
    </row>
    <row r="288" spans="1:2" x14ac:dyDescent="0.2">
      <c r="A288" t="s">
        <v>1103</v>
      </c>
      <c r="B288">
        <f>[4]p44!B288</f>
        <v>0</v>
      </c>
    </row>
    <row r="289" spans="1:2" x14ac:dyDescent="0.2">
      <c r="A289" t="s">
        <v>1069</v>
      </c>
      <c r="B289">
        <f>[4]p44!B289</f>
        <v>3293531.9039695673</v>
      </c>
    </row>
    <row r="290" spans="1:2" x14ac:dyDescent="0.2">
      <c r="A290" t="s">
        <v>508</v>
      </c>
      <c r="B290">
        <f>[4]p44!B290</f>
        <v>9.0945838662602363E-2</v>
      </c>
    </row>
    <row r="291" spans="1:2" x14ac:dyDescent="0.2">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1199</v>
      </c>
    </row>
    <row r="2" spans="1:11" x14ac:dyDescent="0.2">
      <c r="A2">
        <v>45</v>
      </c>
      <c r="B2" t="s">
        <v>176</v>
      </c>
      <c r="C2" t="s">
        <v>177</v>
      </c>
      <c r="D2" t="s">
        <v>178</v>
      </c>
      <c r="E2" t="s">
        <v>8</v>
      </c>
      <c r="F2" t="s">
        <v>179</v>
      </c>
      <c r="G2" t="s">
        <v>10</v>
      </c>
      <c r="H2" t="s">
        <v>180</v>
      </c>
    </row>
    <row r="3" spans="1:11" x14ac:dyDescent="0.2">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
      <c r="A5" t="s">
        <v>183</v>
      </c>
      <c r="B5">
        <f>[4]p45!B5</f>
        <v>0</v>
      </c>
      <c r="C5">
        <f>[4]p45!C5</f>
        <v>0</v>
      </c>
      <c r="D5">
        <f>[4]p45!D5</f>
        <v>0</v>
      </c>
      <c r="E5">
        <f>[4]p45!E5</f>
        <v>0</v>
      </c>
      <c r="F5">
        <f>[4]p45!F5</f>
        <v>262094</v>
      </c>
      <c r="G5">
        <f>[4]p45!G5</f>
        <v>0</v>
      </c>
      <c r="H5">
        <f>[4]p45!H5</f>
        <v>0</v>
      </c>
      <c r="I5">
        <f>[4]p45!I5</f>
        <v>0</v>
      </c>
      <c r="J5">
        <f>[4]p45!J5</f>
        <v>0</v>
      </c>
      <c r="K5">
        <f>[4]p45!K5</f>
        <v>0</v>
      </c>
    </row>
    <row r="6" spans="1:11" x14ac:dyDescent="0.2">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
      <c r="A7" t="s">
        <v>185</v>
      </c>
      <c r="B7">
        <f>[4]p45!B7</f>
        <v>0</v>
      </c>
      <c r="C7">
        <f>[4]p45!C7</f>
        <v>0</v>
      </c>
      <c r="D7">
        <f>[4]p45!D7</f>
        <v>0</v>
      </c>
      <c r="E7">
        <f>[4]p45!E7</f>
        <v>0</v>
      </c>
      <c r="F7">
        <f>[4]p45!F7</f>
        <v>1490910</v>
      </c>
      <c r="G7">
        <f>[4]p45!G7</f>
        <v>0</v>
      </c>
      <c r="H7">
        <f>[4]p45!H7</f>
        <v>0</v>
      </c>
      <c r="I7">
        <f>[4]p45!I7</f>
        <v>0</v>
      </c>
      <c r="J7">
        <f>[4]p45!J7</f>
        <v>0</v>
      </c>
      <c r="K7">
        <f>[4]p45!K7</f>
        <v>0</v>
      </c>
    </row>
    <row r="8" spans="1:11" x14ac:dyDescent="0.2">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2">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2">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2">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2">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2">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2">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2">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2">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2">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2">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2">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2">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2">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2">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2">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2">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2">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2">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5" thickBot="1" x14ac:dyDescent="0.25">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x14ac:dyDescent="0.2">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2">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x14ac:dyDescent="0.2">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x14ac:dyDescent="0.2">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x14ac:dyDescent="0.2">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x14ac:dyDescent="0.2">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x14ac:dyDescent="0.2">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x14ac:dyDescent="0.2">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2">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2">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2">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2">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
      <c r="A76" t="s">
        <v>437</v>
      </c>
      <c r="B76">
        <f>[4]p45!B76</f>
        <v>0</v>
      </c>
      <c r="C76">
        <f>[4]p45!C76</f>
        <v>0</v>
      </c>
      <c r="D76">
        <f>[4]p45!D76</f>
        <v>0</v>
      </c>
      <c r="E76">
        <f>[4]p45!E76</f>
        <v>0</v>
      </c>
      <c r="F76">
        <f>[4]p45!F76</f>
        <v>0</v>
      </c>
      <c r="G76">
        <f>[4]p45!G76</f>
        <v>0</v>
      </c>
      <c r="H76">
        <f>[4]p45!H76</f>
        <v>0</v>
      </c>
      <c r="I76">
        <f>[4]p45!I76</f>
        <v>0</v>
      </c>
      <c r="J76">
        <f>[4]p45!J76</f>
        <v>0</v>
      </c>
      <c r="K76">
        <f>[4]p45!K76</f>
        <v>0</v>
      </c>
    </row>
    <row r="77" spans="1:13" ht="13.5" thickBot="1" x14ac:dyDescent="0.25">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2">
      <c r="A78" t="s">
        <v>247</v>
      </c>
      <c r="B78">
        <f>[4]p45!B78</f>
        <v>1</v>
      </c>
    </row>
    <row r="79" spans="1:13" x14ac:dyDescent="0.2">
      <c r="A79" t="s">
        <v>248</v>
      </c>
      <c r="B79">
        <f>[4]p45!B79</f>
        <v>55000</v>
      </c>
    </row>
    <row r="80" spans="1:13" x14ac:dyDescent="0.2">
      <c r="A80" t="s">
        <v>249</v>
      </c>
      <c r="B80">
        <f>[4]p45!B80</f>
        <v>55000</v>
      </c>
    </row>
    <row r="81" spans="1:2" x14ac:dyDescent="0.2">
      <c r="A81" t="s">
        <v>250</v>
      </c>
      <c r="B81">
        <f>[4]p45!B81</f>
        <v>0</v>
      </c>
    </row>
    <row r="82" spans="1:2" x14ac:dyDescent="0.2">
      <c r="A82" t="s">
        <v>251</v>
      </c>
      <c r="B82">
        <f>[4]p45!B82</f>
        <v>0</v>
      </c>
    </row>
    <row r="83" spans="1:2" x14ac:dyDescent="0.2">
      <c r="A83" t="s">
        <v>252</v>
      </c>
      <c r="B83">
        <f>[4]p45!B83</f>
        <v>0</v>
      </c>
    </row>
    <row r="84" spans="1:2" x14ac:dyDescent="0.2">
      <c r="A84" t="s">
        <v>253</v>
      </c>
      <c r="B84">
        <f>[4]p45!B84</f>
        <v>0</v>
      </c>
    </row>
    <row r="85" spans="1:2" x14ac:dyDescent="0.2">
      <c r="A85" t="s">
        <v>254</v>
      </c>
      <c r="B85">
        <f>[4]p45!B85</f>
        <v>62048</v>
      </c>
    </row>
    <row r="86" spans="1:2" x14ac:dyDescent="0.2">
      <c r="A86" t="s">
        <v>255</v>
      </c>
      <c r="B86">
        <f>[4]p45!B86</f>
        <v>27059</v>
      </c>
    </row>
    <row r="87" spans="1:2" x14ac:dyDescent="0.2">
      <c r="A87" t="s">
        <v>256</v>
      </c>
      <c r="B87">
        <f>[4]p45!B87</f>
        <v>20336</v>
      </c>
    </row>
    <row r="88" spans="1:2" x14ac:dyDescent="0.2">
      <c r="A88" t="s">
        <v>257</v>
      </c>
      <c r="B88">
        <f>[4]p45!B88</f>
        <v>49697</v>
      </c>
    </row>
    <row r="89" spans="1:2" x14ac:dyDescent="0.2">
      <c r="A89" t="s">
        <v>258</v>
      </c>
      <c r="B89">
        <f>[4]p45!B89</f>
        <v>52644</v>
      </c>
    </row>
    <row r="90" spans="1:2" x14ac:dyDescent="0.2">
      <c r="A90" t="s">
        <v>259</v>
      </c>
      <c r="B90">
        <f>[4]p45!B90</f>
        <v>128771</v>
      </c>
    </row>
    <row r="91" spans="1:2" x14ac:dyDescent="0.2">
      <c r="A91" t="s">
        <v>260</v>
      </c>
      <c r="B91">
        <f>[4]p45!B91</f>
        <v>62048</v>
      </c>
    </row>
    <row r="92" spans="1:2" x14ac:dyDescent="0.2">
      <c r="A92" t="s">
        <v>261</v>
      </c>
      <c r="B92">
        <f>[4]p45!B92</f>
        <v>27059</v>
      </c>
    </row>
    <row r="93" spans="1:2" x14ac:dyDescent="0.2">
      <c r="A93" t="s">
        <v>262</v>
      </c>
      <c r="B93">
        <f>[4]p45!B93</f>
        <v>20336</v>
      </c>
    </row>
    <row r="94" spans="1:2" x14ac:dyDescent="0.2">
      <c r="A94" t="s">
        <v>263</v>
      </c>
      <c r="B94">
        <f>[4]p45!B94</f>
        <v>49697</v>
      </c>
    </row>
    <row r="95" spans="1:2" x14ac:dyDescent="0.2">
      <c r="A95" t="s">
        <v>264</v>
      </c>
      <c r="B95">
        <f>[4]p45!B95</f>
        <v>52644</v>
      </c>
    </row>
    <row r="96" spans="1:2" x14ac:dyDescent="0.2">
      <c r="A96" t="s">
        <v>265</v>
      </c>
      <c r="B96">
        <f>[4]p45!B96</f>
        <v>128771</v>
      </c>
    </row>
    <row r="97" spans="1:2" x14ac:dyDescent="0.2">
      <c r="A97" t="s">
        <v>266</v>
      </c>
      <c r="B97">
        <f>[4]p45!B97</f>
        <v>0</v>
      </c>
    </row>
    <row r="98" spans="1:2" x14ac:dyDescent="0.2">
      <c r="A98" t="s">
        <v>267</v>
      </c>
      <c r="B98">
        <f>[4]p45!B98</f>
        <v>0</v>
      </c>
    </row>
    <row r="99" spans="1:2" x14ac:dyDescent="0.2">
      <c r="A99" t="s">
        <v>268</v>
      </c>
      <c r="B99">
        <f>[4]p45!B99</f>
        <v>0</v>
      </c>
    </row>
    <row r="100" spans="1:2" x14ac:dyDescent="0.2">
      <c r="A100" t="s">
        <v>269</v>
      </c>
      <c r="B100">
        <f>[4]p45!B100</f>
        <v>0</v>
      </c>
    </row>
    <row r="101" spans="1:2" x14ac:dyDescent="0.2">
      <c r="A101" t="s">
        <v>270</v>
      </c>
      <c r="B101">
        <f>[4]p45!B101</f>
        <v>0</v>
      </c>
    </row>
    <row r="102" spans="1:2" x14ac:dyDescent="0.2">
      <c r="A102" t="s">
        <v>271</v>
      </c>
      <c r="B102">
        <f>[4]p45!B102</f>
        <v>0</v>
      </c>
    </row>
    <row r="103" spans="1:2" x14ac:dyDescent="0.2">
      <c r="A103" t="s">
        <v>272</v>
      </c>
      <c r="B103">
        <f>[4]p45!B103</f>
        <v>258372088.08417732</v>
      </c>
    </row>
    <row r="104" spans="1:2" x14ac:dyDescent="0.2">
      <c r="A104" t="s">
        <v>273</v>
      </c>
      <c r="B104">
        <f>[4]p45!B104</f>
        <v>10883430.389942408</v>
      </c>
    </row>
    <row r="105" spans="1:2" x14ac:dyDescent="0.2">
      <c r="A105" t="s">
        <v>274</v>
      </c>
      <c r="B105">
        <f>[4]p45!B105</f>
        <v>6735947.7345542591</v>
      </c>
    </row>
    <row r="106" spans="1:2" x14ac:dyDescent="0.2">
      <c r="A106" t="s">
        <v>275</v>
      </c>
      <c r="B106">
        <f>[4]p45!B106</f>
        <v>1552062.6363685403</v>
      </c>
    </row>
    <row r="107" spans="1:2" x14ac:dyDescent="0.2">
      <c r="A107" t="s">
        <v>276</v>
      </c>
      <c r="B107">
        <f>[4]p45!B107</f>
        <v>2540880.192681747</v>
      </c>
    </row>
    <row r="108" spans="1:2" x14ac:dyDescent="0.2">
      <c r="A108" t="s">
        <v>277</v>
      </c>
      <c r="B108">
        <f>[4]p45!B108</f>
        <v>5605844.2991189705</v>
      </c>
    </row>
    <row r="109" spans="1:2" x14ac:dyDescent="0.2">
      <c r="A109" t="s">
        <v>278</v>
      </c>
      <c r="B109">
        <f>[4]p45!B109</f>
        <v>2049.3903196651172</v>
      </c>
    </row>
    <row r="110" spans="1:2" x14ac:dyDescent="0.2">
      <c r="A110" t="s">
        <v>279</v>
      </c>
      <c r="B110">
        <f>[4]p45!B110</f>
        <v>289.87594581866682</v>
      </c>
    </row>
    <row r="111" spans="1:2" x14ac:dyDescent="0.2">
      <c r="A111" t="s">
        <v>280</v>
      </c>
      <c r="B111">
        <f>[4]p45!B111</f>
        <v>141.5673223765582</v>
      </c>
    </row>
    <row r="112" spans="1:2" x14ac:dyDescent="0.2">
      <c r="A112" t="s">
        <v>281</v>
      </c>
      <c r="B112">
        <f>[4]p45!B112</f>
        <v>14.653572379729207</v>
      </c>
    </row>
    <row r="113" spans="1:2" x14ac:dyDescent="0.2">
      <c r="A113" t="s">
        <v>282</v>
      </c>
      <c r="B113">
        <f>[4]p45!B113</f>
        <v>17.278092805949363</v>
      </c>
    </row>
    <row r="114" spans="1:2" x14ac:dyDescent="0.2">
      <c r="A114" t="s">
        <v>283</v>
      </c>
      <c r="B114">
        <f>[4]p45!B114</f>
        <v>22.171003551834634</v>
      </c>
    </row>
    <row r="115" spans="1:2" x14ac:dyDescent="0.2">
      <c r="A115" t="s">
        <v>284</v>
      </c>
      <c r="B115">
        <f>[4]p45!B115</f>
        <v>11999970</v>
      </c>
    </row>
    <row r="116" spans="1:2" x14ac:dyDescent="0.2">
      <c r="A116" t="s">
        <v>285</v>
      </c>
      <c r="B116">
        <f>[4]p45!B116</f>
        <v>650005.19999999995</v>
      </c>
    </row>
    <row r="117" spans="1:2" x14ac:dyDescent="0.2">
      <c r="A117" t="s">
        <v>286</v>
      </c>
      <c r="B117">
        <f>[4]p45!B117</f>
        <v>650002.5</v>
      </c>
    </row>
    <row r="118" spans="1:2" x14ac:dyDescent="0.2">
      <c r="A118" t="s">
        <v>287</v>
      </c>
      <c r="B118">
        <f>[4]p45!B118</f>
        <v>199999.69</v>
      </c>
    </row>
    <row r="119" spans="1:2" x14ac:dyDescent="0.2">
      <c r="A119" t="s">
        <v>288</v>
      </c>
      <c r="B119">
        <f>[4]p45!B119</f>
        <v>300000.13</v>
      </c>
    </row>
    <row r="120" spans="1:2" x14ac:dyDescent="0.2">
      <c r="A120" t="s">
        <v>289</v>
      </c>
      <c r="B120">
        <f>[4]p45!B120</f>
        <v>1000000</v>
      </c>
    </row>
    <row r="121" spans="1:2" x14ac:dyDescent="0.2">
      <c r="A121" t="s">
        <v>290</v>
      </c>
      <c r="B121">
        <f>[4]p45!B121</f>
        <v>23253487.927575957</v>
      </c>
    </row>
    <row r="122" spans="1:2" x14ac:dyDescent="0.2">
      <c r="A122" t="s">
        <v>291</v>
      </c>
      <c r="B122">
        <f>[4]p45!B122</f>
        <v>750956.69690602599</v>
      </c>
    </row>
    <row r="123" spans="1:2" x14ac:dyDescent="0.2">
      <c r="A123" t="s">
        <v>292</v>
      </c>
      <c r="B123">
        <f>[4]p45!B123</f>
        <v>619707.19157899183</v>
      </c>
    </row>
    <row r="124" spans="1:2" x14ac:dyDescent="0.2">
      <c r="A124" t="s">
        <v>293</v>
      </c>
      <c r="B124">
        <f>[4]p45!B124</f>
        <v>0</v>
      </c>
    </row>
    <row r="125" spans="1:2" x14ac:dyDescent="0.2">
      <c r="A125" t="s">
        <v>294</v>
      </c>
      <c r="B125">
        <f>[4]p45!B125</f>
        <v>0</v>
      </c>
    </row>
    <row r="126" spans="1:2" x14ac:dyDescent="0.2">
      <c r="A126" t="s">
        <v>295</v>
      </c>
      <c r="B126">
        <f>[4]p45!B126</f>
        <v>322336.04719934083</v>
      </c>
    </row>
    <row r="127" spans="1:2" x14ac:dyDescent="0.2">
      <c r="A127" t="s">
        <v>296</v>
      </c>
      <c r="B127">
        <f>[4]p45!B127</f>
        <v>55015</v>
      </c>
    </row>
    <row r="128" spans="1:2" x14ac:dyDescent="0.2">
      <c r="A128" t="s">
        <v>297</v>
      </c>
      <c r="B128">
        <f>[4]p45!B128</f>
        <v>15300</v>
      </c>
    </row>
    <row r="129" spans="1:2" x14ac:dyDescent="0.2">
      <c r="A129" t="s">
        <v>298</v>
      </c>
      <c r="B129">
        <f>[4]p45!B129</f>
        <v>14380</v>
      </c>
    </row>
    <row r="130" spans="1:2" x14ac:dyDescent="0.2">
      <c r="A130" t="s">
        <v>299</v>
      </c>
      <c r="B130">
        <f>[4]p45!B130</f>
        <v>51887</v>
      </c>
    </row>
    <row r="131" spans="1:2" x14ac:dyDescent="0.2">
      <c r="A131" t="s">
        <v>300</v>
      </c>
      <c r="B131">
        <f>[4]p45!B131</f>
        <v>59437</v>
      </c>
    </row>
    <row r="132" spans="1:2" x14ac:dyDescent="0.2">
      <c r="A132" t="s">
        <v>301</v>
      </c>
      <c r="B132">
        <f>[4]p45!B132</f>
        <v>139329</v>
      </c>
    </row>
    <row r="133" spans="1:2" x14ac:dyDescent="0.2">
      <c r="A133" t="s">
        <v>302</v>
      </c>
      <c r="B133">
        <f>[4]p45!B133</f>
        <v>55015</v>
      </c>
    </row>
    <row r="134" spans="1:2" x14ac:dyDescent="0.2">
      <c r="A134" t="s">
        <v>303</v>
      </c>
      <c r="B134">
        <f>[4]p45!B134</f>
        <v>15300</v>
      </c>
    </row>
    <row r="135" spans="1:2" x14ac:dyDescent="0.2">
      <c r="A135" t="s">
        <v>304</v>
      </c>
      <c r="B135">
        <f>[4]p45!B135</f>
        <v>14380</v>
      </c>
    </row>
    <row r="136" spans="1:2" x14ac:dyDescent="0.2">
      <c r="A136" t="s">
        <v>305</v>
      </c>
      <c r="B136">
        <f>[4]p45!B136</f>
        <v>51887</v>
      </c>
    </row>
    <row r="137" spans="1:2" x14ac:dyDescent="0.2">
      <c r="A137" t="s">
        <v>306</v>
      </c>
      <c r="B137">
        <f>[4]p45!B137</f>
        <v>59437</v>
      </c>
    </row>
    <row r="138" spans="1:2" x14ac:dyDescent="0.2">
      <c r="A138" t="s">
        <v>307</v>
      </c>
      <c r="B138">
        <f>[4]p45!B138</f>
        <v>139329</v>
      </c>
    </row>
    <row r="139" spans="1:2" x14ac:dyDescent="0.2">
      <c r="A139" t="s">
        <v>308</v>
      </c>
      <c r="B139">
        <f>[4]p45!B139</f>
        <v>0</v>
      </c>
    </row>
    <row r="140" spans="1:2" x14ac:dyDescent="0.2">
      <c r="A140" t="s">
        <v>309</v>
      </c>
      <c r="B140">
        <f>[4]p45!B140</f>
        <v>0</v>
      </c>
    </row>
    <row r="141" spans="1:2" x14ac:dyDescent="0.2">
      <c r="A141" t="s">
        <v>310</v>
      </c>
      <c r="B141">
        <f>[4]p45!B141</f>
        <v>0</v>
      </c>
    </row>
    <row r="142" spans="1:2" x14ac:dyDescent="0.2">
      <c r="A142" t="s">
        <v>311</v>
      </c>
      <c r="B142">
        <f>[4]p45!B142</f>
        <v>0</v>
      </c>
    </row>
    <row r="143" spans="1:2" x14ac:dyDescent="0.2">
      <c r="A143" t="s">
        <v>312</v>
      </c>
      <c r="B143">
        <f>[4]p45!B143</f>
        <v>0</v>
      </c>
    </row>
    <row r="144" spans="1:2" x14ac:dyDescent="0.2">
      <c r="A144" t="s">
        <v>313</v>
      </c>
      <c r="B144">
        <f>[4]p45!B144</f>
        <v>0</v>
      </c>
    </row>
    <row r="145" spans="1:2" x14ac:dyDescent="0.2">
      <c r="A145" t="s">
        <v>314</v>
      </c>
      <c r="B145">
        <f>[4]p45!B145</f>
        <v>352158047.53694421</v>
      </c>
    </row>
    <row r="146" spans="1:2" x14ac:dyDescent="0.2">
      <c r="A146" t="s">
        <v>315</v>
      </c>
      <c r="B146">
        <f>[4]p45!B146</f>
        <v>7308750.4321280727</v>
      </c>
    </row>
    <row r="147" spans="1:2" x14ac:dyDescent="0.2">
      <c r="A147" t="s">
        <v>316</v>
      </c>
      <c r="B147">
        <f>[4]p45!B147</f>
        <v>7212733.5146863898</v>
      </c>
    </row>
    <row r="148" spans="1:2" x14ac:dyDescent="0.2">
      <c r="A148" t="s">
        <v>317</v>
      </c>
      <c r="B148">
        <f>[4]p45!B148</f>
        <v>2131614.7382860985</v>
      </c>
    </row>
    <row r="149" spans="1:2" x14ac:dyDescent="0.2">
      <c r="A149" t="s">
        <v>318</v>
      </c>
      <c r="B149">
        <f>[4]p45!B149</f>
        <v>3407138.8190933033</v>
      </c>
    </row>
    <row r="150" spans="1:2" x14ac:dyDescent="0.2">
      <c r="A150" t="s">
        <v>319</v>
      </c>
      <c r="B150">
        <f>[4]p45!B150</f>
        <v>7760536.970751605</v>
      </c>
    </row>
    <row r="151" spans="1:2" x14ac:dyDescent="0.2">
      <c r="A151" t="s">
        <v>320</v>
      </c>
      <c r="B151">
        <f>[4]p45!B151</f>
        <v>2543.6570701673409</v>
      </c>
    </row>
    <row r="152" spans="1:2" x14ac:dyDescent="0.2">
      <c r="A152" t="s">
        <v>321</v>
      </c>
      <c r="B152">
        <f>[4]p45!B152</f>
        <v>372.33084672398553</v>
      </c>
    </row>
    <row r="153" spans="1:2" x14ac:dyDescent="0.2">
      <c r="A153" t="s">
        <v>322</v>
      </c>
      <c r="B153">
        <f>[4]p45!B153</f>
        <v>178.05599491171387</v>
      </c>
    </row>
    <row r="154" spans="1:2" x14ac:dyDescent="0.2">
      <c r="A154" t="s">
        <v>323</v>
      </c>
      <c r="B154">
        <f>[4]p45!B154</f>
        <v>19.539113744579094</v>
      </c>
    </row>
    <row r="155" spans="1:2" x14ac:dyDescent="0.2">
      <c r="A155" t="s">
        <v>324</v>
      </c>
      <c r="B155">
        <f>[4]p45!B155</f>
        <v>23.038656504802216</v>
      </c>
    </row>
    <row r="156" spans="1:2" x14ac:dyDescent="0.2">
      <c r="A156" t="s">
        <v>325</v>
      </c>
      <c r="B156">
        <f>[4]p45!B156</f>
        <v>28.862856335192674</v>
      </c>
    </row>
    <row r="157" spans="1:2" x14ac:dyDescent="0.2">
      <c r="A157" t="s">
        <v>326</v>
      </c>
      <c r="B157">
        <f>[4]p45!B157</f>
        <v>17000010</v>
      </c>
    </row>
    <row r="158" spans="1:2" x14ac:dyDescent="0.2">
      <c r="A158" t="s">
        <v>327</v>
      </c>
      <c r="B158">
        <f>[4]p45!B158</f>
        <v>600004.80000000005</v>
      </c>
    </row>
    <row r="159" spans="1:2" x14ac:dyDescent="0.2">
      <c r="A159" t="s">
        <v>328</v>
      </c>
      <c r="B159">
        <f>[4]p45!B159</f>
        <v>599999.4</v>
      </c>
    </row>
    <row r="160" spans="1:2" x14ac:dyDescent="0.2">
      <c r="A160" t="s">
        <v>329</v>
      </c>
      <c r="B160">
        <f>[4]p45!B160</f>
        <v>279999.7</v>
      </c>
    </row>
    <row r="161" spans="1:2" x14ac:dyDescent="0.2">
      <c r="A161" t="s">
        <v>330</v>
      </c>
      <c r="B161">
        <f>[4]p45!B161</f>
        <v>399999.91</v>
      </c>
    </row>
    <row r="162" spans="1:2" x14ac:dyDescent="0.2">
      <c r="A162" t="s">
        <v>331</v>
      </c>
      <c r="B162">
        <f>[4]p45!B162</f>
        <v>1200000</v>
      </c>
    </row>
    <row r="163" spans="1:2" x14ac:dyDescent="0.2">
      <c r="A163" t="s">
        <v>332</v>
      </c>
      <c r="B163">
        <f>[4]p45!B163</f>
        <v>0</v>
      </c>
    </row>
    <row r="164" spans="1:2" x14ac:dyDescent="0.2">
      <c r="A164" t="s">
        <v>333</v>
      </c>
      <c r="B164">
        <f>[4]p45!B164</f>
        <v>504303.77981683693</v>
      </c>
    </row>
    <row r="165" spans="1:2" x14ac:dyDescent="0.2">
      <c r="A165" t="s">
        <v>334</v>
      </c>
      <c r="B165">
        <f>[4]p45!B165</f>
        <v>663571.48335114773</v>
      </c>
    </row>
    <row r="166" spans="1:2" x14ac:dyDescent="0.2">
      <c r="A166" t="s">
        <v>335</v>
      </c>
      <c r="B166">
        <f>[4]p45!B166</f>
        <v>245135.6949029013</v>
      </c>
    </row>
    <row r="167" spans="1:2" x14ac:dyDescent="0.2">
      <c r="A167" t="s">
        <v>336</v>
      </c>
      <c r="B167">
        <f>[4]p45!B167</f>
        <v>391820.96419572987</v>
      </c>
    </row>
    <row r="168" spans="1:2" x14ac:dyDescent="0.2">
      <c r="A168" t="s">
        <v>337</v>
      </c>
      <c r="B168">
        <f>[4]p45!B168</f>
        <v>446230.87581821729</v>
      </c>
    </row>
    <row r="169" spans="1:2" x14ac:dyDescent="0.2">
      <c r="A169" t="s">
        <v>338</v>
      </c>
      <c r="B169">
        <f>[4]p45!B169</f>
        <v>5</v>
      </c>
    </row>
    <row r="170" spans="1:2" x14ac:dyDescent="0.2">
      <c r="A170" t="s">
        <v>339</v>
      </c>
      <c r="B170">
        <f>[4]p45!B170</f>
        <v>1</v>
      </c>
    </row>
    <row r="171" spans="1:2" x14ac:dyDescent="0.2">
      <c r="A171" t="s">
        <v>340</v>
      </c>
      <c r="B171">
        <f>[4]p45!B171</f>
        <v>353137</v>
      </c>
    </row>
    <row r="172" spans="1:2" x14ac:dyDescent="0.2">
      <c r="A172" t="s">
        <v>341</v>
      </c>
      <c r="B172">
        <f>[4]p45!B172</f>
        <v>1135168.5750000002</v>
      </c>
    </row>
    <row r="173" spans="1:2" x14ac:dyDescent="0.2">
      <c r="A173" t="s">
        <v>342</v>
      </c>
      <c r="B173">
        <f>[4]p45!B173</f>
        <v>4576094.7300000004</v>
      </c>
    </row>
    <row r="174" spans="1:2" x14ac:dyDescent="0.2">
      <c r="A174" t="s">
        <v>343</v>
      </c>
      <c r="B174">
        <f>[4]p45!B174</f>
        <v>353137</v>
      </c>
    </row>
    <row r="175" spans="1:2" x14ac:dyDescent="0.2">
      <c r="A175" t="s">
        <v>344</v>
      </c>
      <c r="B175">
        <f>[4]p45!B175</f>
        <v>1135168.5750000002</v>
      </c>
    </row>
    <row r="176" spans="1:2" x14ac:dyDescent="0.2">
      <c r="A176" t="s">
        <v>345</v>
      </c>
      <c r="B176">
        <f>[4]p45!B176</f>
        <v>4576094.7300000004</v>
      </c>
    </row>
    <row r="177" spans="1:2" x14ac:dyDescent="0.2">
      <c r="A177" t="s">
        <v>346</v>
      </c>
      <c r="B177">
        <f>[4]p45!B177</f>
        <v>348723</v>
      </c>
    </row>
    <row r="178" spans="1:2" x14ac:dyDescent="0.2">
      <c r="A178" t="s">
        <v>347</v>
      </c>
      <c r="B178">
        <f>[4]p45!B178</f>
        <v>1136569.7574683549</v>
      </c>
    </row>
    <row r="179" spans="1:2" x14ac:dyDescent="0.2">
      <c r="A179" t="s">
        <v>348</v>
      </c>
      <c r="B179">
        <f>[4]p45!B179</f>
        <v>4573274.07</v>
      </c>
    </row>
    <row r="180" spans="1:2" x14ac:dyDescent="0.2">
      <c r="A180" t="s">
        <v>349</v>
      </c>
      <c r="B180">
        <f>[4]p45!B180</f>
        <v>354816</v>
      </c>
    </row>
    <row r="181" spans="1:2" x14ac:dyDescent="0.2">
      <c r="A181" t="s">
        <v>350</v>
      </c>
      <c r="B181">
        <f>[4]p45!B181</f>
        <v>211507653</v>
      </c>
    </row>
    <row r="182" spans="1:2" x14ac:dyDescent="0.2">
      <c r="A182" t="s">
        <v>351</v>
      </c>
      <c r="B182">
        <f>[4]p45!B182</f>
        <v>643759269.5</v>
      </c>
    </row>
    <row r="183" spans="1:2" x14ac:dyDescent="0.2">
      <c r="A183" t="s">
        <v>352</v>
      </c>
      <c r="B183">
        <f>[4]p45!B183</f>
        <v>354816</v>
      </c>
    </row>
    <row r="184" spans="1:2" x14ac:dyDescent="0.2">
      <c r="A184" t="s">
        <v>353</v>
      </c>
      <c r="B184">
        <f>[4]p45!B184</f>
        <v>211507653</v>
      </c>
    </row>
    <row r="185" spans="1:2" x14ac:dyDescent="0.2">
      <c r="A185" t="s">
        <v>354</v>
      </c>
      <c r="B185">
        <f>[4]p45!B185</f>
        <v>643759269.5</v>
      </c>
    </row>
    <row r="186" spans="1:2" x14ac:dyDescent="0.2">
      <c r="A186" t="s">
        <v>355</v>
      </c>
      <c r="B186">
        <f>[4]p45!B186</f>
        <v>350381</v>
      </c>
    </row>
    <row r="187" spans="1:2" x14ac:dyDescent="0.2">
      <c r="A187" t="s">
        <v>356</v>
      </c>
      <c r="B187">
        <f>[4]p45!B187</f>
        <v>211092660</v>
      </c>
    </row>
    <row r="188" spans="1:2" x14ac:dyDescent="0.2">
      <c r="A188" t="s">
        <v>357</v>
      </c>
      <c r="B188">
        <f>[4]p45!B188</f>
        <v>636275970</v>
      </c>
    </row>
    <row r="189" spans="1:2" x14ac:dyDescent="0.2">
      <c r="A189" t="s">
        <v>358</v>
      </c>
      <c r="B189">
        <f>[4]p45!B189</f>
        <v>0</v>
      </c>
    </row>
    <row r="190" spans="1:2" x14ac:dyDescent="0.2">
      <c r="A190" t="s">
        <v>359</v>
      </c>
      <c r="B190">
        <f>[4]p45!B190</f>
        <v>0</v>
      </c>
    </row>
    <row r="191" spans="1:2" x14ac:dyDescent="0.2">
      <c r="A191" t="s">
        <v>360</v>
      </c>
      <c r="B191">
        <f>[4]p45!B191</f>
        <v>0</v>
      </c>
    </row>
    <row r="192" spans="1:2" x14ac:dyDescent="0.2">
      <c r="A192" t="s">
        <v>361</v>
      </c>
      <c r="B192">
        <f>[4]p45!B192</f>
        <v>65229</v>
      </c>
    </row>
    <row r="193" spans="1:2" x14ac:dyDescent="0.2">
      <c r="A193" t="s">
        <v>362</v>
      </c>
      <c r="B193">
        <f>[4]p45!B193</f>
        <v>1054944.67</v>
      </c>
    </row>
    <row r="194" spans="1:2" x14ac:dyDescent="0.2">
      <c r="A194" t="s">
        <v>363</v>
      </c>
      <c r="B194">
        <f>[4]p45!B194</f>
        <v>16.172939411616454</v>
      </c>
    </row>
    <row r="195" spans="1:2" x14ac:dyDescent="0.2">
      <c r="A195" t="s">
        <v>364</v>
      </c>
      <c r="B195">
        <f>[4]p45!B195</f>
        <v>0</v>
      </c>
    </row>
    <row r="196" spans="1:2" x14ac:dyDescent="0.2">
      <c r="A196" t="s">
        <v>365</v>
      </c>
      <c r="B196">
        <f>[4]p45!B196</f>
        <v>0</v>
      </c>
    </row>
    <row r="197" spans="1:2" x14ac:dyDescent="0.2">
      <c r="A197" t="s">
        <v>366</v>
      </c>
      <c r="B197">
        <f>[4]p45!B197</f>
        <v>0</v>
      </c>
    </row>
    <row r="198" spans="1:2" x14ac:dyDescent="0.2">
      <c r="A198" t="s">
        <v>367</v>
      </c>
      <c r="B198">
        <f>[4]p45!B198</f>
        <v>0</v>
      </c>
    </row>
    <row r="199" spans="1:2" x14ac:dyDescent="0.2">
      <c r="A199" t="s">
        <v>368</v>
      </c>
      <c r="B199">
        <f>[4]p45!B199</f>
        <v>0</v>
      </c>
    </row>
    <row r="200" spans="1:2" x14ac:dyDescent="0.2">
      <c r="A200" t="s">
        <v>369</v>
      </c>
      <c r="B200">
        <f>[4]p45!B200</f>
        <v>0</v>
      </c>
    </row>
    <row r="201" spans="1:2" x14ac:dyDescent="0.2">
      <c r="A201" t="s">
        <v>370</v>
      </c>
      <c r="B201">
        <f>[4]p45!B201</f>
        <v>71868</v>
      </c>
    </row>
    <row r="202" spans="1:2" x14ac:dyDescent="0.2">
      <c r="A202" t="s">
        <v>371</v>
      </c>
      <c r="B202">
        <f>[4]p45!B202</f>
        <v>173234340</v>
      </c>
    </row>
    <row r="203" spans="1:2" x14ac:dyDescent="0.2">
      <c r="A203" t="s">
        <v>372</v>
      </c>
      <c r="B203">
        <f>[4]p45!B203</f>
        <v>2410.4519596072332</v>
      </c>
    </row>
    <row r="204" spans="1:2" x14ac:dyDescent="0.2">
      <c r="A204" t="s">
        <v>373</v>
      </c>
      <c r="B204">
        <f>[4]p45!B204</f>
        <v>0</v>
      </c>
    </row>
    <row r="205" spans="1:2" x14ac:dyDescent="0.2">
      <c r="A205" t="s">
        <v>374</v>
      </c>
      <c r="B205">
        <f>[4]p45!B205</f>
        <v>0</v>
      </c>
    </row>
    <row r="206" spans="1:2" x14ac:dyDescent="0.2">
      <c r="A206" t="s">
        <v>375</v>
      </c>
      <c r="B206">
        <f>[4]p45!B206</f>
        <v>0</v>
      </c>
    </row>
    <row r="207" spans="1:2" x14ac:dyDescent="0.2">
      <c r="A207" t="s">
        <v>376</v>
      </c>
      <c r="B207">
        <f>[4]p45!B207</f>
        <v>195968</v>
      </c>
    </row>
    <row r="208" spans="1:2" x14ac:dyDescent="0.2">
      <c r="A208" t="s">
        <v>377</v>
      </c>
      <c r="B208">
        <f>[4]p45!B208</f>
        <v>365808</v>
      </c>
    </row>
    <row r="209" spans="1:2" x14ac:dyDescent="0.2">
      <c r="A209" t="s">
        <v>378</v>
      </c>
      <c r="B209">
        <f>[4]p45!B209</f>
        <v>0</v>
      </c>
    </row>
    <row r="210" spans="1:2" x14ac:dyDescent="0.2">
      <c r="A210" t="s">
        <v>379</v>
      </c>
      <c r="B210">
        <f>[4]p45!B210</f>
        <v>0</v>
      </c>
    </row>
    <row r="211" spans="1:2" x14ac:dyDescent="0.2">
      <c r="A211" t="s">
        <v>380</v>
      </c>
      <c r="B211">
        <f>[4]p45!B211</f>
        <v>721422.3</v>
      </c>
    </row>
    <row r="212" spans="1:2" x14ac:dyDescent="0.2">
      <c r="A212" t="s">
        <v>381</v>
      </c>
      <c r="B212">
        <f>[4]p45!B212</f>
        <v>1241133</v>
      </c>
    </row>
    <row r="213" spans="1:2" x14ac:dyDescent="0.2">
      <c r="A213" t="s">
        <v>382</v>
      </c>
      <c r="B213">
        <f>[4]p45!B213</f>
        <v>36801536.329470277</v>
      </c>
    </row>
    <row r="214" spans="1:2" x14ac:dyDescent="0.2">
      <c r="A214" t="s">
        <v>137</v>
      </c>
      <c r="B214">
        <f>[4]p45!B214</f>
        <v>388080</v>
      </c>
    </row>
    <row r="215" spans="1:2" x14ac:dyDescent="0.2">
      <c r="A215" t="s">
        <v>383</v>
      </c>
      <c r="B215">
        <f>[4]p45!B215</f>
        <v>0</v>
      </c>
    </row>
    <row r="216" spans="1:2" x14ac:dyDescent="0.2">
      <c r="A216" t="s">
        <v>384</v>
      </c>
      <c r="B216">
        <f>[4]p45!B216</f>
        <v>37189616.329470277</v>
      </c>
    </row>
    <row r="217" spans="1:2" x14ac:dyDescent="0.2">
      <c r="A217" t="s">
        <v>385</v>
      </c>
      <c r="B217">
        <f>[4]p45!B217</f>
        <v>15948953</v>
      </c>
    </row>
    <row r="218" spans="1:2" x14ac:dyDescent="0.2">
      <c r="A218" t="s">
        <v>386</v>
      </c>
      <c r="B218">
        <f>[4]p45!B218</f>
        <v>1283198.3</v>
      </c>
    </row>
    <row r="219" spans="1:2" x14ac:dyDescent="0.2">
      <c r="A219" t="s">
        <v>387</v>
      </c>
      <c r="B219">
        <f>[4]p45!B219</f>
        <v>4420028</v>
      </c>
    </row>
    <row r="220" spans="1:2" x14ac:dyDescent="0.2">
      <c r="A220" t="s">
        <v>388</v>
      </c>
      <c r="B220">
        <f>[4]p45!B220</f>
        <v>237097</v>
      </c>
    </row>
    <row r="221" spans="1:2" x14ac:dyDescent="0.2">
      <c r="A221" t="s">
        <v>145</v>
      </c>
      <c r="B221">
        <f>[4]p45!B221</f>
        <v>3500000</v>
      </c>
    </row>
    <row r="222" spans="1:2" x14ac:dyDescent="0.2">
      <c r="A222" t="s">
        <v>146</v>
      </c>
      <c r="B222">
        <f>[4]p45!B222</f>
        <v>982933</v>
      </c>
    </row>
    <row r="223" spans="1:2" x14ac:dyDescent="0.2">
      <c r="A223" t="s">
        <v>389</v>
      </c>
      <c r="B223">
        <f>[4]p45!B223</f>
        <v>216821</v>
      </c>
    </row>
    <row r="224" spans="1:2" x14ac:dyDescent="0.2">
      <c r="A224" t="s">
        <v>390</v>
      </c>
      <c r="B224">
        <f>[4]p45!B224</f>
        <v>0</v>
      </c>
    </row>
    <row r="225" spans="1:2" x14ac:dyDescent="0.2">
      <c r="A225" t="s">
        <v>391</v>
      </c>
      <c r="B225">
        <f>[4]p45!B225</f>
        <v>0</v>
      </c>
    </row>
    <row r="226" spans="1:2" x14ac:dyDescent="0.2">
      <c r="A226" t="s">
        <v>392</v>
      </c>
      <c r="B226">
        <f>[4]p45!B226</f>
        <v>2800000</v>
      </c>
    </row>
    <row r="227" spans="1:2" x14ac:dyDescent="0.2">
      <c r="A227" t="s">
        <v>152</v>
      </c>
      <c r="B227">
        <f>[4]p45!B227</f>
        <v>160000</v>
      </c>
    </row>
    <row r="228" spans="1:2" x14ac:dyDescent="0.2">
      <c r="A228" t="s">
        <v>393</v>
      </c>
      <c r="B228">
        <f>[4]p45!B228</f>
        <v>0</v>
      </c>
    </row>
    <row r="229" spans="1:2" x14ac:dyDescent="0.2">
      <c r="A229" t="s">
        <v>394</v>
      </c>
      <c r="B229">
        <f>[4]p45!B229</f>
        <v>266653</v>
      </c>
    </row>
    <row r="230" spans="1:2" x14ac:dyDescent="0.2">
      <c r="A230" t="s">
        <v>395</v>
      </c>
      <c r="B230">
        <f>[4]p45!B230</f>
        <v>2189791.1281099664</v>
      </c>
    </row>
    <row r="231" spans="1:2" x14ac:dyDescent="0.2">
      <c r="A231" t="s">
        <v>396</v>
      </c>
      <c r="B231">
        <f>[4]p45!B231</f>
        <v>32005474.428109966</v>
      </c>
    </row>
    <row r="232" spans="1:2" x14ac:dyDescent="0.2">
      <c r="A232" t="s">
        <v>397</v>
      </c>
      <c r="B232">
        <f>[4]p45!B232</f>
        <v>5184141.9013603106</v>
      </c>
    </row>
    <row r="233" spans="1:2" x14ac:dyDescent="0.2">
      <c r="A233" t="s">
        <v>398</v>
      </c>
      <c r="B233">
        <f>[4]p45!B233</f>
        <v>1762608</v>
      </c>
    </row>
    <row r="234" spans="1:2" x14ac:dyDescent="0.2">
      <c r="A234" t="s">
        <v>243</v>
      </c>
      <c r="B234">
        <f>[4]p45!B234</f>
        <v>3421533.9013603106</v>
      </c>
    </row>
    <row r="235" spans="1:2" x14ac:dyDescent="0.2">
      <c r="A235" t="s">
        <v>399</v>
      </c>
      <c r="B235">
        <f>[4]p45!B235</f>
        <v>6250000</v>
      </c>
    </row>
    <row r="236" spans="1:2" x14ac:dyDescent="0.2">
      <c r="A236" t="s">
        <v>400</v>
      </c>
      <c r="B236">
        <f>[4]p45!B236</f>
        <v>11666666.666666668</v>
      </c>
    </row>
    <row r="237" spans="1:2" x14ac:dyDescent="0.2">
      <c r="A237" t="s">
        <v>401</v>
      </c>
      <c r="B237">
        <f>[4]p45!B237</f>
        <v>10000000</v>
      </c>
    </row>
    <row r="238" spans="1:2" x14ac:dyDescent="0.2">
      <c r="A238" t="s">
        <v>402</v>
      </c>
      <c r="B238">
        <f>[4]p45!B238</f>
        <v>400</v>
      </c>
    </row>
    <row r="239" spans="1:2" x14ac:dyDescent="0.2">
      <c r="A239" t="s">
        <v>403</v>
      </c>
      <c r="B239">
        <f>[4]p45!B239</f>
        <v>300</v>
      </c>
    </row>
    <row r="240" spans="1:2" x14ac:dyDescent="0.2">
      <c r="A240" t="s">
        <v>404</v>
      </c>
      <c r="B240">
        <f>[4]p45!B240</f>
        <v>1000</v>
      </c>
    </row>
    <row r="241" spans="1:2" x14ac:dyDescent="0.2">
      <c r="A241" t="s">
        <v>405</v>
      </c>
      <c r="B241">
        <f>[4]p45!B241</f>
        <v>1.4</v>
      </c>
    </row>
    <row r="242" spans="1:2" x14ac:dyDescent="0.2">
      <c r="A242" t="s">
        <v>406</v>
      </c>
      <c r="B242">
        <f>[4]p45!B242</f>
        <v>2.66</v>
      </c>
    </row>
    <row r="243" spans="1:2" x14ac:dyDescent="0.2">
      <c r="A243" t="s">
        <v>407</v>
      </c>
      <c r="B243">
        <f>[4]p45!B243</f>
        <v>49547683</v>
      </c>
    </row>
    <row r="244" spans="1:2" x14ac:dyDescent="0.2">
      <c r="A244" t="s">
        <v>408</v>
      </c>
      <c r="B244">
        <f>[4]p45!B244</f>
        <v>11612369</v>
      </c>
    </row>
    <row r="245" spans="1:2" x14ac:dyDescent="0.2">
      <c r="A245" t="s">
        <v>409</v>
      </c>
      <c r="B245">
        <f>[4]p45!B245</f>
        <v>35000</v>
      </c>
    </row>
    <row r="246" spans="1:2" x14ac:dyDescent="0.2">
      <c r="A246" t="s">
        <v>410</v>
      </c>
      <c r="B246">
        <f>[4]p45!B246</f>
        <v>0</v>
      </c>
    </row>
    <row r="247" spans="1:2" x14ac:dyDescent="0.2">
      <c r="A247" t="s">
        <v>411</v>
      </c>
      <c r="B247">
        <f>[4]p45!B247</f>
        <v>5.5</v>
      </c>
    </row>
    <row r="248" spans="1:2" x14ac:dyDescent="0.2">
      <c r="A248" t="s">
        <v>412</v>
      </c>
      <c r="B248">
        <f>[4]p45!B248</f>
        <v>5.5</v>
      </c>
    </row>
    <row r="249" spans="1:2" x14ac:dyDescent="0.2">
      <c r="A249" t="s">
        <v>413</v>
      </c>
      <c r="B249">
        <f>[4]p45!B249</f>
        <v>0</v>
      </c>
    </row>
    <row r="250" spans="1:2" x14ac:dyDescent="0.2">
      <c r="A250" t="s">
        <v>414</v>
      </c>
      <c r="B250">
        <f>[4]p45!B250</f>
        <v>0</v>
      </c>
    </row>
    <row r="251" spans="1:2" x14ac:dyDescent="0.2">
      <c r="A251" t="s">
        <v>415</v>
      </c>
      <c r="B251">
        <f>[4]p45!B251</f>
        <v>0</v>
      </c>
    </row>
    <row r="252" spans="1:2" x14ac:dyDescent="0.2">
      <c r="A252" t="s">
        <v>416</v>
      </c>
      <c r="B252">
        <f>[4]p45!B252</f>
        <v>0</v>
      </c>
    </row>
    <row r="253" spans="1:2" x14ac:dyDescent="0.2">
      <c r="A253" t="s">
        <v>417</v>
      </c>
      <c r="B253">
        <f>[4]p45!B253</f>
        <v>0</v>
      </c>
    </row>
    <row r="254" spans="1:2" x14ac:dyDescent="0.2">
      <c r="A254" t="s">
        <v>418</v>
      </c>
      <c r="B254">
        <f>[4]p45!B254</f>
        <v>0</v>
      </c>
    </row>
    <row r="255" spans="1:2" x14ac:dyDescent="0.2">
      <c r="A255" t="s">
        <v>419</v>
      </c>
      <c r="B255">
        <f>[4]p45!B255</f>
        <v>0</v>
      </c>
    </row>
    <row r="256" spans="1:2" x14ac:dyDescent="0.2">
      <c r="A256" t="s">
        <v>420</v>
      </c>
      <c r="B256">
        <f>[4]p45!B256</f>
        <v>0</v>
      </c>
    </row>
    <row r="257" spans="1:2" x14ac:dyDescent="0.2">
      <c r="A257" t="s">
        <v>421</v>
      </c>
      <c r="B257">
        <f>[4]p45!B257</f>
        <v>0</v>
      </c>
    </row>
    <row r="258" spans="1:2" x14ac:dyDescent="0.2">
      <c r="A258" t="s">
        <v>422</v>
      </c>
      <c r="B258">
        <f>[4]p45!B258</f>
        <v>0</v>
      </c>
    </row>
    <row r="259" spans="1:2" x14ac:dyDescent="0.2">
      <c r="A259" t="s">
        <v>423</v>
      </c>
      <c r="B259">
        <f>[4]p45!B259</f>
        <v>5</v>
      </c>
    </row>
    <row r="260" spans="1:2" x14ac:dyDescent="0.2">
      <c r="A260" t="s">
        <v>1065</v>
      </c>
      <c r="B260">
        <f>[4]p45!B260</f>
        <v>16.392932463588579</v>
      </c>
    </row>
    <row r="261" spans="1:2" x14ac:dyDescent="0.2">
      <c r="A261" t="s">
        <v>1066</v>
      </c>
      <c r="B261">
        <f>[4]p45!B261</f>
        <v>20.403983669911298</v>
      </c>
    </row>
    <row r="262" spans="1:2" x14ac:dyDescent="0.2">
      <c r="A262" t="s">
        <v>227</v>
      </c>
      <c r="B262">
        <f>[4]p45!B262</f>
        <v>90</v>
      </c>
    </row>
    <row r="263" spans="1:2" x14ac:dyDescent="0.2">
      <c r="A263" t="s">
        <v>228</v>
      </c>
      <c r="B263">
        <f>[4]p45!B263</f>
        <v>89</v>
      </c>
    </row>
    <row r="264" spans="1:2" x14ac:dyDescent="0.2">
      <c r="A264" t="s">
        <v>346</v>
      </c>
      <c r="B264">
        <f>[4]p45!B264</f>
        <v>348723</v>
      </c>
    </row>
    <row r="265" spans="1:2" x14ac:dyDescent="0.2">
      <c r="A265" t="s">
        <v>355</v>
      </c>
      <c r="B265">
        <f>[4]p45!B265</f>
        <v>350381</v>
      </c>
    </row>
    <row r="266" spans="1:2" x14ac:dyDescent="0.2">
      <c r="A266" t="s">
        <v>338</v>
      </c>
      <c r="B266">
        <f>[4]p45!B266</f>
        <v>5</v>
      </c>
    </row>
    <row r="267" spans="1:2" x14ac:dyDescent="0.2">
      <c r="A267" t="s">
        <v>339</v>
      </c>
      <c r="B267">
        <f>[4]p45!B267</f>
        <v>1</v>
      </c>
    </row>
    <row r="268" spans="1:2" x14ac:dyDescent="0.2">
      <c r="A268" t="s">
        <v>1067</v>
      </c>
      <c r="B268">
        <f>[4]p45!B268</f>
        <v>1255402.8</v>
      </c>
    </row>
    <row r="269" spans="1:2" x14ac:dyDescent="0.2">
      <c r="A269" t="s">
        <v>1068</v>
      </c>
      <c r="B269">
        <f>[4]p45!B269</f>
        <v>1313928.75</v>
      </c>
    </row>
    <row r="270" spans="1:2" x14ac:dyDescent="0.2">
      <c r="A270" t="s">
        <v>1069</v>
      </c>
      <c r="B270">
        <f>[4]p45!B270</f>
        <v>3001580.0591309541</v>
      </c>
    </row>
    <row r="271" spans="1:2" x14ac:dyDescent="0.2">
      <c r="A271" t="s">
        <v>1070</v>
      </c>
      <c r="B271">
        <f>[4]p45!B271</f>
        <v>0.87464014227328502</v>
      </c>
    </row>
    <row r="272" spans="1:2" x14ac:dyDescent="0.2">
      <c r="A272" t="s">
        <v>1071</v>
      </c>
      <c r="B272">
        <f>[4]p45!B272</f>
        <v>0.80615662574684321</v>
      </c>
    </row>
    <row r="273" spans="1:2" x14ac:dyDescent="0.2">
      <c r="A273" t="s">
        <v>1072</v>
      </c>
      <c r="B273">
        <f>[4]p45!B273</f>
        <v>0.88117663683539149</v>
      </c>
    </row>
    <row r="274" spans="1:2" x14ac:dyDescent="0.2">
      <c r="A274" t="s">
        <v>1073</v>
      </c>
      <c r="B274">
        <f>[4]p45!B274</f>
        <v>0.71690441244009728</v>
      </c>
    </row>
    <row r="275" spans="1:2" x14ac:dyDescent="0.2">
      <c r="A275" t="s">
        <v>1087</v>
      </c>
      <c r="B275">
        <f>[4]p45!B275</f>
        <v>0.89441920006711284</v>
      </c>
    </row>
    <row r="276" spans="1:2" x14ac:dyDescent="0.2">
      <c r="A276" t="s">
        <v>1088</v>
      </c>
      <c r="B276">
        <f>[4]p45!B276</f>
        <v>0.72512840154149438</v>
      </c>
    </row>
    <row r="277" spans="1:2" x14ac:dyDescent="0.2">
      <c r="A277" t="s">
        <v>1091</v>
      </c>
      <c r="B277">
        <f>[4]p45!B277</f>
        <v>4429175.9013603106</v>
      </c>
    </row>
    <row r="278" spans="1:2" x14ac:dyDescent="0.2">
      <c r="A278" t="s">
        <v>1092</v>
      </c>
      <c r="B278">
        <f>[4]p45!B278</f>
        <v>1.5312648914569487</v>
      </c>
    </row>
    <row r="279" spans="1:2" x14ac:dyDescent="0.2">
      <c r="A279" t="s">
        <v>1093</v>
      </c>
      <c r="B279">
        <f>[4]p45!B279</f>
        <v>0.60494059575708059</v>
      </c>
    </row>
    <row r="280" spans="1:2" x14ac:dyDescent="0.2">
      <c r="A280" t="s">
        <v>1094</v>
      </c>
      <c r="B280">
        <f>[4]p45!B280</f>
        <v>0.3950594042429193</v>
      </c>
    </row>
    <row r="281" spans="1:2" x14ac:dyDescent="0.2">
      <c r="A281" t="s">
        <v>1099</v>
      </c>
      <c r="B281">
        <f>[4]p45!B281</f>
        <v>7.0223999999999995E-2</v>
      </c>
    </row>
    <row r="282" spans="1:2" x14ac:dyDescent="0.2">
      <c r="A282" t="s">
        <v>1100</v>
      </c>
      <c r="B282">
        <f>[4]p45!B282</f>
        <v>0.12296897337185424</v>
      </c>
    </row>
    <row r="283" spans="1:2" x14ac:dyDescent="0.2">
      <c r="A283" t="s">
        <v>1095</v>
      </c>
      <c r="B283">
        <f>[4]p45!B283</f>
        <v>37935314</v>
      </c>
    </row>
    <row r="284" spans="1:2" x14ac:dyDescent="0.2">
      <c r="A284" t="s">
        <v>1096</v>
      </c>
      <c r="B284">
        <f>[4]p45!B284</f>
        <v>24773841.685814258</v>
      </c>
    </row>
    <row r="285" spans="1:2" x14ac:dyDescent="0.2">
      <c r="A285" t="s">
        <v>1097</v>
      </c>
      <c r="B285">
        <f>[4]p45!B285</f>
        <v>1427595.8422293565</v>
      </c>
    </row>
    <row r="286" spans="1:2" x14ac:dyDescent="0.2">
      <c r="A286" t="s">
        <v>1101</v>
      </c>
      <c r="B286">
        <f>[4]p45!B286</f>
        <v>2000000</v>
      </c>
    </row>
    <row r="287" spans="1:2" x14ac:dyDescent="0.2">
      <c r="A287" t="s">
        <v>1102</v>
      </c>
      <c r="B287">
        <f>[4]p45!B287</f>
        <v>0</v>
      </c>
    </row>
    <row r="288" spans="1:2" x14ac:dyDescent="0.2">
      <c r="A288" t="s">
        <v>1103</v>
      </c>
      <c r="B288">
        <f>[4]p45!B288</f>
        <v>0</v>
      </c>
    </row>
    <row r="289" spans="1:2" x14ac:dyDescent="0.2">
      <c r="A289" t="s">
        <v>1069</v>
      </c>
      <c r="B289">
        <f>[4]p45!B289</f>
        <v>3001580.0591309541</v>
      </c>
    </row>
    <row r="290" spans="1:2" x14ac:dyDescent="0.2">
      <c r="A290" t="s">
        <v>508</v>
      </c>
      <c r="B290">
        <f>[4]p45!B290</f>
        <v>9.1061397757093376E-2</v>
      </c>
    </row>
    <row r="291" spans="1:2" x14ac:dyDescent="0.2">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1200</v>
      </c>
    </row>
    <row r="2" spans="1:11" x14ac:dyDescent="0.2">
      <c r="A2">
        <v>46</v>
      </c>
      <c r="B2" t="s">
        <v>176</v>
      </c>
      <c r="C2" t="s">
        <v>177</v>
      </c>
      <c r="D2" t="s">
        <v>178</v>
      </c>
      <c r="E2" t="s">
        <v>8</v>
      </c>
      <c r="F2" t="s">
        <v>179</v>
      </c>
      <c r="G2" t="s">
        <v>10</v>
      </c>
      <c r="H2" t="s">
        <v>180</v>
      </c>
    </row>
    <row r="3" spans="1:11" x14ac:dyDescent="0.2">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
      <c r="A5" t="s">
        <v>183</v>
      </c>
      <c r="B5">
        <f>[4]p46!B5</f>
        <v>0</v>
      </c>
      <c r="C5">
        <f>[4]p46!C5</f>
        <v>0</v>
      </c>
      <c r="D5">
        <f>[4]p46!D5</f>
        <v>0</v>
      </c>
      <c r="E5">
        <f>[4]p46!E5</f>
        <v>0</v>
      </c>
      <c r="F5">
        <f>[4]p46!F5</f>
        <v>261971</v>
      </c>
      <c r="G5">
        <f>[4]p46!G5</f>
        <v>0</v>
      </c>
      <c r="H5">
        <f>[4]p46!H5</f>
        <v>0</v>
      </c>
      <c r="I5">
        <f>[4]p46!I5</f>
        <v>0</v>
      </c>
      <c r="J5">
        <f>[4]p46!J5</f>
        <v>0</v>
      </c>
      <c r="K5">
        <f>[4]p46!K5</f>
        <v>0</v>
      </c>
    </row>
    <row r="6" spans="1:11" x14ac:dyDescent="0.2">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
      <c r="A7" t="s">
        <v>185</v>
      </c>
      <c r="B7">
        <f>[4]p46!B7</f>
        <v>0</v>
      </c>
      <c r="C7">
        <f>[4]p46!C7</f>
        <v>0</v>
      </c>
      <c r="D7">
        <f>[4]p46!D7</f>
        <v>0</v>
      </c>
      <c r="E7">
        <f>[4]p46!E7</f>
        <v>0</v>
      </c>
      <c r="F7">
        <f>[4]p46!F7</f>
        <v>1494442</v>
      </c>
      <c r="G7">
        <f>[4]p46!G7</f>
        <v>0</v>
      </c>
      <c r="H7">
        <f>[4]p46!H7</f>
        <v>0</v>
      </c>
      <c r="I7">
        <f>[4]p46!I7</f>
        <v>0</v>
      </c>
      <c r="J7">
        <f>[4]p46!J7</f>
        <v>0</v>
      </c>
      <c r="K7">
        <f>[4]p46!K7</f>
        <v>0</v>
      </c>
    </row>
    <row r="8" spans="1:11" x14ac:dyDescent="0.2">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2">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2">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2">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2">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2">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2">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2">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2">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2">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2">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2">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2">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2">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2">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2">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2">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2">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2">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5" thickBot="1" x14ac:dyDescent="0.25">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x14ac:dyDescent="0.2">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2">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x14ac:dyDescent="0.2">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x14ac:dyDescent="0.2">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x14ac:dyDescent="0.2">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x14ac:dyDescent="0.2">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x14ac:dyDescent="0.2">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x14ac:dyDescent="0.2">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2">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2">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2">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2">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
      <c r="A76" t="s">
        <v>437</v>
      </c>
      <c r="B76">
        <f>[4]p46!B76</f>
        <v>0</v>
      </c>
      <c r="C76">
        <f>[4]p46!C76</f>
        <v>0</v>
      </c>
      <c r="D76">
        <f>[4]p46!D76</f>
        <v>0</v>
      </c>
      <c r="E76">
        <f>[4]p46!E76</f>
        <v>0</v>
      </c>
      <c r="F76">
        <f>[4]p46!F76</f>
        <v>0</v>
      </c>
      <c r="G76">
        <f>[4]p46!G76</f>
        <v>0</v>
      </c>
      <c r="H76">
        <f>[4]p46!H76</f>
        <v>0</v>
      </c>
      <c r="I76">
        <f>[4]p46!I76</f>
        <v>0</v>
      </c>
      <c r="J76">
        <f>[4]p46!J76</f>
        <v>0</v>
      </c>
      <c r="K76">
        <f>[4]p46!K76</f>
        <v>0</v>
      </c>
    </row>
    <row r="77" spans="1:13" ht="13.5" thickBot="1" x14ac:dyDescent="0.25">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2">
      <c r="A78" t="s">
        <v>247</v>
      </c>
      <c r="B78">
        <f>[4]p46!B78</f>
        <v>1</v>
      </c>
    </row>
    <row r="79" spans="1:13" x14ac:dyDescent="0.2">
      <c r="A79" t="s">
        <v>248</v>
      </c>
      <c r="B79">
        <f>[4]p46!B79</f>
        <v>35000</v>
      </c>
    </row>
    <row r="80" spans="1:13" x14ac:dyDescent="0.2">
      <c r="A80" t="s">
        <v>249</v>
      </c>
      <c r="B80">
        <f>[4]p46!B80</f>
        <v>35000</v>
      </c>
    </row>
    <row r="81" spans="1:2" x14ac:dyDescent="0.2">
      <c r="A81" t="s">
        <v>250</v>
      </c>
      <c r="B81">
        <f>[4]p46!B81</f>
        <v>0</v>
      </c>
    </row>
    <row r="82" spans="1:2" x14ac:dyDescent="0.2">
      <c r="A82" t="s">
        <v>251</v>
      </c>
      <c r="B82">
        <f>[4]p46!B82</f>
        <v>0</v>
      </c>
    </row>
    <row r="83" spans="1:2" x14ac:dyDescent="0.2">
      <c r="A83" t="s">
        <v>252</v>
      </c>
      <c r="B83">
        <f>[4]p46!B83</f>
        <v>0</v>
      </c>
    </row>
    <row r="84" spans="1:2" x14ac:dyDescent="0.2">
      <c r="A84" t="s">
        <v>253</v>
      </c>
      <c r="B84">
        <f>[4]p46!B84</f>
        <v>0</v>
      </c>
    </row>
    <row r="85" spans="1:2" x14ac:dyDescent="0.2">
      <c r="A85" t="s">
        <v>254</v>
      </c>
      <c r="B85">
        <f>[4]p46!B85</f>
        <v>63260</v>
      </c>
    </row>
    <row r="86" spans="1:2" x14ac:dyDescent="0.2">
      <c r="A86" t="s">
        <v>255</v>
      </c>
      <c r="B86">
        <f>[4]p46!B86</f>
        <v>28119</v>
      </c>
    </row>
    <row r="87" spans="1:2" x14ac:dyDescent="0.2">
      <c r="A87" t="s">
        <v>256</v>
      </c>
      <c r="B87">
        <f>[4]p46!B87</f>
        <v>20803</v>
      </c>
    </row>
    <row r="88" spans="1:2" x14ac:dyDescent="0.2">
      <c r="A88" t="s">
        <v>257</v>
      </c>
      <c r="B88">
        <f>[4]p46!B88</f>
        <v>50398</v>
      </c>
    </row>
    <row r="89" spans="1:2" x14ac:dyDescent="0.2">
      <c r="A89" t="s">
        <v>258</v>
      </c>
      <c r="B89">
        <f>[4]p46!B89</f>
        <v>53657</v>
      </c>
    </row>
    <row r="90" spans="1:2" x14ac:dyDescent="0.2">
      <c r="A90" t="s">
        <v>259</v>
      </c>
      <c r="B90">
        <f>[4]p46!B90</f>
        <v>131778</v>
      </c>
    </row>
    <row r="91" spans="1:2" x14ac:dyDescent="0.2">
      <c r="A91" t="s">
        <v>260</v>
      </c>
      <c r="B91">
        <f>[4]p46!B91</f>
        <v>63260</v>
      </c>
    </row>
    <row r="92" spans="1:2" x14ac:dyDescent="0.2">
      <c r="A92" t="s">
        <v>261</v>
      </c>
      <c r="B92">
        <f>[4]p46!B92</f>
        <v>28119</v>
      </c>
    </row>
    <row r="93" spans="1:2" x14ac:dyDescent="0.2">
      <c r="A93" t="s">
        <v>262</v>
      </c>
      <c r="B93">
        <f>[4]p46!B93</f>
        <v>20803</v>
      </c>
    </row>
    <row r="94" spans="1:2" x14ac:dyDescent="0.2">
      <c r="A94" t="s">
        <v>263</v>
      </c>
      <c r="B94">
        <f>[4]p46!B94</f>
        <v>50398</v>
      </c>
    </row>
    <row r="95" spans="1:2" x14ac:dyDescent="0.2">
      <c r="A95" t="s">
        <v>264</v>
      </c>
      <c r="B95">
        <f>[4]p46!B95</f>
        <v>53657</v>
      </c>
    </row>
    <row r="96" spans="1:2" x14ac:dyDescent="0.2">
      <c r="A96" t="s">
        <v>265</v>
      </c>
      <c r="B96">
        <f>[4]p46!B96</f>
        <v>131778</v>
      </c>
    </row>
    <row r="97" spans="1:2" x14ac:dyDescent="0.2">
      <c r="A97" t="s">
        <v>266</v>
      </c>
      <c r="B97">
        <f>[4]p46!B97</f>
        <v>0</v>
      </c>
    </row>
    <row r="98" spans="1:2" x14ac:dyDescent="0.2">
      <c r="A98" t="s">
        <v>267</v>
      </c>
      <c r="B98">
        <f>[4]p46!B98</f>
        <v>0</v>
      </c>
    </row>
    <row r="99" spans="1:2" x14ac:dyDescent="0.2">
      <c r="A99" t="s">
        <v>268</v>
      </c>
      <c r="B99">
        <f>[4]p46!B99</f>
        <v>0</v>
      </c>
    </row>
    <row r="100" spans="1:2" x14ac:dyDescent="0.2">
      <c r="A100" t="s">
        <v>269</v>
      </c>
      <c r="B100">
        <f>[4]p46!B100</f>
        <v>0</v>
      </c>
    </row>
    <row r="101" spans="1:2" x14ac:dyDescent="0.2">
      <c r="A101" t="s">
        <v>270</v>
      </c>
      <c r="B101">
        <f>[4]p46!B101</f>
        <v>0</v>
      </c>
    </row>
    <row r="102" spans="1:2" x14ac:dyDescent="0.2">
      <c r="A102" t="s">
        <v>271</v>
      </c>
      <c r="B102">
        <f>[4]p46!B102</f>
        <v>0</v>
      </c>
    </row>
    <row r="103" spans="1:2" x14ac:dyDescent="0.2">
      <c r="A103" t="s">
        <v>272</v>
      </c>
      <c r="B103">
        <f>[4]p46!B103</f>
        <v>262529000</v>
      </c>
    </row>
    <row r="104" spans="1:2" x14ac:dyDescent="0.2">
      <c r="A104" t="s">
        <v>273</v>
      </c>
      <c r="B104">
        <f>[4]p46!B104</f>
        <v>11247600</v>
      </c>
    </row>
    <row r="105" spans="1:2" x14ac:dyDescent="0.2">
      <c r="A105" t="s">
        <v>274</v>
      </c>
      <c r="B105">
        <f>[4]p46!B105</f>
        <v>7073019.9999999991</v>
      </c>
    </row>
    <row r="106" spans="1:2" x14ac:dyDescent="0.2">
      <c r="A106" t="s">
        <v>275</v>
      </c>
      <c r="B106">
        <f>[4]p46!B106</f>
        <v>1562338</v>
      </c>
    </row>
    <row r="107" spans="1:2" x14ac:dyDescent="0.2">
      <c r="A107" t="s">
        <v>276</v>
      </c>
      <c r="B107">
        <f>[4]p46!B107</f>
        <v>2575536</v>
      </c>
    </row>
    <row r="108" spans="1:2" x14ac:dyDescent="0.2">
      <c r="A108" t="s">
        <v>277</v>
      </c>
      <c r="B108">
        <f>[4]p46!B108</f>
        <v>5798232</v>
      </c>
    </row>
    <row r="109" spans="1:2" x14ac:dyDescent="0.2">
      <c r="A109" t="s">
        <v>278</v>
      </c>
      <c r="B109">
        <f>[4]p46!B109</f>
        <v>2064.4458215547143</v>
      </c>
    </row>
    <row r="110" spans="1:2" x14ac:dyDescent="0.2">
      <c r="A110" t="s">
        <v>279</v>
      </c>
      <c r="B110">
        <f>[4]p46!B110</f>
        <v>295.35866402309904</v>
      </c>
    </row>
    <row r="111" spans="1:2" x14ac:dyDescent="0.2">
      <c r="A111" t="s">
        <v>280</v>
      </c>
      <c r="B111">
        <f>[4]p46!B111</f>
        <v>144.24492894151348</v>
      </c>
    </row>
    <row r="112" spans="1:2" x14ac:dyDescent="0.2">
      <c r="A112" t="s">
        <v>281</v>
      </c>
      <c r="B112">
        <f>[4]p46!B112</f>
        <v>14.715373508158557</v>
      </c>
    </row>
    <row r="113" spans="1:2" x14ac:dyDescent="0.2">
      <c r="A113" t="s">
        <v>282</v>
      </c>
      <c r="B113">
        <f>[4]p46!B113</f>
        <v>17.390895964187386</v>
      </c>
    </row>
    <row r="114" spans="1:2" x14ac:dyDescent="0.2">
      <c r="A114" t="s">
        <v>283</v>
      </c>
      <c r="B114">
        <f>[4]p46!B114</f>
        <v>22.5960204669069</v>
      </c>
    </row>
    <row r="115" spans="1:2" x14ac:dyDescent="0.2">
      <c r="A115" t="s">
        <v>284</v>
      </c>
      <c r="B115">
        <f>[4]p46!B115</f>
        <v>11999959</v>
      </c>
    </row>
    <row r="116" spans="1:2" x14ac:dyDescent="0.2">
      <c r="A116" t="s">
        <v>285</v>
      </c>
      <c r="B116">
        <f>[4]p46!B116</f>
        <v>650005.19999999995</v>
      </c>
    </row>
    <row r="117" spans="1:2" x14ac:dyDescent="0.2">
      <c r="A117" t="s">
        <v>286</v>
      </c>
      <c r="B117">
        <f>[4]p46!B117</f>
        <v>650002.5</v>
      </c>
    </row>
    <row r="118" spans="1:2" x14ac:dyDescent="0.2">
      <c r="A118" t="s">
        <v>287</v>
      </c>
      <c r="B118">
        <f>[4]p46!B118</f>
        <v>199999.8</v>
      </c>
    </row>
    <row r="119" spans="1:2" x14ac:dyDescent="0.2">
      <c r="A119" t="s">
        <v>288</v>
      </c>
      <c r="B119">
        <f>[4]p46!B119</f>
        <v>299999.7</v>
      </c>
    </row>
    <row r="120" spans="1:2" x14ac:dyDescent="0.2">
      <c r="A120" t="s">
        <v>289</v>
      </c>
      <c r="B120">
        <f>[4]p46!B120</f>
        <v>1000000</v>
      </c>
    </row>
    <row r="121" spans="1:2" x14ac:dyDescent="0.2">
      <c r="A121" t="s">
        <v>290</v>
      </c>
      <c r="B121">
        <f>[4]p46!B121</f>
        <v>23627609.999999996</v>
      </c>
    </row>
    <row r="122" spans="1:2" x14ac:dyDescent="0.2">
      <c r="A122" t="s">
        <v>291</v>
      </c>
      <c r="B122">
        <f>[4]p46!B122</f>
        <v>776084.4</v>
      </c>
    </row>
    <row r="123" spans="1:2" x14ac:dyDescent="0.2">
      <c r="A123" t="s">
        <v>292</v>
      </c>
      <c r="B123">
        <f>[4]p46!B123</f>
        <v>650717.84</v>
      </c>
    </row>
    <row r="124" spans="1:2" x14ac:dyDescent="0.2">
      <c r="A124" t="s">
        <v>293</v>
      </c>
      <c r="B124">
        <f>[4]p46!B124</f>
        <v>0</v>
      </c>
    </row>
    <row r="125" spans="1:2" x14ac:dyDescent="0.2">
      <c r="A125" t="s">
        <v>294</v>
      </c>
      <c r="B125">
        <f>[4]p46!B125</f>
        <v>0</v>
      </c>
    </row>
    <row r="126" spans="1:2" x14ac:dyDescent="0.2">
      <c r="A126" t="s">
        <v>295</v>
      </c>
      <c r="B126">
        <f>[4]p46!B126</f>
        <v>333398.34000000003</v>
      </c>
    </row>
    <row r="127" spans="1:2" x14ac:dyDescent="0.2">
      <c r="A127" t="s">
        <v>296</v>
      </c>
      <c r="B127">
        <f>[4]p46!B127</f>
        <v>54666</v>
      </c>
    </row>
    <row r="128" spans="1:2" x14ac:dyDescent="0.2">
      <c r="A128" t="s">
        <v>297</v>
      </c>
      <c r="B128">
        <f>[4]p46!B128</f>
        <v>16227</v>
      </c>
    </row>
    <row r="129" spans="1:2" x14ac:dyDescent="0.2">
      <c r="A129" t="s">
        <v>298</v>
      </c>
      <c r="B129">
        <f>[4]p46!B129</f>
        <v>14801</v>
      </c>
    </row>
    <row r="130" spans="1:2" x14ac:dyDescent="0.2">
      <c r="A130" t="s">
        <v>299</v>
      </c>
      <c r="B130">
        <f>[4]p46!B130</f>
        <v>51173</v>
      </c>
    </row>
    <row r="131" spans="1:2" x14ac:dyDescent="0.2">
      <c r="A131" t="s">
        <v>300</v>
      </c>
      <c r="B131">
        <f>[4]p46!B131</f>
        <v>58812</v>
      </c>
    </row>
    <row r="132" spans="1:2" x14ac:dyDescent="0.2">
      <c r="A132" t="s">
        <v>301</v>
      </c>
      <c r="B132">
        <f>[4]p46!B132</f>
        <v>137780</v>
      </c>
    </row>
    <row r="133" spans="1:2" x14ac:dyDescent="0.2">
      <c r="A133" t="s">
        <v>302</v>
      </c>
      <c r="B133">
        <f>[4]p46!B133</f>
        <v>54666</v>
      </c>
    </row>
    <row r="134" spans="1:2" x14ac:dyDescent="0.2">
      <c r="A134" t="s">
        <v>303</v>
      </c>
      <c r="B134">
        <f>[4]p46!B134</f>
        <v>16227</v>
      </c>
    </row>
    <row r="135" spans="1:2" x14ac:dyDescent="0.2">
      <c r="A135" t="s">
        <v>304</v>
      </c>
      <c r="B135">
        <f>[4]p46!B135</f>
        <v>14801</v>
      </c>
    </row>
    <row r="136" spans="1:2" x14ac:dyDescent="0.2">
      <c r="A136" t="s">
        <v>305</v>
      </c>
      <c r="B136">
        <f>[4]p46!B136</f>
        <v>51173</v>
      </c>
    </row>
    <row r="137" spans="1:2" x14ac:dyDescent="0.2">
      <c r="A137" t="s">
        <v>306</v>
      </c>
      <c r="B137">
        <f>[4]p46!B137</f>
        <v>58812</v>
      </c>
    </row>
    <row r="138" spans="1:2" x14ac:dyDescent="0.2">
      <c r="A138" t="s">
        <v>307</v>
      </c>
      <c r="B138">
        <f>[4]p46!B138</f>
        <v>137780</v>
      </c>
    </row>
    <row r="139" spans="1:2" x14ac:dyDescent="0.2">
      <c r="A139" t="s">
        <v>308</v>
      </c>
      <c r="B139">
        <f>[4]p46!B139</f>
        <v>0</v>
      </c>
    </row>
    <row r="140" spans="1:2" x14ac:dyDescent="0.2">
      <c r="A140" t="s">
        <v>309</v>
      </c>
      <c r="B140">
        <f>[4]p46!B140</f>
        <v>0</v>
      </c>
    </row>
    <row r="141" spans="1:2" x14ac:dyDescent="0.2">
      <c r="A141" t="s">
        <v>310</v>
      </c>
      <c r="B141">
        <f>[4]p46!B141</f>
        <v>0</v>
      </c>
    </row>
    <row r="142" spans="1:2" x14ac:dyDescent="0.2">
      <c r="A142" t="s">
        <v>311</v>
      </c>
      <c r="B142">
        <f>[4]p46!B142</f>
        <v>0</v>
      </c>
    </row>
    <row r="143" spans="1:2" x14ac:dyDescent="0.2">
      <c r="A143" t="s">
        <v>312</v>
      </c>
      <c r="B143">
        <f>[4]p46!B143</f>
        <v>0</v>
      </c>
    </row>
    <row r="144" spans="1:2" x14ac:dyDescent="0.2">
      <c r="A144" t="s">
        <v>313</v>
      </c>
      <c r="B144">
        <f>[4]p46!B144</f>
        <v>0</v>
      </c>
    </row>
    <row r="145" spans="1:2" x14ac:dyDescent="0.2">
      <c r="A145" t="s">
        <v>314</v>
      </c>
      <c r="B145">
        <f>[4]p46!B145</f>
        <v>349862400</v>
      </c>
    </row>
    <row r="146" spans="1:2" x14ac:dyDescent="0.2">
      <c r="A146" t="s">
        <v>315</v>
      </c>
      <c r="B146">
        <f>[4]p46!B146</f>
        <v>7707825</v>
      </c>
    </row>
    <row r="147" spans="1:2" x14ac:dyDescent="0.2">
      <c r="A147" t="s">
        <v>316</v>
      </c>
      <c r="B147">
        <f>[4]p46!B147</f>
        <v>7400500</v>
      </c>
    </row>
    <row r="148" spans="1:2" x14ac:dyDescent="0.2">
      <c r="A148" t="s">
        <v>317</v>
      </c>
      <c r="B148">
        <f>[4]p46!B148</f>
        <v>2098093</v>
      </c>
    </row>
    <row r="149" spans="1:2" x14ac:dyDescent="0.2">
      <c r="A149" t="s">
        <v>318</v>
      </c>
      <c r="B149">
        <f>[4]p46!B149</f>
        <v>3352284</v>
      </c>
    </row>
    <row r="150" spans="1:2" x14ac:dyDescent="0.2">
      <c r="A150" t="s">
        <v>319</v>
      </c>
      <c r="B150">
        <f>[4]p46!B150</f>
        <v>7715680</v>
      </c>
    </row>
    <row r="151" spans="1:2" x14ac:dyDescent="0.2">
      <c r="A151" t="s">
        <v>320</v>
      </c>
      <c r="B151">
        <f>[4]p46!B151</f>
        <v>2535.3952100652746</v>
      </c>
    </row>
    <row r="152" spans="1:2" x14ac:dyDescent="0.2">
      <c r="A152" t="s">
        <v>321</v>
      </c>
      <c r="B152">
        <f>[4]p46!B152</f>
        <v>375.2298675263151</v>
      </c>
    </row>
    <row r="153" spans="1:2" x14ac:dyDescent="0.2">
      <c r="A153" t="s">
        <v>322</v>
      </c>
      <c r="B153">
        <f>[4]p46!B153</f>
        <v>179.47179576866552</v>
      </c>
    </row>
    <row r="154" spans="1:2" x14ac:dyDescent="0.2">
      <c r="A154" t="s">
        <v>323</v>
      </c>
      <c r="B154">
        <f>[4]p46!B154</f>
        <v>19.395807175764958</v>
      </c>
    </row>
    <row r="155" spans="1:2" x14ac:dyDescent="0.2">
      <c r="A155" t="s">
        <v>324</v>
      </c>
      <c r="B155">
        <f>[4]p46!B155</f>
        <v>22.922317571358587</v>
      </c>
    </row>
    <row r="156" spans="1:2" x14ac:dyDescent="0.2">
      <c r="A156" t="s">
        <v>325</v>
      </c>
      <c r="B156">
        <f>[4]p46!B156</f>
        <v>29.087586629946905</v>
      </c>
    </row>
    <row r="157" spans="1:2" x14ac:dyDescent="0.2">
      <c r="A157" t="s">
        <v>326</v>
      </c>
      <c r="B157">
        <f>[4]p46!B157</f>
        <v>16999979</v>
      </c>
    </row>
    <row r="158" spans="1:2" x14ac:dyDescent="0.2">
      <c r="A158" t="s">
        <v>327</v>
      </c>
      <c r="B158">
        <f>[4]p46!B158</f>
        <v>600004.80000000005</v>
      </c>
    </row>
    <row r="159" spans="1:2" x14ac:dyDescent="0.2">
      <c r="A159" t="s">
        <v>328</v>
      </c>
      <c r="B159">
        <f>[4]p46!B159</f>
        <v>599999.4</v>
      </c>
    </row>
    <row r="160" spans="1:2" x14ac:dyDescent="0.2">
      <c r="A160" t="s">
        <v>329</v>
      </c>
      <c r="B160">
        <f>[4]p46!B160</f>
        <v>279999.71999999997</v>
      </c>
    </row>
    <row r="161" spans="1:2" x14ac:dyDescent="0.2">
      <c r="A161" t="s">
        <v>330</v>
      </c>
      <c r="B161">
        <f>[4]p46!B161</f>
        <v>400000.38</v>
      </c>
    </row>
    <row r="162" spans="1:2" x14ac:dyDescent="0.2">
      <c r="A162" t="s">
        <v>331</v>
      </c>
      <c r="B162">
        <f>[4]p46!B162</f>
        <v>1200000</v>
      </c>
    </row>
    <row r="163" spans="1:2" x14ac:dyDescent="0.2">
      <c r="A163" t="s">
        <v>332</v>
      </c>
      <c r="B163">
        <f>[4]p46!B163</f>
        <v>0</v>
      </c>
    </row>
    <row r="164" spans="1:2" x14ac:dyDescent="0.2">
      <c r="A164" t="s">
        <v>333</v>
      </c>
      <c r="B164">
        <f>[4]p46!B164</f>
        <v>531839.92499999993</v>
      </c>
    </row>
    <row r="165" spans="1:2" x14ac:dyDescent="0.2">
      <c r="A165" t="s">
        <v>334</v>
      </c>
      <c r="B165">
        <f>[4]p46!B165</f>
        <v>680846</v>
      </c>
    </row>
    <row r="166" spans="1:2" x14ac:dyDescent="0.2">
      <c r="A166" t="s">
        <v>335</v>
      </c>
      <c r="B166">
        <f>[4]p46!B166</f>
        <v>241280.69500000001</v>
      </c>
    </row>
    <row r="167" spans="1:2" x14ac:dyDescent="0.2">
      <c r="A167" t="s">
        <v>336</v>
      </c>
      <c r="B167">
        <f>[4]p46!B167</f>
        <v>385512.66</v>
      </c>
    </row>
    <row r="168" spans="1:2" x14ac:dyDescent="0.2">
      <c r="A168" t="s">
        <v>337</v>
      </c>
      <c r="B168">
        <f>[4]p46!B168</f>
        <v>443651.6</v>
      </c>
    </row>
    <row r="169" spans="1:2" x14ac:dyDescent="0.2">
      <c r="A169" t="s">
        <v>338</v>
      </c>
      <c r="B169">
        <f>[4]p46!B169</f>
        <v>5</v>
      </c>
    </row>
    <row r="170" spans="1:2" x14ac:dyDescent="0.2">
      <c r="A170" t="s">
        <v>339</v>
      </c>
      <c r="B170">
        <f>[4]p46!B170</f>
        <v>1</v>
      </c>
    </row>
    <row r="171" spans="1:2" x14ac:dyDescent="0.2">
      <c r="A171" t="s">
        <v>340</v>
      </c>
      <c r="B171">
        <f>[4]p46!B171</f>
        <v>348723</v>
      </c>
    </row>
    <row r="172" spans="1:2" x14ac:dyDescent="0.2">
      <c r="A172" t="s">
        <v>341</v>
      </c>
      <c r="B172">
        <f>[4]p46!B172</f>
        <v>1129421.52</v>
      </c>
    </row>
    <row r="173" spans="1:2" x14ac:dyDescent="0.2">
      <c r="A173" t="s">
        <v>342</v>
      </c>
      <c r="B173">
        <f>[4]p46!B173</f>
        <v>4564166.55</v>
      </c>
    </row>
    <row r="174" spans="1:2" x14ac:dyDescent="0.2">
      <c r="A174" t="s">
        <v>343</v>
      </c>
      <c r="B174">
        <f>[4]p46!B174</f>
        <v>348723</v>
      </c>
    </row>
    <row r="175" spans="1:2" x14ac:dyDescent="0.2">
      <c r="A175" t="s">
        <v>344</v>
      </c>
      <c r="B175">
        <f>[4]p46!B175</f>
        <v>1129421.52</v>
      </c>
    </row>
    <row r="176" spans="1:2" x14ac:dyDescent="0.2">
      <c r="A176" t="s">
        <v>345</v>
      </c>
      <c r="B176">
        <f>[4]p46!B176</f>
        <v>4564166.55</v>
      </c>
    </row>
    <row r="177" spans="1:2" x14ac:dyDescent="0.2">
      <c r="A177" t="s">
        <v>346</v>
      </c>
      <c r="B177">
        <f>[4]p46!B177</f>
        <v>344364</v>
      </c>
    </row>
    <row r="178" spans="1:2" x14ac:dyDescent="0.2">
      <c r="A178" t="s">
        <v>347</v>
      </c>
      <c r="B178">
        <f>[4]p46!B178</f>
        <v>1116813.7986858974</v>
      </c>
    </row>
    <row r="179" spans="1:2" x14ac:dyDescent="0.2">
      <c r="A179" t="s">
        <v>348</v>
      </c>
      <c r="B179">
        <f>[4]p46!B179</f>
        <v>4491092.5449999999</v>
      </c>
    </row>
    <row r="180" spans="1:2" x14ac:dyDescent="0.2">
      <c r="A180" t="s">
        <v>349</v>
      </c>
      <c r="B180">
        <f>[4]p46!B180</f>
        <v>350381</v>
      </c>
    </row>
    <row r="181" spans="1:2" x14ac:dyDescent="0.2">
      <c r="A181" t="s">
        <v>350</v>
      </c>
      <c r="B181">
        <f>[4]p46!B181</f>
        <v>211092660</v>
      </c>
    </row>
    <row r="182" spans="1:2" x14ac:dyDescent="0.2">
      <c r="A182" t="s">
        <v>351</v>
      </c>
      <c r="B182">
        <f>[4]p46!B182</f>
        <v>634219020</v>
      </c>
    </row>
    <row r="183" spans="1:2" x14ac:dyDescent="0.2">
      <c r="A183" t="s">
        <v>352</v>
      </c>
      <c r="B183">
        <f>[4]p46!B183</f>
        <v>350381</v>
      </c>
    </row>
    <row r="184" spans="1:2" x14ac:dyDescent="0.2">
      <c r="A184" t="s">
        <v>353</v>
      </c>
      <c r="B184">
        <f>[4]p46!B184</f>
        <v>211092660</v>
      </c>
    </row>
    <row r="185" spans="1:2" x14ac:dyDescent="0.2">
      <c r="A185" t="s">
        <v>354</v>
      </c>
      <c r="B185">
        <f>[4]p46!B185</f>
        <v>634219020</v>
      </c>
    </row>
    <row r="186" spans="1:2" x14ac:dyDescent="0.2">
      <c r="A186" t="s">
        <v>355</v>
      </c>
      <c r="B186">
        <f>[4]p46!B186</f>
        <v>346001</v>
      </c>
    </row>
    <row r="187" spans="1:2" x14ac:dyDescent="0.2">
      <c r="A187" t="s">
        <v>356</v>
      </c>
      <c r="B187">
        <f>[4]p46!B187</f>
        <v>209522399.19662926</v>
      </c>
    </row>
    <row r="188" spans="1:2" x14ac:dyDescent="0.2">
      <c r="A188" t="s">
        <v>357</v>
      </c>
      <c r="B188">
        <f>[4]p46!B188</f>
        <v>625105142.50000012</v>
      </c>
    </row>
    <row r="189" spans="1:2" x14ac:dyDescent="0.2">
      <c r="A189" t="s">
        <v>358</v>
      </c>
      <c r="B189">
        <f>[4]p46!B189</f>
        <v>0</v>
      </c>
    </row>
    <row r="190" spans="1:2" x14ac:dyDescent="0.2">
      <c r="A190" t="s">
        <v>359</v>
      </c>
      <c r="B190">
        <f>[4]p46!B190</f>
        <v>0</v>
      </c>
    </row>
    <row r="191" spans="1:2" x14ac:dyDescent="0.2">
      <c r="A191" t="s">
        <v>360</v>
      </c>
      <c r="B191">
        <f>[4]p46!B191</f>
        <v>0</v>
      </c>
    </row>
    <row r="192" spans="1:2" x14ac:dyDescent="0.2">
      <c r="A192" t="s">
        <v>361</v>
      </c>
      <c r="B192">
        <f>[4]p46!B192</f>
        <v>65937</v>
      </c>
    </row>
    <row r="193" spans="1:2" x14ac:dyDescent="0.2">
      <c r="A193" t="s">
        <v>362</v>
      </c>
      <c r="B193">
        <f>[4]p46!B193</f>
        <v>1076551.32</v>
      </c>
    </row>
    <row r="194" spans="1:2" x14ac:dyDescent="0.2">
      <c r="A194" t="s">
        <v>363</v>
      </c>
      <c r="B194">
        <f>[4]p46!B194</f>
        <v>16.326964582204212</v>
      </c>
    </row>
    <row r="195" spans="1:2" x14ac:dyDescent="0.2">
      <c r="A195" t="s">
        <v>364</v>
      </c>
      <c r="B195">
        <f>[4]p46!B195</f>
        <v>0</v>
      </c>
    </row>
    <row r="196" spans="1:2" x14ac:dyDescent="0.2">
      <c r="A196" t="s">
        <v>365</v>
      </c>
      <c r="B196">
        <f>[4]p46!B196</f>
        <v>0</v>
      </c>
    </row>
    <row r="197" spans="1:2" x14ac:dyDescent="0.2">
      <c r="A197" t="s">
        <v>366</v>
      </c>
      <c r="B197">
        <f>[4]p46!B197</f>
        <v>0</v>
      </c>
    </row>
    <row r="198" spans="1:2" x14ac:dyDescent="0.2">
      <c r="A198" t="s">
        <v>367</v>
      </c>
      <c r="B198">
        <f>[4]p46!B198</f>
        <v>0</v>
      </c>
    </row>
    <row r="199" spans="1:2" x14ac:dyDescent="0.2">
      <c r="A199" t="s">
        <v>368</v>
      </c>
      <c r="B199">
        <f>[4]p46!B199</f>
        <v>0</v>
      </c>
    </row>
    <row r="200" spans="1:2" x14ac:dyDescent="0.2">
      <c r="A200" t="s">
        <v>369</v>
      </c>
      <c r="B200">
        <f>[4]p46!B200</f>
        <v>0</v>
      </c>
    </row>
    <row r="201" spans="1:2" x14ac:dyDescent="0.2">
      <c r="A201" t="s">
        <v>370</v>
      </c>
      <c r="B201">
        <f>[4]p46!B201</f>
        <v>88790</v>
      </c>
    </row>
    <row r="202" spans="1:2" x14ac:dyDescent="0.2">
      <c r="A202" t="s">
        <v>371</v>
      </c>
      <c r="B202">
        <f>[4]p46!B202</f>
        <v>214210273</v>
      </c>
    </row>
    <row r="203" spans="1:2" x14ac:dyDescent="0.2">
      <c r="A203" t="s">
        <v>372</v>
      </c>
      <c r="B203">
        <f>[4]p46!B203</f>
        <v>2412.5499955762443</v>
      </c>
    </row>
    <row r="204" spans="1:2" x14ac:dyDescent="0.2">
      <c r="A204" t="s">
        <v>373</v>
      </c>
      <c r="B204">
        <f>[4]p46!B204</f>
        <v>0</v>
      </c>
    </row>
    <row r="205" spans="1:2" x14ac:dyDescent="0.2">
      <c r="A205" t="s">
        <v>374</v>
      </c>
      <c r="B205">
        <f>[4]p46!B205</f>
        <v>0</v>
      </c>
    </row>
    <row r="206" spans="1:2" x14ac:dyDescent="0.2">
      <c r="A206" t="s">
        <v>375</v>
      </c>
      <c r="B206">
        <f>[4]p46!B206</f>
        <v>0</v>
      </c>
    </row>
    <row r="207" spans="1:2" x14ac:dyDescent="0.2">
      <c r="A207" t="s">
        <v>376</v>
      </c>
      <c r="B207">
        <f>[4]p46!B207</f>
        <v>198620</v>
      </c>
    </row>
    <row r="208" spans="1:2" x14ac:dyDescent="0.2">
      <c r="A208" t="s">
        <v>377</v>
      </c>
      <c r="B208">
        <f>[4]p46!B208</f>
        <v>370757</v>
      </c>
    </row>
    <row r="209" spans="1:2" x14ac:dyDescent="0.2">
      <c r="A209" t="s">
        <v>378</v>
      </c>
      <c r="B209">
        <f>[4]p46!B209</f>
        <v>0</v>
      </c>
    </row>
    <row r="210" spans="1:2" x14ac:dyDescent="0.2">
      <c r="A210" t="s">
        <v>379</v>
      </c>
      <c r="B210">
        <f>[4]p46!B210</f>
        <v>0</v>
      </c>
    </row>
    <row r="211" spans="1:2" x14ac:dyDescent="0.2">
      <c r="A211" t="s">
        <v>380</v>
      </c>
      <c r="B211">
        <f>[4]p46!B211</f>
        <v>726095.7</v>
      </c>
    </row>
    <row r="212" spans="1:2" x14ac:dyDescent="0.2">
      <c r="A212" t="s">
        <v>381</v>
      </c>
      <c r="B212">
        <f>[4]p46!B212</f>
        <v>1257926</v>
      </c>
    </row>
    <row r="213" spans="1:2" x14ac:dyDescent="0.2">
      <c r="A213" t="s">
        <v>382</v>
      </c>
      <c r="B213">
        <f>[4]p46!B213</f>
        <v>37307387.97139962</v>
      </c>
    </row>
    <row r="214" spans="1:2" x14ac:dyDescent="0.2">
      <c r="A214" t="s">
        <v>137</v>
      </c>
      <c r="B214">
        <f>[4]p46!B214</f>
        <v>392000</v>
      </c>
    </row>
    <row r="215" spans="1:2" x14ac:dyDescent="0.2">
      <c r="A215" t="s">
        <v>383</v>
      </c>
      <c r="B215">
        <f>[4]p46!B215</f>
        <v>0</v>
      </c>
    </row>
    <row r="216" spans="1:2" x14ac:dyDescent="0.2">
      <c r="A216" t="s">
        <v>384</v>
      </c>
      <c r="B216">
        <f>[4]p46!B216</f>
        <v>37699387.97139962</v>
      </c>
    </row>
    <row r="217" spans="1:2" x14ac:dyDescent="0.2">
      <c r="A217" t="s">
        <v>385</v>
      </c>
      <c r="B217">
        <f>[4]p46!B217</f>
        <v>16270504</v>
      </c>
    </row>
    <row r="218" spans="1:2" x14ac:dyDescent="0.2">
      <c r="A218" t="s">
        <v>386</v>
      </c>
      <c r="B218">
        <f>[4]p46!B218</f>
        <v>1295472.7</v>
      </c>
    </row>
    <row r="219" spans="1:2" x14ac:dyDescent="0.2">
      <c r="A219" t="s">
        <v>387</v>
      </c>
      <c r="B219">
        <f>[4]p46!B219</f>
        <v>4445863</v>
      </c>
    </row>
    <row r="220" spans="1:2" x14ac:dyDescent="0.2">
      <c r="A220" t="s">
        <v>388</v>
      </c>
      <c r="B220">
        <f>[4]p46!B220</f>
        <v>343517</v>
      </c>
    </row>
    <row r="221" spans="1:2" x14ac:dyDescent="0.2">
      <c r="A221" t="s">
        <v>145</v>
      </c>
      <c r="B221">
        <f>[4]p46!B221</f>
        <v>3500000</v>
      </c>
    </row>
    <row r="222" spans="1:2" x14ac:dyDescent="0.2">
      <c r="A222" t="s">
        <v>146</v>
      </c>
      <c r="B222">
        <f>[4]p46!B222</f>
        <v>1009079</v>
      </c>
    </row>
    <row r="223" spans="1:2" x14ac:dyDescent="0.2">
      <c r="A223" t="s">
        <v>389</v>
      </c>
      <c r="B223">
        <f>[4]p46!B223</f>
        <v>214111</v>
      </c>
    </row>
    <row r="224" spans="1:2" x14ac:dyDescent="0.2">
      <c r="A224" t="s">
        <v>390</v>
      </c>
      <c r="B224">
        <f>[4]p46!B224</f>
        <v>0</v>
      </c>
    </row>
    <row r="225" spans="1:2" x14ac:dyDescent="0.2">
      <c r="A225" t="s">
        <v>391</v>
      </c>
      <c r="B225">
        <f>[4]p46!B225</f>
        <v>0</v>
      </c>
    </row>
    <row r="226" spans="1:2" x14ac:dyDescent="0.2">
      <c r="A226" t="s">
        <v>392</v>
      </c>
      <c r="B226">
        <f>[4]p46!B226</f>
        <v>2800000</v>
      </c>
    </row>
    <row r="227" spans="1:2" x14ac:dyDescent="0.2">
      <c r="A227" t="s">
        <v>152</v>
      </c>
      <c r="B227">
        <f>[4]p46!B227</f>
        <v>160000</v>
      </c>
    </row>
    <row r="228" spans="1:2" x14ac:dyDescent="0.2">
      <c r="A228" t="s">
        <v>393</v>
      </c>
      <c r="B228">
        <f>[4]p46!B228</f>
        <v>0</v>
      </c>
    </row>
    <row r="229" spans="1:2" x14ac:dyDescent="0.2">
      <c r="A229" t="s">
        <v>394</v>
      </c>
      <c r="B229">
        <f>[4]p46!B229</f>
        <v>260312</v>
      </c>
    </row>
    <row r="230" spans="1:2" x14ac:dyDescent="0.2">
      <c r="A230" t="s">
        <v>395</v>
      </c>
      <c r="B230">
        <f>[4]p46!B230</f>
        <v>2215101.3368916837</v>
      </c>
    </row>
    <row r="231" spans="1:2" x14ac:dyDescent="0.2">
      <c r="A231" t="s">
        <v>396</v>
      </c>
      <c r="B231">
        <f>[4]p46!B231</f>
        <v>32513960.036891684</v>
      </c>
    </row>
    <row r="232" spans="1:2" x14ac:dyDescent="0.2">
      <c r="A232" t="s">
        <v>397</v>
      </c>
      <c r="B232">
        <f>[4]p46!B232</f>
        <v>5185427.9345079362</v>
      </c>
    </row>
    <row r="233" spans="1:2" x14ac:dyDescent="0.2">
      <c r="A233" t="s">
        <v>398</v>
      </c>
      <c r="B233">
        <f>[4]p46!B233</f>
        <v>1763045</v>
      </c>
    </row>
    <row r="234" spans="1:2" x14ac:dyDescent="0.2">
      <c r="A234" t="s">
        <v>243</v>
      </c>
      <c r="B234">
        <f>[4]p46!B234</f>
        <v>3422382.9345079362</v>
      </c>
    </row>
    <row r="235" spans="1:2" x14ac:dyDescent="0.2">
      <c r="A235" t="s">
        <v>399</v>
      </c>
      <c r="B235">
        <f>[4]p46!B235</f>
        <v>6250000</v>
      </c>
    </row>
    <row r="236" spans="1:2" x14ac:dyDescent="0.2">
      <c r="A236" t="s">
        <v>400</v>
      </c>
      <c r="B236">
        <f>[4]p46!B236</f>
        <v>11666666.666666668</v>
      </c>
    </row>
    <row r="237" spans="1:2" x14ac:dyDescent="0.2">
      <c r="A237" t="s">
        <v>401</v>
      </c>
      <c r="B237">
        <f>[4]p46!B237</f>
        <v>10000000</v>
      </c>
    </row>
    <row r="238" spans="1:2" x14ac:dyDescent="0.2">
      <c r="A238" t="s">
        <v>402</v>
      </c>
      <c r="B238">
        <f>[4]p46!B238</f>
        <v>400</v>
      </c>
    </row>
    <row r="239" spans="1:2" x14ac:dyDescent="0.2">
      <c r="A239" t="s">
        <v>403</v>
      </c>
      <c r="B239">
        <f>[4]p46!B239</f>
        <v>300</v>
      </c>
    </row>
    <row r="240" spans="1:2" x14ac:dyDescent="0.2">
      <c r="A240" t="s">
        <v>404</v>
      </c>
      <c r="B240">
        <f>[4]p46!B240</f>
        <v>1000</v>
      </c>
    </row>
    <row r="241" spans="1:2" x14ac:dyDescent="0.2">
      <c r="A241" t="s">
        <v>405</v>
      </c>
      <c r="B241">
        <f>[4]p46!B241</f>
        <v>1.4</v>
      </c>
    </row>
    <row r="242" spans="1:2" x14ac:dyDescent="0.2">
      <c r="A242" t="s">
        <v>406</v>
      </c>
      <c r="B242">
        <f>[4]p46!B242</f>
        <v>2.66</v>
      </c>
    </row>
    <row r="243" spans="1:2" x14ac:dyDescent="0.2">
      <c r="A243" t="s">
        <v>407</v>
      </c>
      <c r="B243">
        <f>[4]p46!B243</f>
        <v>52392449</v>
      </c>
    </row>
    <row r="244" spans="1:2" x14ac:dyDescent="0.2">
      <c r="A244" t="s">
        <v>408</v>
      </c>
      <c r="B244">
        <f>[4]p46!B244</f>
        <v>13448056</v>
      </c>
    </row>
    <row r="245" spans="1:2" x14ac:dyDescent="0.2">
      <c r="A245" t="s">
        <v>409</v>
      </c>
      <c r="B245">
        <f>[4]p46!B245</f>
        <v>49000</v>
      </c>
    </row>
    <row r="246" spans="1:2" x14ac:dyDescent="0.2">
      <c r="A246" t="s">
        <v>410</v>
      </c>
      <c r="B246">
        <f>[4]p46!B246</f>
        <v>0</v>
      </c>
    </row>
    <row r="247" spans="1:2" x14ac:dyDescent="0.2">
      <c r="A247" t="s">
        <v>411</v>
      </c>
      <c r="B247">
        <f>[4]p46!B247</f>
        <v>5.6</v>
      </c>
    </row>
    <row r="248" spans="1:2" x14ac:dyDescent="0.2">
      <c r="A248" t="s">
        <v>412</v>
      </c>
      <c r="B248">
        <f>[4]p46!B248</f>
        <v>5.6</v>
      </c>
    </row>
    <row r="249" spans="1:2" x14ac:dyDescent="0.2">
      <c r="A249" t="s">
        <v>413</v>
      </c>
      <c r="B249">
        <f>[4]p46!B249</f>
        <v>0</v>
      </c>
    </row>
    <row r="250" spans="1:2" x14ac:dyDescent="0.2">
      <c r="A250" t="s">
        <v>414</v>
      </c>
      <c r="B250">
        <f>[4]p46!B250</f>
        <v>0</v>
      </c>
    </row>
    <row r="251" spans="1:2" x14ac:dyDescent="0.2">
      <c r="A251" t="s">
        <v>415</v>
      </c>
      <c r="B251">
        <f>[4]p46!B251</f>
        <v>0</v>
      </c>
    </row>
    <row r="252" spans="1:2" x14ac:dyDescent="0.2">
      <c r="A252" t="s">
        <v>416</v>
      </c>
      <c r="B252">
        <f>[4]p46!B252</f>
        <v>0</v>
      </c>
    </row>
    <row r="253" spans="1:2" x14ac:dyDescent="0.2">
      <c r="A253" t="s">
        <v>417</v>
      </c>
      <c r="B253">
        <f>[4]p46!B253</f>
        <v>0</v>
      </c>
    </row>
    <row r="254" spans="1:2" x14ac:dyDescent="0.2">
      <c r="A254" t="s">
        <v>418</v>
      </c>
      <c r="B254">
        <f>[4]p46!B254</f>
        <v>0</v>
      </c>
    </row>
    <row r="255" spans="1:2" x14ac:dyDescent="0.2">
      <c r="A255" t="s">
        <v>419</v>
      </c>
      <c r="B255">
        <f>[4]p46!B255</f>
        <v>0</v>
      </c>
    </row>
    <row r="256" spans="1:2" x14ac:dyDescent="0.2">
      <c r="A256" t="s">
        <v>420</v>
      </c>
      <c r="B256">
        <f>[4]p46!B256</f>
        <v>0</v>
      </c>
    </row>
    <row r="257" spans="1:2" x14ac:dyDescent="0.2">
      <c r="A257" t="s">
        <v>421</v>
      </c>
      <c r="B257">
        <f>[4]p46!B257</f>
        <v>0</v>
      </c>
    </row>
    <row r="258" spans="1:2" x14ac:dyDescent="0.2">
      <c r="A258" t="s">
        <v>422</v>
      </c>
      <c r="B258">
        <f>[4]p46!B258</f>
        <v>0</v>
      </c>
    </row>
    <row r="259" spans="1:2" x14ac:dyDescent="0.2">
      <c r="A259" t="s">
        <v>423</v>
      </c>
      <c r="B259">
        <f>[4]p46!B259</f>
        <v>5</v>
      </c>
    </row>
    <row r="260" spans="1:2" x14ac:dyDescent="0.2">
      <c r="A260" t="s">
        <v>1065</v>
      </c>
      <c r="B260">
        <f>[4]p46!B260</f>
        <v>16.30212705523806</v>
      </c>
    </row>
    <row r="261" spans="1:2" x14ac:dyDescent="0.2">
      <c r="A261" t="s">
        <v>1066</v>
      </c>
      <c r="B261">
        <f>[4]p46!B261</f>
        <v>20.073967111206169</v>
      </c>
    </row>
    <row r="262" spans="1:2" x14ac:dyDescent="0.2">
      <c r="A262" t="s">
        <v>227</v>
      </c>
      <c r="B262">
        <f>[4]p46!B262</f>
        <v>89</v>
      </c>
    </row>
    <row r="263" spans="1:2" x14ac:dyDescent="0.2">
      <c r="A263" t="s">
        <v>228</v>
      </c>
      <c r="B263">
        <f>[4]p46!B263</f>
        <v>90</v>
      </c>
    </row>
    <row r="264" spans="1:2" x14ac:dyDescent="0.2">
      <c r="A264" t="s">
        <v>346</v>
      </c>
      <c r="B264">
        <f>[4]p46!B264</f>
        <v>344364</v>
      </c>
    </row>
    <row r="265" spans="1:2" x14ac:dyDescent="0.2">
      <c r="A265" t="s">
        <v>355</v>
      </c>
      <c r="B265">
        <f>[4]p46!B265</f>
        <v>346001</v>
      </c>
    </row>
    <row r="266" spans="1:2" x14ac:dyDescent="0.2">
      <c r="A266" t="s">
        <v>338</v>
      </c>
      <c r="B266">
        <f>[4]p46!B266</f>
        <v>5</v>
      </c>
    </row>
    <row r="267" spans="1:2" x14ac:dyDescent="0.2">
      <c r="A267" t="s">
        <v>339</v>
      </c>
      <c r="B267">
        <f>[4]p46!B267</f>
        <v>1</v>
      </c>
    </row>
    <row r="268" spans="1:2" x14ac:dyDescent="0.2">
      <c r="A268" t="s">
        <v>1067</v>
      </c>
      <c r="B268">
        <f>[4]p46!B268</f>
        <v>1239710.3999999999</v>
      </c>
    </row>
    <row r="269" spans="1:2" x14ac:dyDescent="0.2">
      <c r="A269" t="s">
        <v>1068</v>
      </c>
      <c r="B269">
        <f>[4]p46!B269</f>
        <v>1297503.75</v>
      </c>
    </row>
    <row r="270" spans="1:2" x14ac:dyDescent="0.2">
      <c r="A270" t="s">
        <v>1069</v>
      </c>
      <c r="B270">
        <f>[4]p46!B270</f>
        <v>2967538.0817418816</v>
      </c>
    </row>
    <row r="271" spans="1:2" x14ac:dyDescent="0.2">
      <c r="A271" t="s">
        <v>1070</v>
      </c>
      <c r="B271">
        <f>[4]p46!B271</f>
        <v>0.86818894186166018</v>
      </c>
    </row>
    <row r="272" spans="1:2" x14ac:dyDescent="0.2">
      <c r="A272" t="s">
        <v>1071</v>
      </c>
      <c r="B272">
        <f>[4]p46!B272</f>
        <v>0.78434892702574499</v>
      </c>
    </row>
    <row r="273" spans="1:2" x14ac:dyDescent="0.2">
      <c r="A273" t="s">
        <v>1072</v>
      </c>
      <c r="B273">
        <f>[4]p46!B273</f>
        <v>0.87383225113637997</v>
      </c>
    </row>
    <row r="274" spans="1:2" x14ac:dyDescent="0.2">
      <c r="A274" t="s">
        <v>1073</v>
      </c>
      <c r="B274">
        <f>[4]p46!B274</f>
        <v>0.71147225157562488</v>
      </c>
    </row>
    <row r="275" spans="1:2" x14ac:dyDescent="0.2">
      <c r="A275" t="s">
        <v>1087</v>
      </c>
      <c r="B275">
        <f>[4]p46!B275</f>
        <v>0.84140005951987684</v>
      </c>
    </row>
    <row r="276" spans="1:2" x14ac:dyDescent="0.2">
      <c r="A276" t="s">
        <v>1088</v>
      </c>
      <c r="B276">
        <f>[4]p46!B276</f>
        <v>0.68955218062324419</v>
      </c>
    </row>
    <row r="277" spans="1:2" x14ac:dyDescent="0.2">
      <c r="A277" t="s">
        <v>1091</v>
      </c>
      <c r="B277">
        <f>[4]p46!B277</f>
        <v>4452192.9345079362</v>
      </c>
    </row>
    <row r="278" spans="1:2" x14ac:dyDescent="0.2">
      <c r="A278" t="s">
        <v>1092</v>
      </c>
      <c r="B278">
        <f>[4]p46!B278</f>
        <v>1.4866414364834917</v>
      </c>
    </row>
    <row r="279" spans="1:2" x14ac:dyDescent="0.2">
      <c r="A279" t="s">
        <v>1093</v>
      </c>
      <c r="B279">
        <f>[4]p46!B279</f>
        <v>0.59785114760487545</v>
      </c>
    </row>
    <row r="280" spans="1:2" x14ac:dyDescent="0.2">
      <c r="A280" t="s">
        <v>1094</v>
      </c>
      <c r="B280">
        <f>[4]p46!B280</f>
        <v>0.40214885239512443</v>
      </c>
    </row>
    <row r="281" spans="1:2" x14ac:dyDescent="0.2">
      <c r="A281" t="s">
        <v>1099</v>
      </c>
      <c r="B281">
        <f>[4]p46!B281</f>
        <v>7.0223999999999995E-2</v>
      </c>
    </row>
    <row r="282" spans="1:2" x14ac:dyDescent="0.2">
      <c r="A282" t="s">
        <v>1100</v>
      </c>
      <c r="B282">
        <f>[4]p46!B282</f>
        <v>0.12229962154725238</v>
      </c>
    </row>
    <row r="283" spans="1:2" x14ac:dyDescent="0.2">
      <c r="A283" t="s">
        <v>1095</v>
      </c>
      <c r="B283">
        <f>[4]p46!B283</f>
        <v>38944393</v>
      </c>
    </row>
    <row r="284" spans="1:2" x14ac:dyDescent="0.2">
      <c r="A284" t="s">
        <v>1096</v>
      </c>
      <c r="B284">
        <f>[4]p46!B284</f>
        <v>26196224.620322194</v>
      </c>
    </row>
    <row r="285" spans="1:2" x14ac:dyDescent="0.2">
      <c r="A285" t="s">
        <v>1097</v>
      </c>
      <c r="B285">
        <f>[4]p46!B285</f>
        <v>1484654.8527660547</v>
      </c>
    </row>
    <row r="286" spans="1:2" x14ac:dyDescent="0.2">
      <c r="A286" t="s">
        <v>1101</v>
      </c>
      <c r="B286">
        <f>[4]p46!B286</f>
        <v>2000000</v>
      </c>
    </row>
    <row r="287" spans="1:2" x14ac:dyDescent="0.2">
      <c r="A287" t="s">
        <v>1102</v>
      </c>
      <c r="B287">
        <f>[4]p46!B287</f>
        <v>0</v>
      </c>
    </row>
    <row r="288" spans="1:2" x14ac:dyDescent="0.2">
      <c r="A288" t="s">
        <v>1103</v>
      </c>
      <c r="B288">
        <f>[4]p46!B288</f>
        <v>0</v>
      </c>
    </row>
    <row r="289" spans="1:2" x14ac:dyDescent="0.2">
      <c r="A289" t="s">
        <v>1069</v>
      </c>
      <c r="B289">
        <f>[4]p46!B289</f>
        <v>2967538.0817418816</v>
      </c>
    </row>
    <row r="290" spans="1:2" x14ac:dyDescent="0.2">
      <c r="A290" t="s">
        <v>508</v>
      </c>
      <c r="B290">
        <f>[4]p46!B290</f>
        <v>9.116615144299034E-2</v>
      </c>
    </row>
    <row r="291" spans="1:2" x14ac:dyDescent="0.2">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1201</v>
      </c>
    </row>
    <row r="2" spans="1:11" x14ac:dyDescent="0.2">
      <c r="A2">
        <v>47</v>
      </c>
      <c r="B2" t="s">
        <v>176</v>
      </c>
      <c r="C2" t="s">
        <v>177</v>
      </c>
      <c r="D2" t="s">
        <v>178</v>
      </c>
      <c r="E2" t="s">
        <v>8</v>
      </c>
      <c r="F2" t="s">
        <v>179</v>
      </c>
      <c r="G2" t="s">
        <v>10</v>
      </c>
      <c r="H2" t="s">
        <v>180</v>
      </c>
    </row>
    <row r="3" spans="1:11" x14ac:dyDescent="0.2">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
      <c r="A5" t="s">
        <v>183</v>
      </c>
      <c r="B5">
        <f>[4]p47!B5</f>
        <v>0</v>
      </c>
      <c r="C5">
        <f>[4]p47!C5</f>
        <v>0</v>
      </c>
      <c r="D5">
        <f>[4]p47!D5</f>
        <v>0</v>
      </c>
      <c r="E5">
        <f>[4]p47!E5</f>
        <v>0</v>
      </c>
      <c r="F5">
        <f>[4]p47!F5</f>
        <v>262672</v>
      </c>
      <c r="G5">
        <f>[4]p47!G5</f>
        <v>0</v>
      </c>
      <c r="H5">
        <f>[4]p47!H5</f>
        <v>0</v>
      </c>
      <c r="I5">
        <f>[4]p47!I5</f>
        <v>0</v>
      </c>
      <c r="J5">
        <f>[4]p47!J5</f>
        <v>0</v>
      </c>
      <c r="K5">
        <f>[4]p47!K5</f>
        <v>0</v>
      </c>
    </row>
    <row r="6" spans="1:11" x14ac:dyDescent="0.2">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
      <c r="A7" t="s">
        <v>185</v>
      </c>
      <c r="B7">
        <f>[4]p47!B7</f>
        <v>0</v>
      </c>
      <c r="C7">
        <f>[4]p47!C7</f>
        <v>0</v>
      </c>
      <c r="D7">
        <f>[4]p47!D7</f>
        <v>0</v>
      </c>
      <c r="E7">
        <f>[4]p47!E7</f>
        <v>0</v>
      </c>
      <c r="F7">
        <f>[4]p47!F7</f>
        <v>1504389</v>
      </c>
      <c r="G7">
        <f>[4]p47!G7</f>
        <v>0</v>
      </c>
      <c r="H7">
        <f>[4]p47!H7</f>
        <v>0</v>
      </c>
      <c r="I7">
        <f>[4]p47!I7</f>
        <v>0</v>
      </c>
      <c r="J7">
        <f>[4]p47!J7</f>
        <v>0</v>
      </c>
      <c r="K7">
        <f>[4]p47!K7</f>
        <v>0</v>
      </c>
    </row>
    <row r="8" spans="1:11" x14ac:dyDescent="0.2">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2">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2">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2">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2">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2">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2">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2">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2">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2">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2">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2">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2">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2">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2">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2">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2">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2">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2">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5" thickBot="1" x14ac:dyDescent="0.25">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x14ac:dyDescent="0.2">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2">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x14ac:dyDescent="0.2">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x14ac:dyDescent="0.2">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x14ac:dyDescent="0.2">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x14ac:dyDescent="0.2">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x14ac:dyDescent="0.2">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x14ac:dyDescent="0.2">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2">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2">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2">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2">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
      <c r="A76" t="s">
        <v>437</v>
      </c>
      <c r="B76">
        <f>[4]p47!B76</f>
        <v>0</v>
      </c>
      <c r="C76">
        <f>[4]p47!C76</f>
        <v>0</v>
      </c>
      <c r="D76">
        <f>[4]p47!D76</f>
        <v>0</v>
      </c>
      <c r="E76">
        <f>[4]p47!E76</f>
        <v>0</v>
      </c>
      <c r="F76">
        <f>[4]p47!F76</f>
        <v>0</v>
      </c>
      <c r="G76">
        <f>[4]p47!G76</f>
        <v>0</v>
      </c>
      <c r="H76">
        <f>[4]p47!H76</f>
        <v>0</v>
      </c>
      <c r="I76">
        <f>[4]p47!I76</f>
        <v>0</v>
      </c>
      <c r="J76">
        <f>[4]p47!J76</f>
        <v>0</v>
      </c>
      <c r="K76">
        <f>[4]p47!K76</f>
        <v>0</v>
      </c>
    </row>
    <row r="77" spans="1:13" ht="13.5" thickBot="1" x14ac:dyDescent="0.25">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2">
      <c r="A78" t="s">
        <v>247</v>
      </c>
      <c r="B78">
        <f>[4]p47!B78</f>
        <v>1</v>
      </c>
    </row>
    <row r="79" spans="1:13" x14ac:dyDescent="0.2">
      <c r="A79" t="s">
        <v>248</v>
      </c>
      <c r="B79">
        <f>[4]p47!B79</f>
        <v>49000</v>
      </c>
    </row>
    <row r="80" spans="1:13" x14ac:dyDescent="0.2">
      <c r="A80" t="s">
        <v>249</v>
      </c>
      <c r="B80">
        <f>[4]p47!B80</f>
        <v>49000</v>
      </c>
    </row>
    <row r="81" spans="1:2" x14ac:dyDescent="0.2">
      <c r="A81" t="s">
        <v>250</v>
      </c>
      <c r="B81">
        <f>[4]p47!B81</f>
        <v>0</v>
      </c>
    </row>
    <row r="82" spans="1:2" x14ac:dyDescent="0.2">
      <c r="A82" t="s">
        <v>251</v>
      </c>
      <c r="B82">
        <f>[4]p47!B82</f>
        <v>0</v>
      </c>
    </row>
    <row r="83" spans="1:2" x14ac:dyDescent="0.2">
      <c r="A83" t="s">
        <v>252</v>
      </c>
      <c r="B83">
        <f>[4]p47!B83</f>
        <v>0</v>
      </c>
    </row>
    <row r="84" spans="1:2" x14ac:dyDescent="0.2">
      <c r="A84" t="s">
        <v>253</v>
      </c>
      <c r="B84">
        <f>[4]p47!B84</f>
        <v>0</v>
      </c>
    </row>
    <row r="85" spans="1:2" x14ac:dyDescent="0.2">
      <c r="A85" t="s">
        <v>254</v>
      </c>
      <c r="B85">
        <f>[4]p47!B85</f>
        <v>67756</v>
      </c>
    </row>
    <row r="86" spans="1:2" x14ac:dyDescent="0.2">
      <c r="A86" t="s">
        <v>255</v>
      </c>
      <c r="B86">
        <f>[4]p47!B86</f>
        <v>29806</v>
      </c>
    </row>
    <row r="87" spans="1:2" x14ac:dyDescent="0.2">
      <c r="A87" t="s">
        <v>256</v>
      </c>
      <c r="B87">
        <f>[4]p47!B87</f>
        <v>22194</v>
      </c>
    </row>
    <row r="88" spans="1:2" x14ac:dyDescent="0.2">
      <c r="A88" t="s">
        <v>257</v>
      </c>
      <c r="B88">
        <f>[4]p47!B88</f>
        <v>52864</v>
      </c>
    </row>
    <row r="89" spans="1:2" x14ac:dyDescent="0.2">
      <c r="A89" t="s">
        <v>258</v>
      </c>
      <c r="B89">
        <f>[4]p47!B89</f>
        <v>56501</v>
      </c>
    </row>
    <row r="90" spans="1:2" x14ac:dyDescent="0.2">
      <c r="A90" t="s">
        <v>259</v>
      </c>
      <c r="B90">
        <f>[4]p47!B90</f>
        <v>139470</v>
      </c>
    </row>
    <row r="91" spans="1:2" x14ac:dyDescent="0.2">
      <c r="A91" t="s">
        <v>260</v>
      </c>
      <c r="B91">
        <f>[4]p47!B91</f>
        <v>67756</v>
      </c>
    </row>
    <row r="92" spans="1:2" x14ac:dyDescent="0.2">
      <c r="A92" t="s">
        <v>261</v>
      </c>
      <c r="B92">
        <f>[4]p47!B92</f>
        <v>29806</v>
      </c>
    </row>
    <row r="93" spans="1:2" x14ac:dyDescent="0.2">
      <c r="A93" t="s">
        <v>262</v>
      </c>
      <c r="B93">
        <f>[4]p47!B93</f>
        <v>22194</v>
      </c>
    </row>
    <row r="94" spans="1:2" x14ac:dyDescent="0.2">
      <c r="A94" t="s">
        <v>263</v>
      </c>
      <c r="B94">
        <f>[4]p47!B94</f>
        <v>52864</v>
      </c>
    </row>
    <row r="95" spans="1:2" x14ac:dyDescent="0.2">
      <c r="A95" t="s">
        <v>264</v>
      </c>
      <c r="B95">
        <f>[4]p47!B95</f>
        <v>56501</v>
      </c>
    </row>
    <row r="96" spans="1:2" x14ac:dyDescent="0.2">
      <c r="A96" t="s">
        <v>265</v>
      </c>
      <c r="B96">
        <f>[4]p47!B96</f>
        <v>139470</v>
      </c>
    </row>
    <row r="97" spans="1:2" x14ac:dyDescent="0.2">
      <c r="A97" t="s">
        <v>266</v>
      </c>
      <c r="B97">
        <f>[4]p47!B97</f>
        <v>0</v>
      </c>
    </row>
    <row r="98" spans="1:2" x14ac:dyDescent="0.2">
      <c r="A98" t="s">
        <v>267</v>
      </c>
      <c r="B98">
        <f>[4]p47!B98</f>
        <v>0</v>
      </c>
    </row>
    <row r="99" spans="1:2" x14ac:dyDescent="0.2">
      <c r="A99" t="s">
        <v>268</v>
      </c>
      <c r="B99">
        <f>[4]p47!B99</f>
        <v>0</v>
      </c>
    </row>
    <row r="100" spans="1:2" x14ac:dyDescent="0.2">
      <c r="A100" t="s">
        <v>269</v>
      </c>
      <c r="B100">
        <f>[4]p47!B100</f>
        <v>0</v>
      </c>
    </row>
    <row r="101" spans="1:2" x14ac:dyDescent="0.2">
      <c r="A101" t="s">
        <v>270</v>
      </c>
      <c r="B101">
        <f>[4]p47!B101</f>
        <v>0</v>
      </c>
    </row>
    <row r="102" spans="1:2" x14ac:dyDescent="0.2">
      <c r="A102" t="s">
        <v>271</v>
      </c>
      <c r="B102">
        <f>[4]p47!B102</f>
        <v>0</v>
      </c>
    </row>
    <row r="103" spans="1:2" x14ac:dyDescent="0.2">
      <c r="A103" t="s">
        <v>272</v>
      </c>
      <c r="B103">
        <f>[4]p47!B103</f>
        <v>281187400</v>
      </c>
    </row>
    <row r="104" spans="1:2" x14ac:dyDescent="0.2">
      <c r="A104" t="s">
        <v>273</v>
      </c>
      <c r="B104">
        <f>[4]p47!B104</f>
        <v>11922400</v>
      </c>
    </row>
    <row r="105" spans="1:2" x14ac:dyDescent="0.2">
      <c r="A105" t="s">
        <v>274</v>
      </c>
      <c r="B105">
        <f>[4]p47!B105</f>
        <v>7545960</v>
      </c>
    </row>
    <row r="106" spans="1:2" x14ac:dyDescent="0.2">
      <c r="A106" t="s">
        <v>275</v>
      </c>
      <c r="B106">
        <f>[4]p47!B106</f>
        <v>1638784</v>
      </c>
    </row>
    <row r="107" spans="1:2" x14ac:dyDescent="0.2">
      <c r="A107" t="s">
        <v>276</v>
      </c>
      <c r="B107">
        <f>[4]p47!B107</f>
        <v>2712048</v>
      </c>
    </row>
    <row r="108" spans="1:2" x14ac:dyDescent="0.2">
      <c r="A108" t="s">
        <v>277</v>
      </c>
      <c r="B108">
        <f>[4]p47!B108</f>
        <v>6136680</v>
      </c>
    </row>
    <row r="109" spans="1:2" x14ac:dyDescent="0.2">
      <c r="A109" t="s">
        <v>278</v>
      </c>
      <c r="B109">
        <f>[4]p47!B109</f>
        <v>2086.8393445328265</v>
      </c>
    </row>
    <row r="110" spans="1:2" x14ac:dyDescent="0.2">
      <c r="A110" t="s">
        <v>279</v>
      </c>
      <c r="B110">
        <f>[4]p47!B110</f>
        <v>297.5323497658527</v>
      </c>
    </row>
    <row r="111" spans="1:2" x14ac:dyDescent="0.2">
      <c r="A111" t="s">
        <v>280</v>
      </c>
      <c r="B111">
        <f>[4]p47!B111</f>
        <v>146.47746450011209</v>
      </c>
    </row>
    <row r="112" spans="1:2" x14ac:dyDescent="0.2">
      <c r="A112" t="s">
        <v>281</v>
      </c>
      <c r="B112">
        <f>[4]p47!B112</f>
        <v>14.709488526574061</v>
      </c>
    </row>
    <row r="113" spans="1:2" x14ac:dyDescent="0.2">
      <c r="A113" t="s">
        <v>282</v>
      </c>
      <c r="B113">
        <f>[4]p47!B113</f>
        <v>17.383940985951163</v>
      </c>
    </row>
    <row r="114" spans="1:2" x14ac:dyDescent="0.2">
      <c r="A114" t="s">
        <v>283</v>
      </c>
      <c r="B114">
        <f>[4]p47!B114</f>
        <v>22.587103828142514</v>
      </c>
    </row>
    <row r="115" spans="1:2" x14ac:dyDescent="0.2">
      <c r="A115" t="s">
        <v>284</v>
      </c>
      <c r="B115">
        <f>[4]p47!B115</f>
        <v>11999970</v>
      </c>
    </row>
    <row r="116" spans="1:2" x14ac:dyDescent="0.2">
      <c r="A116" t="s">
        <v>285</v>
      </c>
      <c r="B116">
        <f>[4]p47!B116</f>
        <v>650000</v>
      </c>
    </row>
    <row r="117" spans="1:2" x14ac:dyDescent="0.2">
      <c r="A117" t="s">
        <v>286</v>
      </c>
      <c r="B117">
        <f>[4]p47!B117</f>
        <v>650003.19999999995</v>
      </c>
    </row>
    <row r="118" spans="1:2" x14ac:dyDescent="0.2">
      <c r="A118" t="s">
        <v>287</v>
      </c>
      <c r="B118">
        <f>[4]p47!B118</f>
        <v>199999.8</v>
      </c>
    </row>
    <row r="119" spans="1:2" x14ac:dyDescent="0.2">
      <c r="A119" t="s">
        <v>288</v>
      </c>
      <c r="B119">
        <f>[4]p47!B119</f>
        <v>299999.7</v>
      </c>
    </row>
    <row r="120" spans="1:2" x14ac:dyDescent="0.2">
      <c r="A120" t="s">
        <v>289</v>
      </c>
      <c r="B120">
        <f>[4]p47!B120</f>
        <v>1000000</v>
      </c>
    </row>
    <row r="121" spans="1:2" x14ac:dyDescent="0.2">
      <c r="A121" t="s">
        <v>290</v>
      </c>
      <c r="B121">
        <f>[4]p47!B121</f>
        <v>25306866.000000004</v>
      </c>
    </row>
    <row r="122" spans="1:2" x14ac:dyDescent="0.2">
      <c r="A122" t="s">
        <v>291</v>
      </c>
      <c r="B122">
        <f>[4]p47!B122</f>
        <v>822645.6</v>
      </c>
    </row>
    <row r="123" spans="1:2" x14ac:dyDescent="0.2">
      <c r="A123" t="s">
        <v>292</v>
      </c>
      <c r="B123">
        <f>[4]p47!B123</f>
        <v>694228.32</v>
      </c>
    </row>
    <row r="124" spans="1:2" x14ac:dyDescent="0.2">
      <c r="A124" t="s">
        <v>293</v>
      </c>
      <c r="B124">
        <f>[4]p47!B124</f>
        <v>0</v>
      </c>
    </row>
    <row r="125" spans="1:2" x14ac:dyDescent="0.2">
      <c r="A125" t="s">
        <v>294</v>
      </c>
      <c r="B125">
        <f>[4]p47!B125</f>
        <v>0</v>
      </c>
    </row>
    <row r="126" spans="1:2" x14ac:dyDescent="0.2">
      <c r="A126" t="s">
        <v>295</v>
      </c>
      <c r="B126">
        <f>[4]p47!B126</f>
        <v>352859.1</v>
      </c>
    </row>
    <row r="127" spans="1:2" x14ac:dyDescent="0.2">
      <c r="A127" t="s">
        <v>296</v>
      </c>
      <c r="B127">
        <f>[4]p47!B127</f>
        <v>57251</v>
      </c>
    </row>
    <row r="128" spans="1:2" x14ac:dyDescent="0.2">
      <c r="A128" t="s">
        <v>297</v>
      </c>
      <c r="B128">
        <f>[4]p47!B128</f>
        <v>16965</v>
      </c>
    </row>
    <row r="129" spans="1:2" x14ac:dyDescent="0.2">
      <c r="A129" t="s">
        <v>298</v>
      </c>
      <c r="B129">
        <f>[4]p47!B129</f>
        <v>15606</v>
      </c>
    </row>
    <row r="130" spans="1:2" x14ac:dyDescent="0.2">
      <c r="A130" t="s">
        <v>299</v>
      </c>
      <c r="B130">
        <f>[4]p47!B130</f>
        <v>52650</v>
      </c>
    </row>
    <row r="131" spans="1:2" x14ac:dyDescent="0.2">
      <c r="A131" t="s">
        <v>300</v>
      </c>
      <c r="B131">
        <f>[4]p47!B131</f>
        <v>60734</v>
      </c>
    </row>
    <row r="132" spans="1:2" x14ac:dyDescent="0.2">
      <c r="A132" t="s">
        <v>301</v>
      </c>
      <c r="B132">
        <f>[4]p47!B132</f>
        <v>142839</v>
      </c>
    </row>
    <row r="133" spans="1:2" x14ac:dyDescent="0.2">
      <c r="A133" t="s">
        <v>302</v>
      </c>
      <c r="B133">
        <f>[4]p47!B133</f>
        <v>57251</v>
      </c>
    </row>
    <row r="134" spans="1:2" x14ac:dyDescent="0.2">
      <c r="A134" t="s">
        <v>303</v>
      </c>
      <c r="B134">
        <f>[4]p47!B134</f>
        <v>16965</v>
      </c>
    </row>
    <row r="135" spans="1:2" x14ac:dyDescent="0.2">
      <c r="A135" t="s">
        <v>304</v>
      </c>
      <c r="B135">
        <f>[4]p47!B135</f>
        <v>15606</v>
      </c>
    </row>
    <row r="136" spans="1:2" x14ac:dyDescent="0.2">
      <c r="A136" t="s">
        <v>305</v>
      </c>
      <c r="B136">
        <f>[4]p47!B136</f>
        <v>52650</v>
      </c>
    </row>
    <row r="137" spans="1:2" x14ac:dyDescent="0.2">
      <c r="A137" t="s">
        <v>306</v>
      </c>
      <c r="B137">
        <f>[4]p47!B137</f>
        <v>60734</v>
      </c>
    </row>
    <row r="138" spans="1:2" x14ac:dyDescent="0.2">
      <c r="A138" t="s">
        <v>307</v>
      </c>
      <c r="B138">
        <f>[4]p47!B138</f>
        <v>142839</v>
      </c>
    </row>
    <row r="139" spans="1:2" x14ac:dyDescent="0.2">
      <c r="A139" t="s">
        <v>308</v>
      </c>
      <c r="B139">
        <f>[4]p47!B139</f>
        <v>0</v>
      </c>
    </row>
    <row r="140" spans="1:2" x14ac:dyDescent="0.2">
      <c r="A140" t="s">
        <v>309</v>
      </c>
      <c r="B140">
        <f>[4]p47!B140</f>
        <v>0</v>
      </c>
    </row>
    <row r="141" spans="1:2" x14ac:dyDescent="0.2">
      <c r="A141" t="s">
        <v>310</v>
      </c>
      <c r="B141">
        <f>[4]p47!B141</f>
        <v>0</v>
      </c>
    </row>
    <row r="142" spans="1:2" x14ac:dyDescent="0.2">
      <c r="A142" t="s">
        <v>311</v>
      </c>
      <c r="B142">
        <f>[4]p47!B142</f>
        <v>0</v>
      </c>
    </row>
    <row r="143" spans="1:2" x14ac:dyDescent="0.2">
      <c r="A143" t="s">
        <v>312</v>
      </c>
      <c r="B143">
        <f>[4]p47!B143</f>
        <v>0</v>
      </c>
    </row>
    <row r="144" spans="1:2" x14ac:dyDescent="0.2">
      <c r="A144" t="s">
        <v>313</v>
      </c>
      <c r="B144">
        <f>[4]p47!B144</f>
        <v>0</v>
      </c>
    </row>
    <row r="145" spans="1:2" x14ac:dyDescent="0.2">
      <c r="A145" t="s">
        <v>314</v>
      </c>
      <c r="B145">
        <f>[4]p47!B145</f>
        <v>366406400</v>
      </c>
    </row>
    <row r="146" spans="1:2" x14ac:dyDescent="0.2">
      <c r="A146" t="s">
        <v>315</v>
      </c>
      <c r="B146">
        <f>[4]p47!B146</f>
        <v>8058375</v>
      </c>
    </row>
    <row r="147" spans="1:2" x14ac:dyDescent="0.2">
      <c r="A147" t="s">
        <v>316</v>
      </c>
      <c r="B147">
        <f>[4]p47!B147</f>
        <v>7803000</v>
      </c>
    </row>
    <row r="148" spans="1:2" x14ac:dyDescent="0.2">
      <c r="A148" t="s">
        <v>317</v>
      </c>
      <c r="B148">
        <f>[4]p47!B148</f>
        <v>2158650</v>
      </c>
    </row>
    <row r="149" spans="1:2" x14ac:dyDescent="0.2">
      <c r="A149" t="s">
        <v>318</v>
      </c>
      <c r="B149">
        <f>[4]p47!B149</f>
        <v>3461838</v>
      </c>
    </row>
    <row r="150" spans="1:2" x14ac:dyDescent="0.2">
      <c r="A150" t="s">
        <v>319</v>
      </c>
      <c r="B150">
        <f>[4]p47!B150</f>
        <v>7998984</v>
      </c>
    </row>
    <row r="151" spans="1:2" x14ac:dyDescent="0.2">
      <c r="A151" t="s">
        <v>320</v>
      </c>
      <c r="B151">
        <f>[4]p47!B151</f>
        <v>2548.9940126054644</v>
      </c>
    </row>
    <row r="152" spans="1:2" x14ac:dyDescent="0.2">
      <c r="A152" t="s">
        <v>321</v>
      </c>
      <c r="B152">
        <f>[4]p47!B152</f>
        <v>375.98802404301148</v>
      </c>
    </row>
    <row r="153" spans="1:2" x14ac:dyDescent="0.2">
      <c r="A153" t="s">
        <v>322</v>
      </c>
      <c r="B153">
        <f>[4]p47!B153</f>
        <v>181.26179645194415</v>
      </c>
    </row>
    <row r="154" spans="1:2" x14ac:dyDescent="0.2">
      <c r="A154" t="s">
        <v>323</v>
      </c>
      <c r="B154">
        <f>[4]p47!B154</f>
        <v>19.286622759106738</v>
      </c>
    </row>
    <row r="155" spans="1:2" x14ac:dyDescent="0.2">
      <c r="A155" t="s">
        <v>324</v>
      </c>
      <c r="B155">
        <f>[4]p47!B155</f>
        <v>22.793281442580692</v>
      </c>
    </row>
    <row r="156" spans="1:2" x14ac:dyDescent="0.2">
      <c r="A156" t="s">
        <v>325</v>
      </c>
      <c r="B156">
        <f>[4]p47!B156</f>
        <v>28.922155695616269</v>
      </c>
    </row>
    <row r="157" spans="1:2" x14ac:dyDescent="0.2">
      <c r="A157" t="s">
        <v>326</v>
      </c>
      <c r="B157">
        <f>[4]p47!B157</f>
        <v>17000010</v>
      </c>
    </row>
    <row r="158" spans="1:2" x14ac:dyDescent="0.2">
      <c r="A158" t="s">
        <v>327</v>
      </c>
      <c r="B158">
        <f>[4]p47!B158</f>
        <v>600002</v>
      </c>
    </row>
    <row r="159" spans="1:2" x14ac:dyDescent="0.2">
      <c r="A159" t="s">
        <v>328</v>
      </c>
      <c r="B159">
        <f>[4]p47!B159</f>
        <v>600000</v>
      </c>
    </row>
    <row r="160" spans="1:2" x14ac:dyDescent="0.2">
      <c r="A160" t="s">
        <v>329</v>
      </c>
      <c r="B160">
        <f>[4]p47!B160</f>
        <v>279999.71999999997</v>
      </c>
    </row>
    <row r="161" spans="1:2" x14ac:dyDescent="0.2">
      <c r="A161" t="s">
        <v>330</v>
      </c>
      <c r="B161">
        <f>[4]p47!B161</f>
        <v>400000.38</v>
      </c>
    </row>
    <row r="162" spans="1:2" x14ac:dyDescent="0.2">
      <c r="A162" t="s">
        <v>331</v>
      </c>
      <c r="B162">
        <f>[4]p47!B162</f>
        <v>1200000</v>
      </c>
    </row>
    <row r="163" spans="1:2" x14ac:dyDescent="0.2">
      <c r="A163" t="s">
        <v>332</v>
      </c>
      <c r="B163">
        <f>[4]p47!B163</f>
        <v>0</v>
      </c>
    </row>
    <row r="164" spans="1:2" x14ac:dyDescent="0.2">
      <c r="A164" t="s">
        <v>333</v>
      </c>
      <c r="B164">
        <f>[4]p47!B164</f>
        <v>556027.87499999988</v>
      </c>
    </row>
    <row r="165" spans="1:2" x14ac:dyDescent="0.2">
      <c r="A165" t="s">
        <v>334</v>
      </c>
      <c r="B165">
        <f>[4]p47!B165</f>
        <v>717876</v>
      </c>
    </row>
    <row r="166" spans="1:2" x14ac:dyDescent="0.2">
      <c r="A166" t="s">
        <v>335</v>
      </c>
      <c r="B166">
        <f>[4]p47!B166</f>
        <v>248244.75</v>
      </c>
    </row>
    <row r="167" spans="1:2" x14ac:dyDescent="0.2">
      <c r="A167" t="s">
        <v>336</v>
      </c>
      <c r="B167">
        <f>[4]p47!B167</f>
        <v>398111.37</v>
      </c>
    </row>
    <row r="168" spans="1:2" x14ac:dyDescent="0.2">
      <c r="A168" t="s">
        <v>337</v>
      </c>
      <c r="B168">
        <f>[4]p47!B168</f>
        <v>459941.58</v>
      </c>
    </row>
    <row r="169" spans="1:2" x14ac:dyDescent="0.2">
      <c r="A169" t="s">
        <v>338</v>
      </c>
      <c r="B169">
        <f>[4]p47!B169</f>
        <v>5</v>
      </c>
    </row>
    <row r="170" spans="1:2" x14ac:dyDescent="0.2">
      <c r="A170" t="s">
        <v>339</v>
      </c>
      <c r="B170">
        <f>[4]p47!B170</f>
        <v>1</v>
      </c>
    </row>
    <row r="171" spans="1:2" x14ac:dyDescent="0.2">
      <c r="A171" t="s">
        <v>340</v>
      </c>
      <c r="B171">
        <f>[4]p47!B171</f>
        <v>344364</v>
      </c>
    </row>
    <row r="172" spans="1:2" x14ac:dyDescent="0.2">
      <c r="A172" t="s">
        <v>341</v>
      </c>
      <c r="B172">
        <f>[4]p47!B172</f>
        <v>1109700.3350000002</v>
      </c>
    </row>
    <row r="173" spans="1:2" x14ac:dyDescent="0.2">
      <c r="A173" t="s">
        <v>342</v>
      </c>
      <c r="B173">
        <f>[4]p47!B173</f>
        <v>4491092.5449999999</v>
      </c>
    </row>
    <row r="174" spans="1:2" x14ac:dyDescent="0.2">
      <c r="A174" t="s">
        <v>343</v>
      </c>
      <c r="B174">
        <f>[4]p47!B174</f>
        <v>344364</v>
      </c>
    </row>
    <row r="175" spans="1:2" x14ac:dyDescent="0.2">
      <c r="A175" t="s">
        <v>344</v>
      </c>
      <c r="B175">
        <f>[4]p47!B175</f>
        <v>1109700.3350000002</v>
      </c>
    </row>
    <row r="176" spans="1:2" x14ac:dyDescent="0.2">
      <c r="A176" t="s">
        <v>345</v>
      </c>
      <c r="B176">
        <f>[4]p47!B176</f>
        <v>4491092.5449999999</v>
      </c>
    </row>
    <row r="177" spans="1:2" x14ac:dyDescent="0.2">
      <c r="A177" t="s">
        <v>346</v>
      </c>
      <c r="B177">
        <f>[4]p47!B177</f>
        <v>340059</v>
      </c>
    </row>
    <row r="178" spans="1:2" x14ac:dyDescent="0.2">
      <c r="A178" t="s">
        <v>347</v>
      </c>
      <c r="B178">
        <f>[4]p47!B178</f>
        <v>1097291.52</v>
      </c>
    </row>
    <row r="179" spans="1:2" x14ac:dyDescent="0.2">
      <c r="A179" t="s">
        <v>348</v>
      </c>
      <c r="B179">
        <f>[4]p47!B179</f>
        <v>4402408.92</v>
      </c>
    </row>
    <row r="180" spans="1:2" x14ac:dyDescent="0.2">
      <c r="A180" t="s">
        <v>349</v>
      </c>
      <c r="B180">
        <f>[4]p47!B180</f>
        <v>346001</v>
      </c>
    </row>
    <row r="181" spans="1:2" x14ac:dyDescent="0.2">
      <c r="A181" t="s">
        <v>350</v>
      </c>
      <c r="B181">
        <f>[4]p47!B181</f>
        <v>208351883.00000003</v>
      </c>
    </row>
    <row r="182" spans="1:2" x14ac:dyDescent="0.2">
      <c r="A182" t="s">
        <v>351</v>
      </c>
      <c r="B182">
        <f>[4]p47!B182</f>
        <v>627128200.5</v>
      </c>
    </row>
    <row r="183" spans="1:2" x14ac:dyDescent="0.2">
      <c r="A183" t="s">
        <v>352</v>
      </c>
      <c r="B183">
        <f>[4]p47!B183</f>
        <v>346001</v>
      </c>
    </row>
    <row r="184" spans="1:2" x14ac:dyDescent="0.2">
      <c r="A184" t="s">
        <v>353</v>
      </c>
      <c r="B184">
        <f>[4]p47!B184</f>
        <v>208351883.00000003</v>
      </c>
    </row>
    <row r="185" spans="1:2" x14ac:dyDescent="0.2">
      <c r="A185" t="s">
        <v>354</v>
      </c>
      <c r="B185">
        <f>[4]p47!B185</f>
        <v>627128200.5</v>
      </c>
    </row>
    <row r="186" spans="1:2" x14ac:dyDescent="0.2">
      <c r="A186" t="s">
        <v>355</v>
      </c>
      <c r="B186">
        <f>[4]p47!B186</f>
        <v>341676</v>
      </c>
    </row>
    <row r="187" spans="1:2" x14ac:dyDescent="0.2">
      <c r="A187" t="s">
        <v>356</v>
      </c>
      <c r="B187">
        <f>[4]p47!B187</f>
        <v>205654624.48333335</v>
      </c>
    </row>
    <row r="188" spans="1:2" x14ac:dyDescent="0.2">
      <c r="A188" t="s">
        <v>357</v>
      </c>
      <c r="B188">
        <f>[4]p47!B188</f>
        <v>612048435</v>
      </c>
    </row>
    <row r="189" spans="1:2" x14ac:dyDescent="0.2">
      <c r="A189" t="s">
        <v>358</v>
      </c>
      <c r="B189">
        <f>[4]p47!B189</f>
        <v>0</v>
      </c>
    </row>
    <row r="190" spans="1:2" x14ac:dyDescent="0.2">
      <c r="A190" t="s">
        <v>359</v>
      </c>
      <c r="B190">
        <f>[4]p47!B190</f>
        <v>0</v>
      </c>
    </row>
    <row r="191" spans="1:2" x14ac:dyDescent="0.2">
      <c r="A191" t="s">
        <v>360</v>
      </c>
      <c r="B191">
        <f>[4]p47!B191</f>
        <v>0</v>
      </c>
    </row>
    <row r="192" spans="1:2" x14ac:dyDescent="0.2">
      <c r="A192" t="s">
        <v>361</v>
      </c>
      <c r="B192">
        <f>[4]p47!B192</f>
        <v>41710</v>
      </c>
    </row>
    <row r="193" spans="1:2" x14ac:dyDescent="0.2">
      <c r="A193" t="s">
        <v>362</v>
      </c>
      <c r="B193">
        <f>[4]p47!B193</f>
        <v>678378.48</v>
      </c>
    </row>
    <row r="194" spans="1:2" x14ac:dyDescent="0.2">
      <c r="A194" t="s">
        <v>363</v>
      </c>
      <c r="B194">
        <f>[4]p47!B194</f>
        <v>16.264164895285223</v>
      </c>
    </row>
    <row r="195" spans="1:2" x14ac:dyDescent="0.2">
      <c r="A195" t="s">
        <v>364</v>
      </c>
      <c r="B195">
        <f>[4]p47!B195</f>
        <v>0</v>
      </c>
    </row>
    <row r="196" spans="1:2" x14ac:dyDescent="0.2">
      <c r="A196" t="s">
        <v>365</v>
      </c>
      <c r="B196">
        <f>[4]p47!B196</f>
        <v>0</v>
      </c>
    </row>
    <row r="197" spans="1:2" x14ac:dyDescent="0.2">
      <c r="A197" t="s">
        <v>366</v>
      </c>
      <c r="B197">
        <f>[4]p47!B197</f>
        <v>0</v>
      </c>
    </row>
    <row r="198" spans="1:2" x14ac:dyDescent="0.2">
      <c r="A198" t="s">
        <v>367</v>
      </c>
      <c r="B198">
        <f>[4]p47!B198</f>
        <v>0</v>
      </c>
    </row>
    <row r="199" spans="1:2" x14ac:dyDescent="0.2">
      <c r="A199" t="s">
        <v>368</v>
      </c>
      <c r="B199">
        <f>[4]p47!B199</f>
        <v>0</v>
      </c>
    </row>
    <row r="200" spans="1:2" x14ac:dyDescent="0.2">
      <c r="A200" t="s">
        <v>369</v>
      </c>
      <c r="B200">
        <f>[4]p47!B200</f>
        <v>0</v>
      </c>
    </row>
    <row r="201" spans="1:2" x14ac:dyDescent="0.2">
      <c r="A201" t="s">
        <v>370</v>
      </c>
      <c r="B201">
        <f>[4]p47!B201</f>
        <v>88746</v>
      </c>
    </row>
    <row r="202" spans="1:2" x14ac:dyDescent="0.2">
      <c r="A202" t="s">
        <v>371</v>
      </c>
      <c r="B202">
        <f>[4]p47!B202</f>
        <v>214292790</v>
      </c>
    </row>
    <row r="203" spans="1:2" x14ac:dyDescent="0.2">
      <c r="A203" t="s">
        <v>372</v>
      </c>
      <c r="B203">
        <f>[4]p47!B203</f>
        <v>2414.6753434238631</v>
      </c>
    </row>
    <row r="204" spans="1:2" x14ac:dyDescent="0.2">
      <c r="A204" t="s">
        <v>373</v>
      </c>
      <c r="B204">
        <f>[4]p47!B204</f>
        <v>0</v>
      </c>
    </row>
    <row r="205" spans="1:2" x14ac:dyDescent="0.2">
      <c r="A205" t="s">
        <v>374</v>
      </c>
      <c r="B205">
        <f>[4]p47!B205</f>
        <v>0</v>
      </c>
    </row>
    <row r="206" spans="1:2" x14ac:dyDescent="0.2">
      <c r="A206" t="s">
        <v>375</v>
      </c>
      <c r="B206">
        <f>[4]p47!B206</f>
        <v>0</v>
      </c>
    </row>
    <row r="207" spans="1:2" x14ac:dyDescent="0.2">
      <c r="A207" t="s">
        <v>376</v>
      </c>
      <c r="B207">
        <f>[4]p47!B207</f>
        <v>201139</v>
      </c>
    </row>
    <row r="208" spans="1:2" x14ac:dyDescent="0.2">
      <c r="A208" t="s">
        <v>377</v>
      </c>
      <c r="B208">
        <f>[4]p47!B208</f>
        <v>375459</v>
      </c>
    </row>
    <row r="209" spans="1:2" x14ac:dyDescent="0.2">
      <c r="A209" t="s">
        <v>378</v>
      </c>
      <c r="B209">
        <f>[4]p47!B209</f>
        <v>0</v>
      </c>
    </row>
    <row r="210" spans="1:2" x14ac:dyDescent="0.2">
      <c r="A210" t="s">
        <v>379</v>
      </c>
      <c r="B210">
        <f>[4]p47!B210</f>
        <v>0</v>
      </c>
    </row>
    <row r="211" spans="1:2" x14ac:dyDescent="0.2">
      <c r="A211" t="s">
        <v>380</v>
      </c>
      <c r="B211">
        <f>[4]p47!B211</f>
        <v>760731</v>
      </c>
    </row>
    <row r="212" spans="1:2" x14ac:dyDescent="0.2">
      <c r="A212" t="s">
        <v>381</v>
      </c>
      <c r="B212">
        <f>[4]p47!B212</f>
        <v>1273880</v>
      </c>
    </row>
    <row r="213" spans="1:2" x14ac:dyDescent="0.2">
      <c r="A213" t="s">
        <v>382</v>
      </c>
      <c r="B213">
        <f>[4]p47!B213</f>
        <v>38935334.699300699</v>
      </c>
    </row>
    <row r="214" spans="1:2" x14ac:dyDescent="0.2">
      <c r="A214" t="s">
        <v>137</v>
      </c>
      <c r="B214">
        <f>[4]p47!B214</f>
        <v>455980</v>
      </c>
    </row>
    <row r="215" spans="1:2" x14ac:dyDescent="0.2">
      <c r="A215" t="s">
        <v>383</v>
      </c>
      <c r="B215">
        <f>[4]p47!B215</f>
        <v>0</v>
      </c>
    </row>
    <row r="216" spans="1:2" x14ac:dyDescent="0.2">
      <c r="A216" t="s">
        <v>384</v>
      </c>
      <c r="B216">
        <f>[4]p47!B216</f>
        <v>39391314.699300699</v>
      </c>
    </row>
    <row r="217" spans="1:2" x14ac:dyDescent="0.2">
      <c r="A217" t="s">
        <v>385</v>
      </c>
      <c r="B217">
        <f>[4]p47!B217</f>
        <v>16999921</v>
      </c>
    </row>
    <row r="218" spans="1:2" x14ac:dyDescent="0.2">
      <c r="A218" t="s">
        <v>386</v>
      </c>
      <c r="B218">
        <f>[4]p47!B218</f>
        <v>1337329</v>
      </c>
    </row>
    <row r="219" spans="1:2" x14ac:dyDescent="0.2">
      <c r="A219" t="s">
        <v>387</v>
      </c>
      <c r="B219">
        <f>[4]p47!B219</f>
        <v>4438397</v>
      </c>
    </row>
    <row r="220" spans="1:2" x14ac:dyDescent="0.2">
      <c r="A220" t="s">
        <v>388</v>
      </c>
      <c r="B220">
        <f>[4]p47!B220</f>
        <v>319202</v>
      </c>
    </row>
    <row r="221" spans="1:2" x14ac:dyDescent="0.2">
      <c r="A221" t="s">
        <v>145</v>
      </c>
      <c r="B221">
        <f>[4]p47!B221</f>
        <v>3500000</v>
      </c>
    </row>
    <row r="222" spans="1:2" x14ac:dyDescent="0.2">
      <c r="A222" t="s">
        <v>146</v>
      </c>
      <c r="B222">
        <f>[4]p47!B222</f>
        <v>1035921</v>
      </c>
    </row>
    <row r="223" spans="1:2" x14ac:dyDescent="0.2">
      <c r="A223" t="s">
        <v>389</v>
      </c>
      <c r="B223">
        <f>[4]p47!B223</f>
        <v>211434</v>
      </c>
    </row>
    <row r="224" spans="1:2" x14ac:dyDescent="0.2">
      <c r="A224" t="s">
        <v>390</v>
      </c>
      <c r="B224">
        <f>[4]p47!B224</f>
        <v>0</v>
      </c>
    </row>
    <row r="225" spans="1:2" x14ac:dyDescent="0.2">
      <c r="A225" t="s">
        <v>391</v>
      </c>
      <c r="B225">
        <f>[4]p47!B225</f>
        <v>0</v>
      </c>
    </row>
    <row r="226" spans="1:2" x14ac:dyDescent="0.2">
      <c r="A226" t="s">
        <v>392</v>
      </c>
      <c r="B226">
        <f>[4]p47!B226</f>
        <v>2400000</v>
      </c>
    </row>
    <row r="227" spans="1:2" x14ac:dyDescent="0.2">
      <c r="A227" t="s">
        <v>152</v>
      </c>
      <c r="B227">
        <f>[4]p47!B227</f>
        <v>160000</v>
      </c>
    </row>
    <row r="228" spans="1:2" x14ac:dyDescent="0.2">
      <c r="A228" t="s">
        <v>393</v>
      </c>
      <c r="B228">
        <f>[4]p47!B228</f>
        <v>0</v>
      </c>
    </row>
    <row r="229" spans="1:2" x14ac:dyDescent="0.2">
      <c r="A229" t="s">
        <v>394</v>
      </c>
      <c r="B229">
        <f>[4]p47!B229</f>
        <v>257610</v>
      </c>
    </row>
    <row r="230" spans="1:2" x14ac:dyDescent="0.2">
      <c r="A230" t="s">
        <v>395</v>
      </c>
      <c r="B230">
        <f>[4]p47!B230</f>
        <v>2307208.7871678318</v>
      </c>
    </row>
    <row r="231" spans="1:2" x14ac:dyDescent="0.2">
      <c r="A231" t="s">
        <v>396</v>
      </c>
      <c r="B231">
        <f>[4]p47!B231</f>
        <v>32967022.787167832</v>
      </c>
    </row>
    <row r="232" spans="1:2" x14ac:dyDescent="0.2">
      <c r="A232" t="s">
        <v>397</v>
      </c>
      <c r="B232">
        <f>[4]p47!B232</f>
        <v>6424291.9121328667</v>
      </c>
    </row>
    <row r="233" spans="1:2" x14ac:dyDescent="0.2">
      <c r="A233" t="s">
        <v>398</v>
      </c>
      <c r="B233">
        <f>[4]p47!B233</f>
        <v>2184259</v>
      </c>
    </row>
    <row r="234" spans="1:2" x14ac:dyDescent="0.2">
      <c r="A234" t="s">
        <v>243</v>
      </c>
      <c r="B234">
        <f>[4]p47!B234</f>
        <v>4240032.9121328667</v>
      </c>
    </row>
    <row r="235" spans="1:2" x14ac:dyDescent="0.2">
      <c r="A235" t="s">
        <v>399</v>
      </c>
      <c r="B235">
        <f>[4]p47!B235</f>
        <v>6250000</v>
      </c>
    </row>
    <row r="236" spans="1:2" x14ac:dyDescent="0.2">
      <c r="A236" t="s">
        <v>400</v>
      </c>
      <c r="B236">
        <f>[4]p47!B236</f>
        <v>11666666.666666668</v>
      </c>
    </row>
    <row r="237" spans="1:2" x14ac:dyDescent="0.2">
      <c r="A237" t="s">
        <v>401</v>
      </c>
      <c r="B237">
        <f>[4]p47!B237</f>
        <v>10000000</v>
      </c>
    </row>
    <row r="238" spans="1:2" x14ac:dyDescent="0.2">
      <c r="A238" t="s">
        <v>402</v>
      </c>
      <c r="B238">
        <f>[4]p47!B238</f>
        <v>400</v>
      </c>
    </row>
    <row r="239" spans="1:2" x14ac:dyDescent="0.2">
      <c r="A239" t="s">
        <v>403</v>
      </c>
      <c r="B239">
        <f>[4]p47!B239</f>
        <v>300</v>
      </c>
    </row>
    <row r="240" spans="1:2" x14ac:dyDescent="0.2">
      <c r="A240" t="s">
        <v>404</v>
      </c>
      <c r="B240">
        <f>[4]p47!B240</f>
        <v>1000</v>
      </c>
    </row>
    <row r="241" spans="1:2" x14ac:dyDescent="0.2">
      <c r="A241" t="s">
        <v>405</v>
      </c>
      <c r="B241">
        <f>[4]p47!B241</f>
        <v>1.4</v>
      </c>
    </row>
    <row r="242" spans="1:2" x14ac:dyDescent="0.2">
      <c r="A242" t="s">
        <v>406</v>
      </c>
      <c r="B242">
        <f>[4]p47!B242</f>
        <v>2.66</v>
      </c>
    </row>
    <row r="243" spans="1:2" x14ac:dyDescent="0.2">
      <c r="A243" t="s">
        <v>407</v>
      </c>
      <c r="B243">
        <f>[4]p47!B243</f>
        <v>56872515</v>
      </c>
    </row>
    <row r="244" spans="1:2" x14ac:dyDescent="0.2">
      <c r="A244" t="s">
        <v>408</v>
      </c>
      <c r="B244">
        <f>[4]p47!B244</f>
        <v>16892201</v>
      </c>
    </row>
    <row r="245" spans="1:2" x14ac:dyDescent="0.2">
      <c r="A245" t="s">
        <v>409</v>
      </c>
      <c r="B245">
        <f>[4]p47!B245</f>
        <v>57000</v>
      </c>
    </row>
    <row r="246" spans="1:2" x14ac:dyDescent="0.2">
      <c r="A246" t="s">
        <v>410</v>
      </c>
      <c r="B246">
        <f>[4]p47!B246</f>
        <v>0</v>
      </c>
    </row>
    <row r="247" spans="1:2" x14ac:dyDescent="0.2">
      <c r="A247" t="s">
        <v>411</v>
      </c>
      <c r="B247">
        <f>[4]p47!B247</f>
        <v>5.7</v>
      </c>
    </row>
    <row r="248" spans="1:2" x14ac:dyDescent="0.2">
      <c r="A248" t="s">
        <v>412</v>
      </c>
      <c r="B248">
        <f>[4]p47!B248</f>
        <v>5.7</v>
      </c>
    </row>
    <row r="249" spans="1:2" x14ac:dyDescent="0.2">
      <c r="A249" t="s">
        <v>413</v>
      </c>
      <c r="B249">
        <f>[4]p47!B249</f>
        <v>0</v>
      </c>
    </row>
    <row r="250" spans="1:2" x14ac:dyDescent="0.2">
      <c r="A250" t="s">
        <v>414</v>
      </c>
      <c r="B250">
        <f>[4]p47!B250</f>
        <v>0</v>
      </c>
    </row>
    <row r="251" spans="1:2" x14ac:dyDescent="0.2">
      <c r="A251" t="s">
        <v>415</v>
      </c>
      <c r="B251">
        <f>[4]p47!B251</f>
        <v>0</v>
      </c>
    </row>
    <row r="252" spans="1:2" x14ac:dyDescent="0.2">
      <c r="A252" t="s">
        <v>416</v>
      </c>
      <c r="B252">
        <f>[4]p47!B252</f>
        <v>0</v>
      </c>
    </row>
    <row r="253" spans="1:2" x14ac:dyDescent="0.2">
      <c r="A253" t="s">
        <v>417</v>
      </c>
      <c r="B253">
        <f>[4]p47!B253</f>
        <v>0</v>
      </c>
    </row>
    <row r="254" spans="1:2" x14ac:dyDescent="0.2">
      <c r="A254" t="s">
        <v>418</v>
      </c>
      <c r="B254">
        <f>[4]p47!B254</f>
        <v>0</v>
      </c>
    </row>
    <row r="255" spans="1:2" x14ac:dyDescent="0.2">
      <c r="A255" t="s">
        <v>419</v>
      </c>
      <c r="B255">
        <f>[4]p47!B255</f>
        <v>0</v>
      </c>
    </row>
    <row r="256" spans="1:2" x14ac:dyDescent="0.2">
      <c r="A256" t="s">
        <v>420</v>
      </c>
      <c r="B256">
        <f>[4]p47!B256</f>
        <v>0</v>
      </c>
    </row>
    <row r="257" spans="1:2" x14ac:dyDescent="0.2">
      <c r="A257" t="s">
        <v>421</v>
      </c>
      <c r="B257">
        <f>[4]p47!B257</f>
        <v>0</v>
      </c>
    </row>
    <row r="258" spans="1:2" x14ac:dyDescent="0.2">
      <c r="A258" t="s">
        <v>422</v>
      </c>
      <c r="B258">
        <f>[4]p47!B258</f>
        <v>0</v>
      </c>
    </row>
    <row r="259" spans="1:2" x14ac:dyDescent="0.2">
      <c r="A259" t="s">
        <v>423</v>
      </c>
      <c r="B259">
        <f>[4]p47!B259</f>
        <v>5</v>
      </c>
    </row>
    <row r="260" spans="1:2" x14ac:dyDescent="0.2">
      <c r="A260" t="s">
        <v>1065</v>
      </c>
      <c r="B260">
        <f>[4]p47!B260</f>
        <v>16.387360778533555</v>
      </c>
    </row>
    <row r="261" spans="1:2" x14ac:dyDescent="0.2">
      <c r="A261" t="s">
        <v>1066</v>
      </c>
      <c r="B261">
        <f>[4]p47!B261</f>
        <v>19.903470441783053</v>
      </c>
    </row>
    <row r="262" spans="1:2" x14ac:dyDescent="0.2">
      <c r="A262" t="s">
        <v>227</v>
      </c>
      <c r="B262">
        <f>[4]p47!B262</f>
        <v>90</v>
      </c>
    </row>
    <row r="263" spans="1:2" x14ac:dyDescent="0.2">
      <c r="A263" t="s">
        <v>228</v>
      </c>
      <c r="B263">
        <f>[4]p47!B263</f>
        <v>90</v>
      </c>
    </row>
    <row r="264" spans="1:2" x14ac:dyDescent="0.2">
      <c r="A264" t="s">
        <v>346</v>
      </c>
      <c r="B264">
        <f>[4]p47!B264</f>
        <v>340059</v>
      </c>
    </row>
    <row r="265" spans="1:2" x14ac:dyDescent="0.2">
      <c r="A265" t="s">
        <v>355</v>
      </c>
      <c r="B265">
        <f>[4]p47!B265</f>
        <v>341676</v>
      </c>
    </row>
    <row r="266" spans="1:2" x14ac:dyDescent="0.2">
      <c r="A266" t="s">
        <v>338</v>
      </c>
      <c r="B266">
        <f>[4]p47!B266</f>
        <v>5</v>
      </c>
    </row>
    <row r="267" spans="1:2" x14ac:dyDescent="0.2">
      <c r="A267" t="s">
        <v>339</v>
      </c>
      <c r="B267">
        <f>[4]p47!B267</f>
        <v>1</v>
      </c>
    </row>
    <row r="268" spans="1:2" x14ac:dyDescent="0.2">
      <c r="A268" t="s">
        <v>1067</v>
      </c>
      <c r="B268">
        <f>[4]p47!B268</f>
        <v>1224212.3999999999</v>
      </c>
    </row>
    <row r="269" spans="1:2" x14ac:dyDescent="0.2">
      <c r="A269" t="s">
        <v>1068</v>
      </c>
      <c r="B269">
        <f>[4]p47!B269</f>
        <v>1281285</v>
      </c>
    </row>
    <row r="270" spans="1:2" x14ac:dyDescent="0.2">
      <c r="A270" t="s">
        <v>1069</v>
      </c>
      <c r="B270">
        <f>[4]p47!B270</f>
        <v>3669819.9037374901</v>
      </c>
    </row>
    <row r="271" spans="1:2" x14ac:dyDescent="0.2">
      <c r="A271" t="s">
        <v>1070</v>
      </c>
      <c r="B271">
        <f>[4]p47!B271</f>
        <v>0.86028254915251257</v>
      </c>
    </row>
    <row r="272" spans="1:2" x14ac:dyDescent="0.2">
      <c r="A272" t="s">
        <v>1071</v>
      </c>
      <c r="B272">
        <f>[4]p47!B272</f>
        <v>0.7648219212552001</v>
      </c>
    </row>
    <row r="273" spans="1:2" x14ac:dyDescent="0.2">
      <c r="A273" t="s">
        <v>1072</v>
      </c>
      <c r="B273">
        <f>[4]p47!B273</f>
        <v>0.76872235738131023</v>
      </c>
    </row>
    <row r="274" spans="1:2" x14ac:dyDescent="0.2">
      <c r="A274" t="s">
        <v>1073</v>
      </c>
      <c r="B274">
        <f>[4]p47!B274</f>
        <v>0.64036395837448656</v>
      </c>
    </row>
    <row r="275" spans="1:2" x14ac:dyDescent="0.2">
      <c r="A275" t="s">
        <v>1087</v>
      </c>
      <c r="B275">
        <f>[4]p47!B275</f>
        <v>0.75269854729410501</v>
      </c>
    </row>
    <row r="276" spans="1:2" x14ac:dyDescent="0.2">
      <c r="A276" t="s">
        <v>1088</v>
      </c>
      <c r="B276">
        <f>[4]p47!B276</f>
        <v>0.6295338837932708</v>
      </c>
    </row>
    <row r="277" spans="1:2" x14ac:dyDescent="0.2">
      <c r="A277" t="s">
        <v>1091</v>
      </c>
      <c r="B277">
        <f>[4]p47!B277</f>
        <v>5232546.9121328667</v>
      </c>
    </row>
    <row r="278" spans="1:2" x14ac:dyDescent="0.2">
      <c r="A278" t="s">
        <v>1092</v>
      </c>
      <c r="B278">
        <f>[4]p47!B278</f>
        <v>1.4059625797933992</v>
      </c>
    </row>
    <row r="279" spans="1:2" x14ac:dyDescent="0.2">
      <c r="A279" t="s">
        <v>1093</v>
      </c>
      <c r="B279">
        <f>[4]p47!B279</f>
        <v>0.58436593802474257</v>
      </c>
    </row>
    <row r="280" spans="1:2" x14ac:dyDescent="0.2">
      <c r="A280" t="s">
        <v>1094</v>
      </c>
      <c r="B280">
        <f>[4]p47!B280</f>
        <v>0.41563406197525748</v>
      </c>
    </row>
    <row r="281" spans="1:2" x14ac:dyDescent="0.2">
      <c r="A281" t="s">
        <v>1099</v>
      </c>
      <c r="B281">
        <f>[4]p47!B281</f>
        <v>7.0223999999999995E-2</v>
      </c>
    </row>
    <row r="282" spans="1:2" x14ac:dyDescent="0.2">
      <c r="A282" t="s">
        <v>1100</v>
      </c>
      <c r="B282">
        <f>[4]p47!B282</f>
        <v>0.12108943869690099</v>
      </c>
    </row>
    <row r="283" spans="1:2" x14ac:dyDescent="0.2">
      <c r="A283" t="s">
        <v>1095</v>
      </c>
      <c r="B283">
        <f>[4]p47!B283</f>
        <v>39980314</v>
      </c>
    </row>
    <row r="284" spans="1:2" x14ac:dyDescent="0.2">
      <c r="A284" t="s">
        <v>1096</v>
      </c>
      <c r="B284">
        <f>[4]p47!B284</f>
        <v>28436257.532455061</v>
      </c>
    </row>
    <row r="285" spans="1:2" x14ac:dyDescent="0.2">
      <c r="A285" t="s">
        <v>1097</v>
      </c>
      <c r="B285">
        <f>[4]p47!B285</f>
        <v>1562727.0083953764</v>
      </c>
    </row>
    <row r="286" spans="1:2" x14ac:dyDescent="0.2">
      <c r="A286" t="s">
        <v>1101</v>
      </c>
      <c r="B286">
        <f>[4]p47!B286</f>
        <v>2000000</v>
      </c>
    </row>
    <row r="287" spans="1:2" x14ac:dyDescent="0.2">
      <c r="A287" t="s">
        <v>1102</v>
      </c>
      <c r="B287">
        <f>[4]p47!B287</f>
        <v>0</v>
      </c>
    </row>
    <row r="288" spans="1:2" x14ac:dyDescent="0.2">
      <c r="A288" t="s">
        <v>1103</v>
      </c>
      <c r="B288">
        <f>[4]p47!B288</f>
        <v>0</v>
      </c>
    </row>
    <row r="289" spans="1:2" x14ac:dyDescent="0.2">
      <c r="A289" t="s">
        <v>1069</v>
      </c>
      <c r="B289">
        <f>[4]p47!B289</f>
        <v>3669819.9037374901</v>
      </c>
    </row>
    <row r="290" spans="1:2" x14ac:dyDescent="0.2">
      <c r="A290" t="s">
        <v>508</v>
      </c>
      <c r="B290">
        <f>[4]p47!B290</f>
        <v>9.1365408899746411E-2</v>
      </c>
    </row>
    <row r="291" spans="1:2" x14ac:dyDescent="0.2">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1202</v>
      </c>
    </row>
    <row r="2" spans="1:11" x14ac:dyDescent="0.2">
      <c r="A2">
        <v>48</v>
      </c>
      <c r="B2" t="s">
        <v>176</v>
      </c>
      <c r="C2" t="s">
        <v>177</v>
      </c>
      <c r="D2" t="s">
        <v>178</v>
      </c>
      <c r="E2" t="s">
        <v>8</v>
      </c>
      <c r="F2" t="s">
        <v>179</v>
      </c>
      <c r="G2" t="s">
        <v>10</v>
      </c>
      <c r="H2" t="s">
        <v>180</v>
      </c>
    </row>
    <row r="3" spans="1:11" x14ac:dyDescent="0.2">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
      <c r="A5" t="s">
        <v>183</v>
      </c>
      <c r="B5">
        <f>[4]p48!B5</f>
        <v>0</v>
      </c>
      <c r="C5">
        <f>[4]p48!C5</f>
        <v>0</v>
      </c>
      <c r="D5">
        <f>[4]p48!D5</f>
        <v>0</v>
      </c>
      <c r="E5">
        <f>[4]p48!E5</f>
        <v>0</v>
      </c>
      <c r="F5">
        <f>[4]p48!F5</f>
        <v>266539</v>
      </c>
      <c r="G5">
        <f>[4]p48!G5</f>
        <v>0</v>
      </c>
      <c r="H5">
        <f>[4]p48!H5</f>
        <v>0</v>
      </c>
      <c r="I5">
        <f>[4]p48!I5</f>
        <v>0</v>
      </c>
      <c r="J5">
        <f>[4]p48!J5</f>
        <v>0</v>
      </c>
      <c r="K5">
        <f>[4]p48!K5</f>
        <v>0</v>
      </c>
    </row>
    <row r="6" spans="1:11" x14ac:dyDescent="0.2">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
      <c r="A7" t="s">
        <v>185</v>
      </c>
      <c r="B7">
        <f>[4]p48!B7</f>
        <v>0</v>
      </c>
      <c r="C7">
        <f>[4]p48!C7</f>
        <v>0</v>
      </c>
      <c r="D7">
        <f>[4]p48!D7</f>
        <v>0</v>
      </c>
      <c r="E7">
        <f>[4]p48!E7</f>
        <v>0</v>
      </c>
      <c r="F7">
        <f>[4]p48!F7</f>
        <v>1506769</v>
      </c>
      <c r="G7">
        <f>[4]p48!G7</f>
        <v>0</v>
      </c>
      <c r="H7">
        <f>[4]p48!H7</f>
        <v>0</v>
      </c>
      <c r="I7">
        <f>[4]p48!I7</f>
        <v>0</v>
      </c>
      <c r="J7">
        <f>[4]p48!J7</f>
        <v>0</v>
      </c>
      <c r="K7">
        <f>[4]p48!K7</f>
        <v>0</v>
      </c>
    </row>
    <row r="8" spans="1:11" x14ac:dyDescent="0.2">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2">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2">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2">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2">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2">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2">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2">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2">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2">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2">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2">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2">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2">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2">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2">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2">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2">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2">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5" thickBot="1" x14ac:dyDescent="0.25">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x14ac:dyDescent="0.2">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2">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x14ac:dyDescent="0.2">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x14ac:dyDescent="0.2">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x14ac:dyDescent="0.2">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x14ac:dyDescent="0.2">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x14ac:dyDescent="0.2">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x14ac:dyDescent="0.2">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2">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2">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2">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2">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5" thickBot="1" x14ac:dyDescent="0.25">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2">
      <c r="A78" t="s">
        <v>247</v>
      </c>
      <c r="B78">
        <f>[4]p48!B78</f>
        <v>1</v>
      </c>
    </row>
    <row r="79" spans="1:13" x14ac:dyDescent="0.2">
      <c r="A79" t="s">
        <v>248</v>
      </c>
      <c r="B79">
        <f>[4]p48!B79</f>
        <v>57000</v>
      </c>
    </row>
    <row r="80" spans="1:13" x14ac:dyDescent="0.2">
      <c r="A80" t="s">
        <v>249</v>
      </c>
      <c r="B80">
        <f>[4]p48!B80</f>
        <v>57000</v>
      </c>
    </row>
    <row r="81" spans="1:2" x14ac:dyDescent="0.2">
      <c r="A81" t="s">
        <v>250</v>
      </c>
      <c r="B81">
        <f>[4]p48!B81</f>
        <v>0</v>
      </c>
    </row>
    <row r="82" spans="1:2" x14ac:dyDescent="0.2">
      <c r="A82" t="s">
        <v>251</v>
      </c>
      <c r="B82">
        <f>[4]p48!B82</f>
        <v>0</v>
      </c>
    </row>
    <row r="83" spans="1:2" x14ac:dyDescent="0.2">
      <c r="A83" t="s">
        <v>252</v>
      </c>
      <c r="B83">
        <f>[4]p48!B83</f>
        <v>0</v>
      </c>
    </row>
    <row r="84" spans="1:2" x14ac:dyDescent="0.2">
      <c r="A84" t="s">
        <v>253</v>
      </c>
      <c r="B84">
        <f>[4]p48!B84</f>
        <v>0</v>
      </c>
    </row>
    <row r="85" spans="1:2" x14ac:dyDescent="0.2">
      <c r="A85" t="s">
        <v>254</v>
      </c>
      <c r="B85">
        <f>[4]p48!B85</f>
        <v>66259</v>
      </c>
    </row>
    <row r="86" spans="1:2" x14ac:dyDescent="0.2">
      <c r="A86" t="s">
        <v>255</v>
      </c>
      <c r="B86">
        <f>[4]p48!B86</f>
        <v>29103</v>
      </c>
    </row>
    <row r="87" spans="1:2" x14ac:dyDescent="0.2">
      <c r="A87" t="s">
        <v>256</v>
      </c>
      <c r="B87">
        <f>[4]p48!B87</f>
        <v>22259</v>
      </c>
    </row>
    <row r="88" spans="1:2" x14ac:dyDescent="0.2">
      <c r="A88" t="s">
        <v>257</v>
      </c>
      <c r="B88">
        <f>[4]p48!B88</f>
        <v>53157</v>
      </c>
    </row>
    <row r="89" spans="1:2" x14ac:dyDescent="0.2">
      <c r="A89" t="s">
        <v>258</v>
      </c>
      <c r="B89">
        <f>[4]p48!B89</f>
        <v>56635</v>
      </c>
    </row>
    <row r="90" spans="1:2" x14ac:dyDescent="0.2">
      <c r="A90" t="s">
        <v>259</v>
      </c>
      <c r="B90">
        <f>[4]p48!B90</f>
        <v>137806</v>
      </c>
    </row>
    <row r="91" spans="1:2" x14ac:dyDescent="0.2">
      <c r="A91" t="s">
        <v>260</v>
      </c>
      <c r="B91">
        <f>[4]p48!B91</f>
        <v>66259</v>
      </c>
    </row>
    <row r="92" spans="1:2" x14ac:dyDescent="0.2">
      <c r="A92" t="s">
        <v>261</v>
      </c>
      <c r="B92">
        <f>[4]p48!B92</f>
        <v>29103</v>
      </c>
    </row>
    <row r="93" spans="1:2" x14ac:dyDescent="0.2">
      <c r="A93" t="s">
        <v>262</v>
      </c>
      <c r="B93">
        <f>[4]p48!B93</f>
        <v>22259</v>
      </c>
    </row>
    <row r="94" spans="1:2" x14ac:dyDescent="0.2">
      <c r="A94" t="s">
        <v>263</v>
      </c>
      <c r="B94">
        <f>[4]p48!B94</f>
        <v>53157</v>
      </c>
    </row>
    <row r="95" spans="1:2" x14ac:dyDescent="0.2">
      <c r="A95" t="s">
        <v>264</v>
      </c>
      <c r="B95">
        <f>[4]p48!B95</f>
        <v>56635</v>
      </c>
    </row>
    <row r="96" spans="1:2" x14ac:dyDescent="0.2">
      <c r="A96" t="s">
        <v>265</v>
      </c>
      <c r="B96">
        <f>[4]p48!B96</f>
        <v>137806</v>
      </c>
    </row>
    <row r="97" spans="1:2" x14ac:dyDescent="0.2">
      <c r="A97" t="s">
        <v>266</v>
      </c>
      <c r="B97">
        <f>[4]p48!B97</f>
        <v>0</v>
      </c>
    </row>
    <row r="98" spans="1:2" x14ac:dyDescent="0.2">
      <c r="A98" t="s">
        <v>267</v>
      </c>
      <c r="B98">
        <f>[4]p48!B98</f>
        <v>0</v>
      </c>
    </row>
    <row r="99" spans="1:2" x14ac:dyDescent="0.2">
      <c r="A99" t="s">
        <v>268</v>
      </c>
      <c r="B99">
        <f>[4]p48!B99</f>
        <v>0</v>
      </c>
    </row>
    <row r="100" spans="1:2" x14ac:dyDescent="0.2">
      <c r="A100" t="s">
        <v>269</v>
      </c>
      <c r="B100">
        <f>[4]p48!B100</f>
        <v>0</v>
      </c>
    </row>
    <row r="101" spans="1:2" x14ac:dyDescent="0.2">
      <c r="A101" t="s">
        <v>270</v>
      </c>
      <c r="B101">
        <f>[4]p48!B101</f>
        <v>0</v>
      </c>
    </row>
    <row r="102" spans="1:2" x14ac:dyDescent="0.2">
      <c r="A102" t="s">
        <v>271</v>
      </c>
      <c r="B102">
        <f>[4]p48!B102</f>
        <v>0</v>
      </c>
    </row>
    <row r="103" spans="1:2" x14ac:dyDescent="0.2">
      <c r="A103" t="s">
        <v>272</v>
      </c>
      <c r="B103">
        <f>[4]p48!B103</f>
        <v>274974850</v>
      </c>
    </row>
    <row r="104" spans="1:2" x14ac:dyDescent="0.2">
      <c r="A104" t="s">
        <v>273</v>
      </c>
      <c r="B104">
        <f>[4]p48!B104</f>
        <v>11641200</v>
      </c>
    </row>
    <row r="105" spans="1:2" x14ac:dyDescent="0.2">
      <c r="A105" t="s">
        <v>274</v>
      </c>
      <c r="B105">
        <f>[4]p48!B105</f>
        <v>7568060</v>
      </c>
    </row>
    <row r="106" spans="1:2" x14ac:dyDescent="0.2">
      <c r="A106" t="s">
        <v>275</v>
      </c>
      <c r="B106">
        <f>[4]p48!B106</f>
        <v>1647867</v>
      </c>
    </row>
    <row r="107" spans="1:2" x14ac:dyDescent="0.2">
      <c r="A107" t="s">
        <v>276</v>
      </c>
      <c r="B107">
        <f>[4]p48!B107</f>
        <v>2718480</v>
      </c>
    </row>
    <row r="108" spans="1:2" x14ac:dyDescent="0.2">
      <c r="A108" t="s">
        <v>277</v>
      </c>
      <c r="B108">
        <f>[4]p48!B108</f>
        <v>6063464</v>
      </c>
    </row>
    <row r="109" spans="1:2" x14ac:dyDescent="0.2">
      <c r="A109" t="s">
        <v>278</v>
      </c>
      <c r="B109">
        <f>[4]p48!B109</f>
        <v>2036.955897544248</v>
      </c>
    </row>
    <row r="110" spans="1:2" x14ac:dyDescent="0.2">
      <c r="A110" t="s">
        <v>279</v>
      </c>
      <c r="B110">
        <f>[4]p48!B110</f>
        <v>289.11545492771205</v>
      </c>
    </row>
    <row r="111" spans="1:2" x14ac:dyDescent="0.2">
      <c r="A111" t="s">
        <v>280</v>
      </c>
      <c r="B111">
        <f>[4]p48!B111</f>
        <v>146.81644195547878</v>
      </c>
    </row>
    <row r="112" spans="1:2" x14ac:dyDescent="0.2">
      <c r="A112" t="s">
        <v>281</v>
      </c>
      <c r="B112">
        <f>[4]p48!B112</f>
        <v>14.731387093872431</v>
      </c>
    </row>
    <row r="113" spans="1:2" x14ac:dyDescent="0.2">
      <c r="A113" t="s">
        <v>282</v>
      </c>
      <c r="B113">
        <f>[4]p48!B113</f>
        <v>17.36984448381973</v>
      </c>
    </row>
    <row r="114" spans="1:2" x14ac:dyDescent="0.2">
      <c r="A114" t="s">
        <v>283</v>
      </c>
      <c r="B114">
        <f>[4]p48!B114</f>
        <v>22.287144916227504</v>
      </c>
    </row>
    <row r="115" spans="1:2" x14ac:dyDescent="0.2">
      <c r="A115" t="s">
        <v>284</v>
      </c>
      <c r="B115">
        <f>[4]p48!B115</f>
        <v>11999959</v>
      </c>
    </row>
    <row r="116" spans="1:2" x14ac:dyDescent="0.2">
      <c r="A116" t="s">
        <v>285</v>
      </c>
      <c r="B116">
        <f>[4]p48!B116</f>
        <v>649996.80000000005</v>
      </c>
    </row>
    <row r="117" spans="1:2" x14ac:dyDescent="0.2">
      <c r="A117" t="s">
        <v>286</v>
      </c>
      <c r="B117">
        <f>[4]p48!B117</f>
        <v>650000</v>
      </c>
    </row>
    <row r="118" spans="1:2" x14ac:dyDescent="0.2">
      <c r="A118" t="s">
        <v>287</v>
      </c>
      <c r="B118">
        <f>[4]p48!B118</f>
        <v>199999.69</v>
      </c>
    </row>
    <row r="119" spans="1:2" x14ac:dyDescent="0.2">
      <c r="A119" t="s">
        <v>288</v>
      </c>
      <c r="B119">
        <f>[4]p48!B119</f>
        <v>300000.13</v>
      </c>
    </row>
    <row r="120" spans="1:2" x14ac:dyDescent="0.2">
      <c r="A120" t="s">
        <v>289</v>
      </c>
      <c r="B120">
        <f>[4]p48!B120</f>
        <v>1000000</v>
      </c>
    </row>
    <row r="121" spans="1:2" x14ac:dyDescent="0.2">
      <c r="A121" t="s">
        <v>290</v>
      </c>
      <c r="B121">
        <f>[4]p48!B121</f>
        <v>24747736.5</v>
      </c>
    </row>
    <row r="122" spans="1:2" x14ac:dyDescent="0.2">
      <c r="A122" t="s">
        <v>291</v>
      </c>
      <c r="B122">
        <f>[4]p48!B122</f>
        <v>803242.8</v>
      </c>
    </row>
    <row r="123" spans="1:2" x14ac:dyDescent="0.2">
      <c r="A123" t="s">
        <v>292</v>
      </c>
      <c r="B123">
        <f>[4]p48!B123</f>
        <v>696261.52</v>
      </c>
    </row>
    <row r="124" spans="1:2" x14ac:dyDescent="0.2">
      <c r="A124" t="s">
        <v>293</v>
      </c>
      <c r="B124">
        <f>[4]p48!B124</f>
        <v>0</v>
      </c>
    </row>
    <row r="125" spans="1:2" x14ac:dyDescent="0.2">
      <c r="A125" t="s">
        <v>294</v>
      </c>
      <c r="B125">
        <f>[4]p48!B125</f>
        <v>0</v>
      </c>
    </row>
    <row r="126" spans="1:2" x14ac:dyDescent="0.2">
      <c r="A126" t="s">
        <v>295</v>
      </c>
      <c r="B126">
        <f>[4]p48!B126</f>
        <v>348649.18</v>
      </c>
    </row>
    <row r="127" spans="1:2" x14ac:dyDescent="0.2">
      <c r="A127" t="s">
        <v>296</v>
      </c>
      <c r="B127">
        <f>[4]p48!B127</f>
        <v>55304</v>
      </c>
    </row>
    <row r="128" spans="1:2" x14ac:dyDescent="0.2">
      <c r="A128" t="s">
        <v>297</v>
      </c>
      <c r="B128">
        <f>[4]p48!B128</f>
        <v>16358</v>
      </c>
    </row>
    <row r="129" spans="1:2" x14ac:dyDescent="0.2">
      <c r="A129" t="s">
        <v>298</v>
      </c>
      <c r="B129">
        <f>[4]p48!B129</f>
        <v>15384</v>
      </c>
    </row>
    <row r="130" spans="1:2" x14ac:dyDescent="0.2">
      <c r="A130" t="s">
        <v>299</v>
      </c>
      <c r="B130">
        <f>[4]p48!B130</f>
        <v>52390</v>
      </c>
    </row>
    <row r="131" spans="1:2" x14ac:dyDescent="0.2">
      <c r="A131" t="s">
        <v>300</v>
      </c>
      <c r="B131">
        <f>[4]p48!B131</f>
        <v>60152</v>
      </c>
    </row>
    <row r="132" spans="1:2" x14ac:dyDescent="0.2">
      <c r="A132" t="s">
        <v>301</v>
      </c>
      <c r="B132">
        <f>[4]p48!B132</f>
        <v>139378</v>
      </c>
    </row>
    <row r="133" spans="1:2" x14ac:dyDescent="0.2">
      <c r="A133" t="s">
        <v>302</v>
      </c>
      <c r="B133">
        <f>[4]p48!B133</f>
        <v>55304</v>
      </c>
    </row>
    <row r="134" spans="1:2" x14ac:dyDescent="0.2">
      <c r="A134" t="s">
        <v>303</v>
      </c>
      <c r="B134">
        <f>[4]p48!B134</f>
        <v>16358</v>
      </c>
    </row>
    <row r="135" spans="1:2" x14ac:dyDescent="0.2">
      <c r="A135" t="s">
        <v>304</v>
      </c>
      <c r="B135">
        <f>[4]p48!B135</f>
        <v>15384</v>
      </c>
    </row>
    <row r="136" spans="1:2" x14ac:dyDescent="0.2">
      <c r="A136" t="s">
        <v>305</v>
      </c>
      <c r="B136">
        <f>[4]p48!B136</f>
        <v>52390</v>
      </c>
    </row>
    <row r="137" spans="1:2" x14ac:dyDescent="0.2">
      <c r="A137" t="s">
        <v>306</v>
      </c>
      <c r="B137">
        <f>[4]p48!B137</f>
        <v>60152</v>
      </c>
    </row>
    <row r="138" spans="1:2" x14ac:dyDescent="0.2">
      <c r="A138" t="s">
        <v>307</v>
      </c>
      <c r="B138">
        <f>[4]p48!B138</f>
        <v>139378</v>
      </c>
    </row>
    <row r="139" spans="1:2" x14ac:dyDescent="0.2">
      <c r="A139" t="s">
        <v>308</v>
      </c>
      <c r="B139">
        <f>[4]p48!B139</f>
        <v>0</v>
      </c>
    </row>
    <row r="140" spans="1:2" x14ac:dyDescent="0.2">
      <c r="A140" t="s">
        <v>309</v>
      </c>
      <c r="B140">
        <f>[4]p48!B140</f>
        <v>0</v>
      </c>
    </row>
    <row r="141" spans="1:2" x14ac:dyDescent="0.2">
      <c r="A141" t="s">
        <v>310</v>
      </c>
      <c r="B141">
        <f>[4]p48!B141</f>
        <v>0</v>
      </c>
    </row>
    <row r="142" spans="1:2" x14ac:dyDescent="0.2">
      <c r="A142" t="s">
        <v>311</v>
      </c>
      <c r="B142">
        <f>[4]p48!B142</f>
        <v>0</v>
      </c>
    </row>
    <row r="143" spans="1:2" x14ac:dyDescent="0.2">
      <c r="A143" t="s">
        <v>312</v>
      </c>
      <c r="B143">
        <f>[4]p48!B143</f>
        <v>0</v>
      </c>
    </row>
    <row r="144" spans="1:2" x14ac:dyDescent="0.2">
      <c r="A144" t="s">
        <v>313</v>
      </c>
      <c r="B144">
        <f>[4]p48!B144</f>
        <v>0</v>
      </c>
    </row>
    <row r="145" spans="1:2" x14ac:dyDescent="0.2">
      <c r="A145" t="s">
        <v>314</v>
      </c>
      <c r="B145">
        <f>[4]p48!B145</f>
        <v>353945600.00000006</v>
      </c>
    </row>
    <row r="146" spans="1:2" x14ac:dyDescent="0.2">
      <c r="A146" t="s">
        <v>315</v>
      </c>
      <c r="B146">
        <f>[4]p48!B146</f>
        <v>7770050</v>
      </c>
    </row>
    <row r="147" spans="1:2" x14ac:dyDescent="0.2">
      <c r="A147" t="s">
        <v>316</v>
      </c>
      <c r="B147">
        <f>[4]p48!B147</f>
        <v>7691999.9999999991</v>
      </c>
    </row>
    <row r="148" spans="1:2" x14ac:dyDescent="0.2">
      <c r="A148" t="s">
        <v>317</v>
      </c>
      <c r="B148">
        <f>[4]p48!B148</f>
        <v>2147990</v>
      </c>
    </row>
    <row r="149" spans="1:2" x14ac:dyDescent="0.2">
      <c r="A149" t="s">
        <v>318</v>
      </c>
      <c r="B149">
        <f>[4]p48!B149</f>
        <v>3428664</v>
      </c>
    </row>
    <row r="150" spans="1:2" x14ac:dyDescent="0.2">
      <c r="A150" t="s">
        <v>319</v>
      </c>
      <c r="B150">
        <f>[4]p48!B150</f>
        <v>7805168</v>
      </c>
    </row>
    <row r="151" spans="1:2" x14ac:dyDescent="0.2">
      <c r="A151" t="s">
        <v>320</v>
      </c>
      <c r="B151">
        <f>[4]p48!B151</f>
        <v>2518.4385522909311</v>
      </c>
    </row>
    <row r="152" spans="1:2" x14ac:dyDescent="0.2">
      <c r="A152" t="s">
        <v>321</v>
      </c>
      <c r="B152">
        <f>[4]p48!B152</f>
        <v>369.88239853172939</v>
      </c>
    </row>
    <row r="153" spans="1:2" x14ac:dyDescent="0.2">
      <c r="A153" t="s">
        <v>322</v>
      </c>
      <c r="B153">
        <f>[4]p48!B153</f>
        <v>183.93090550439382</v>
      </c>
    </row>
    <row r="154" spans="1:2" x14ac:dyDescent="0.2">
      <c r="A154" t="s">
        <v>323</v>
      </c>
      <c r="B154">
        <f>[4]p48!B154</f>
        <v>19.56203179814521</v>
      </c>
    </row>
    <row r="155" spans="1:2" x14ac:dyDescent="0.2">
      <c r="A155" t="s">
        <v>324</v>
      </c>
      <c r="B155">
        <f>[4]p48!B155</f>
        <v>23.065679284380174</v>
      </c>
    </row>
    <row r="156" spans="1:2" x14ac:dyDescent="0.2">
      <c r="A156" t="s">
        <v>325</v>
      </c>
      <c r="B156">
        <f>[4]p48!B156</f>
        <v>28.897062385291356</v>
      </c>
    </row>
    <row r="157" spans="1:2" x14ac:dyDescent="0.2">
      <c r="A157" t="s">
        <v>326</v>
      </c>
      <c r="B157">
        <f>[4]p48!B157</f>
        <v>16999979</v>
      </c>
    </row>
    <row r="158" spans="1:2" x14ac:dyDescent="0.2">
      <c r="A158" t="s">
        <v>327</v>
      </c>
      <c r="B158">
        <f>[4]p48!B158</f>
        <v>600000</v>
      </c>
    </row>
    <row r="159" spans="1:2" x14ac:dyDescent="0.2">
      <c r="A159" t="s">
        <v>328</v>
      </c>
      <c r="B159">
        <f>[4]p48!B159</f>
        <v>600002</v>
      </c>
    </row>
    <row r="160" spans="1:2" x14ac:dyDescent="0.2">
      <c r="A160" t="s">
        <v>329</v>
      </c>
      <c r="B160">
        <f>[4]p48!B160</f>
        <v>279999.7</v>
      </c>
    </row>
    <row r="161" spans="1:2" x14ac:dyDescent="0.2">
      <c r="A161" t="s">
        <v>330</v>
      </c>
      <c r="B161">
        <f>[4]p48!B161</f>
        <v>399999.91</v>
      </c>
    </row>
    <row r="162" spans="1:2" x14ac:dyDescent="0.2">
      <c r="A162" t="s">
        <v>331</v>
      </c>
      <c r="B162">
        <f>[4]p48!B162</f>
        <v>1200000</v>
      </c>
    </row>
    <row r="163" spans="1:2" x14ac:dyDescent="0.2">
      <c r="A163" t="s">
        <v>332</v>
      </c>
      <c r="B163">
        <f>[4]p48!B163</f>
        <v>0</v>
      </c>
    </row>
    <row r="164" spans="1:2" x14ac:dyDescent="0.2">
      <c r="A164" t="s">
        <v>333</v>
      </c>
      <c r="B164">
        <f>[4]p48!B164</f>
        <v>536133.44999999995</v>
      </c>
    </row>
    <row r="165" spans="1:2" x14ac:dyDescent="0.2">
      <c r="A165" t="s">
        <v>334</v>
      </c>
      <c r="B165">
        <f>[4]p48!B165</f>
        <v>707664</v>
      </c>
    </row>
    <row r="166" spans="1:2" x14ac:dyDescent="0.2">
      <c r="A166" t="s">
        <v>335</v>
      </c>
      <c r="B166">
        <f>[4]p48!B166</f>
        <v>247018.85</v>
      </c>
    </row>
    <row r="167" spans="1:2" x14ac:dyDescent="0.2">
      <c r="A167" t="s">
        <v>336</v>
      </c>
      <c r="B167">
        <f>[4]p48!B167</f>
        <v>394296.36</v>
      </c>
    </row>
    <row r="168" spans="1:2" x14ac:dyDescent="0.2">
      <c r="A168" t="s">
        <v>337</v>
      </c>
      <c r="B168">
        <f>[4]p48!B168</f>
        <v>448797.16</v>
      </c>
    </row>
    <row r="169" spans="1:2" x14ac:dyDescent="0.2">
      <c r="A169" t="s">
        <v>338</v>
      </c>
      <c r="B169">
        <f>[4]p48!B169</f>
        <v>5</v>
      </c>
    </row>
    <row r="170" spans="1:2" x14ac:dyDescent="0.2">
      <c r="A170" t="s">
        <v>339</v>
      </c>
      <c r="B170">
        <f>[4]p48!B170</f>
        <v>1</v>
      </c>
    </row>
    <row r="171" spans="1:2" x14ac:dyDescent="0.2">
      <c r="A171" t="s">
        <v>340</v>
      </c>
      <c r="B171">
        <f>[4]p48!B171</f>
        <v>340059</v>
      </c>
    </row>
    <row r="172" spans="1:2" x14ac:dyDescent="0.2">
      <c r="A172" t="s">
        <v>341</v>
      </c>
      <c r="B172">
        <f>[4]p48!B172</f>
        <v>1097291.52</v>
      </c>
    </row>
    <row r="173" spans="1:2" x14ac:dyDescent="0.2">
      <c r="A173" t="s">
        <v>342</v>
      </c>
      <c r="B173">
        <f>[4]p48!B173</f>
        <v>4411143.3600000003</v>
      </c>
    </row>
    <row r="174" spans="1:2" x14ac:dyDescent="0.2">
      <c r="A174" t="s">
        <v>343</v>
      </c>
      <c r="B174">
        <f>[4]p48!B174</f>
        <v>340059</v>
      </c>
    </row>
    <row r="175" spans="1:2" x14ac:dyDescent="0.2">
      <c r="A175" t="s">
        <v>344</v>
      </c>
      <c r="B175">
        <f>[4]p48!B175</f>
        <v>1097291.52</v>
      </c>
    </row>
    <row r="176" spans="1:2" x14ac:dyDescent="0.2">
      <c r="A176" t="s">
        <v>345</v>
      </c>
      <c r="B176">
        <f>[4]p48!B176</f>
        <v>4411143.3600000003</v>
      </c>
    </row>
    <row r="177" spans="1:2" x14ac:dyDescent="0.2">
      <c r="A177" t="s">
        <v>346</v>
      </c>
      <c r="B177">
        <f>[4]p48!B177</f>
        <v>335808</v>
      </c>
    </row>
    <row r="178" spans="1:2" x14ac:dyDescent="0.2">
      <c r="A178" t="s">
        <v>347</v>
      </c>
      <c r="B178">
        <f>[4]p48!B178</f>
        <v>1092119.9668670886</v>
      </c>
    </row>
    <row r="179" spans="1:2" x14ac:dyDescent="0.2">
      <c r="A179" t="s">
        <v>348</v>
      </c>
      <c r="B179">
        <f>[4]p48!B179</f>
        <v>4323460.5049999999</v>
      </c>
    </row>
    <row r="180" spans="1:2" x14ac:dyDescent="0.2">
      <c r="A180" t="s">
        <v>349</v>
      </c>
      <c r="B180">
        <f>[4]p48!B180</f>
        <v>341676</v>
      </c>
    </row>
    <row r="181" spans="1:2" x14ac:dyDescent="0.2">
      <c r="A181" t="s">
        <v>350</v>
      </c>
      <c r="B181">
        <f>[4]p48!B181</f>
        <v>206803533.00000003</v>
      </c>
    </row>
    <row r="182" spans="1:2" x14ac:dyDescent="0.2">
      <c r="A182" t="s">
        <v>351</v>
      </c>
      <c r="B182">
        <f>[4]p48!B182</f>
        <v>610063951.50000012</v>
      </c>
    </row>
    <row r="183" spans="1:2" x14ac:dyDescent="0.2">
      <c r="A183" t="s">
        <v>352</v>
      </c>
      <c r="B183">
        <f>[4]p48!B183</f>
        <v>341676</v>
      </c>
    </row>
    <row r="184" spans="1:2" x14ac:dyDescent="0.2">
      <c r="A184" t="s">
        <v>353</v>
      </c>
      <c r="B184">
        <f>[4]p48!B184</f>
        <v>206803533.00000003</v>
      </c>
    </row>
    <row r="185" spans="1:2" x14ac:dyDescent="0.2">
      <c r="A185" t="s">
        <v>354</v>
      </c>
      <c r="B185">
        <f>[4]p48!B185</f>
        <v>610063951.50000012</v>
      </c>
    </row>
    <row r="186" spans="1:2" x14ac:dyDescent="0.2">
      <c r="A186" t="s">
        <v>355</v>
      </c>
      <c r="B186">
        <f>[4]p48!B186</f>
        <v>337405</v>
      </c>
    </row>
    <row r="187" spans="1:2" x14ac:dyDescent="0.2">
      <c r="A187" t="s">
        <v>356</v>
      </c>
      <c r="B187">
        <f>[4]p48!B187</f>
        <v>206427742.61235967</v>
      </c>
    </row>
    <row r="188" spans="1:2" x14ac:dyDescent="0.2">
      <c r="A188" t="s">
        <v>357</v>
      </c>
      <c r="B188">
        <f>[4]p48!B188</f>
        <v>604868029.00000012</v>
      </c>
    </row>
    <row r="189" spans="1:2" x14ac:dyDescent="0.2">
      <c r="A189" t="s">
        <v>358</v>
      </c>
      <c r="B189">
        <f>[4]p48!B189</f>
        <v>0</v>
      </c>
    </row>
    <row r="190" spans="1:2" x14ac:dyDescent="0.2">
      <c r="A190" t="s">
        <v>359</v>
      </c>
      <c r="B190">
        <f>[4]p48!B190</f>
        <v>0</v>
      </c>
    </row>
    <row r="191" spans="1:2" x14ac:dyDescent="0.2">
      <c r="A191" t="s">
        <v>360</v>
      </c>
      <c r="B191">
        <f>[4]p48!B191</f>
        <v>0</v>
      </c>
    </row>
    <row r="192" spans="1:2" x14ac:dyDescent="0.2">
      <c r="A192" t="s">
        <v>361</v>
      </c>
      <c r="B192">
        <f>[4]p48!B192</f>
        <v>16550</v>
      </c>
    </row>
    <row r="193" spans="1:2" x14ac:dyDescent="0.2">
      <c r="A193" t="s">
        <v>362</v>
      </c>
      <c r="B193">
        <f>[4]p48!B193</f>
        <v>268084.92</v>
      </c>
    </row>
    <row r="194" spans="1:2" x14ac:dyDescent="0.2">
      <c r="A194" t="s">
        <v>363</v>
      </c>
      <c r="B194">
        <f>[4]p48!B194</f>
        <v>16.198468148174289</v>
      </c>
    </row>
    <row r="195" spans="1:2" x14ac:dyDescent="0.2">
      <c r="A195" t="s">
        <v>364</v>
      </c>
      <c r="B195">
        <f>[4]p48!B195</f>
        <v>19972</v>
      </c>
    </row>
    <row r="196" spans="1:2" x14ac:dyDescent="0.2">
      <c r="A196" t="s">
        <v>365</v>
      </c>
      <c r="B196">
        <f>[4]p48!B196</f>
        <v>370849.7</v>
      </c>
    </row>
    <row r="197" spans="1:2" x14ac:dyDescent="0.2">
      <c r="A197" t="s">
        <v>366</v>
      </c>
      <c r="B197">
        <f>[4]p48!B197</f>
        <v>18.56846814817429</v>
      </c>
    </row>
    <row r="198" spans="1:2" x14ac:dyDescent="0.2">
      <c r="A198" t="s">
        <v>367</v>
      </c>
      <c r="B198">
        <f>[4]p48!B198</f>
        <v>0</v>
      </c>
    </row>
    <row r="199" spans="1:2" x14ac:dyDescent="0.2">
      <c r="A199" t="s">
        <v>368</v>
      </c>
      <c r="B199">
        <f>[4]p48!B199</f>
        <v>0</v>
      </c>
    </row>
    <row r="200" spans="1:2" x14ac:dyDescent="0.2">
      <c r="A200" t="s">
        <v>369</v>
      </c>
      <c r="B200">
        <f>[4]p48!B200</f>
        <v>0</v>
      </c>
    </row>
    <row r="201" spans="1:2" x14ac:dyDescent="0.2">
      <c r="A201" t="s">
        <v>370</v>
      </c>
      <c r="B201">
        <f>[4]p48!B201</f>
        <v>91456</v>
      </c>
    </row>
    <row r="202" spans="1:2" x14ac:dyDescent="0.2">
      <c r="A202" t="s">
        <v>371</v>
      </c>
      <c r="B202">
        <f>[4]p48!B202</f>
        <v>218649949</v>
      </c>
    </row>
    <row r="203" spans="1:2" x14ac:dyDescent="0.2">
      <c r="A203" t="s">
        <v>372</v>
      </c>
      <c r="B203">
        <f>[4]p48!B203</f>
        <v>2390.7663532118149</v>
      </c>
    </row>
    <row r="204" spans="1:2" x14ac:dyDescent="0.2">
      <c r="A204" t="s">
        <v>373</v>
      </c>
      <c r="B204">
        <f>[4]p48!B204</f>
        <v>0</v>
      </c>
    </row>
    <row r="205" spans="1:2" x14ac:dyDescent="0.2">
      <c r="A205" t="s">
        <v>374</v>
      </c>
      <c r="B205">
        <f>[4]p48!B205</f>
        <v>0</v>
      </c>
    </row>
    <row r="206" spans="1:2" x14ac:dyDescent="0.2">
      <c r="A206" t="s">
        <v>375</v>
      </c>
      <c r="B206">
        <f>[4]p48!B206</f>
        <v>0</v>
      </c>
    </row>
    <row r="207" spans="1:2" x14ac:dyDescent="0.2">
      <c r="A207" t="s">
        <v>376</v>
      </c>
      <c r="B207">
        <f>[4]p48!B207</f>
        <v>203532</v>
      </c>
    </row>
    <row r="208" spans="1:2" x14ac:dyDescent="0.2">
      <c r="A208" t="s">
        <v>377</v>
      </c>
      <c r="B208">
        <f>[4]p48!B208</f>
        <v>379926</v>
      </c>
    </row>
    <row r="209" spans="1:2" x14ac:dyDescent="0.2">
      <c r="A209" t="s">
        <v>378</v>
      </c>
      <c r="B209">
        <f>[4]p48!B209</f>
        <v>0</v>
      </c>
    </row>
    <row r="210" spans="1:2" x14ac:dyDescent="0.2">
      <c r="A210" t="s">
        <v>379</v>
      </c>
      <c r="B210">
        <f>[4]p48!B210</f>
        <v>0</v>
      </c>
    </row>
    <row r="211" spans="1:2" x14ac:dyDescent="0.2">
      <c r="A211" t="s">
        <v>380</v>
      </c>
      <c r="B211">
        <f>[4]p48!B211</f>
        <v>749032.5</v>
      </c>
    </row>
    <row r="212" spans="1:2" x14ac:dyDescent="0.2">
      <c r="A212" t="s">
        <v>381</v>
      </c>
      <c r="B212">
        <f>[4]p48!B212</f>
        <v>1289036</v>
      </c>
    </row>
    <row r="213" spans="1:2" x14ac:dyDescent="0.2">
      <c r="A213" t="s">
        <v>382</v>
      </c>
      <c r="B213">
        <f>[4]p48!B213</f>
        <v>38246012.500487983</v>
      </c>
    </row>
    <row r="214" spans="1:2" x14ac:dyDescent="0.2">
      <c r="A214" t="s">
        <v>137</v>
      </c>
      <c r="B214">
        <f>[4]p48!B214</f>
        <v>411740</v>
      </c>
    </row>
    <row r="215" spans="1:2" x14ac:dyDescent="0.2">
      <c r="A215" t="s">
        <v>383</v>
      </c>
      <c r="B215">
        <f>[4]p48!B215</f>
        <v>0</v>
      </c>
    </row>
    <row r="216" spans="1:2" x14ac:dyDescent="0.2">
      <c r="A216" t="s">
        <v>384</v>
      </c>
      <c r="B216">
        <f>[4]p48!B216</f>
        <v>38657752.500487983</v>
      </c>
    </row>
    <row r="217" spans="1:2" x14ac:dyDescent="0.2">
      <c r="A217" t="s">
        <v>385</v>
      </c>
      <c r="B217">
        <f>[4]p48!B217</f>
        <v>16605647</v>
      </c>
    </row>
    <row r="218" spans="1:2" x14ac:dyDescent="0.2">
      <c r="A218" t="s">
        <v>386</v>
      </c>
      <c r="B218">
        <f>[4]p48!B218</f>
        <v>1332490.5</v>
      </c>
    </row>
    <row r="219" spans="1:2" x14ac:dyDescent="0.2">
      <c r="A219" t="s">
        <v>387</v>
      </c>
      <c r="B219">
        <f>[4]p48!B219</f>
        <v>4418299</v>
      </c>
    </row>
    <row r="220" spans="1:2" x14ac:dyDescent="0.2">
      <c r="A220" t="s">
        <v>388</v>
      </c>
      <c r="B220">
        <f>[4]p48!B220</f>
        <v>319434</v>
      </c>
    </row>
    <row r="221" spans="1:2" x14ac:dyDescent="0.2">
      <c r="A221" t="s">
        <v>145</v>
      </c>
      <c r="B221">
        <f>[4]p48!B221</f>
        <v>3500000</v>
      </c>
    </row>
    <row r="222" spans="1:2" x14ac:dyDescent="0.2">
      <c r="A222" t="s">
        <v>146</v>
      </c>
      <c r="B222">
        <f>[4]p48!B222</f>
        <v>930476</v>
      </c>
    </row>
    <row r="223" spans="1:2" x14ac:dyDescent="0.2">
      <c r="A223" t="s">
        <v>389</v>
      </c>
      <c r="B223">
        <f>[4]p48!B223</f>
        <v>208792</v>
      </c>
    </row>
    <row r="224" spans="1:2" x14ac:dyDescent="0.2">
      <c r="A224" t="s">
        <v>390</v>
      </c>
      <c r="B224">
        <f>[4]p48!B224</f>
        <v>0</v>
      </c>
    </row>
    <row r="225" spans="1:2" x14ac:dyDescent="0.2">
      <c r="A225" t="s">
        <v>391</v>
      </c>
      <c r="B225">
        <f>[4]p48!B225</f>
        <v>0</v>
      </c>
    </row>
    <row r="226" spans="1:2" x14ac:dyDescent="0.2">
      <c r="A226" t="s">
        <v>392</v>
      </c>
      <c r="B226">
        <f>[4]p48!B226</f>
        <v>2400000</v>
      </c>
    </row>
    <row r="227" spans="1:2" x14ac:dyDescent="0.2">
      <c r="A227" t="s">
        <v>152</v>
      </c>
      <c r="B227">
        <f>[4]p48!B227</f>
        <v>160000</v>
      </c>
    </row>
    <row r="228" spans="1:2" x14ac:dyDescent="0.2">
      <c r="A228" t="s">
        <v>393</v>
      </c>
      <c r="B228">
        <f>[4]p48!B228</f>
        <v>0</v>
      </c>
    </row>
    <row r="229" spans="1:2" x14ac:dyDescent="0.2">
      <c r="A229" t="s">
        <v>394</v>
      </c>
      <c r="B229">
        <f>[4]p48!B229</f>
        <v>261151</v>
      </c>
    </row>
    <row r="230" spans="1:2" x14ac:dyDescent="0.2">
      <c r="A230" t="s">
        <v>395</v>
      </c>
      <c r="B230">
        <f>[4]p48!B230</f>
        <v>2263932.2733278563</v>
      </c>
    </row>
    <row r="231" spans="1:2" x14ac:dyDescent="0.2">
      <c r="A231" t="s">
        <v>396</v>
      </c>
      <c r="B231">
        <f>[4]p48!B231</f>
        <v>32400221.773327857</v>
      </c>
    </row>
    <row r="232" spans="1:2" x14ac:dyDescent="0.2">
      <c r="A232" t="s">
        <v>397</v>
      </c>
      <c r="B232">
        <f>[4]p48!B232</f>
        <v>6257530.727160126</v>
      </c>
    </row>
    <row r="233" spans="1:2" x14ac:dyDescent="0.2">
      <c r="A233" t="s">
        <v>398</v>
      </c>
      <c r="B233">
        <f>[4]p48!B233</f>
        <v>2127560</v>
      </c>
    </row>
    <row r="234" spans="1:2" x14ac:dyDescent="0.2">
      <c r="A234" t="s">
        <v>243</v>
      </c>
      <c r="B234">
        <f>[4]p48!B234</f>
        <v>4129970.727160126</v>
      </c>
    </row>
    <row r="235" spans="1:2" x14ac:dyDescent="0.2">
      <c r="A235" t="s">
        <v>399</v>
      </c>
      <c r="B235">
        <f>[4]p48!B235</f>
        <v>6250000</v>
      </c>
    </row>
    <row r="236" spans="1:2" x14ac:dyDescent="0.2">
      <c r="A236" t="s">
        <v>400</v>
      </c>
      <c r="B236">
        <f>[4]p48!B236</f>
        <v>11666666.666666668</v>
      </c>
    </row>
    <row r="237" spans="1:2" x14ac:dyDescent="0.2">
      <c r="A237" t="s">
        <v>401</v>
      </c>
      <c r="B237">
        <f>[4]p48!B237</f>
        <v>10000000</v>
      </c>
    </row>
    <row r="238" spans="1:2" x14ac:dyDescent="0.2">
      <c r="A238" t="s">
        <v>402</v>
      </c>
      <c r="B238">
        <f>[4]p48!B238</f>
        <v>400</v>
      </c>
    </row>
    <row r="239" spans="1:2" x14ac:dyDescent="0.2">
      <c r="A239" t="s">
        <v>403</v>
      </c>
      <c r="B239">
        <f>[4]p48!B239</f>
        <v>300</v>
      </c>
    </row>
    <row r="240" spans="1:2" x14ac:dyDescent="0.2">
      <c r="A240" t="s">
        <v>404</v>
      </c>
      <c r="B240">
        <f>[4]p48!B240</f>
        <v>1000</v>
      </c>
    </row>
    <row r="241" spans="1:2" x14ac:dyDescent="0.2">
      <c r="A241" t="s">
        <v>405</v>
      </c>
      <c r="B241">
        <f>[4]p48!B241</f>
        <v>1.4</v>
      </c>
    </row>
    <row r="242" spans="1:2" x14ac:dyDescent="0.2">
      <c r="A242" t="s">
        <v>406</v>
      </c>
      <c r="B242">
        <f>[4]p48!B242</f>
        <v>2.4700000000000002</v>
      </c>
    </row>
    <row r="243" spans="1:2" x14ac:dyDescent="0.2">
      <c r="A243" t="s">
        <v>407</v>
      </c>
      <c r="B243">
        <f>[4]p48!B243</f>
        <v>61132456</v>
      </c>
    </row>
    <row r="244" spans="1:2" x14ac:dyDescent="0.2">
      <c r="A244" t="s">
        <v>408</v>
      </c>
      <c r="B244">
        <f>[4]p48!B244</f>
        <v>25221666</v>
      </c>
    </row>
    <row r="245" spans="1:2" x14ac:dyDescent="0.2">
      <c r="A245" t="s">
        <v>409</v>
      </c>
      <c r="B245">
        <f>[4]p48!B245</f>
        <v>29000</v>
      </c>
    </row>
    <row r="246" spans="1:2" x14ac:dyDescent="0.2">
      <c r="A246" t="s">
        <v>410</v>
      </c>
      <c r="B246">
        <f>[4]p48!B246</f>
        <v>0</v>
      </c>
    </row>
    <row r="247" spans="1:2" x14ac:dyDescent="0.2">
      <c r="A247" t="s">
        <v>411</v>
      </c>
      <c r="B247">
        <f>[4]p48!B247</f>
        <v>5.8</v>
      </c>
    </row>
    <row r="248" spans="1:2" x14ac:dyDescent="0.2">
      <c r="A248" t="s">
        <v>412</v>
      </c>
      <c r="B248">
        <f>[4]p48!B248</f>
        <v>5.8</v>
      </c>
    </row>
    <row r="249" spans="1:2" x14ac:dyDescent="0.2">
      <c r="A249" t="s">
        <v>413</v>
      </c>
      <c r="B249">
        <f>[4]p48!B249</f>
        <v>0</v>
      </c>
    </row>
    <row r="250" spans="1:2" x14ac:dyDescent="0.2">
      <c r="A250" t="s">
        <v>414</v>
      </c>
      <c r="B250">
        <f>[4]p48!B250</f>
        <v>0</v>
      </c>
    </row>
    <row r="251" spans="1:2" x14ac:dyDescent="0.2">
      <c r="A251" t="s">
        <v>415</v>
      </c>
      <c r="B251">
        <f>[4]p48!B251</f>
        <v>0</v>
      </c>
    </row>
    <row r="252" spans="1:2" x14ac:dyDescent="0.2">
      <c r="A252" t="s">
        <v>416</v>
      </c>
      <c r="B252">
        <f>[4]p48!B252</f>
        <v>0</v>
      </c>
    </row>
    <row r="253" spans="1:2" x14ac:dyDescent="0.2">
      <c r="A253" t="s">
        <v>417</v>
      </c>
      <c r="B253">
        <f>[4]p48!B253</f>
        <v>0</v>
      </c>
    </row>
    <row r="254" spans="1:2" x14ac:dyDescent="0.2">
      <c r="A254" t="s">
        <v>418</v>
      </c>
      <c r="B254">
        <f>[4]p48!B254</f>
        <v>0</v>
      </c>
    </row>
    <row r="255" spans="1:2" x14ac:dyDescent="0.2">
      <c r="A255" t="s">
        <v>419</v>
      </c>
      <c r="B255">
        <f>[4]p48!B255</f>
        <v>0</v>
      </c>
    </row>
    <row r="256" spans="1:2" x14ac:dyDescent="0.2">
      <c r="A256" t="s">
        <v>420</v>
      </c>
      <c r="B256">
        <f>[4]p48!B256</f>
        <v>0</v>
      </c>
    </row>
    <row r="257" spans="1:2" x14ac:dyDescent="0.2">
      <c r="A257" t="s">
        <v>421</v>
      </c>
      <c r="B257">
        <f>[4]p48!B257</f>
        <v>0</v>
      </c>
    </row>
    <row r="258" spans="1:2" x14ac:dyDescent="0.2">
      <c r="A258" t="s">
        <v>422</v>
      </c>
      <c r="B258">
        <f>[4]p48!B258</f>
        <v>0</v>
      </c>
    </row>
    <row r="259" spans="1:2" x14ac:dyDescent="0.2">
      <c r="A259" t="s">
        <v>423</v>
      </c>
      <c r="B259">
        <f>[4]p48!B259</f>
        <v>5</v>
      </c>
    </row>
    <row r="260" spans="1:2" x14ac:dyDescent="0.2">
      <c r="A260" t="s">
        <v>1065</v>
      </c>
      <c r="B260">
        <f>[4]p48!B260</f>
        <v>15.700974398988738</v>
      </c>
    </row>
    <row r="261" spans="1:2" x14ac:dyDescent="0.2">
      <c r="A261" t="s">
        <v>1066</v>
      </c>
      <c r="B261">
        <f>[4]p48!B261</f>
        <v>20.371661147717006</v>
      </c>
    </row>
    <row r="262" spans="1:2" x14ac:dyDescent="0.2">
      <c r="A262" t="s">
        <v>227</v>
      </c>
      <c r="B262">
        <f>[4]p48!B262</f>
        <v>89</v>
      </c>
    </row>
    <row r="263" spans="1:2" x14ac:dyDescent="0.2">
      <c r="A263" t="s">
        <v>228</v>
      </c>
      <c r="B263">
        <f>[4]p48!B263</f>
        <v>88</v>
      </c>
    </row>
    <row r="264" spans="1:2" x14ac:dyDescent="0.2">
      <c r="A264" t="s">
        <v>346</v>
      </c>
      <c r="B264">
        <f>[4]p48!B264</f>
        <v>335808</v>
      </c>
    </row>
    <row r="265" spans="1:2" x14ac:dyDescent="0.2">
      <c r="A265" t="s">
        <v>355</v>
      </c>
      <c r="B265">
        <f>[4]p48!B265</f>
        <v>337405</v>
      </c>
    </row>
    <row r="266" spans="1:2" x14ac:dyDescent="0.2">
      <c r="A266" t="s">
        <v>338</v>
      </c>
      <c r="B266">
        <f>[4]p48!B266</f>
        <v>5</v>
      </c>
    </row>
    <row r="267" spans="1:2" x14ac:dyDescent="0.2">
      <c r="A267" t="s">
        <v>339</v>
      </c>
      <c r="B267">
        <f>[4]p48!B267</f>
        <v>1</v>
      </c>
    </row>
    <row r="268" spans="1:2" x14ac:dyDescent="0.2">
      <c r="A268" t="s">
        <v>1067</v>
      </c>
      <c r="B268">
        <f>[4]p48!B268</f>
        <v>1208908.8</v>
      </c>
    </row>
    <row r="269" spans="1:2" x14ac:dyDescent="0.2">
      <c r="A269" t="s">
        <v>1068</v>
      </c>
      <c r="B269">
        <f>[4]p48!B269</f>
        <v>1265268.75</v>
      </c>
    </row>
    <row r="270" spans="1:2" x14ac:dyDescent="0.2">
      <c r="A270" t="s">
        <v>1069</v>
      </c>
      <c r="B270">
        <f>[4]p48!B270</f>
        <v>3576791.8595897462</v>
      </c>
    </row>
    <row r="271" spans="1:2" x14ac:dyDescent="0.2">
      <c r="A271" t="s">
        <v>1070</v>
      </c>
      <c r="B271">
        <f>[4]p48!B271</f>
        <v>0.85127485081296395</v>
      </c>
    </row>
    <row r="272" spans="1:2" x14ac:dyDescent="0.2">
      <c r="A272" t="s">
        <v>1071</v>
      </c>
      <c r="B272">
        <f>[4]p48!B272</f>
        <v>0.74712783260248816</v>
      </c>
    </row>
    <row r="273" spans="1:2" x14ac:dyDescent="0.2">
      <c r="A273" t="s">
        <v>1072</v>
      </c>
      <c r="B273">
        <f>[4]p48!B273</f>
        <v>0.71279469775406468</v>
      </c>
    </row>
    <row r="274" spans="1:2" x14ac:dyDescent="0.2">
      <c r="A274" t="s">
        <v>1073</v>
      </c>
      <c r="B274">
        <f>[4]p48!B274</f>
        <v>0.60180635049822895</v>
      </c>
    </row>
    <row r="275" spans="1:2" x14ac:dyDescent="0.2">
      <c r="A275" t="s">
        <v>1087</v>
      </c>
      <c r="B275">
        <f>[4]p48!B275</f>
        <v>0.7619619946510906</v>
      </c>
    </row>
    <row r="276" spans="1:2" x14ac:dyDescent="0.2">
      <c r="A276" t="s">
        <v>1088</v>
      </c>
      <c r="B276">
        <f>[4]p48!B276</f>
        <v>0.63451165587865133</v>
      </c>
    </row>
    <row r="277" spans="1:2" x14ac:dyDescent="0.2">
      <c r="A277" t="s">
        <v>1091</v>
      </c>
      <c r="B277">
        <f>[4]p48!B277</f>
        <v>5061030.727160126</v>
      </c>
    </row>
    <row r="278" spans="1:2" x14ac:dyDescent="0.2">
      <c r="A278" t="s">
        <v>1092</v>
      </c>
      <c r="B278">
        <f>[4]p48!B278</f>
        <v>1.1748518559434489</v>
      </c>
    </row>
    <row r="279" spans="1:2" x14ac:dyDescent="0.2">
      <c r="A279" t="s">
        <v>1093</v>
      </c>
      <c r="B279">
        <f>[4]p48!B279</f>
        <v>0.54019856696574819</v>
      </c>
    </row>
    <row r="280" spans="1:2" x14ac:dyDescent="0.2">
      <c r="A280" t="s">
        <v>1094</v>
      </c>
      <c r="B280">
        <f>[4]p48!B280</f>
        <v>0.45980143303425181</v>
      </c>
    </row>
    <row r="281" spans="1:2" x14ac:dyDescent="0.2">
      <c r="A281" t="s">
        <v>1099</v>
      </c>
      <c r="B281">
        <f>[4]p48!B281</f>
        <v>6.5207999999999988E-2</v>
      </c>
    </row>
    <row r="282" spans="1:2" x14ac:dyDescent="0.2">
      <c r="A282" t="s">
        <v>1100</v>
      </c>
      <c r="B282">
        <f>[4]p48!B282</f>
        <v>0.11762277783915173</v>
      </c>
    </row>
    <row r="283" spans="1:2" x14ac:dyDescent="0.2">
      <c r="A283" t="s">
        <v>1095</v>
      </c>
      <c r="B283">
        <f>[4]p48!B283</f>
        <v>35910790</v>
      </c>
    </row>
    <row r="284" spans="1:2" x14ac:dyDescent="0.2">
      <c r="A284" t="s">
        <v>1096</v>
      </c>
      <c r="B284">
        <f>[4]p48!B284</f>
        <v>30566228.259615187</v>
      </c>
    </row>
    <row r="285" spans="1:2" x14ac:dyDescent="0.2">
      <c r="A285" t="s">
        <v>1097</v>
      </c>
      <c r="B285">
        <f>[4]p48!B285</f>
        <v>1484238.8675703795</v>
      </c>
    </row>
    <row r="286" spans="1:2" x14ac:dyDescent="0.2">
      <c r="A286" t="s">
        <v>1101</v>
      </c>
      <c r="B286">
        <f>[4]p48!B286</f>
        <v>2000000</v>
      </c>
    </row>
    <row r="287" spans="1:2" x14ac:dyDescent="0.2">
      <c r="A287" t="s">
        <v>1102</v>
      </c>
      <c r="B287">
        <f>[4]p48!B287</f>
        <v>0</v>
      </c>
    </row>
    <row r="288" spans="1:2" x14ac:dyDescent="0.2">
      <c r="A288" t="s">
        <v>1103</v>
      </c>
      <c r="B288">
        <f>[4]p48!B288</f>
        <v>0</v>
      </c>
    </row>
    <row r="289" spans="1:2" x14ac:dyDescent="0.2">
      <c r="A289" t="s">
        <v>1069</v>
      </c>
      <c r="B289">
        <f>[4]p48!B289</f>
        <v>3576791.8595897462</v>
      </c>
    </row>
    <row r="290" spans="1:2" x14ac:dyDescent="0.2">
      <c r="A290" t="s">
        <v>508</v>
      </c>
      <c r="B290">
        <f>[4]p48!B290</f>
        <v>8.9308389962613907E-2</v>
      </c>
    </row>
    <row r="291" spans="1:2" x14ac:dyDescent="0.2">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1203</v>
      </c>
    </row>
    <row r="2" spans="1:11" x14ac:dyDescent="0.2">
      <c r="A2">
        <v>49</v>
      </c>
      <c r="B2" t="s">
        <v>176</v>
      </c>
      <c r="C2" t="s">
        <v>177</v>
      </c>
      <c r="D2" t="s">
        <v>178</v>
      </c>
      <c r="E2" t="s">
        <v>8</v>
      </c>
      <c r="F2" t="s">
        <v>179</v>
      </c>
      <c r="G2" t="s">
        <v>10</v>
      </c>
      <c r="H2" t="s">
        <v>180</v>
      </c>
    </row>
    <row r="3" spans="1:11" x14ac:dyDescent="0.2">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
      <c r="A5" t="s">
        <v>183</v>
      </c>
      <c r="B5">
        <f>[4]p49!B5</f>
        <v>0</v>
      </c>
      <c r="C5">
        <f>[4]p49!C5</f>
        <v>0</v>
      </c>
      <c r="D5">
        <f>[4]p49!D5</f>
        <v>103662</v>
      </c>
      <c r="E5">
        <f>[4]p49!E5</f>
        <v>0</v>
      </c>
      <c r="F5">
        <f>[4]p49!F5</f>
        <v>0</v>
      </c>
      <c r="G5">
        <f>[4]p49!G5</f>
        <v>0</v>
      </c>
      <c r="H5">
        <f>[4]p49!H5</f>
        <v>0</v>
      </c>
      <c r="I5">
        <f>[4]p49!I5</f>
        <v>0</v>
      </c>
      <c r="J5">
        <f>[4]p49!J5</f>
        <v>0</v>
      </c>
      <c r="K5">
        <f>[4]p49!K5</f>
        <v>0</v>
      </c>
    </row>
    <row r="6" spans="1:11" x14ac:dyDescent="0.2">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
      <c r="A7" t="s">
        <v>185</v>
      </c>
      <c r="B7">
        <f>[4]p49!B7</f>
        <v>0</v>
      </c>
      <c r="C7">
        <f>[4]p49!C7</f>
        <v>0</v>
      </c>
      <c r="D7">
        <f>[4]p49!D7</f>
        <v>1675175</v>
      </c>
      <c r="E7">
        <f>[4]p49!E7</f>
        <v>0</v>
      </c>
      <c r="F7">
        <f>[4]p49!F7</f>
        <v>0</v>
      </c>
      <c r="G7">
        <f>[4]p49!G7</f>
        <v>0</v>
      </c>
      <c r="H7">
        <f>[4]p49!H7</f>
        <v>0</v>
      </c>
      <c r="I7">
        <f>[4]p49!I7</f>
        <v>0</v>
      </c>
      <c r="J7">
        <f>[4]p49!J7</f>
        <v>0</v>
      </c>
      <c r="K7">
        <f>[4]p49!K7</f>
        <v>0</v>
      </c>
    </row>
    <row r="8" spans="1:11" x14ac:dyDescent="0.2">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2">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2">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2">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2">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2">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2">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2">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2">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2">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2">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2">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2">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2">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2">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2">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2">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2">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2">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5" thickBot="1" x14ac:dyDescent="0.25">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x14ac:dyDescent="0.2">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2">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x14ac:dyDescent="0.2">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x14ac:dyDescent="0.2">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x14ac:dyDescent="0.2">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x14ac:dyDescent="0.2">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x14ac:dyDescent="0.2">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x14ac:dyDescent="0.2">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2">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2">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2">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2">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
      <c r="A76" t="s">
        <v>437</v>
      </c>
      <c r="B76">
        <f>[4]p49!B76</f>
        <v>0</v>
      </c>
      <c r="C76">
        <f>[4]p49!C76</f>
        <v>0</v>
      </c>
      <c r="D76">
        <f>[4]p49!D76</f>
        <v>0</v>
      </c>
      <c r="E76">
        <f>[4]p49!E76</f>
        <v>0</v>
      </c>
      <c r="F76">
        <f>[4]p49!F76</f>
        <v>0</v>
      </c>
      <c r="G76">
        <f>[4]p49!G76</f>
        <v>0</v>
      </c>
      <c r="H76">
        <f>[4]p49!H76</f>
        <v>0</v>
      </c>
      <c r="I76">
        <f>[4]p49!I76</f>
        <v>0</v>
      </c>
      <c r="J76">
        <f>[4]p49!J76</f>
        <v>0</v>
      </c>
      <c r="K76">
        <f>[4]p49!K76</f>
        <v>0</v>
      </c>
    </row>
    <row r="77" spans="1:13" ht="13.5" thickBot="1" x14ac:dyDescent="0.25">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2">
      <c r="A78" t="s">
        <v>247</v>
      </c>
      <c r="B78">
        <f>[4]p49!B78</f>
        <v>1</v>
      </c>
    </row>
    <row r="79" spans="1:13" x14ac:dyDescent="0.2">
      <c r="A79" t="s">
        <v>248</v>
      </c>
      <c r="B79">
        <f>[4]p49!B79</f>
        <v>29000</v>
      </c>
    </row>
    <row r="80" spans="1:13" x14ac:dyDescent="0.2">
      <c r="A80" t="s">
        <v>249</v>
      </c>
      <c r="B80">
        <f>[4]p49!B80</f>
        <v>29000</v>
      </c>
    </row>
    <row r="81" spans="1:2" x14ac:dyDescent="0.2">
      <c r="A81" t="s">
        <v>250</v>
      </c>
      <c r="B81">
        <f>[4]p49!B81</f>
        <v>0</v>
      </c>
    </row>
    <row r="82" spans="1:2" x14ac:dyDescent="0.2">
      <c r="A82" t="s">
        <v>251</v>
      </c>
      <c r="B82">
        <f>[4]p49!B82</f>
        <v>0</v>
      </c>
    </row>
    <row r="83" spans="1:2" x14ac:dyDescent="0.2">
      <c r="A83" t="s">
        <v>252</v>
      </c>
      <c r="B83">
        <f>[4]p49!B83</f>
        <v>0</v>
      </c>
    </row>
    <row r="84" spans="1:2" x14ac:dyDescent="0.2">
      <c r="A84" t="s">
        <v>253</v>
      </c>
      <c r="B84">
        <f>[4]p49!B84</f>
        <v>0</v>
      </c>
    </row>
    <row r="85" spans="1:2" x14ac:dyDescent="0.2">
      <c r="A85" t="s">
        <v>254</v>
      </c>
      <c r="B85">
        <f>[4]p49!B85</f>
        <v>59520</v>
      </c>
    </row>
    <row r="86" spans="1:2" x14ac:dyDescent="0.2">
      <c r="A86" t="s">
        <v>255</v>
      </c>
      <c r="B86">
        <f>[4]p49!B86</f>
        <v>26024</v>
      </c>
    </row>
    <row r="87" spans="1:2" x14ac:dyDescent="0.2">
      <c r="A87" t="s">
        <v>256</v>
      </c>
      <c r="B87">
        <f>[4]p49!B87</f>
        <v>20301</v>
      </c>
    </row>
    <row r="88" spans="1:2" x14ac:dyDescent="0.2">
      <c r="A88" t="s">
        <v>257</v>
      </c>
      <c r="B88">
        <f>[4]p49!B88</f>
        <v>48876</v>
      </c>
    </row>
    <row r="89" spans="1:2" x14ac:dyDescent="0.2">
      <c r="A89" t="s">
        <v>258</v>
      </c>
      <c r="B89">
        <f>[4]p49!B89</f>
        <v>51534</v>
      </c>
    </row>
    <row r="90" spans="1:2" x14ac:dyDescent="0.2">
      <c r="A90" t="s">
        <v>259</v>
      </c>
      <c r="B90">
        <f>[4]p49!B90</f>
        <v>122613</v>
      </c>
    </row>
    <row r="91" spans="1:2" x14ac:dyDescent="0.2">
      <c r="A91" t="s">
        <v>260</v>
      </c>
      <c r="B91">
        <f>[4]p49!B91</f>
        <v>59520</v>
      </c>
    </row>
    <row r="92" spans="1:2" x14ac:dyDescent="0.2">
      <c r="A92" t="s">
        <v>261</v>
      </c>
      <c r="B92">
        <f>[4]p49!B92</f>
        <v>26024</v>
      </c>
    </row>
    <row r="93" spans="1:2" x14ac:dyDescent="0.2">
      <c r="A93" t="s">
        <v>262</v>
      </c>
      <c r="B93">
        <f>[4]p49!B93</f>
        <v>20301</v>
      </c>
    </row>
    <row r="94" spans="1:2" x14ac:dyDescent="0.2">
      <c r="A94" t="s">
        <v>263</v>
      </c>
      <c r="B94">
        <f>[4]p49!B94</f>
        <v>48876</v>
      </c>
    </row>
    <row r="95" spans="1:2" x14ac:dyDescent="0.2">
      <c r="A95" t="s">
        <v>264</v>
      </c>
      <c r="B95">
        <f>[4]p49!B95</f>
        <v>51534</v>
      </c>
    </row>
    <row r="96" spans="1:2" x14ac:dyDescent="0.2">
      <c r="A96" t="s">
        <v>265</v>
      </c>
      <c r="B96">
        <f>[4]p49!B96</f>
        <v>122613</v>
      </c>
    </row>
    <row r="97" spans="1:2" x14ac:dyDescent="0.2">
      <c r="A97" t="s">
        <v>266</v>
      </c>
      <c r="B97">
        <f>[4]p49!B97</f>
        <v>0</v>
      </c>
    </row>
    <row r="98" spans="1:2" x14ac:dyDescent="0.2">
      <c r="A98" t="s">
        <v>267</v>
      </c>
      <c r="B98">
        <f>[4]p49!B98</f>
        <v>0</v>
      </c>
    </row>
    <row r="99" spans="1:2" x14ac:dyDescent="0.2">
      <c r="A99" t="s">
        <v>268</v>
      </c>
      <c r="B99">
        <f>[4]p49!B99</f>
        <v>0</v>
      </c>
    </row>
    <row r="100" spans="1:2" x14ac:dyDescent="0.2">
      <c r="A100" t="s">
        <v>269</v>
      </c>
      <c r="B100">
        <f>[4]p49!B100</f>
        <v>0</v>
      </c>
    </row>
    <row r="101" spans="1:2" x14ac:dyDescent="0.2">
      <c r="A101" t="s">
        <v>270</v>
      </c>
      <c r="B101">
        <f>[4]p49!B101</f>
        <v>0</v>
      </c>
    </row>
    <row r="102" spans="1:2" x14ac:dyDescent="0.2">
      <c r="A102" t="s">
        <v>271</v>
      </c>
      <c r="B102">
        <f>[4]p49!B102</f>
        <v>0</v>
      </c>
    </row>
    <row r="103" spans="1:2" x14ac:dyDescent="0.2">
      <c r="A103" t="s">
        <v>272</v>
      </c>
      <c r="B103">
        <f>[4]p49!B103</f>
        <v>247008000</v>
      </c>
    </row>
    <row r="104" spans="1:2" x14ac:dyDescent="0.2">
      <c r="A104" t="s">
        <v>273</v>
      </c>
      <c r="B104">
        <f>[4]p49!B104</f>
        <v>10409600</v>
      </c>
    </row>
    <row r="105" spans="1:2" x14ac:dyDescent="0.2">
      <c r="A105" t="s">
        <v>274</v>
      </c>
      <c r="B105">
        <f>[4]p49!B105</f>
        <v>6902340</v>
      </c>
    </row>
    <row r="106" spans="1:2" x14ac:dyDescent="0.2">
      <c r="A106" t="s">
        <v>275</v>
      </c>
      <c r="B106">
        <f>[4]p49!B106</f>
        <v>1515156</v>
      </c>
    </row>
    <row r="107" spans="1:2" x14ac:dyDescent="0.2">
      <c r="A107" t="s">
        <v>276</v>
      </c>
      <c r="B107">
        <f>[4]p49!B107</f>
        <v>2473632</v>
      </c>
    </row>
    <row r="108" spans="1:2" x14ac:dyDescent="0.2">
      <c r="A108" t="s">
        <v>277</v>
      </c>
      <c r="B108">
        <f>[4]p49!B108</f>
        <v>5394972</v>
      </c>
    </row>
    <row r="109" spans="1:2" x14ac:dyDescent="0.2">
      <c r="A109" t="s">
        <v>278</v>
      </c>
      <c r="B109">
        <f>[4]p49!B109</f>
        <v>1932.5924958876076</v>
      </c>
    </row>
    <row r="110" spans="1:2" x14ac:dyDescent="0.2">
      <c r="A110" t="s">
        <v>279</v>
      </c>
      <c r="B110">
        <f>[4]p49!B110</f>
        <v>290.21759941512641</v>
      </c>
    </row>
    <row r="111" spans="1:2" x14ac:dyDescent="0.2">
      <c r="A111" t="s">
        <v>280</v>
      </c>
      <c r="B111">
        <f>[4]p49!B111</f>
        <v>141.72344969842456</v>
      </c>
    </row>
    <row r="112" spans="1:2" x14ac:dyDescent="0.2">
      <c r="A112" t="s">
        <v>281</v>
      </c>
      <c r="B112">
        <f>[4]p49!B112</f>
        <v>15.009809968928591</v>
      </c>
    </row>
    <row r="113" spans="1:2" x14ac:dyDescent="0.2">
      <c r="A113" t="s">
        <v>282</v>
      </c>
      <c r="B113">
        <f>[4]p49!B113</f>
        <v>17.658599963445401</v>
      </c>
    </row>
    <row r="114" spans="1:2" x14ac:dyDescent="0.2">
      <c r="A114" t="s">
        <v>283</v>
      </c>
      <c r="B114">
        <f>[4]p49!B114</f>
        <v>22.07324995430675</v>
      </c>
    </row>
    <row r="115" spans="1:2" x14ac:dyDescent="0.2">
      <c r="A115" t="s">
        <v>284</v>
      </c>
      <c r="B115">
        <f>[4]p49!B115</f>
        <v>11999970</v>
      </c>
    </row>
    <row r="116" spans="1:2" x14ac:dyDescent="0.2">
      <c r="A116" t="s">
        <v>285</v>
      </c>
      <c r="B116">
        <f>[4]p49!B116</f>
        <v>649996.80000000005</v>
      </c>
    </row>
    <row r="117" spans="1:2" x14ac:dyDescent="0.2">
      <c r="A117" t="s">
        <v>286</v>
      </c>
      <c r="B117">
        <f>[4]p49!B117</f>
        <v>650001</v>
      </c>
    </row>
    <row r="118" spans="1:2" x14ac:dyDescent="0.2">
      <c r="A118" t="s">
        <v>287</v>
      </c>
      <c r="B118">
        <f>[4]p49!B118</f>
        <v>200000.24</v>
      </c>
    </row>
    <row r="119" spans="1:2" x14ac:dyDescent="0.2">
      <c r="A119" t="s">
        <v>288</v>
      </c>
      <c r="B119">
        <f>[4]p49!B119</f>
        <v>300000</v>
      </c>
    </row>
    <row r="120" spans="1:2" x14ac:dyDescent="0.2">
      <c r="A120" t="s">
        <v>289</v>
      </c>
      <c r="B120">
        <f>[4]p49!B120</f>
        <v>1000000</v>
      </c>
    </row>
    <row r="121" spans="1:2" x14ac:dyDescent="0.2">
      <c r="A121" t="s">
        <v>290</v>
      </c>
      <c r="B121">
        <f>[4]p49!B121</f>
        <v>22230720</v>
      </c>
    </row>
    <row r="122" spans="1:2" x14ac:dyDescent="0.2">
      <c r="A122" t="s">
        <v>291</v>
      </c>
      <c r="B122">
        <f>[4]p49!B122</f>
        <v>718262.4</v>
      </c>
    </row>
    <row r="123" spans="1:2" x14ac:dyDescent="0.2">
      <c r="A123" t="s">
        <v>292</v>
      </c>
      <c r="B123">
        <f>[4]p49!B123</f>
        <v>0</v>
      </c>
    </row>
    <row r="124" spans="1:2" x14ac:dyDescent="0.2">
      <c r="A124" t="s">
        <v>293</v>
      </c>
      <c r="B124">
        <f>[4]p49!B124</f>
        <v>174242.94</v>
      </c>
    </row>
    <row r="125" spans="1:2" x14ac:dyDescent="0.2">
      <c r="A125" t="s">
        <v>294</v>
      </c>
      <c r="B125">
        <f>[4]p49!B125</f>
        <v>284467.68</v>
      </c>
    </row>
    <row r="126" spans="1:2" x14ac:dyDescent="0.2">
      <c r="A126" t="s">
        <v>295</v>
      </c>
      <c r="B126">
        <f>[4]p49!B126</f>
        <v>310210.89</v>
      </c>
    </row>
    <row r="127" spans="1:2" x14ac:dyDescent="0.2">
      <c r="A127" t="s">
        <v>296</v>
      </c>
      <c r="B127">
        <f>[4]p49!B127</f>
        <v>51451</v>
      </c>
    </row>
    <row r="128" spans="1:2" x14ac:dyDescent="0.2">
      <c r="A128" t="s">
        <v>297</v>
      </c>
      <c r="B128">
        <f>[4]p49!B128</f>
        <v>14983</v>
      </c>
    </row>
    <row r="129" spans="1:2" x14ac:dyDescent="0.2">
      <c r="A129" t="s">
        <v>298</v>
      </c>
      <c r="B129">
        <f>[4]p49!B129</f>
        <v>14197</v>
      </c>
    </row>
    <row r="130" spans="1:2" x14ac:dyDescent="0.2">
      <c r="A130" t="s">
        <v>299</v>
      </c>
      <c r="B130">
        <f>[4]p49!B130</f>
        <v>49605</v>
      </c>
    </row>
    <row r="131" spans="1:2" x14ac:dyDescent="0.2">
      <c r="A131" t="s">
        <v>300</v>
      </c>
      <c r="B131">
        <f>[4]p49!B131</f>
        <v>56367</v>
      </c>
    </row>
    <row r="132" spans="1:2" x14ac:dyDescent="0.2">
      <c r="A132" t="s">
        <v>301</v>
      </c>
      <c r="B132">
        <f>[4]p49!B132</f>
        <v>127976</v>
      </c>
    </row>
    <row r="133" spans="1:2" x14ac:dyDescent="0.2">
      <c r="A133" t="s">
        <v>302</v>
      </c>
      <c r="B133">
        <f>[4]p49!B133</f>
        <v>51451</v>
      </c>
    </row>
    <row r="134" spans="1:2" x14ac:dyDescent="0.2">
      <c r="A134" t="s">
        <v>303</v>
      </c>
      <c r="B134">
        <f>[4]p49!B134</f>
        <v>14983</v>
      </c>
    </row>
    <row r="135" spans="1:2" x14ac:dyDescent="0.2">
      <c r="A135" t="s">
        <v>304</v>
      </c>
      <c r="B135">
        <f>[4]p49!B135</f>
        <v>14197</v>
      </c>
    </row>
    <row r="136" spans="1:2" x14ac:dyDescent="0.2">
      <c r="A136" t="s">
        <v>305</v>
      </c>
      <c r="B136">
        <f>[4]p49!B136</f>
        <v>49605</v>
      </c>
    </row>
    <row r="137" spans="1:2" x14ac:dyDescent="0.2">
      <c r="A137" t="s">
        <v>306</v>
      </c>
      <c r="B137">
        <f>[4]p49!B137</f>
        <v>56367</v>
      </c>
    </row>
    <row r="138" spans="1:2" x14ac:dyDescent="0.2">
      <c r="A138" t="s">
        <v>307</v>
      </c>
      <c r="B138">
        <f>[4]p49!B138</f>
        <v>127976</v>
      </c>
    </row>
    <row r="139" spans="1:2" x14ac:dyDescent="0.2">
      <c r="A139" t="s">
        <v>308</v>
      </c>
      <c r="B139">
        <f>[4]p49!B139</f>
        <v>0</v>
      </c>
    </row>
    <row r="140" spans="1:2" x14ac:dyDescent="0.2">
      <c r="A140" t="s">
        <v>309</v>
      </c>
      <c r="B140">
        <f>[4]p49!B140</f>
        <v>0</v>
      </c>
    </row>
    <row r="141" spans="1:2" x14ac:dyDescent="0.2">
      <c r="A141" t="s">
        <v>310</v>
      </c>
      <c r="B141">
        <f>[4]p49!B141</f>
        <v>0</v>
      </c>
    </row>
    <row r="142" spans="1:2" x14ac:dyDescent="0.2">
      <c r="A142" t="s">
        <v>311</v>
      </c>
      <c r="B142">
        <f>[4]p49!B142</f>
        <v>0</v>
      </c>
    </row>
    <row r="143" spans="1:2" x14ac:dyDescent="0.2">
      <c r="A143" t="s">
        <v>312</v>
      </c>
      <c r="B143">
        <f>[4]p49!B143</f>
        <v>0</v>
      </c>
    </row>
    <row r="144" spans="1:2" x14ac:dyDescent="0.2">
      <c r="A144" t="s">
        <v>313</v>
      </c>
      <c r="B144">
        <f>[4]p49!B144</f>
        <v>0</v>
      </c>
    </row>
    <row r="145" spans="1:2" x14ac:dyDescent="0.2">
      <c r="A145" t="s">
        <v>314</v>
      </c>
      <c r="B145">
        <f>[4]p49!B145</f>
        <v>329286400</v>
      </c>
    </row>
    <row r="146" spans="1:2" x14ac:dyDescent="0.2">
      <c r="A146" t="s">
        <v>315</v>
      </c>
      <c r="B146">
        <f>[4]p49!B146</f>
        <v>7116925</v>
      </c>
    </row>
    <row r="147" spans="1:2" x14ac:dyDescent="0.2">
      <c r="A147" t="s">
        <v>316</v>
      </c>
      <c r="B147">
        <f>[4]p49!B147</f>
        <v>7098500.0000000009</v>
      </c>
    </row>
    <row r="148" spans="1:2" x14ac:dyDescent="0.2">
      <c r="A148" t="s">
        <v>317</v>
      </c>
      <c r="B148">
        <f>[4]p49!B148</f>
        <v>2033805</v>
      </c>
    </row>
    <row r="149" spans="1:2" x14ac:dyDescent="0.2">
      <c r="A149" t="s">
        <v>318</v>
      </c>
      <c r="B149">
        <f>[4]p49!B149</f>
        <v>3212919</v>
      </c>
    </row>
    <row r="150" spans="1:2" x14ac:dyDescent="0.2">
      <c r="A150" t="s">
        <v>319</v>
      </c>
      <c r="B150">
        <f>[4]p49!B150</f>
        <v>7166656</v>
      </c>
    </row>
    <row r="151" spans="1:2" x14ac:dyDescent="0.2">
      <c r="A151" t="s">
        <v>320</v>
      </c>
      <c r="B151">
        <f>[4]p49!B151</f>
        <v>2712.9785738153423</v>
      </c>
    </row>
    <row r="152" spans="1:2" x14ac:dyDescent="0.2">
      <c r="A152" t="s">
        <v>321</v>
      </c>
      <c r="B152">
        <f>[4]p49!B152</f>
        <v>378.16584160929318</v>
      </c>
    </row>
    <row r="153" spans="1:2" x14ac:dyDescent="0.2">
      <c r="A153" t="s">
        <v>322</v>
      </c>
      <c r="B153">
        <f>[4]p49!B153</f>
        <v>198.95176207979176</v>
      </c>
    </row>
    <row r="154" spans="1:2" x14ac:dyDescent="0.2">
      <c r="A154" t="s">
        <v>323</v>
      </c>
      <c r="B154">
        <f>[4]p49!B154</f>
        <v>20.294060335493697</v>
      </c>
    </row>
    <row r="155" spans="1:2" x14ac:dyDescent="0.2">
      <c r="A155" t="s">
        <v>324</v>
      </c>
      <c r="B155">
        <f>[4]p49!B155</f>
        <v>23.875365100580822</v>
      </c>
    </row>
    <row r="156" spans="1:2" x14ac:dyDescent="0.2">
      <c r="A156" t="s">
        <v>325</v>
      </c>
      <c r="B156">
        <f>[4]p49!B156</f>
        <v>29.544206375726027</v>
      </c>
    </row>
    <row r="157" spans="1:2" x14ac:dyDescent="0.2">
      <c r="A157" t="s">
        <v>326</v>
      </c>
      <c r="B157">
        <f>[4]p49!B157</f>
        <v>17000010</v>
      </c>
    </row>
    <row r="158" spans="1:2" x14ac:dyDescent="0.2">
      <c r="A158" t="s">
        <v>327</v>
      </c>
      <c r="B158">
        <f>[4]p49!B158</f>
        <v>600000</v>
      </c>
    </row>
    <row r="159" spans="1:2" x14ac:dyDescent="0.2">
      <c r="A159" t="s">
        <v>328</v>
      </c>
      <c r="B159">
        <f>[4]p49!B159</f>
        <v>599999.4</v>
      </c>
    </row>
    <row r="160" spans="1:2" x14ac:dyDescent="0.2">
      <c r="A160" t="s">
        <v>329</v>
      </c>
      <c r="B160">
        <f>[4]p49!B160</f>
        <v>280000.2</v>
      </c>
    </row>
    <row r="161" spans="1:2" x14ac:dyDescent="0.2">
      <c r="A161" t="s">
        <v>330</v>
      </c>
      <c r="B161">
        <f>[4]p49!B161</f>
        <v>400000</v>
      </c>
    </row>
    <row r="162" spans="1:2" x14ac:dyDescent="0.2">
      <c r="A162" t="s">
        <v>331</v>
      </c>
      <c r="B162">
        <f>[4]p49!B162</f>
        <v>1200000</v>
      </c>
    </row>
    <row r="163" spans="1:2" x14ac:dyDescent="0.2">
      <c r="A163" t="s">
        <v>332</v>
      </c>
      <c r="B163">
        <f>[4]p49!B163</f>
        <v>29635776.000000004</v>
      </c>
    </row>
    <row r="164" spans="1:2" x14ac:dyDescent="0.2">
      <c r="A164" t="s">
        <v>333</v>
      </c>
      <c r="B164">
        <f>[4]p49!B164</f>
        <v>0</v>
      </c>
    </row>
    <row r="165" spans="1:2" x14ac:dyDescent="0.2">
      <c r="A165" t="s">
        <v>334</v>
      </c>
      <c r="B165">
        <f>[4]p49!B165</f>
        <v>653062</v>
      </c>
    </row>
    <row r="166" spans="1:2" x14ac:dyDescent="0.2">
      <c r="A166" t="s">
        <v>335</v>
      </c>
      <c r="B166">
        <f>[4]p49!B166</f>
        <v>233887.57500000001</v>
      </c>
    </row>
    <row r="167" spans="1:2" x14ac:dyDescent="0.2">
      <c r="A167" t="s">
        <v>336</v>
      </c>
      <c r="B167">
        <f>[4]p49!B167</f>
        <v>369485.68500000006</v>
      </c>
    </row>
    <row r="168" spans="1:2" x14ac:dyDescent="0.2">
      <c r="A168" t="s">
        <v>337</v>
      </c>
      <c r="B168">
        <f>[4]p49!B168</f>
        <v>0</v>
      </c>
    </row>
    <row r="169" spans="1:2" x14ac:dyDescent="0.2">
      <c r="A169" t="s">
        <v>338</v>
      </c>
      <c r="B169">
        <f>[4]p49!B169</f>
        <v>3</v>
      </c>
    </row>
    <row r="170" spans="1:2" x14ac:dyDescent="0.2">
      <c r="A170" t="s">
        <v>339</v>
      </c>
      <c r="B170">
        <f>[4]p49!B170</f>
        <v>6</v>
      </c>
    </row>
    <row r="171" spans="1:2" x14ac:dyDescent="0.2">
      <c r="A171" t="s">
        <v>340</v>
      </c>
      <c r="B171">
        <f>[4]p49!B171</f>
        <v>350000</v>
      </c>
    </row>
    <row r="172" spans="1:2" x14ac:dyDescent="0.2">
      <c r="A172" t="s">
        <v>341</v>
      </c>
      <c r="B172">
        <f>[4]p49!B172</f>
        <v>8652296.3322784808</v>
      </c>
    </row>
    <row r="173" spans="1:2" x14ac:dyDescent="0.2">
      <c r="A173" t="s">
        <v>342</v>
      </c>
      <c r="B173">
        <f>[4]p49!B173</f>
        <v>36773478.522151895</v>
      </c>
    </row>
    <row r="174" spans="1:2" x14ac:dyDescent="0.2">
      <c r="A174" t="s">
        <v>343</v>
      </c>
      <c r="B174">
        <f>[4]p49!B174</f>
        <v>350000</v>
      </c>
    </row>
    <row r="175" spans="1:2" x14ac:dyDescent="0.2">
      <c r="A175" t="s">
        <v>344</v>
      </c>
      <c r="B175">
        <f>[4]p49!B175</f>
        <v>8652296.3322784808</v>
      </c>
    </row>
    <row r="176" spans="1:2" x14ac:dyDescent="0.2">
      <c r="A176" t="s">
        <v>345</v>
      </c>
      <c r="B176">
        <f>[4]p49!B176</f>
        <v>36773478.522151895</v>
      </c>
    </row>
    <row r="177" spans="1:2" x14ac:dyDescent="0.2">
      <c r="A177" t="s">
        <v>346</v>
      </c>
      <c r="B177">
        <f>[4]p49!B177</f>
        <v>389375</v>
      </c>
    </row>
    <row r="178" spans="1:2" x14ac:dyDescent="0.2">
      <c r="A178" t="s">
        <v>347</v>
      </c>
      <c r="B178">
        <f>[4]p49!B178</f>
        <v>9483214.1026515141</v>
      </c>
    </row>
    <row r="179" spans="1:2" x14ac:dyDescent="0.2">
      <c r="A179" t="s">
        <v>348</v>
      </c>
      <c r="B179">
        <f>[4]p49!B179</f>
        <v>38267516.950000003</v>
      </c>
    </row>
    <row r="180" spans="1:2" x14ac:dyDescent="0.2">
      <c r="A180" t="s">
        <v>349</v>
      </c>
      <c r="B180">
        <f>[4]p49!B180</f>
        <v>350000</v>
      </c>
    </row>
    <row r="181" spans="1:2" x14ac:dyDescent="0.2">
      <c r="A181" t="s">
        <v>350</v>
      </c>
      <c r="B181">
        <f>[4]p49!B181</f>
        <v>1924400.8426966295</v>
      </c>
    </row>
    <row r="182" spans="1:2" x14ac:dyDescent="0.2">
      <c r="A182" t="s">
        <v>351</v>
      </c>
      <c r="B182">
        <f>[4]p49!B182</f>
        <v>8044316.3146067429</v>
      </c>
    </row>
    <row r="183" spans="1:2" x14ac:dyDescent="0.2">
      <c r="A183" t="s">
        <v>352</v>
      </c>
      <c r="B183">
        <f>[4]p49!B183</f>
        <v>350000</v>
      </c>
    </row>
    <row r="184" spans="1:2" x14ac:dyDescent="0.2">
      <c r="A184" t="s">
        <v>353</v>
      </c>
      <c r="B184">
        <f>[4]p49!B184</f>
        <v>1924400.8426966295</v>
      </c>
    </row>
    <row r="185" spans="1:2" x14ac:dyDescent="0.2">
      <c r="A185" t="s">
        <v>354</v>
      </c>
      <c r="B185">
        <f>[4]p49!B185</f>
        <v>8044316.3146067429</v>
      </c>
    </row>
    <row r="186" spans="1:2" x14ac:dyDescent="0.2">
      <c r="A186" t="s">
        <v>355</v>
      </c>
      <c r="B186">
        <f>[4]p49!B186</f>
        <v>380625</v>
      </c>
    </row>
    <row r="187" spans="1:2" x14ac:dyDescent="0.2">
      <c r="A187" t="s">
        <v>356</v>
      </c>
      <c r="B187">
        <f>[4]p49!B187</f>
        <v>1974900</v>
      </c>
    </row>
    <row r="188" spans="1:2" x14ac:dyDescent="0.2">
      <c r="A188" t="s">
        <v>357</v>
      </c>
      <c r="B188">
        <f>[4]p49!B188</f>
        <v>8271607</v>
      </c>
    </row>
    <row r="189" spans="1:2" x14ac:dyDescent="0.2">
      <c r="A189" t="s">
        <v>358</v>
      </c>
      <c r="B189">
        <f>[4]p49!B189</f>
        <v>0</v>
      </c>
    </row>
    <row r="190" spans="1:2" x14ac:dyDescent="0.2">
      <c r="A190" t="s">
        <v>359</v>
      </c>
      <c r="B190">
        <f>[4]p49!B190</f>
        <v>0</v>
      </c>
    </row>
    <row r="191" spans="1:2" x14ac:dyDescent="0.2">
      <c r="A191" t="s">
        <v>360</v>
      </c>
      <c r="B191">
        <f>[4]p49!B191</f>
        <v>0</v>
      </c>
    </row>
    <row r="192" spans="1:2" x14ac:dyDescent="0.2">
      <c r="A192" t="s">
        <v>361</v>
      </c>
      <c r="B192">
        <f>[4]p49!B192</f>
        <v>57654</v>
      </c>
    </row>
    <row r="193" spans="1:2" x14ac:dyDescent="0.2">
      <c r="A193" t="s">
        <v>362</v>
      </c>
      <c r="B193">
        <f>[4]p49!B193</f>
        <v>7482796.1999999993</v>
      </c>
    </row>
    <row r="194" spans="1:2" x14ac:dyDescent="0.2">
      <c r="A194" t="s">
        <v>363</v>
      </c>
      <c r="B194">
        <f>[4]p49!B194</f>
        <v>129.78792815551535</v>
      </c>
    </row>
    <row r="195" spans="1:2" x14ac:dyDescent="0.2">
      <c r="A195" t="s">
        <v>364</v>
      </c>
      <c r="B195">
        <f>[4]p49!B195</f>
        <v>0</v>
      </c>
    </row>
    <row r="196" spans="1:2" x14ac:dyDescent="0.2">
      <c r="A196" t="s">
        <v>365</v>
      </c>
      <c r="B196">
        <f>[4]p49!B196</f>
        <v>0</v>
      </c>
    </row>
    <row r="197" spans="1:2" x14ac:dyDescent="0.2">
      <c r="A197" t="s">
        <v>366</v>
      </c>
      <c r="B197">
        <f>[4]p49!B197</f>
        <v>0</v>
      </c>
    </row>
    <row r="198" spans="1:2" x14ac:dyDescent="0.2">
      <c r="A198" t="s">
        <v>367</v>
      </c>
      <c r="B198">
        <f>[4]p49!B198</f>
        <v>0</v>
      </c>
    </row>
    <row r="199" spans="1:2" x14ac:dyDescent="0.2">
      <c r="A199" t="s">
        <v>368</v>
      </c>
      <c r="B199">
        <f>[4]p49!B199</f>
        <v>0</v>
      </c>
    </row>
    <row r="200" spans="1:2" x14ac:dyDescent="0.2">
      <c r="A200" t="s">
        <v>369</v>
      </c>
      <c r="B200">
        <f>[4]p49!B200</f>
        <v>0</v>
      </c>
    </row>
    <row r="201" spans="1:2" x14ac:dyDescent="0.2">
      <c r="A201" t="s">
        <v>370</v>
      </c>
      <c r="B201">
        <f>[4]p49!B201</f>
        <v>126877</v>
      </c>
    </row>
    <row r="202" spans="1:2" x14ac:dyDescent="0.2">
      <c r="A202" t="s">
        <v>371</v>
      </c>
      <c r="B202">
        <f>[4]p49!B202</f>
        <v>3613717</v>
      </c>
    </row>
    <row r="203" spans="1:2" x14ac:dyDescent="0.2">
      <c r="A203" t="s">
        <v>372</v>
      </c>
      <c r="B203">
        <f>[4]p49!B203</f>
        <v>28.482049020866778</v>
      </c>
    </row>
    <row r="204" spans="1:2" x14ac:dyDescent="0.2">
      <c r="A204" t="s">
        <v>373</v>
      </c>
      <c r="B204">
        <f>[4]p49!B204</f>
        <v>0</v>
      </c>
    </row>
    <row r="205" spans="1:2" x14ac:dyDescent="0.2">
      <c r="A205" t="s">
        <v>374</v>
      </c>
      <c r="B205">
        <f>[4]p49!B205</f>
        <v>0</v>
      </c>
    </row>
    <row r="206" spans="1:2" x14ac:dyDescent="0.2">
      <c r="A206" t="s">
        <v>375</v>
      </c>
      <c r="B206">
        <f>[4]p49!B206</f>
        <v>0</v>
      </c>
    </row>
    <row r="207" spans="1:2" x14ac:dyDescent="0.2">
      <c r="A207" t="s">
        <v>376</v>
      </c>
      <c r="B207">
        <f>[4]p49!B207</f>
        <v>205805</v>
      </c>
    </row>
    <row r="208" spans="1:2" x14ac:dyDescent="0.2">
      <c r="A208" t="s">
        <v>377</v>
      </c>
      <c r="B208">
        <f>[4]p49!B208</f>
        <v>384170</v>
      </c>
    </row>
    <row r="209" spans="1:2" x14ac:dyDescent="0.2">
      <c r="A209" t="s">
        <v>378</v>
      </c>
      <c r="B209">
        <f>[4]p49!B209</f>
        <v>0</v>
      </c>
    </row>
    <row r="210" spans="1:2" x14ac:dyDescent="0.2">
      <c r="A210" t="s">
        <v>379</v>
      </c>
      <c r="B210">
        <f>[4]p49!B210</f>
        <v>0</v>
      </c>
    </row>
    <row r="211" spans="1:2" x14ac:dyDescent="0.2">
      <c r="A211" t="s">
        <v>380</v>
      </c>
      <c r="B211">
        <f>[4]p49!B211</f>
        <v>622291.19999999995</v>
      </c>
    </row>
    <row r="212" spans="1:2" x14ac:dyDescent="0.2">
      <c r="A212" t="s">
        <v>381</v>
      </c>
      <c r="B212">
        <f>[4]p49!B212</f>
        <v>1303434</v>
      </c>
    </row>
    <row r="213" spans="1:2" x14ac:dyDescent="0.2">
      <c r="A213" t="s">
        <v>382</v>
      </c>
      <c r="B213">
        <f>[4]p49!B213</f>
        <v>34782747.314793155</v>
      </c>
    </row>
    <row r="214" spans="1:2" x14ac:dyDescent="0.2">
      <c r="A214" t="s">
        <v>137</v>
      </c>
      <c r="B214">
        <f>[4]p49!B214</f>
        <v>444080</v>
      </c>
    </row>
    <row r="215" spans="1:2" x14ac:dyDescent="0.2">
      <c r="A215" t="s">
        <v>383</v>
      </c>
      <c r="B215">
        <f>[4]p49!B215</f>
        <v>0</v>
      </c>
    </row>
    <row r="216" spans="1:2" x14ac:dyDescent="0.2">
      <c r="A216" t="s">
        <v>384</v>
      </c>
      <c r="B216">
        <f>[4]p49!B216</f>
        <v>35226827.314793155</v>
      </c>
    </row>
    <row r="217" spans="1:2" x14ac:dyDescent="0.2">
      <c r="A217" t="s">
        <v>385</v>
      </c>
      <c r="B217">
        <f>[4]p49!B217</f>
        <v>15369455</v>
      </c>
    </row>
    <row r="218" spans="1:2" x14ac:dyDescent="0.2">
      <c r="A218" t="s">
        <v>386</v>
      </c>
      <c r="B218">
        <f>[4]p49!B218</f>
        <v>1212266.2</v>
      </c>
    </row>
    <row r="219" spans="1:2" x14ac:dyDescent="0.2">
      <c r="A219" t="s">
        <v>387</v>
      </c>
      <c r="B219">
        <f>[4]p49!B219</f>
        <v>4390155</v>
      </c>
    </row>
    <row r="220" spans="1:2" x14ac:dyDescent="0.2">
      <c r="A220" t="s">
        <v>388</v>
      </c>
      <c r="B220">
        <f>[4]p49!B220</f>
        <v>411408</v>
      </c>
    </row>
    <row r="221" spans="1:2" x14ac:dyDescent="0.2">
      <c r="A221" t="s">
        <v>145</v>
      </c>
      <c r="B221">
        <f>[4]p49!B221</f>
        <v>3500000</v>
      </c>
    </row>
    <row r="222" spans="1:2" x14ac:dyDescent="0.2">
      <c r="A222" t="s">
        <v>146</v>
      </c>
      <c r="B222">
        <f>[4]p49!B222</f>
        <v>886997</v>
      </c>
    </row>
    <row r="223" spans="1:2" x14ac:dyDescent="0.2">
      <c r="A223" t="s">
        <v>389</v>
      </c>
      <c r="B223">
        <f>[4]p49!B223</f>
        <v>157500</v>
      </c>
    </row>
    <row r="224" spans="1:2" x14ac:dyDescent="0.2">
      <c r="A224" t="s">
        <v>390</v>
      </c>
      <c r="B224">
        <f>[4]p49!B224</f>
        <v>2474179.9500000002</v>
      </c>
    </row>
    <row r="225" spans="1:2" x14ac:dyDescent="0.2">
      <c r="A225" t="s">
        <v>391</v>
      </c>
      <c r="B225">
        <f>[4]p49!B225</f>
        <v>0</v>
      </c>
    </row>
    <row r="226" spans="1:2" x14ac:dyDescent="0.2">
      <c r="A226" t="s">
        <v>392</v>
      </c>
      <c r="B226">
        <f>[4]p49!B226</f>
        <v>2400000</v>
      </c>
    </row>
    <row r="227" spans="1:2" x14ac:dyDescent="0.2">
      <c r="A227" t="s">
        <v>152</v>
      </c>
      <c r="B227">
        <f>[4]p49!B227</f>
        <v>160000</v>
      </c>
    </row>
    <row r="228" spans="1:2" x14ac:dyDescent="0.2">
      <c r="A228" t="s">
        <v>393</v>
      </c>
      <c r="B228">
        <f>[4]p49!B228</f>
        <v>0</v>
      </c>
    </row>
    <row r="229" spans="1:2" x14ac:dyDescent="0.2">
      <c r="A229" t="s">
        <v>394</v>
      </c>
      <c r="B229">
        <f>[4]p49!B229</f>
        <v>272547</v>
      </c>
    </row>
    <row r="230" spans="1:2" x14ac:dyDescent="0.2">
      <c r="A230" t="s">
        <v>395</v>
      </c>
      <c r="B230">
        <f>[4]p49!B230</f>
        <v>2459201.9679523176</v>
      </c>
    </row>
    <row r="231" spans="1:2" x14ac:dyDescent="0.2">
      <c r="A231" t="s">
        <v>396</v>
      </c>
      <c r="B231">
        <f>[4]p49!B231</f>
        <v>33693710.117952317</v>
      </c>
    </row>
    <row r="232" spans="1:2" x14ac:dyDescent="0.2">
      <c r="A232" t="s">
        <v>397</v>
      </c>
      <c r="B232">
        <f>[4]p49!B232</f>
        <v>1533117.1968408376</v>
      </c>
    </row>
    <row r="233" spans="1:2" x14ac:dyDescent="0.2">
      <c r="A233" t="s">
        <v>398</v>
      </c>
      <c r="B233">
        <f>[4]p49!B233</f>
        <v>521260</v>
      </c>
    </row>
    <row r="234" spans="1:2" x14ac:dyDescent="0.2">
      <c r="A234" t="s">
        <v>243</v>
      </c>
      <c r="B234">
        <f>[4]p49!B234</f>
        <v>1011857.1968408376</v>
      </c>
    </row>
    <row r="235" spans="1:2" x14ac:dyDescent="0.2">
      <c r="A235" t="s">
        <v>399</v>
      </c>
      <c r="B235">
        <f>[4]p49!B235</f>
        <v>6250000</v>
      </c>
    </row>
    <row r="236" spans="1:2" x14ac:dyDescent="0.2">
      <c r="A236" t="s">
        <v>400</v>
      </c>
      <c r="B236">
        <f>[4]p49!B236</f>
        <v>11666666.666666668</v>
      </c>
    </row>
    <row r="237" spans="1:2" x14ac:dyDescent="0.2">
      <c r="A237" t="s">
        <v>401</v>
      </c>
      <c r="B237">
        <f>[4]p49!B237</f>
        <v>10000000</v>
      </c>
    </row>
    <row r="238" spans="1:2" x14ac:dyDescent="0.2">
      <c r="A238" t="s">
        <v>402</v>
      </c>
      <c r="B238">
        <f>[4]p49!B238</f>
        <v>400</v>
      </c>
    </row>
    <row r="239" spans="1:2" x14ac:dyDescent="0.2">
      <c r="A239" t="s">
        <v>403</v>
      </c>
      <c r="B239">
        <f>[4]p49!B239</f>
        <v>300</v>
      </c>
    </row>
    <row r="240" spans="1:2" x14ac:dyDescent="0.2">
      <c r="A240" t="s">
        <v>404</v>
      </c>
      <c r="B240">
        <f>[4]p49!B240</f>
        <v>1000</v>
      </c>
    </row>
    <row r="241" spans="1:2" x14ac:dyDescent="0.2">
      <c r="A241" t="s">
        <v>405</v>
      </c>
      <c r="B241">
        <f>[4]p49!B241</f>
        <v>1.4</v>
      </c>
    </row>
    <row r="242" spans="1:2" x14ac:dyDescent="0.2">
      <c r="A242" t="s">
        <v>406</v>
      </c>
      <c r="B242">
        <f>[4]p49!B242</f>
        <v>2.66</v>
      </c>
    </row>
    <row r="243" spans="1:2" x14ac:dyDescent="0.2">
      <c r="A243" t="s">
        <v>407</v>
      </c>
      <c r="B243">
        <f>[4]p49!B243</f>
        <v>59156170</v>
      </c>
    </row>
    <row r="244" spans="1:2" x14ac:dyDescent="0.2">
      <c r="A244" t="s">
        <v>408</v>
      </c>
      <c r="B244">
        <f>[4]p49!B244</f>
        <v>22358383</v>
      </c>
    </row>
    <row r="245" spans="1:2" x14ac:dyDescent="0.2">
      <c r="A245" t="s">
        <v>409</v>
      </c>
      <c r="B245">
        <f>[4]p49!B245</f>
        <v>75000</v>
      </c>
    </row>
    <row r="246" spans="1:2" x14ac:dyDescent="0.2">
      <c r="A246" t="s">
        <v>410</v>
      </c>
      <c r="B246">
        <f>[4]p49!B246</f>
        <v>0</v>
      </c>
    </row>
    <row r="247" spans="1:2" x14ac:dyDescent="0.2">
      <c r="A247" t="s">
        <v>411</v>
      </c>
      <c r="B247">
        <f>[4]p49!B247</f>
        <v>5.9</v>
      </c>
    </row>
    <row r="248" spans="1:2" x14ac:dyDescent="0.2">
      <c r="A248" t="s">
        <v>412</v>
      </c>
      <c r="B248">
        <f>[4]p49!B248</f>
        <v>5.9</v>
      </c>
    </row>
    <row r="249" spans="1:2" x14ac:dyDescent="0.2">
      <c r="A249" t="s">
        <v>413</v>
      </c>
      <c r="B249">
        <f>[4]p49!B249</f>
        <v>0</v>
      </c>
    </row>
    <row r="250" spans="1:2" x14ac:dyDescent="0.2">
      <c r="A250" t="s">
        <v>414</v>
      </c>
      <c r="B250">
        <f>[4]p49!B250</f>
        <v>0</v>
      </c>
    </row>
    <row r="251" spans="1:2" x14ac:dyDescent="0.2">
      <c r="A251" t="s">
        <v>415</v>
      </c>
      <c r="B251">
        <f>[4]p49!B251</f>
        <v>0</v>
      </c>
    </row>
    <row r="252" spans="1:2" x14ac:dyDescent="0.2">
      <c r="A252" t="s">
        <v>416</v>
      </c>
      <c r="B252">
        <f>[4]p49!B252</f>
        <v>0</v>
      </c>
    </row>
    <row r="253" spans="1:2" x14ac:dyDescent="0.2">
      <c r="A253" t="s">
        <v>417</v>
      </c>
      <c r="B253">
        <f>[4]p49!B253</f>
        <v>0</v>
      </c>
    </row>
    <row r="254" spans="1:2" x14ac:dyDescent="0.2">
      <c r="A254" t="s">
        <v>418</v>
      </c>
      <c r="B254">
        <f>[4]p49!B254</f>
        <v>0</v>
      </c>
    </row>
    <row r="255" spans="1:2" x14ac:dyDescent="0.2">
      <c r="A255" t="s">
        <v>419</v>
      </c>
      <c r="B255">
        <f>[4]p49!B255</f>
        <v>0</v>
      </c>
    </row>
    <row r="256" spans="1:2" x14ac:dyDescent="0.2">
      <c r="A256" t="s">
        <v>420</v>
      </c>
      <c r="B256">
        <f>[4]p49!B256</f>
        <v>0</v>
      </c>
    </row>
    <row r="257" spans="1:2" x14ac:dyDescent="0.2">
      <c r="A257" t="s">
        <v>421</v>
      </c>
      <c r="B257">
        <f>[4]p49!B257</f>
        <v>0</v>
      </c>
    </row>
    <row r="258" spans="1:2" x14ac:dyDescent="0.2">
      <c r="A258" t="s">
        <v>422</v>
      </c>
      <c r="B258">
        <f>[4]p49!B258</f>
        <v>0</v>
      </c>
    </row>
    <row r="259" spans="1:2" x14ac:dyDescent="0.2">
      <c r="A259" t="s">
        <v>423</v>
      </c>
      <c r="B259">
        <f>[4]p49!B259</f>
        <v>5</v>
      </c>
    </row>
    <row r="260" spans="1:2" x14ac:dyDescent="0.2">
      <c r="A260" t="s">
        <v>1065</v>
      </c>
      <c r="B260">
        <f>[4]p49!B260</f>
        <v>13.649907954342787</v>
      </c>
    </row>
    <row r="261" spans="1:2" x14ac:dyDescent="0.2">
      <c r="A261" t="s">
        <v>1066</v>
      </c>
      <c r="B261">
        <f>[4]p49!B261</f>
        <v>21.731644006568146</v>
      </c>
    </row>
    <row r="262" spans="1:2" x14ac:dyDescent="0.2">
      <c r="A262" t="s">
        <v>227</v>
      </c>
      <c r="B262">
        <f>[4]p49!B262</f>
        <v>90</v>
      </c>
    </row>
    <row r="263" spans="1:2" x14ac:dyDescent="0.2">
      <c r="A263" t="s">
        <v>228</v>
      </c>
      <c r="B263">
        <f>[4]p49!B263</f>
        <v>88</v>
      </c>
    </row>
    <row r="264" spans="1:2" x14ac:dyDescent="0.2">
      <c r="A264" t="s">
        <v>346</v>
      </c>
      <c r="B264">
        <f>[4]p49!B264</f>
        <v>389375</v>
      </c>
    </row>
    <row r="265" spans="1:2" x14ac:dyDescent="0.2">
      <c r="A265" t="s">
        <v>355</v>
      </c>
      <c r="B265">
        <f>[4]p49!B265</f>
        <v>380625</v>
      </c>
    </row>
    <row r="266" spans="1:2" x14ac:dyDescent="0.2">
      <c r="A266" t="s">
        <v>338</v>
      </c>
      <c r="B266">
        <f>[4]p49!B266</f>
        <v>3</v>
      </c>
    </row>
    <row r="267" spans="1:2" x14ac:dyDescent="0.2">
      <c r="A267" t="s">
        <v>339</v>
      </c>
      <c r="B267">
        <f>[4]p49!B267</f>
        <v>6</v>
      </c>
    </row>
    <row r="268" spans="1:2" x14ac:dyDescent="0.2">
      <c r="A268" t="s">
        <v>1067</v>
      </c>
      <c r="B268">
        <f>[4]p49!B268</f>
        <v>934500</v>
      </c>
    </row>
    <row r="269" spans="1:2" x14ac:dyDescent="0.2">
      <c r="A269" t="s">
        <v>1068</v>
      </c>
      <c r="B269">
        <f>[4]p49!B269</f>
        <v>1141875</v>
      </c>
    </row>
    <row r="270" spans="1:2" x14ac:dyDescent="0.2">
      <c r="A270" t="s">
        <v>1069</v>
      </c>
      <c r="B270">
        <f>[4]p49!B270</f>
        <v>2768793.3606074373</v>
      </c>
    </row>
    <row r="271" spans="1:2" x14ac:dyDescent="0.2">
      <c r="A271" t="s">
        <v>1070</v>
      </c>
      <c r="B271">
        <f>[4]p49!B271</f>
        <v>0.78698741172276654</v>
      </c>
    </row>
    <row r="272" spans="1:2" x14ac:dyDescent="0.2">
      <c r="A272" t="s">
        <v>1071</v>
      </c>
      <c r="B272">
        <f>[4]p49!B272</f>
        <v>0.70498188557278574</v>
      </c>
    </row>
    <row r="273" spans="1:2" x14ac:dyDescent="0.2">
      <c r="A273" t="s">
        <v>1072</v>
      </c>
      <c r="B273">
        <f>[4]p49!B273</f>
        <v>0.68121394305880334</v>
      </c>
    </row>
    <row r="274" spans="1:2" x14ac:dyDescent="0.2">
      <c r="A274" t="s">
        <v>1073</v>
      </c>
      <c r="B274">
        <f>[4]p49!B274</f>
        <v>0.57937171029568924</v>
      </c>
    </row>
    <row r="275" spans="1:2" x14ac:dyDescent="0.2">
      <c r="A275" t="s">
        <v>1087</v>
      </c>
      <c r="B275">
        <f>[4]p49!B275</f>
        <v>0.70550608579448815</v>
      </c>
    </row>
    <row r="276" spans="1:2" x14ac:dyDescent="0.2">
      <c r="A276" t="s">
        <v>1088</v>
      </c>
      <c r="B276">
        <f>[4]p49!B276</f>
        <v>0.59553045801328908</v>
      </c>
    </row>
    <row r="277" spans="1:2" x14ac:dyDescent="0.2">
      <c r="A277" t="s">
        <v>1091</v>
      </c>
      <c r="B277">
        <f>[4]p49!B277</f>
        <v>4292259.1468408378</v>
      </c>
    </row>
    <row r="278" spans="1:2" x14ac:dyDescent="0.2">
      <c r="A278" t="s">
        <v>1092</v>
      </c>
      <c r="B278">
        <f>[4]p49!B278</f>
        <v>1.2440895491417998</v>
      </c>
    </row>
    <row r="279" spans="1:2" x14ac:dyDescent="0.2">
      <c r="A279" t="s">
        <v>1093</v>
      </c>
      <c r="B279">
        <f>[4]p49!B279</f>
        <v>0.55438498415429682</v>
      </c>
    </row>
    <row r="280" spans="1:2" x14ac:dyDescent="0.2">
      <c r="A280" t="s">
        <v>1094</v>
      </c>
      <c r="B280">
        <f>[4]p49!B280</f>
        <v>0.44561501584570318</v>
      </c>
    </row>
    <row r="281" spans="1:2" x14ac:dyDescent="0.2">
      <c r="A281" t="s">
        <v>1099</v>
      </c>
      <c r="B281">
        <f>[4]p49!B281</f>
        <v>7.0223999999999995E-2</v>
      </c>
    </row>
    <row r="282" spans="1:2" x14ac:dyDescent="0.2">
      <c r="A282" t="s">
        <v>1100</v>
      </c>
      <c r="B282">
        <f>[4]p49!B282</f>
        <v>0.118661343237127</v>
      </c>
    </row>
    <row r="283" spans="1:2" x14ac:dyDescent="0.2">
      <c r="A283" t="s">
        <v>1095</v>
      </c>
      <c r="B283">
        <f>[4]p49!B283</f>
        <v>36797787</v>
      </c>
    </row>
    <row r="284" spans="1:2" x14ac:dyDescent="0.2">
      <c r="A284" t="s">
        <v>1096</v>
      </c>
      <c r="B284">
        <f>[4]p49!B284</f>
        <v>29578085.456456024</v>
      </c>
    </row>
    <row r="285" spans="1:2" x14ac:dyDescent="0.2">
      <c r="A285" t="s">
        <v>1097</v>
      </c>
      <c r="B285">
        <f>[4]p49!B285</f>
        <v>1523465.7862334005</v>
      </c>
    </row>
    <row r="286" spans="1:2" x14ac:dyDescent="0.2">
      <c r="A286" t="s">
        <v>1101</v>
      </c>
      <c r="B286">
        <f>[4]p49!B286</f>
        <v>2000000</v>
      </c>
    </row>
    <row r="287" spans="1:2" x14ac:dyDescent="0.2">
      <c r="A287" t="s">
        <v>1102</v>
      </c>
      <c r="B287">
        <f>[4]p49!B287</f>
        <v>0</v>
      </c>
    </row>
    <row r="288" spans="1:2" x14ac:dyDescent="0.2">
      <c r="A288" t="s">
        <v>1103</v>
      </c>
      <c r="B288">
        <f>[4]p49!B288</f>
        <v>0</v>
      </c>
    </row>
    <row r="289" spans="1:2" x14ac:dyDescent="0.2">
      <c r="A289" t="s">
        <v>1069</v>
      </c>
      <c r="B289">
        <f>[4]p49!B289</f>
        <v>2768793.3606074373</v>
      </c>
    </row>
    <row r="290" spans="1:2" x14ac:dyDescent="0.2">
      <c r="A290" t="s">
        <v>508</v>
      </c>
      <c r="B290">
        <f>[4]p49!B290</f>
        <v>9.18084074741361E-2</v>
      </c>
    </row>
    <row r="291" spans="1:2" x14ac:dyDescent="0.2">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1204</v>
      </c>
    </row>
    <row r="2" spans="1:11" x14ac:dyDescent="0.2">
      <c r="A2">
        <v>50</v>
      </c>
      <c r="B2" t="s">
        <v>176</v>
      </c>
      <c r="C2" t="s">
        <v>177</v>
      </c>
      <c r="D2" t="s">
        <v>178</v>
      </c>
      <c r="E2" t="s">
        <v>8</v>
      </c>
      <c r="F2" t="s">
        <v>179</v>
      </c>
      <c r="G2" t="s">
        <v>10</v>
      </c>
      <c r="H2" t="s">
        <v>180</v>
      </c>
    </row>
    <row r="3" spans="1:11" x14ac:dyDescent="0.2">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
      <c r="A5" t="s">
        <v>183</v>
      </c>
      <c r="B5">
        <f>[4]p50!B5</f>
        <v>0</v>
      </c>
      <c r="C5">
        <f>[4]p50!C5</f>
        <v>0</v>
      </c>
      <c r="D5">
        <f>[4]p50!D5</f>
        <v>102196</v>
      </c>
      <c r="E5">
        <f>[4]p50!E5</f>
        <v>0</v>
      </c>
      <c r="F5">
        <f>[4]p50!F5</f>
        <v>0</v>
      </c>
      <c r="G5">
        <f>[4]p50!G5</f>
        <v>0</v>
      </c>
      <c r="H5">
        <f>[4]p50!H5</f>
        <v>0</v>
      </c>
      <c r="I5">
        <f>[4]p50!I5</f>
        <v>0</v>
      </c>
      <c r="J5">
        <f>[4]p50!J5</f>
        <v>0</v>
      </c>
      <c r="K5">
        <f>[4]p50!K5</f>
        <v>0</v>
      </c>
    </row>
    <row r="6" spans="1:11" x14ac:dyDescent="0.2">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
      <c r="A7" t="s">
        <v>185</v>
      </c>
      <c r="B7">
        <f>[4]p50!B7</f>
        <v>0</v>
      </c>
      <c r="C7">
        <f>[4]p50!C7</f>
        <v>0</v>
      </c>
      <c r="D7">
        <f>[4]p50!D7</f>
        <v>1663814</v>
      </c>
      <c r="E7">
        <f>[4]p50!E7</f>
        <v>0</v>
      </c>
      <c r="F7">
        <f>[4]p50!F7</f>
        <v>0</v>
      </c>
      <c r="G7">
        <f>[4]p50!G7</f>
        <v>0</v>
      </c>
      <c r="H7">
        <f>[4]p50!H7</f>
        <v>0</v>
      </c>
      <c r="I7">
        <f>[4]p50!I7</f>
        <v>0</v>
      </c>
      <c r="J7">
        <f>[4]p50!J7</f>
        <v>0</v>
      </c>
      <c r="K7">
        <f>[4]p50!K7</f>
        <v>0</v>
      </c>
    </row>
    <row r="8" spans="1:11" x14ac:dyDescent="0.2">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2">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2">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2">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2">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2">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2">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2">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2">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2">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2">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2">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2">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2">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2">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2">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2">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2">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2">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5" thickBot="1" x14ac:dyDescent="0.25">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x14ac:dyDescent="0.2">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2">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x14ac:dyDescent="0.2">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x14ac:dyDescent="0.2">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x14ac:dyDescent="0.2">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x14ac:dyDescent="0.2">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x14ac:dyDescent="0.2">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x14ac:dyDescent="0.2">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2">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2">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2">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2">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
      <c r="A76" t="s">
        <v>437</v>
      </c>
      <c r="B76">
        <f>[4]p50!B76</f>
        <v>0</v>
      </c>
      <c r="C76">
        <f>[4]p50!C76</f>
        <v>0</v>
      </c>
      <c r="D76">
        <f>[4]p50!D76</f>
        <v>0</v>
      </c>
      <c r="E76">
        <f>[4]p50!E76</f>
        <v>0</v>
      </c>
      <c r="F76">
        <f>[4]p50!F76</f>
        <v>0</v>
      </c>
      <c r="G76">
        <f>[4]p50!G76</f>
        <v>0</v>
      </c>
      <c r="H76">
        <f>[4]p50!H76</f>
        <v>0</v>
      </c>
      <c r="I76">
        <f>[4]p50!I76</f>
        <v>0</v>
      </c>
      <c r="J76">
        <f>[4]p50!J76</f>
        <v>0</v>
      </c>
      <c r="K76">
        <f>[4]p50!K76</f>
        <v>0</v>
      </c>
    </row>
    <row r="77" spans="1:13" ht="13.5" thickBot="1" x14ac:dyDescent="0.25">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2">
      <c r="A78" t="s">
        <v>247</v>
      </c>
      <c r="B78">
        <f>[4]p50!B78</f>
        <v>1</v>
      </c>
    </row>
    <row r="79" spans="1:13" x14ac:dyDescent="0.2">
      <c r="A79" t="s">
        <v>248</v>
      </c>
      <c r="B79">
        <f>[4]p50!B79</f>
        <v>75000</v>
      </c>
    </row>
    <row r="80" spans="1:13" x14ac:dyDescent="0.2">
      <c r="A80" t="s">
        <v>249</v>
      </c>
      <c r="B80">
        <f>[4]p50!B80</f>
        <v>75000</v>
      </c>
    </row>
    <row r="81" spans="1:2" x14ac:dyDescent="0.2">
      <c r="A81" t="s">
        <v>250</v>
      </c>
      <c r="B81">
        <f>[4]p50!B81</f>
        <v>0</v>
      </c>
    </row>
    <row r="82" spans="1:2" x14ac:dyDescent="0.2">
      <c r="A82" t="s">
        <v>251</v>
      </c>
      <c r="B82">
        <f>[4]p50!B82</f>
        <v>0</v>
      </c>
    </row>
    <row r="83" spans="1:2" x14ac:dyDescent="0.2">
      <c r="A83" t="s">
        <v>252</v>
      </c>
      <c r="B83">
        <f>[4]p50!B83</f>
        <v>0</v>
      </c>
    </row>
    <row r="84" spans="1:2" x14ac:dyDescent="0.2">
      <c r="A84" t="s">
        <v>253</v>
      </c>
      <c r="B84">
        <f>[4]p50!B84</f>
        <v>0</v>
      </c>
    </row>
    <row r="85" spans="1:2" x14ac:dyDescent="0.2">
      <c r="A85" t="s">
        <v>254</v>
      </c>
      <c r="B85">
        <f>[4]p50!B85</f>
        <v>60032</v>
      </c>
    </row>
    <row r="86" spans="1:2" x14ac:dyDescent="0.2">
      <c r="A86" t="s">
        <v>255</v>
      </c>
      <c r="B86">
        <f>[4]p50!B86</f>
        <v>27175</v>
      </c>
    </row>
    <row r="87" spans="1:2" x14ac:dyDescent="0.2">
      <c r="A87" t="s">
        <v>256</v>
      </c>
      <c r="B87">
        <f>[4]p50!B87</f>
        <v>20411</v>
      </c>
    </row>
    <row r="88" spans="1:2" x14ac:dyDescent="0.2">
      <c r="A88" t="s">
        <v>257</v>
      </c>
      <c r="B88">
        <f>[4]p50!B88</f>
        <v>48914</v>
      </c>
    </row>
    <row r="89" spans="1:2" x14ac:dyDescent="0.2">
      <c r="A89" t="s">
        <v>258</v>
      </c>
      <c r="B89">
        <f>[4]p50!B89</f>
        <v>51727</v>
      </c>
    </row>
    <row r="90" spans="1:2" x14ac:dyDescent="0.2">
      <c r="A90" t="s">
        <v>259</v>
      </c>
      <c r="B90">
        <f>[4]p50!B90</f>
        <v>124893</v>
      </c>
    </row>
    <row r="91" spans="1:2" x14ac:dyDescent="0.2">
      <c r="A91" t="s">
        <v>260</v>
      </c>
      <c r="B91">
        <f>[4]p50!B91</f>
        <v>60032</v>
      </c>
    </row>
    <row r="92" spans="1:2" x14ac:dyDescent="0.2">
      <c r="A92" t="s">
        <v>261</v>
      </c>
      <c r="B92">
        <f>[4]p50!B92</f>
        <v>27175</v>
      </c>
    </row>
    <row r="93" spans="1:2" x14ac:dyDescent="0.2">
      <c r="A93" t="s">
        <v>262</v>
      </c>
      <c r="B93">
        <f>[4]p50!B93</f>
        <v>20411</v>
      </c>
    </row>
    <row r="94" spans="1:2" x14ac:dyDescent="0.2">
      <c r="A94" t="s">
        <v>263</v>
      </c>
      <c r="B94">
        <f>[4]p50!B94</f>
        <v>48914</v>
      </c>
    </row>
    <row r="95" spans="1:2" x14ac:dyDescent="0.2">
      <c r="A95" t="s">
        <v>264</v>
      </c>
      <c r="B95">
        <f>[4]p50!B95</f>
        <v>51727</v>
      </c>
    </row>
    <row r="96" spans="1:2" x14ac:dyDescent="0.2">
      <c r="A96" t="s">
        <v>265</v>
      </c>
      <c r="B96">
        <f>[4]p50!B96</f>
        <v>124893</v>
      </c>
    </row>
    <row r="97" spans="1:2" x14ac:dyDescent="0.2">
      <c r="A97" t="s">
        <v>266</v>
      </c>
      <c r="B97">
        <f>[4]p50!B97</f>
        <v>0</v>
      </c>
    </row>
    <row r="98" spans="1:2" x14ac:dyDescent="0.2">
      <c r="A98" t="s">
        <v>267</v>
      </c>
      <c r="B98">
        <f>[4]p50!B98</f>
        <v>0</v>
      </c>
    </row>
    <row r="99" spans="1:2" x14ac:dyDescent="0.2">
      <c r="A99" t="s">
        <v>268</v>
      </c>
      <c r="B99">
        <f>[4]p50!B99</f>
        <v>0</v>
      </c>
    </row>
    <row r="100" spans="1:2" x14ac:dyDescent="0.2">
      <c r="A100" t="s">
        <v>269</v>
      </c>
      <c r="B100">
        <f>[4]p50!B100</f>
        <v>0</v>
      </c>
    </row>
    <row r="101" spans="1:2" x14ac:dyDescent="0.2">
      <c r="A101" t="s">
        <v>270</v>
      </c>
      <c r="B101">
        <f>[4]p50!B101</f>
        <v>0</v>
      </c>
    </row>
    <row r="102" spans="1:2" x14ac:dyDescent="0.2">
      <c r="A102" t="s">
        <v>271</v>
      </c>
      <c r="B102">
        <f>[4]p50!B102</f>
        <v>0</v>
      </c>
    </row>
    <row r="103" spans="1:2" x14ac:dyDescent="0.2">
      <c r="A103" t="s">
        <v>272</v>
      </c>
      <c r="B103">
        <f>[4]p50!B103</f>
        <v>249132800</v>
      </c>
    </row>
    <row r="104" spans="1:2" x14ac:dyDescent="0.2">
      <c r="A104" t="s">
        <v>273</v>
      </c>
      <c r="B104">
        <f>[4]p50!B104</f>
        <v>10870000</v>
      </c>
    </row>
    <row r="105" spans="1:2" x14ac:dyDescent="0.2">
      <c r="A105" t="s">
        <v>274</v>
      </c>
      <c r="B105">
        <f>[4]p50!B105</f>
        <v>6939740</v>
      </c>
    </row>
    <row r="106" spans="1:2" x14ac:dyDescent="0.2">
      <c r="A106" t="s">
        <v>275</v>
      </c>
      <c r="B106">
        <f>[4]p50!B106</f>
        <v>1516334</v>
      </c>
    </row>
    <row r="107" spans="1:2" x14ac:dyDescent="0.2">
      <c r="A107" t="s">
        <v>276</v>
      </c>
      <c r="B107">
        <f>[4]p50!B107</f>
        <v>2482896</v>
      </c>
    </row>
    <row r="108" spans="1:2" x14ac:dyDescent="0.2">
      <c r="A108" t="s">
        <v>277</v>
      </c>
      <c r="B108">
        <f>[4]p50!B108</f>
        <v>5495292</v>
      </c>
    </row>
    <row r="109" spans="1:2" x14ac:dyDescent="0.2">
      <c r="A109" t="s">
        <v>278</v>
      </c>
      <c r="B109">
        <f>[4]p50!B109</f>
        <v>1826.7469226573592</v>
      </c>
    </row>
    <row r="110" spans="1:2" x14ac:dyDescent="0.2">
      <c r="A110" t="s">
        <v>279</v>
      </c>
      <c r="B110">
        <f>[4]p50!B110</f>
        <v>282.4282021859064</v>
      </c>
    </row>
    <row r="111" spans="1:2" x14ac:dyDescent="0.2">
      <c r="A111" t="s">
        <v>280</v>
      </c>
      <c r="B111">
        <f>[4]p50!B111</f>
        <v>133.41410109295319</v>
      </c>
    </row>
    <row r="112" spans="1:2" x14ac:dyDescent="0.2">
      <c r="A112" t="s">
        <v>281</v>
      </c>
      <c r="B112">
        <f>[4]p50!B112</f>
        <v>14.153915035735174</v>
      </c>
    </row>
    <row r="113" spans="1:2" x14ac:dyDescent="0.2">
      <c r="A113" t="s">
        <v>282</v>
      </c>
      <c r="B113">
        <f>[4]p50!B113</f>
        <v>16.688944594374309</v>
      </c>
    </row>
    <row r="114" spans="1:2" x14ac:dyDescent="0.2">
      <c r="A114" t="s">
        <v>283</v>
      </c>
      <c r="B114">
        <f>[4]p50!B114</f>
        <v>21.125246321992798</v>
      </c>
    </row>
    <row r="115" spans="1:2" x14ac:dyDescent="0.2">
      <c r="A115" t="s">
        <v>284</v>
      </c>
      <c r="B115">
        <f>[4]p50!B115</f>
        <v>11999959</v>
      </c>
    </row>
    <row r="116" spans="1:2" x14ac:dyDescent="0.2">
      <c r="A116" t="s">
        <v>285</v>
      </c>
      <c r="B116">
        <f>[4]p50!B116</f>
        <v>650000</v>
      </c>
    </row>
    <row r="117" spans="1:2" x14ac:dyDescent="0.2">
      <c r="A117" t="s">
        <v>286</v>
      </c>
      <c r="B117">
        <f>[4]p50!B117</f>
        <v>650000</v>
      </c>
    </row>
    <row r="118" spans="1:2" x14ac:dyDescent="0.2">
      <c r="A118" t="s">
        <v>287</v>
      </c>
      <c r="B118">
        <f>[4]p50!B118</f>
        <v>199999.69</v>
      </c>
    </row>
    <row r="119" spans="1:2" x14ac:dyDescent="0.2">
      <c r="A119" t="s">
        <v>288</v>
      </c>
      <c r="B119">
        <f>[4]p50!B119</f>
        <v>300000.13</v>
      </c>
    </row>
    <row r="120" spans="1:2" x14ac:dyDescent="0.2">
      <c r="A120" t="s">
        <v>289</v>
      </c>
      <c r="B120">
        <f>[4]p50!B120</f>
        <v>1000000</v>
      </c>
    </row>
    <row r="121" spans="1:2" x14ac:dyDescent="0.2">
      <c r="A121" t="s">
        <v>290</v>
      </c>
      <c r="B121">
        <f>[4]p50!B121</f>
        <v>22421952</v>
      </c>
    </row>
    <row r="122" spans="1:2" x14ac:dyDescent="0.2">
      <c r="A122" t="s">
        <v>291</v>
      </c>
      <c r="B122">
        <f>[4]p50!B122</f>
        <v>750030</v>
      </c>
    </row>
    <row r="123" spans="1:2" x14ac:dyDescent="0.2">
      <c r="A123" t="s">
        <v>292</v>
      </c>
      <c r="B123">
        <f>[4]p50!B123</f>
        <v>0</v>
      </c>
    </row>
    <row r="124" spans="1:2" x14ac:dyDescent="0.2">
      <c r="A124" t="s">
        <v>293</v>
      </c>
      <c r="B124">
        <f>[4]p50!B124</f>
        <v>174378.41</v>
      </c>
    </row>
    <row r="125" spans="1:2" x14ac:dyDescent="0.2">
      <c r="A125" t="s">
        <v>294</v>
      </c>
      <c r="B125">
        <f>[4]p50!B125</f>
        <v>285533.03999999998</v>
      </c>
    </row>
    <row r="126" spans="1:2" x14ac:dyDescent="0.2">
      <c r="A126" t="s">
        <v>295</v>
      </c>
      <c r="B126">
        <f>[4]p50!B126</f>
        <v>315979.28999999998</v>
      </c>
    </row>
    <row r="127" spans="1:2" x14ac:dyDescent="0.2">
      <c r="A127" t="s">
        <v>296</v>
      </c>
      <c r="B127">
        <f>[4]p50!B127</f>
        <v>52416</v>
      </c>
    </row>
    <row r="128" spans="1:2" x14ac:dyDescent="0.2">
      <c r="A128" t="s">
        <v>297</v>
      </c>
      <c r="B128">
        <f>[4]p50!B128</f>
        <v>16706</v>
      </c>
    </row>
    <row r="129" spans="1:2" x14ac:dyDescent="0.2">
      <c r="A129" t="s">
        <v>298</v>
      </c>
      <c r="B129">
        <f>[4]p50!B129</f>
        <v>14535</v>
      </c>
    </row>
    <row r="130" spans="1:2" x14ac:dyDescent="0.2">
      <c r="A130" t="s">
        <v>299</v>
      </c>
      <c r="B130">
        <f>[4]p50!B130</f>
        <v>50004</v>
      </c>
    </row>
    <row r="131" spans="1:2" x14ac:dyDescent="0.2">
      <c r="A131" t="s">
        <v>300</v>
      </c>
      <c r="B131">
        <f>[4]p50!B131</f>
        <v>57098</v>
      </c>
    </row>
    <row r="132" spans="1:2" x14ac:dyDescent="0.2">
      <c r="A132" t="s">
        <v>301</v>
      </c>
      <c r="B132">
        <f>[4]p50!B132</f>
        <v>131642</v>
      </c>
    </row>
    <row r="133" spans="1:2" x14ac:dyDescent="0.2">
      <c r="A133" t="s">
        <v>302</v>
      </c>
      <c r="B133">
        <f>[4]p50!B133</f>
        <v>52416</v>
      </c>
    </row>
    <row r="134" spans="1:2" x14ac:dyDescent="0.2">
      <c r="A134" t="s">
        <v>303</v>
      </c>
      <c r="B134">
        <f>[4]p50!B134</f>
        <v>16706</v>
      </c>
    </row>
    <row r="135" spans="1:2" x14ac:dyDescent="0.2">
      <c r="A135" t="s">
        <v>304</v>
      </c>
      <c r="B135">
        <f>[4]p50!B135</f>
        <v>14535</v>
      </c>
    </row>
    <row r="136" spans="1:2" x14ac:dyDescent="0.2">
      <c r="A136" t="s">
        <v>305</v>
      </c>
      <c r="B136">
        <f>[4]p50!B136</f>
        <v>50004</v>
      </c>
    </row>
    <row r="137" spans="1:2" x14ac:dyDescent="0.2">
      <c r="A137" t="s">
        <v>306</v>
      </c>
      <c r="B137">
        <f>[4]p50!B137</f>
        <v>57098</v>
      </c>
    </row>
    <row r="138" spans="1:2" x14ac:dyDescent="0.2">
      <c r="A138" t="s">
        <v>307</v>
      </c>
      <c r="B138">
        <f>[4]p50!B138</f>
        <v>131642</v>
      </c>
    </row>
    <row r="139" spans="1:2" x14ac:dyDescent="0.2">
      <c r="A139" t="s">
        <v>308</v>
      </c>
      <c r="B139">
        <f>[4]p50!B139</f>
        <v>0</v>
      </c>
    </row>
    <row r="140" spans="1:2" x14ac:dyDescent="0.2">
      <c r="A140" t="s">
        <v>309</v>
      </c>
      <c r="B140">
        <f>[4]p50!B140</f>
        <v>0</v>
      </c>
    </row>
    <row r="141" spans="1:2" x14ac:dyDescent="0.2">
      <c r="A141" t="s">
        <v>310</v>
      </c>
      <c r="B141">
        <f>[4]p50!B141</f>
        <v>0</v>
      </c>
    </row>
    <row r="142" spans="1:2" x14ac:dyDescent="0.2">
      <c r="A142" t="s">
        <v>311</v>
      </c>
      <c r="B142">
        <f>[4]p50!B142</f>
        <v>0</v>
      </c>
    </row>
    <row r="143" spans="1:2" x14ac:dyDescent="0.2">
      <c r="A143" t="s">
        <v>312</v>
      </c>
      <c r="B143">
        <f>[4]p50!B143</f>
        <v>0</v>
      </c>
    </row>
    <row r="144" spans="1:2" x14ac:dyDescent="0.2">
      <c r="A144" t="s">
        <v>313</v>
      </c>
      <c r="B144">
        <f>[4]p50!B144</f>
        <v>0</v>
      </c>
    </row>
    <row r="145" spans="1:2" x14ac:dyDescent="0.2">
      <c r="A145" t="s">
        <v>314</v>
      </c>
      <c r="B145">
        <f>[4]p50!B145</f>
        <v>335462400</v>
      </c>
    </row>
    <row r="146" spans="1:2" x14ac:dyDescent="0.2">
      <c r="A146" t="s">
        <v>315</v>
      </c>
      <c r="B146">
        <f>[4]p50!B146</f>
        <v>7935350</v>
      </c>
    </row>
    <row r="147" spans="1:2" x14ac:dyDescent="0.2">
      <c r="A147" t="s">
        <v>316</v>
      </c>
      <c r="B147">
        <f>[4]p50!B147</f>
        <v>7267500</v>
      </c>
    </row>
    <row r="148" spans="1:2" x14ac:dyDescent="0.2">
      <c r="A148" t="s">
        <v>317</v>
      </c>
      <c r="B148">
        <f>[4]p50!B148</f>
        <v>2050164</v>
      </c>
    </row>
    <row r="149" spans="1:2" x14ac:dyDescent="0.2">
      <c r="A149" t="s">
        <v>318</v>
      </c>
      <c r="B149">
        <f>[4]p50!B149</f>
        <v>3254586</v>
      </c>
    </row>
    <row r="150" spans="1:2" x14ac:dyDescent="0.2">
      <c r="A150" t="s">
        <v>319</v>
      </c>
      <c r="B150">
        <f>[4]p50!B150</f>
        <v>7371952</v>
      </c>
    </row>
    <row r="151" spans="1:2" x14ac:dyDescent="0.2">
      <c r="A151" t="s">
        <v>320</v>
      </c>
      <c r="B151">
        <f>[4]p50!B151</f>
        <v>2639.7522822407568</v>
      </c>
    </row>
    <row r="152" spans="1:2" x14ac:dyDescent="0.2">
      <c r="A152" t="s">
        <v>321</v>
      </c>
      <c r="B152">
        <f>[4]p50!B152</f>
        <v>377.78179403516674</v>
      </c>
    </row>
    <row r="153" spans="1:2" x14ac:dyDescent="0.2">
      <c r="A153" t="s">
        <v>322</v>
      </c>
      <c r="B153">
        <f>[4]p50!B153</f>
        <v>192.79089701758335</v>
      </c>
    </row>
    <row r="154" spans="1:2" x14ac:dyDescent="0.2">
      <c r="A154" t="s">
        <v>323</v>
      </c>
      <c r="B154">
        <f>[4]p50!B154</f>
        <v>19.671292461812438</v>
      </c>
    </row>
    <row r="155" spans="1:2" x14ac:dyDescent="0.2">
      <c r="A155" t="s">
        <v>324</v>
      </c>
      <c r="B155">
        <f>[4]p50!B155</f>
        <v>23.194509022137055</v>
      </c>
    </row>
    <row r="156" spans="1:2" x14ac:dyDescent="0.2">
      <c r="A156" t="s">
        <v>325</v>
      </c>
      <c r="B156">
        <f>[4]p50!B156</f>
        <v>29.060138002705134</v>
      </c>
    </row>
    <row r="157" spans="1:2" x14ac:dyDescent="0.2">
      <c r="A157" t="s">
        <v>326</v>
      </c>
      <c r="B157">
        <f>[4]p50!B157</f>
        <v>16999979</v>
      </c>
    </row>
    <row r="158" spans="1:2" x14ac:dyDescent="0.2">
      <c r="A158" t="s">
        <v>327</v>
      </c>
      <c r="B158">
        <f>[4]p50!B158</f>
        <v>600002</v>
      </c>
    </row>
    <row r="159" spans="1:2" x14ac:dyDescent="0.2">
      <c r="A159" t="s">
        <v>328</v>
      </c>
      <c r="B159">
        <f>[4]p50!B159</f>
        <v>600002</v>
      </c>
    </row>
    <row r="160" spans="1:2" x14ac:dyDescent="0.2">
      <c r="A160" t="s">
        <v>329</v>
      </c>
      <c r="B160">
        <f>[4]p50!B160</f>
        <v>279999.7</v>
      </c>
    </row>
    <row r="161" spans="1:2" x14ac:dyDescent="0.2">
      <c r="A161" t="s">
        <v>330</v>
      </c>
      <c r="B161">
        <f>[4]p50!B161</f>
        <v>399999.91</v>
      </c>
    </row>
    <row r="162" spans="1:2" x14ac:dyDescent="0.2">
      <c r="A162" t="s">
        <v>331</v>
      </c>
      <c r="B162">
        <f>[4]p50!B162</f>
        <v>1200000</v>
      </c>
    </row>
    <row r="163" spans="1:2" x14ac:dyDescent="0.2">
      <c r="A163" t="s">
        <v>332</v>
      </c>
      <c r="B163">
        <f>[4]p50!B163</f>
        <v>30191616</v>
      </c>
    </row>
    <row r="164" spans="1:2" x14ac:dyDescent="0.2">
      <c r="A164" t="s">
        <v>333</v>
      </c>
      <c r="B164">
        <f>[4]p50!B164</f>
        <v>0</v>
      </c>
    </row>
    <row r="165" spans="1:2" x14ac:dyDescent="0.2">
      <c r="A165" t="s">
        <v>334</v>
      </c>
      <c r="B165">
        <f>[4]p50!B165</f>
        <v>668610</v>
      </c>
    </row>
    <row r="166" spans="1:2" x14ac:dyDescent="0.2">
      <c r="A166" t="s">
        <v>335</v>
      </c>
      <c r="B166">
        <f>[4]p50!B166</f>
        <v>235768.86</v>
      </c>
    </row>
    <row r="167" spans="1:2" x14ac:dyDescent="0.2">
      <c r="A167" t="s">
        <v>336</v>
      </c>
      <c r="B167">
        <f>[4]p50!B167</f>
        <v>374277.39</v>
      </c>
    </row>
    <row r="168" spans="1:2" x14ac:dyDescent="0.2">
      <c r="A168" t="s">
        <v>337</v>
      </c>
      <c r="B168">
        <f>[4]p50!B168</f>
        <v>0</v>
      </c>
    </row>
    <row r="169" spans="1:2" x14ac:dyDescent="0.2">
      <c r="A169" t="s">
        <v>338</v>
      </c>
      <c r="B169">
        <f>[4]p50!B169</f>
        <v>3</v>
      </c>
    </row>
    <row r="170" spans="1:2" x14ac:dyDescent="0.2">
      <c r="A170" t="s">
        <v>339</v>
      </c>
      <c r="B170">
        <f>[4]p50!B170</f>
        <v>6</v>
      </c>
    </row>
    <row r="171" spans="1:2" x14ac:dyDescent="0.2">
      <c r="A171" t="s">
        <v>340</v>
      </c>
      <c r="B171">
        <f>[4]p50!B171</f>
        <v>389375</v>
      </c>
    </row>
    <row r="172" spans="1:2" x14ac:dyDescent="0.2">
      <c r="A172" t="s">
        <v>341</v>
      </c>
      <c r="B172">
        <f>[4]p50!B172</f>
        <v>9555605.0499999989</v>
      </c>
    </row>
    <row r="173" spans="1:2" x14ac:dyDescent="0.2">
      <c r="A173" t="s">
        <v>342</v>
      </c>
      <c r="B173">
        <f>[4]p50!B173</f>
        <v>38179963.099999994</v>
      </c>
    </row>
    <row r="174" spans="1:2" x14ac:dyDescent="0.2">
      <c r="A174" t="s">
        <v>343</v>
      </c>
      <c r="B174">
        <f>[4]p50!B174</f>
        <v>389375</v>
      </c>
    </row>
    <row r="175" spans="1:2" x14ac:dyDescent="0.2">
      <c r="A175" t="s">
        <v>344</v>
      </c>
      <c r="B175">
        <f>[4]p50!B175</f>
        <v>9555605.0499999989</v>
      </c>
    </row>
    <row r="176" spans="1:2" x14ac:dyDescent="0.2">
      <c r="A176" t="s">
        <v>345</v>
      </c>
      <c r="B176">
        <f>[4]p50!B176</f>
        <v>38179963.099999994</v>
      </c>
    </row>
    <row r="177" spans="1:2" x14ac:dyDescent="0.2">
      <c r="A177" t="s">
        <v>346</v>
      </c>
      <c r="B177">
        <f>[4]p50!B177</f>
        <v>384508</v>
      </c>
    </row>
    <row r="178" spans="1:2" x14ac:dyDescent="0.2">
      <c r="A178" t="s">
        <v>347</v>
      </c>
      <c r="B178">
        <f>[4]p50!B178</f>
        <v>9538783.4407692309</v>
      </c>
    </row>
    <row r="179" spans="1:2" x14ac:dyDescent="0.2">
      <c r="A179" t="s">
        <v>348</v>
      </c>
      <c r="B179">
        <f>[4]p50!B179</f>
        <v>36783896.100000001</v>
      </c>
    </row>
    <row r="180" spans="1:2" x14ac:dyDescent="0.2">
      <c r="A180" t="s">
        <v>349</v>
      </c>
      <c r="B180">
        <f>[4]p50!B180</f>
        <v>380625</v>
      </c>
    </row>
    <row r="181" spans="1:2" x14ac:dyDescent="0.2">
      <c r="A181" t="s">
        <v>350</v>
      </c>
      <c r="B181">
        <f>[4]p50!B181</f>
        <v>1974900</v>
      </c>
    </row>
    <row r="182" spans="1:2" x14ac:dyDescent="0.2">
      <c r="A182" t="s">
        <v>351</v>
      </c>
      <c r="B182">
        <f>[4]p50!B182</f>
        <v>8271607</v>
      </c>
    </row>
    <row r="183" spans="1:2" x14ac:dyDescent="0.2">
      <c r="A183" t="s">
        <v>352</v>
      </c>
      <c r="B183">
        <f>[4]p50!B183</f>
        <v>380625</v>
      </c>
    </row>
    <row r="184" spans="1:2" x14ac:dyDescent="0.2">
      <c r="A184" t="s">
        <v>353</v>
      </c>
      <c r="B184">
        <f>[4]p50!B184</f>
        <v>1974900</v>
      </c>
    </row>
    <row r="185" spans="1:2" x14ac:dyDescent="0.2">
      <c r="A185" t="s">
        <v>354</v>
      </c>
      <c r="B185">
        <f>[4]p50!B185</f>
        <v>8271607</v>
      </c>
    </row>
    <row r="186" spans="1:2" x14ac:dyDescent="0.2">
      <c r="A186" t="s">
        <v>355</v>
      </c>
      <c r="B186">
        <f>[4]p50!B186</f>
        <v>375867</v>
      </c>
    </row>
    <row r="187" spans="1:2" x14ac:dyDescent="0.2">
      <c r="A187" t="s">
        <v>356</v>
      </c>
      <c r="B187">
        <f>[4]p50!B187</f>
        <v>1965384</v>
      </c>
    </row>
    <row r="188" spans="1:2" x14ac:dyDescent="0.2">
      <c r="A188" t="s">
        <v>357</v>
      </c>
      <c r="B188">
        <f>[4]p50!B188</f>
        <v>7975206</v>
      </c>
    </row>
    <row r="189" spans="1:2" x14ac:dyDescent="0.2">
      <c r="A189" t="s">
        <v>358</v>
      </c>
      <c r="B189">
        <f>[4]p50!B189</f>
        <v>0</v>
      </c>
    </row>
    <row r="190" spans="1:2" x14ac:dyDescent="0.2">
      <c r="A190" t="s">
        <v>359</v>
      </c>
      <c r="B190">
        <f>[4]p50!B190</f>
        <v>0</v>
      </c>
    </row>
    <row r="191" spans="1:2" x14ac:dyDescent="0.2">
      <c r="A191" t="s">
        <v>360</v>
      </c>
      <c r="B191">
        <f>[4]p50!B191</f>
        <v>0</v>
      </c>
    </row>
    <row r="192" spans="1:2" x14ac:dyDescent="0.2">
      <c r="A192" t="s">
        <v>361</v>
      </c>
      <c r="B192">
        <f>[4]p50!B192</f>
        <v>113877</v>
      </c>
    </row>
    <row r="193" spans="1:2" x14ac:dyDescent="0.2">
      <c r="A193" t="s">
        <v>362</v>
      </c>
      <c r="B193">
        <f>[4]p50!B193</f>
        <v>13960791</v>
      </c>
    </row>
    <row r="194" spans="1:2" x14ac:dyDescent="0.2">
      <c r="A194" t="s">
        <v>363</v>
      </c>
      <c r="B194">
        <f>[4]p50!B194</f>
        <v>122.59535961476723</v>
      </c>
    </row>
    <row r="195" spans="1:2" x14ac:dyDescent="0.2">
      <c r="A195" t="s">
        <v>364</v>
      </c>
      <c r="B195">
        <f>[4]p50!B195</f>
        <v>0</v>
      </c>
    </row>
    <row r="196" spans="1:2" x14ac:dyDescent="0.2">
      <c r="A196" t="s">
        <v>365</v>
      </c>
      <c r="B196">
        <f>[4]p50!B196</f>
        <v>0</v>
      </c>
    </row>
    <row r="197" spans="1:2" x14ac:dyDescent="0.2">
      <c r="A197" t="s">
        <v>366</v>
      </c>
      <c r="B197">
        <f>[4]p50!B197</f>
        <v>0</v>
      </c>
    </row>
    <row r="198" spans="1:2" x14ac:dyDescent="0.2">
      <c r="A198" t="s">
        <v>367</v>
      </c>
      <c r="B198">
        <f>[4]p50!B198</f>
        <v>0</v>
      </c>
    </row>
    <row r="199" spans="1:2" x14ac:dyDescent="0.2">
      <c r="A199" t="s">
        <v>368</v>
      </c>
      <c r="B199">
        <f>[4]p50!B199</f>
        <v>0</v>
      </c>
    </row>
    <row r="200" spans="1:2" x14ac:dyDescent="0.2">
      <c r="A200" t="s">
        <v>369</v>
      </c>
      <c r="B200">
        <f>[4]p50!B200</f>
        <v>0</v>
      </c>
    </row>
    <row r="201" spans="1:2" x14ac:dyDescent="0.2">
      <c r="A201" t="s">
        <v>370</v>
      </c>
      <c r="B201">
        <f>[4]p50!B201</f>
        <v>185101</v>
      </c>
    </row>
    <row r="202" spans="1:2" x14ac:dyDescent="0.2">
      <c r="A202" t="s">
        <v>371</v>
      </c>
      <c r="B202">
        <f>[4]p50!B202</f>
        <v>4982959</v>
      </c>
    </row>
    <row r="203" spans="1:2" x14ac:dyDescent="0.2">
      <c r="A203" t="s">
        <v>372</v>
      </c>
      <c r="B203">
        <f>[4]p50!B203</f>
        <v>26.920215435139575</v>
      </c>
    </row>
    <row r="204" spans="1:2" x14ac:dyDescent="0.2">
      <c r="A204" t="s">
        <v>373</v>
      </c>
      <c r="B204">
        <f>[4]p50!B204</f>
        <v>0</v>
      </c>
    </row>
    <row r="205" spans="1:2" x14ac:dyDescent="0.2">
      <c r="A205" t="s">
        <v>374</v>
      </c>
      <c r="B205">
        <f>[4]p50!B205</f>
        <v>0</v>
      </c>
    </row>
    <row r="206" spans="1:2" x14ac:dyDescent="0.2">
      <c r="A206" t="s">
        <v>375</v>
      </c>
      <c r="B206">
        <f>[4]p50!B206</f>
        <v>0</v>
      </c>
    </row>
    <row r="207" spans="1:2" x14ac:dyDescent="0.2">
      <c r="A207" t="s">
        <v>376</v>
      </c>
      <c r="B207">
        <f>[4]p50!B207</f>
        <v>207965</v>
      </c>
    </row>
    <row r="208" spans="1:2" x14ac:dyDescent="0.2">
      <c r="A208" t="s">
        <v>377</v>
      </c>
      <c r="B208">
        <f>[4]p50!B208</f>
        <v>388202</v>
      </c>
    </row>
    <row r="209" spans="1:2" x14ac:dyDescent="0.2">
      <c r="A209" t="s">
        <v>378</v>
      </c>
      <c r="B209">
        <f>[4]p50!B209</f>
        <v>0</v>
      </c>
    </row>
    <row r="210" spans="1:2" x14ac:dyDescent="0.2">
      <c r="A210" t="s">
        <v>379</v>
      </c>
      <c r="B210">
        <f>[4]p50!B210</f>
        <v>0</v>
      </c>
    </row>
    <row r="211" spans="1:2" x14ac:dyDescent="0.2">
      <c r="A211" t="s">
        <v>380</v>
      </c>
      <c r="B211">
        <f>[4]p50!B211</f>
        <v>633563.4</v>
      </c>
    </row>
    <row r="212" spans="1:2" x14ac:dyDescent="0.2">
      <c r="A212" t="s">
        <v>381</v>
      </c>
      <c r="B212">
        <f>[4]p50!B212</f>
        <v>1317112</v>
      </c>
    </row>
    <row r="213" spans="1:2" x14ac:dyDescent="0.2">
      <c r="A213" t="s">
        <v>382</v>
      </c>
      <c r="B213">
        <f>[4]p50!B213</f>
        <v>35653790.794964597</v>
      </c>
    </row>
    <row r="214" spans="1:2" x14ac:dyDescent="0.2">
      <c r="A214" t="s">
        <v>137</v>
      </c>
      <c r="B214">
        <f>[4]p50!B214</f>
        <v>457660</v>
      </c>
    </row>
    <row r="215" spans="1:2" x14ac:dyDescent="0.2">
      <c r="A215" t="s">
        <v>383</v>
      </c>
      <c r="B215">
        <f>[4]p50!B215</f>
        <v>0</v>
      </c>
    </row>
    <row r="216" spans="1:2" x14ac:dyDescent="0.2">
      <c r="A216" t="s">
        <v>384</v>
      </c>
      <c r="B216">
        <f>[4]p50!B216</f>
        <v>36111450.794964597</v>
      </c>
    </row>
    <row r="217" spans="1:2" x14ac:dyDescent="0.2">
      <c r="A217" t="s">
        <v>385</v>
      </c>
      <c r="B217">
        <f>[4]p50!B217</f>
        <v>15207141</v>
      </c>
    </row>
    <row r="218" spans="1:2" x14ac:dyDescent="0.2">
      <c r="A218" t="s">
        <v>386</v>
      </c>
      <c r="B218">
        <f>[4]p50!B218</f>
        <v>1229730.3999999999</v>
      </c>
    </row>
    <row r="219" spans="1:2" x14ac:dyDescent="0.2">
      <c r="A219" t="s">
        <v>387</v>
      </c>
      <c r="B219">
        <f>[4]p50!B219</f>
        <v>4416797</v>
      </c>
    </row>
    <row r="220" spans="1:2" x14ac:dyDescent="0.2">
      <c r="A220" t="s">
        <v>388</v>
      </c>
      <c r="B220">
        <f>[4]p50!B220</f>
        <v>883057</v>
      </c>
    </row>
    <row r="221" spans="1:2" x14ac:dyDescent="0.2">
      <c r="A221" t="s">
        <v>145</v>
      </c>
      <c r="B221">
        <f>[4]p50!B221</f>
        <v>3500000</v>
      </c>
    </row>
    <row r="222" spans="1:2" x14ac:dyDescent="0.2">
      <c r="A222" t="s">
        <v>146</v>
      </c>
      <c r="B222">
        <f>[4]p50!B222</f>
        <v>978821</v>
      </c>
    </row>
    <row r="223" spans="1:2" x14ac:dyDescent="0.2">
      <c r="A223" t="s">
        <v>389</v>
      </c>
      <c r="B223">
        <f>[4]p50!B223</f>
        <v>173031</v>
      </c>
    </row>
    <row r="224" spans="1:2" x14ac:dyDescent="0.2">
      <c r="A224" t="s">
        <v>390</v>
      </c>
      <c r="B224">
        <f>[4]p50!B224</f>
        <v>0</v>
      </c>
    </row>
    <row r="225" spans="1:2" x14ac:dyDescent="0.2">
      <c r="A225" t="s">
        <v>391</v>
      </c>
      <c r="B225">
        <f>[4]p50!B225</f>
        <v>0</v>
      </c>
    </row>
    <row r="226" spans="1:2" x14ac:dyDescent="0.2">
      <c r="A226" t="s">
        <v>392</v>
      </c>
      <c r="B226">
        <f>[4]p50!B226</f>
        <v>2400000</v>
      </c>
    </row>
    <row r="227" spans="1:2" x14ac:dyDescent="0.2">
      <c r="A227" t="s">
        <v>152</v>
      </c>
      <c r="B227">
        <f>[4]p50!B227</f>
        <v>160000</v>
      </c>
    </row>
    <row r="228" spans="1:2" x14ac:dyDescent="0.2">
      <c r="A228" t="s">
        <v>393</v>
      </c>
      <c r="B228">
        <f>[4]p50!B228</f>
        <v>0</v>
      </c>
    </row>
    <row r="229" spans="1:2" x14ac:dyDescent="0.2">
      <c r="A229" t="s">
        <v>394</v>
      </c>
      <c r="B229">
        <f>[4]p50!B229</f>
        <v>267722</v>
      </c>
    </row>
    <row r="230" spans="1:2" x14ac:dyDescent="0.2">
      <c r="A230" t="s">
        <v>395</v>
      </c>
      <c r="B230">
        <f>[4]p50!B230</f>
        <v>2515063.84812793</v>
      </c>
    </row>
    <row r="231" spans="1:2" x14ac:dyDescent="0.2">
      <c r="A231" t="s">
        <v>396</v>
      </c>
      <c r="B231">
        <f>[4]p50!B231</f>
        <v>31731363.24812793</v>
      </c>
    </row>
    <row r="232" spans="1:2" x14ac:dyDescent="0.2">
      <c r="A232" t="s">
        <v>397</v>
      </c>
      <c r="B232">
        <f>[4]p50!B232</f>
        <v>4380087.5468366668</v>
      </c>
    </row>
    <row r="233" spans="1:2" x14ac:dyDescent="0.2">
      <c r="A233" t="s">
        <v>398</v>
      </c>
      <c r="B233">
        <f>[4]p50!B233</f>
        <v>1489230</v>
      </c>
    </row>
    <row r="234" spans="1:2" x14ac:dyDescent="0.2">
      <c r="A234" t="s">
        <v>243</v>
      </c>
      <c r="B234">
        <f>[4]p50!B234</f>
        <v>2890857.5468366668</v>
      </c>
    </row>
    <row r="235" spans="1:2" x14ac:dyDescent="0.2">
      <c r="A235" t="s">
        <v>399</v>
      </c>
      <c r="B235">
        <f>[4]p50!B235</f>
        <v>6250000</v>
      </c>
    </row>
    <row r="236" spans="1:2" x14ac:dyDescent="0.2">
      <c r="A236" t="s">
        <v>400</v>
      </c>
      <c r="B236">
        <f>[4]p50!B236</f>
        <v>11666666.666666668</v>
      </c>
    </row>
    <row r="237" spans="1:2" x14ac:dyDescent="0.2">
      <c r="A237" t="s">
        <v>401</v>
      </c>
      <c r="B237">
        <f>[4]p50!B237</f>
        <v>10000000</v>
      </c>
    </row>
    <row r="238" spans="1:2" x14ac:dyDescent="0.2">
      <c r="A238" t="s">
        <v>402</v>
      </c>
      <c r="B238">
        <f>[4]p50!B238</f>
        <v>400</v>
      </c>
    </row>
    <row r="239" spans="1:2" x14ac:dyDescent="0.2">
      <c r="A239" t="s">
        <v>403</v>
      </c>
      <c r="B239">
        <f>[4]p50!B239</f>
        <v>300</v>
      </c>
    </row>
    <row r="240" spans="1:2" x14ac:dyDescent="0.2">
      <c r="A240" t="s">
        <v>404</v>
      </c>
      <c r="B240">
        <f>[4]p50!B240</f>
        <v>1000</v>
      </c>
    </row>
    <row r="241" spans="1:2" x14ac:dyDescent="0.2">
      <c r="A241" t="s">
        <v>405</v>
      </c>
      <c r="B241">
        <f>[4]p50!B241</f>
        <v>1.4</v>
      </c>
    </row>
    <row r="242" spans="1:2" x14ac:dyDescent="0.2">
      <c r="A242" t="s">
        <v>406</v>
      </c>
      <c r="B242">
        <f>[4]p50!B242</f>
        <v>2.66</v>
      </c>
    </row>
    <row r="243" spans="1:2" x14ac:dyDescent="0.2">
      <c r="A243" t="s">
        <v>407</v>
      </c>
      <c r="B243">
        <f>[4]p50!B243</f>
        <v>60937886</v>
      </c>
    </row>
    <row r="244" spans="1:2" x14ac:dyDescent="0.2">
      <c r="A244" t="s">
        <v>408</v>
      </c>
      <c r="B244">
        <f>[4]p50!B244</f>
        <v>23161278</v>
      </c>
    </row>
    <row r="245" spans="1:2" x14ac:dyDescent="0.2">
      <c r="A245" t="s">
        <v>409</v>
      </c>
      <c r="B245">
        <f>[4]p50!B245</f>
        <v>60000</v>
      </c>
    </row>
    <row r="246" spans="1:2" x14ac:dyDescent="0.2">
      <c r="A246" t="s">
        <v>410</v>
      </c>
      <c r="B246">
        <f>[4]p50!B246</f>
        <v>0</v>
      </c>
    </row>
    <row r="247" spans="1:2" x14ac:dyDescent="0.2">
      <c r="A247" t="s">
        <v>411</v>
      </c>
      <c r="B247">
        <f>[4]p50!B247</f>
        <v>6</v>
      </c>
    </row>
    <row r="248" spans="1:2" x14ac:dyDescent="0.2">
      <c r="A248" t="s">
        <v>412</v>
      </c>
      <c r="B248">
        <f>[4]p50!B248</f>
        <v>6</v>
      </c>
    </row>
    <row r="249" spans="1:2" x14ac:dyDescent="0.2">
      <c r="A249" t="s">
        <v>413</v>
      </c>
      <c r="B249">
        <f>[4]p50!B249</f>
        <v>0</v>
      </c>
    </row>
    <row r="250" spans="1:2" x14ac:dyDescent="0.2">
      <c r="A250" t="s">
        <v>414</v>
      </c>
      <c r="B250">
        <f>[4]p50!B250</f>
        <v>0</v>
      </c>
    </row>
    <row r="251" spans="1:2" x14ac:dyDescent="0.2">
      <c r="A251" t="s">
        <v>415</v>
      </c>
      <c r="B251">
        <f>[4]p50!B251</f>
        <v>0</v>
      </c>
    </row>
    <row r="252" spans="1:2" x14ac:dyDescent="0.2">
      <c r="A252" t="s">
        <v>416</v>
      </c>
      <c r="B252">
        <f>[4]p50!B252</f>
        <v>0</v>
      </c>
    </row>
    <row r="253" spans="1:2" x14ac:dyDescent="0.2">
      <c r="A253" t="s">
        <v>417</v>
      </c>
      <c r="B253">
        <f>[4]p50!B253</f>
        <v>0</v>
      </c>
    </row>
    <row r="254" spans="1:2" x14ac:dyDescent="0.2">
      <c r="A254" t="s">
        <v>418</v>
      </c>
      <c r="B254">
        <f>[4]p50!B254</f>
        <v>0</v>
      </c>
    </row>
    <row r="255" spans="1:2" x14ac:dyDescent="0.2">
      <c r="A255" t="s">
        <v>419</v>
      </c>
      <c r="B255">
        <f>[4]p50!B255</f>
        <v>0</v>
      </c>
    </row>
    <row r="256" spans="1:2" x14ac:dyDescent="0.2">
      <c r="A256" t="s">
        <v>420</v>
      </c>
      <c r="B256">
        <f>[4]p50!B256</f>
        <v>0</v>
      </c>
    </row>
    <row r="257" spans="1:2" x14ac:dyDescent="0.2">
      <c r="A257" t="s">
        <v>421</v>
      </c>
      <c r="B257">
        <f>[4]p50!B257</f>
        <v>0</v>
      </c>
    </row>
    <row r="258" spans="1:2" x14ac:dyDescent="0.2">
      <c r="A258" t="s">
        <v>422</v>
      </c>
      <c r="B258">
        <f>[4]p50!B258</f>
        <v>0</v>
      </c>
    </row>
    <row r="259" spans="1:2" x14ac:dyDescent="0.2">
      <c r="A259" t="s">
        <v>423</v>
      </c>
      <c r="B259">
        <f>[4]p50!B259</f>
        <v>5</v>
      </c>
    </row>
    <row r="260" spans="1:2" x14ac:dyDescent="0.2">
      <c r="A260" t="s">
        <v>1065</v>
      </c>
      <c r="B260">
        <f>[4]p50!B260</f>
        <v>13.286783261553293</v>
      </c>
    </row>
    <row r="261" spans="1:2" x14ac:dyDescent="0.2">
      <c r="A261" t="s">
        <v>1066</v>
      </c>
      <c r="B261">
        <f>[4]p50!B261</f>
        <v>21.21815961497019</v>
      </c>
    </row>
    <row r="262" spans="1:2" x14ac:dyDescent="0.2">
      <c r="A262" t="s">
        <v>227</v>
      </c>
      <c r="B262">
        <f>[4]p50!B262</f>
        <v>89</v>
      </c>
    </row>
    <row r="263" spans="1:2" x14ac:dyDescent="0.2">
      <c r="A263" t="s">
        <v>228</v>
      </c>
      <c r="B263">
        <f>[4]p50!B263</f>
        <v>90</v>
      </c>
    </row>
    <row r="264" spans="1:2" x14ac:dyDescent="0.2">
      <c r="A264" t="s">
        <v>346</v>
      </c>
      <c r="B264">
        <f>[4]p50!B264</f>
        <v>384508</v>
      </c>
    </row>
    <row r="265" spans="1:2" x14ac:dyDescent="0.2">
      <c r="A265" t="s">
        <v>355</v>
      </c>
      <c r="B265">
        <f>[4]p50!B265</f>
        <v>375867</v>
      </c>
    </row>
    <row r="266" spans="1:2" x14ac:dyDescent="0.2">
      <c r="A266" t="s">
        <v>338</v>
      </c>
      <c r="B266">
        <f>[4]p50!B266</f>
        <v>3</v>
      </c>
    </row>
    <row r="267" spans="1:2" x14ac:dyDescent="0.2">
      <c r="A267" t="s">
        <v>339</v>
      </c>
      <c r="B267">
        <f>[4]p50!B267</f>
        <v>6</v>
      </c>
    </row>
    <row r="268" spans="1:2" x14ac:dyDescent="0.2">
      <c r="A268" t="s">
        <v>1067</v>
      </c>
      <c r="B268">
        <f>[4]p50!B268</f>
        <v>922819.2</v>
      </c>
    </row>
    <row r="269" spans="1:2" x14ac:dyDescent="0.2">
      <c r="A269" t="s">
        <v>1068</v>
      </c>
      <c r="B269">
        <f>[4]p50!B269</f>
        <v>1127601</v>
      </c>
    </row>
    <row r="270" spans="1:2" x14ac:dyDescent="0.2">
      <c r="A270" t="s">
        <v>1069</v>
      </c>
      <c r="B270">
        <f>[4]p50!B270</f>
        <v>2226422.5617063497</v>
      </c>
    </row>
    <row r="271" spans="1:2" x14ac:dyDescent="0.2">
      <c r="A271" t="s">
        <v>1070</v>
      </c>
      <c r="B271">
        <f>[4]p50!B271</f>
        <v>0.73452970765800762</v>
      </c>
    </row>
    <row r="272" spans="1:2" x14ac:dyDescent="0.2">
      <c r="A272" t="s">
        <v>1071</v>
      </c>
      <c r="B272">
        <f>[4]p50!B272</f>
        <v>0.66995842722495191</v>
      </c>
    </row>
    <row r="273" spans="1:2" x14ac:dyDescent="0.2">
      <c r="A273" t="s">
        <v>1072</v>
      </c>
      <c r="B273">
        <f>[4]p50!B273</f>
        <v>0.66170911188878812</v>
      </c>
    </row>
    <row r="274" spans="1:2" x14ac:dyDescent="0.2">
      <c r="A274" t="s">
        <v>1073</v>
      </c>
      <c r="B274">
        <f>[4]p50!B274</f>
        <v>0.56494309489655925</v>
      </c>
    </row>
    <row r="275" spans="1:2" x14ac:dyDescent="0.2">
      <c r="A275" t="s">
        <v>1087</v>
      </c>
      <c r="B275">
        <f>[4]p50!B275</f>
        <v>0.67371115869495657</v>
      </c>
    </row>
    <row r="276" spans="1:2" x14ac:dyDescent="0.2">
      <c r="A276" t="s">
        <v>1088</v>
      </c>
      <c r="B276">
        <f>[4]p50!B276</f>
        <v>0.57292666590327856</v>
      </c>
    </row>
    <row r="277" spans="1:2" x14ac:dyDescent="0.2">
      <c r="A277" t="s">
        <v>1091</v>
      </c>
      <c r="B277">
        <f>[4]p50!B277</f>
        <v>3793014.5468366668</v>
      </c>
    </row>
    <row r="278" spans="1:2" x14ac:dyDescent="0.2">
      <c r="A278" t="s">
        <v>1092</v>
      </c>
      <c r="B278">
        <f>[4]p50!B278</f>
        <v>1.2398397934551779</v>
      </c>
    </row>
    <row r="279" spans="1:2" x14ac:dyDescent="0.2">
      <c r="A279" t="s">
        <v>1093</v>
      </c>
      <c r="B279">
        <f>[4]p50!B279</f>
        <v>0.55353949736851515</v>
      </c>
    </row>
    <row r="280" spans="1:2" x14ac:dyDescent="0.2">
      <c r="A280" t="s">
        <v>1094</v>
      </c>
      <c r="B280">
        <f>[4]p50!B280</f>
        <v>0.44646050263148485</v>
      </c>
    </row>
    <row r="281" spans="1:2" x14ac:dyDescent="0.2">
      <c r="A281" t="s">
        <v>1099</v>
      </c>
      <c r="B281">
        <f>[4]p50!B281</f>
        <v>7.0223999999999995E-2</v>
      </c>
    </row>
    <row r="282" spans="1:2" x14ac:dyDescent="0.2">
      <c r="A282" t="s">
        <v>1100</v>
      </c>
      <c r="B282">
        <f>[4]p50!B282</f>
        <v>0.11859759690182767</v>
      </c>
    </row>
    <row r="283" spans="1:2" x14ac:dyDescent="0.2">
      <c r="A283" t="s">
        <v>1095</v>
      </c>
      <c r="B283">
        <f>[4]p50!B283</f>
        <v>37776608</v>
      </c>
    </row>
    <row r="284" spans="1:2" x14ac:dyDescent="0.2">
      <c r="A284" t="s">
        <v>1096</v>
      </c>
      <c r="B284">
        <f>[4]p50!B284</f>
        <v>30468943.003292691</v>
      </c>
    </row>
    <row r="285" spans="1:2" x14ac:dyDescent="0.2">
      <c r="A285" t="s">
        <v>1097</v>
      </c>
      <c r="B285">
        <f>[4]p50!B285</f>
        <v>1566591.985130317</v>
      </c>
    </row>
    <row r="286" spans="1:2" x14ac:dyDescent="0.2">
      <c r="A286" t="s">
        <v>1101</v>
      </c>
      <c r="B286">
        <f>[4]p50!B286</f>
        <v>2000000</v>
      </c>
    </row>
    <row r="287" spans="1:2" x14ac:dyDescent="0.2">
      <c r="A287" t="s">
        <v>1102</v>
      </c>
      <c r="B287">
        <f>[4]p50!B287</f>
        <v>0</v>
      </c>
    </row>
    <row r="288" spans="1:2" x14ac:dyDescent="0.2">
      <c r="A288" t="s">
        <v>1103</v>
      </c>
      <c r="B288">
        <f>[4]p50!B288</f>
        <v>0</v>
      </c>
    </row>
    <row r="289" spans="1:2" x14ac:dyDescent="0.2">
      <c r="A289" t="s">
        <v>1069</v>
      </c>
      <c r="B289">
        <f>[4]p50!B289</f>
        <v>2226422.5617063497</v>
      </c>
    </row>
    <row r="290" spans="1:2" x14ac:dyDescent="0.2">
      <c r="A290" t="s">
        <v>508</v>
      </c>
      <c r="B290">
        <f>[4]p50!B290</f>
        <v>9.1820900386882814E-2</v>
      </c>
    </row>
    <row r="291" spans="1:2" x14ac:dyDescent="0.2">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1205</v>
      </c>
    </row>
    <row r="2" spans="1:11" x14ac:dyDescent="0.2">
      <c r="A2">
        <v>51</v>
      </c>
      <c r="B2" t="s">
        <v>176</v>
      </c>
      <c r="C2" t="s">
        <v>177</v>
      </c>
      <c r="D2" t="s">
        <v>178</v>
      </c>
      <c r="E2" t="s">
        <v>8</v>
      </c>
      <c r="F2" t="s">
        <v>179</v>
      </c>
      <c r="G2" t="s">
        <v>10</v>
      </c>
      <c r="H2" t="s">
        <v>180</v>
      </c>
    </row>
    <row r="3" spans="1:11" x14ac:dyDescent="0.2">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
      <c r="A5" t="s">
        <v>183</v>
      </c>
      <c r="B5">
        <f>[4]p51!B5</f>
        <v>0</v>
      </c>
      <c r="C5">
        <f>[4]p51!C5</f>
        <v>0</v>
      </c>
      <c r="D5">
        <f>[4]p51!D5</f>
        <v>109195</v>
      </c>
      <c r="E5">
        <f>[4]p51!E5</f>
        <v>0</v>
      </c>
      <c r="F5">
        <f>[4]p51!F5</f>
        <v>0</v>
      </c>
      <c r="G5">
        <f>[4]p51!G5</f>
        <v>0</v>
      </c>
      <c r="H5">
        <f>[4]p51!H5</f>
        <v>0</v>
      </c>
      <c r="I5">
        <f>[4]p51!I5</f>
        <v>0</v>
      </c>
      <c r="J5">
        <f>[4]p51!J5</f>
        <v>0</v>
      </c>
      <c r="K5">
        <f>[4]p51!K5</f>
        <v>0</v>
      </c>
    </row>
    <row r="6" spans="1:11" x14ac:dyDescent="0.2">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
      <c r="A7" t="s">
        <v>185</v>
      </c>
      <c r="B7">
        <f>[4]p51!B7</f>
        <v>0</v>
      </c>
      <c r="C7">
        <f>[4]p51!C7</f>
        <v>0</v>
      </c>
      <c r="D7">
        <f>[4]p51!D7</f>
        <v>1669503</v>
      </c>
      <c r="E7">
        <f>[4]p51!E7</f>
        <v>0</v>
      </c>
      <c r="F7">
        <f>[4]p51!F7</f>
        <v>0</v>
      </c>
      <c r="G7">
        <f>[4]p51!G7</f>
        <v>0</v>
      </c>
      <c r="H7">
        <f>[4]p51!H7</f>
        <v>0</v>
      </c>
      <c r="I7">
        <f>[4]p51!I7</f>
        <v>0</v>
      </c>
      <c r="J7">
        <f>[4]p51!J7</f>
        <v>0</v>
      </c>
      <c r="K7">
        <f>[4]p51!K7</f>
        <v>0</v>
      </c>
    </row>
    <row r="8" spans="1:11" x14ac:dyDescent="0.2">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2">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2">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2">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2">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2">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2">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2">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2">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2">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2">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2">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2">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2">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2">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2">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2">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2">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2">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5" thickBot="1" x14ac:dyDescent="0.25">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x14ac:dyDescent="0.2">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2">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x14ac:dyDescent="0.2">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x14ac:dyDescent="0.2">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x14ac:dyDescent="0.2">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x14ac:dyDescent="0.2">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x14ac:dyDescent="0.2">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x14ac:dyDescent="0.2">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2">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2">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2">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2">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
      <c r="A76" t="s">
        <v>437</v>
      </c>
      <c r="B76">
        <f>[4]p51!B76</f>
        <v>0</v>
      </c>
      <c r="C76">
        <f>[4]p51!C76</f>
        <v>0</v>
      </c>
      <c r="D76">
        <f>[4]p51!D76</f>
        <v>0</v>
      </c>
      <c r="E76">
        <f>[4]p51!E76</f>
        <v>0</v>
      </c>
      <c r="F76">
        <f>[4]p51!F76</f>
        <v>0</v>
      </c>
      <c r="G76">
        <f>[4]p51!G76</f>
        <v>0</v>
      </c>
      <c r="H76">
        <f>[4]p51!H76</f>
        <v>0</v>
      </c>
      <c r="I76">
        <f>[4]p51!I76</f>
        <v>0</v>
      </c>
      <c r="J76">
        <f>[4]p51!J76</f>
        <v>0</v>
      </c>
      <c r="K76">
        <f>[4]p51!K76</f>
        <v>0</v>
      </c>
    </row>
    <row r="77" spans="1:13" ht="13.5" thickBot="1" x14ac:dyDescent="0.25">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2">
      <c r="A78" t="s">
        <v>247</v>
      </c>
      <c r="B78">
        <f>[4]p51!B78</f>
        <v>1</v>
      </c>
    </row>
    <row r="79" spans="1:13" x14ac:dyDescent="0.2">
      <c r="A79" t="s">
        <v>248</v>
      </c>
      <c r="B79">
        <f>[4]p51!B79</f>
        <v>60000</v>
      </c>
    </row>
    <row r="80" spans="1:13" x14ac:dyDescent="0.2">
      <c r="A80" t="s">
        <v>249</v>
      </c>
      <c r="B80">
        <f>[4]p51!B80</f>
        <v>60000</v>
      </c>
    </row>
    <row r="81" spans="1:2" x14ac:dyDescent="0.2">
      <c r="A81" t="s">
        <v>250</v>
      </c>
      <c r="B81">
        <f>[4]p51!B81</f>
        <v>0</v>
      </c>
    </row>
    <row r="82" spans="1:2" x14ac:dyDescent="0.2">
      <c r="A82" t="s">
        <v>251</v>
      </c>
      <c r="B82">
        <f>[4]p51!B82</f>
        <v>0</v>
      </c>
    </row>
    <row r="83" spans="1:2" x14ac:dyDescent="0.2">
      <c r="A83" t="s">
        <v>252</v>
      </c>
      <c r="B83">
        <f>[4]p51!B83</f>
        <v>0</v>
      </c>
    </row>
    <row r="84" spans="1:2" x14ac:dyDescent="0.2">
      <c r="A84" t="s">
        <v>253</v>
      </c>
      <c r="B84">
        <f>[4]p51!B84</f>
        <v>0</v>
      </c>
    </row>
    <row r="85" spans="1:2" x14ac:dyDescent="0.2">
      <c r="A85" t="s">
        <v>254</v>
      </c>
      <c r="B85">
        <f>[4]p51!B85</f>
        <v>61964</v>
      </c>
    </row>
    <row r="86" spans="1:2" x14ac:dyDescent="0.2">
      <c r="A86" t="s">
        <v>255</v>
      </c>
      <c r="B86">
        <f>[4]p51!B86</f>
        <v>33658</v>
      </c>
    </row>
    <row r="87" spans="1:2" x14ac:dyDescent="0.2">
      <c r="A87" t="s">
        <v>256</v>
      </c>
      <c r="B87">
        <f>[4]p51!B87</f>
        <v>22192</v>
      </c>
    </row>
    <row r="88" spans="1:2" x14ac:dyDescent="0.2">
      <c r="A88" t="s">
        <v>257</v>
      </c>
      <c r="B88">
        <f>[4]p51!B88</f>
        <v>50588</v>
      </c>
    </row>
    <row r="89" spans="1:2" x14ac:dyDescent="0.2">
      <c r="A89" t="s">
        <v>258</v>
      </c>
      <c r="B89">
        <f>[4]p51!B89</f>
        <v>53205</v>
      </c>
    </row>
    <row r="90" spans="1:2" x14ac:dyDescent="0.2">
      <c r="A90" t="s">
        <v>259</v>
      </c>
      <c r="B90">
        <f>[4]p51!B90</f>
        <v>129044</v>
      </c>
    </row>
    <row r="91" spans="1:2" x14ac:dyDescent="0.2">
      <c r="A91" t="s">
        <v>260</v>
      </c>
      <c r="B91">
        <f>[4]p51!B91</f>
        <v>61964</v>
      </c>
    </row>
    <row r="92" spans="1:2" x14ac:dyDescent="0.2">
      <c r="A92" t="s">
        <v>261</v>
      </c>
      <c r="B92">
        <f>[4]p51!B92</f>
        <v>33658</v>
      </c>
    </row>
    <row r="93" spans="1:2" x14ac:dyDescent="0.2">
      <c r="A93" t="s">
        <v>262</v>
      </c>
      <c r="B93">
        <f>[4]p51!B93</f>
        <v>22192</v>
      </c>
    </row>
    <row r="94" spans="1:2" x14ac:dyDescent="0.2">
      <c r="A94" t="s">
        <v>263</v>
      </c>
      <c r="B94">
        <f>[4]p51!B94</f>
        <v>50588</v>
      </c>
    </row>
    <row r="95" spans="1:2" x14ac:dyDescent="0.2">
      <c r="A95" t="s">
        <v>264</v>
      </c>
      <c r="B95">
        <f>[4]p51!B95</f>
        <v>53205</v>
      </c>
    </row>
    <row r="96" spans="1:2" x14ac:dyDescent="0.2">
      <c r="A96" t="s">
        <v>265</v>
      </c>
      <c r="B96">
        <f>[4]p51!B96</f>
        <v>129044</v>
      </c>
    </row>
    <row r="97" spans="1:2" x14ac:dyDescent="0.2">
      <c r="A97" t="s">
        <v>266</v>
      </c>
      <c r="B97">
        <f>[4]p51!B97</f>
        <v>0</v>
      </c>
    </row>
    <row r="98" spans="1:2" x14ac:dyDescent="0.2">
      <c r="A98" t="s">
        <v>267</v>
      </c>
      <c r="B98">
        <f>[4]p51!B98</f>
        <v>0</v>
      </c>
    </row>
    <row r="99" spans="1:2" x14ac:dyDescent="0.2">
      <c r="A99" t="s">
        <v>268</v>
      </c>
      <c r="B99">
        <f>[4]p51!B99</f>
        <v>0</v>
      </c>
    </row>
    <row r="100" spans="1:2" x14ac:dyDescent="0.2">
      <c r="A100" t="s">
        <v>269</v>
      </c>
      <c r="B100">
        <f>[4]p51!B100</f>
        <v>0</v>
      </c>
    </row>
    <row r="101" spans="1:2" x14ac:dyDescent="0.2">
      <c r="A101" t="s">
        <v>270</v>
      </c>
      <c r="B101">
        <f>[4]p51!B101</f>
        <v>0</v>
      </c>
    </row>
    <row r="102" spans="1:2" x14ac:dyDescent="0.2">
      <c r="A102" t="s">
        <v>271</v>
      </c>
      <c r="B102">
        <f>[4]p51!B102</f>
        <v>0</v>
      </c>
    </row>
    <row r="103" spans="1:2" x14ac:dyDescent="0.2">
      <c r="A103" t="s">
        <v>272</v>
      </c>
      <c r="B103">
        <f>[4]p51!B103</f>
        <v>247856000</v>
      </c>
    </row>
    <row r="104" spans="1:2" x14ac:dyDescent="0.2">
      <c r="A104" t="s">
        <v>273</v>
      </c>
      <c r="B104">
        <f>[4]p51!B104</f>
        <v>12116880</v>
      </c>
    </row>
    <row r="105" spans="1:2" x14ac:dyDescent="0.2">
      <c r="A105" t="s">
        <v>274</v>
      </c>
      <c r="B105">
        <f>[4]p51!B105</f>
        <v>7545279.9999999991</v>
      </c>
    </row>
    <row r="106" spans="1:2" x14ac:dyDescent="0.2">
      <c r="A106" t="s">
        <v>275</v>
      </c>
      <c r="B106">
        <f>[4]p51!B106</f>
        <v>1517640</v>
      </c>
    </row>
    <row r="107" spans="1:2" x14ac:dyDescent="0.2">
      <c r="A107" t="s">
        <v>276</v>
      </c>
      <c r="B107">
        <f>[4]p51!B107</f>
        <v>2500635</v>
      </c>
    </row>
    <row r="108" spans="1:2" x14ac:dyDescent="0.2">
      <c r="A108" t="s">
        <v>277</v>
      </c>
      <c r="B108">
        <f>[4]p51!B108</f>
        <v>5548892</v>
      </c>
    </row>
    <row r="109" spans="1:2" x14ac:dyDescent="0.2">
      <c r="A109" t="s">
        <v>278</v>
      </c>
      <c r="B109">
        <f>[4]p51!B109</f>
        <v>1719.9953088008399</v>
      </c>
    </row>
    <row r="110" spans="1:2" x14ac:dyDescent="0.2">
      <c r="A110" t="s">
        <v>279</v>
      </c>
      <c r="B110">
        <f>[4]p51!B110</f>
        <v>271.76475619648863</v>
      </c>
    </row>
    <row r="111" spans="1:2" x14ac:dyDescent="0.2">
      <c r="A111" t="s">
        <v>280</v>
      </c>
      <c r="B111">
        <f>[4]p51!B111</f>
        <v>136.81780865461226</v>
      </c>
    </row>
    <row r="112" spans="1:2" x14ac:dyDescent="0.2">
      <c r="A112" t="s">
        <v>281</v>
      </c>
      <c r="B112">
        <f>[4]p51!B112</f>
        <v>13.49741882837003</v>
      </c>
    </row>
    <row r="113" spans="1:2" x14ac:dyDescent="0.2">
      <c r="A113" t="s">
        <v>282</v>
      </c>
      <c r="B113">
        <f>[4]p51!B113</f>
        <v>15.914866976734812</v>
      </c>
    </row>
    <row r="114" spans="1:2" x14ac:dyDescent="0.2">
      <c r="A114" t="s">
        <v>283</v>
      </c>
      <c r="B114">
        <f>[4]p51!B114</f>
        <v>20.145401236373178</v>
      </c>
    </row>
    <row r="115" spans="1:2" x14ac:dyDescent="0.2">
      <c r="A115" t="s">
        <v>284</v>
      </c>
      <c r="B115">
        <f>[4]p51!B115</f>
        <v>12000032</v>
      </c>
    </row>
    <row r="116" spans="1:2" x14ac:dyDescent="0.2">
      <c r="A116" t="s">
        <v>285</v>
      </c>
      <c r="B116">
        <f>[4]p51!B116</f>
        <v>649995.80000000005</v>
      </c>
    </row>
    <row r="117" spans="1:2" x14ac:dyDescent="0.2">
      <c r="A117" t="s">
        <v>286</v>
      </c>
      <c r="B117">
        <f>[4]p51!B117</f>
        <v>649999</v>
      </c>
    </row>
    <row r="118" spans="1:2" x14ac:dyDescent="0.2">
      <c r="A118" t="s">
        <v>287</v>
      </c>
      <c r="B118">
        <f>[4]p51!B118</f>
        <v>199999.69</v>
      </c>
    </row>
    <row r="119" spans="1:2" x14ac:dyDescent="0.2">
      <c r="A119" t="s">
        <v>288</v>
      </c>
      <c r="B119">
        <f>[4]p51!B119</f>
        <v>300000.13</v>
      </c>
    </row>
    <row r="120" spans="1:2" x14ac:dyDescent="0.2">
      <c r="A120" t="s">
        <v>289</v>
      </c>
      <c r="B120">
        <f>[4]p51!B120</f>
        <v>1000000</v>
      </c>
    </row>
    <row r="121" spans="1:2" x14ac:dyDescent="0.2">
      <c r="A121" t="s">
        <v>290</v>
      </c>
      <c r="B121">
        <f>[4]p51!B121</f>
        <v>22307040</v>
      </c>
    </row>
    <row r="122" spans="1:2" x14ac:dyDescent="0.2">
      <c r="A122" t="s">
        <v>291</v>
      </c>
      <c r="B122">
        <f>[4]p51!B122</f>
        <v>836064.72</v>
      </c>
    </row>
    <row r="123" spans="1:2" x14ac:dyDescent="0.2">
      <c r="A123" t="s">
        <v>292</v>
      </c>
      <c r="B123">
        <f>[4]p51!B123</f>
        <v>0</v>
      </c>
    </row>
    <row r="124" spans="1:2" x14ac:dyDescent="0.2">
      <c r="A124" t="s">
        <v>293</v>
      </c>
      <c r="B124">
        <f>[4]p51!B124</f>
        <v>174528.6</v>
      </c>
    </row>
    <row r="125" spans="1:2" x14ac:dyDescent="0.2">
      <c r="A125" t="s">
        <v>294</v>
      </c>
      <c r="B125">
        <f>[4]p51!B125</f>
        <v>287573.02500000002</v>
      </c>
    </row>
    <row r="126" spans="1:2" x14ac:dyDescent="0.2">
      <c r="A126" t="s">
        <v>295</v>
      </c>
      <c r="B126">
        <f>[4]p51!B126</f>
        <v>319061.28999999998</v>
      </c>
    </row>
    <row r="127" spans="1:2" x14ac:dyDescent="0.2">
      <c r="A127" t="s">
        <v>296</v>
      </c>
      <c r="B127">
        <f>[4]p51!B127</f>
        <v>54951</v>
      </c>
    </row>
    <row r="128" spans="1:2" x14ac:dyDescent="0.2">
      <c r="A128" t="s">
        <v>297</v>
      </c>
      <c r="B128">
        <f>[4]p51!B128</f>
        <v>18863</v>
      </c>
    </row>
    <row r="129" spans="1:2" x14ac:dyDescent="0.2">
      <c r="A129" t="s">
        <v>298</v>
      </c>
      <c r="B129">
        <f>[4]p51!B129</f>
        <v>18509</v>
      </c>
    </row>
    <row r="130" spans="1:2" x14ac:dyDescent="0.2">
      <c r="A130" t="s">
        <v>299</v>
      </c>
      <c r="B130">
        <f>[4]p51!B130</f>
        <v>51702</v>
      </c>
    </row>
    <row r="131" spans="1:2" x14ac:dyDescent="0.2">
      <c r="A131" t="s">
        <v>300</v>
      </c>
      <c r="B131">
        <f>[4]p51!B131</f>
        <v>60161</v>
      </c>
    </row>
    <row r="132" spans="1:2" x14ac:dyDescent="0.2">
      <c r="A132" t="s">
        <v>301</v>
      </c>
      <c r="B132">
        <f>[4]p51!B132</f>
        <v>131593</v>
      </c>
    </row>
    <row r="133" spans="1:2" x14ac:dyDescent="0.2">
      <c r="A133" t="s">
        <v>302</v>
      </c>
      <c r="B133">
        <f>[4]p51!B133</f>
        <v>54951</v>
      </c>
    </row>
    <row r="134" spans="1:2" x14ac:dyDescent="0.2">
      <c r="A134" t="s">
        <v>303</v>
      </c>
      <c r="B134">
        <f>[4]p51!B134</f>
        <v>18863</v>
      </c>
    </row>
    <row r="135" spans="1:2" x14ac:dyDescent="0.2">
      <c r="A135" t="s">
        <v>304</v>
      </c>
      <c r="B135">
        <f>[4]p51!B135</f>
        <v>18509</v>
      </c>
    </row>
    <row r="136" spans="1:2" x14ac:dyDescent="0.2">
      <c r="A136" t="s">
        <v>305</v>
      </c>
      <c r="B136">
        <f>[4]p51!B136</f>
        <v>51702</v>
      </c>
    </row>
    <row r="137" spans="1:2" x14ac:dyDescent="0.2">
      <c r="A137" t="s">
        <v>306</v>
      </c>
      <c r="B137">
        <f>[4]p51!B137</f>
        <v>60161</v>
      </c>
    </row>
    <row r="138" spans="1:2" x14ac:dyDescent="0.2">
      <c r="A138" t="s">
        <v>307</v>
      </c>
      <c r="B138">
        <f>[4]p51!B138</f>
        <v>131593</v>
      </c>
    </row>
    <row r="139" spans="1:2" x14ac:dyDescent="0.2">
      <c r="A139" t="s">
        <v>308</v>
      </c>
      <c r="B139">
        <f>[4]p51!B139</f>
        <v>0</v>
      </c>
    </row>
    <row r="140" spans="1:2" x14ac:dyDescent="0.2">
      <c r="A140" t="s">
        <v>309</v>
      </c>
      <c r="B140">
        <f>[4]p51!B140</f>
        <v>0</v>
      </c>
    </row>
    <row r="141" spans="1:2" x14ac:dyDescent="0.2">
      <c r="A141" t="s">
        <v>310</v>
      </c>
      <c r="B141">
        <f>[4]p51!B141</f>
        <v>0</v>
      </c>
    </row>
    <row r="142" spans="1:2" x14ac:dyDescent="0.2">
      <c r="A142" t="s">
        <v>311</v>
      </c>
      <c r="B142">
        <f>[4]p51!B142</f>
        <v>0</v>
      </c>
    </row>
    <row r="143" spans="1:2" x14ac:dyDescent="0.2">
      <c r="A143" t="s">
        <v>312</v>
      </c>
      <c r="B143">
        <f>[4]p51!B143</f>
        <v>0</v>
      </c>
    </row>
    <row r="144" spans="1:2" x14ac:dyDescent="0.2">
      <c r="A144" t="s">
        <v>313</v>
      </c>
      <c r="B144">
        <f>[4]p51!B144</f>
        <v>0</v>
      </c>
    </row>
    <row r="145" spans="1:2" x14ac:dyDescent="0.2">
      <c r="A145" t="s">
        <v>314</v>
      </c>
      <c r="B145">
        <f>[4]p51!B145</f>
        <v>335201099.99999994</v>
      </c>
    </row>
    <row r="146" spans="1:2" x14ac:dyDescent="0.2">
      <c r="A146" t="s">
        <v>315</v>
      </c>
      <c r="B146">
        <f>[4]p51!B146</f>
        <v>8488350</v>
      </c>
    </row>
    <row r="147" spans="1:2" x14ac:dyDescent="0.2">
      <c r="A147" t="s">
        <v>316</v>
      </c>
      <c r="B147">
        <f>[4]p51!B147</f>
        <v>8329050.0000000019</v>
      </c>
    </row>
    <row r="148" spans="1:2" x14ac:dyDescent="0.2">
      <c r="A148" t="s">
        <v>317</v>
      </c>
      <c r="B148">
        <f>[4]p51!B148</f>
        <v>2068080</v>
      </c>
    </row>
    <row r="149" spans="1:2" x14ac:dyDescent="0.2">
      <c r="A149" t="s">
        <v>318</v>
      </c>
      <c r="B149">
        <f>[4]p51!B149</f>
        <v>3308855</v>
      </c>
    </row>
    <row r="150" spans="1:2" x14ac:dyDescent="0.2">
      <c r="A150" t="s">
        <v>319</v>
      </c>
      <c r="B150">
        <f>[4]p51!B150</f>
        <v>7369208</v>
      </c>
    </row>
    <row r="151" spans="1:2" x14ac:dyDescent="0.2">
      <c r="A151" t="s">
        <v>320</v>
      </c>
      <c r="B151">
        <f>[4]p51!B151</f>
        <v>2562.3205636527568</v>
      </c>
    </row>
    <row r="152" spans="1:2" x14ac:dyDescent="0.2">
      <c r="A152" t="s">
        <v>321</v>
      </c>
      <c r="B152">
        <f>[4]p51!B152</f>
        <v>373.57635663467175</v>
      </c>
    </row>
    <row r="153" spans="1:2" x14ac:dyDescent="0.2">
      <c r="A153" t="s">
        <v>322</v>
      </c>
      <c r="B153">
        <f>[4]p51!B153</f>
        <v>203.82095392692383</v>
      </c>
    </row>
    <row r="154" spans="1:2" x14ac:dyDescent="0.2">
      <c r="A154" t="s">
        <v>323</v>
      </c>
      <c r="B154">
        <f>[4]p51!B154</f>
        <v>19.307577018719851</v>
      </c>
    </row>
    <row r="155" spans="1:2" x14ac:dyDescent="0.2">
      <c r="A155" t="s">
        <v>324</v>
      </c>
      <c r="B155">
        <f>[4]p51!B155</f>
        <v>22.765650514609973</v>
      </c>
    </row>
    <row r="156" spans="1:2" x14ac:dyDescent="0.2">
      <c r="A156" t="s">
        <v>325</v>
      </c>
      <c r="B156">
        <f>[4]p51!B156</f>
        <v>28.517279132417691</v>
      </c>
    </row>
    <row r="157" spans="1:2" x14ac:dyDescent="0.2">
      <c r="A157" t="s">
        <v>326</v>
      </c>
      <c r="B157">
        <f>[4]p51!B157</f>
        <v>17000016</v>
      </c>
    </row>
    <row r="158" spans="1:2" x14ac:dyDescent="0.2">
      <c r="A158" t="s">
        <v>327</v>
      </c>
      <c r="B158">
        <f>[4]p51!B158</f>
        <v>600006.19999999995</v>
      </c>
    </row>
    <row r="159" spans="1:2" x14ac:dyDescent="0.2">
      <c r="A159" t="s">
        <v>328</v>
      </c>
      <c r="B159">
        <f>[4]p51!B159</f>
        <v>599998</v>
      </c>
    </row>
    <row r="160" spans="1:2" x14ac:dyDescent="0.2">
      <c r="A160" t="s">
        <v>329</v>
      </c>
      <c r="B160">
        <f>[4]p51!B160</f>
        <v>279999.7</v>
      </c>
    </row>
    <row r="161" spans="1:2" x14ac:dyDescent="0.2">
      <c r="A161" t="s">
        <v>330</v>
      </c>
      <c r="B161">
        <f>[4]p51!B161</f>
        <v>399999.91</v>
      </c>
    </row>
    <row r="162" spans="1:2" x14ac:dyDescent="0.2">
      <c r="A162" t="s">
        <v>331</v>
      </c>
      <c r="B162">
        <f>[4]p51!B162</f>
        <v>1200000</v>
      </c>
    </row>
    <row r="163" spans="1:2" x14ac:dyDescent="0.2">
      <c r="A163" t="s">
        <v>332</v>
      </c>
      <c r="B163">
        <f>[4]p51!B163</f>
        <v>30168098.999999996</v>
      </c>
    </row>
    <row r="164" spans="1:2" x14ac:dyDescent="0.2">
      <c r="A164" t="s">
        <v>333</v>
      </c>
      <c r="B164">
        <f>[4]p51!B164</f>
        <v>0</v>
      </c>
    </row>
    <row r="165" spans="1:2" x14ac:dyDescent="0.2">
      <c r="A165" t="s">
        <v>334</v>
      </c>
      <c r="B165">
        <f>[4]p51!B165</f>
        <v>766272.6</v>
      </c>
    </row>
    <row r="166" spans="1:2" x14ac:dyDescent="0.2">
      <c r="A166" t="s">
        <v>335</v>
      </c>
      <c r="B166">
        <f>[4]p51!B166</f>
        <v>237829.2</v>
      </c>
    </row>
    <row r="167" spans="1:2" x14ac:dyDescent="0.2">
      <c r="A167" t="s">
        <v>336</v>
      </c>
      <c r="B167">
        <f>[4]p51!B167</f>
        <v>380518.32500000001</v>
      </c>
    </row>
    <row r="168" spans="1:2" x14ac:dyDescent="0.2">
      <c r="A168" t="s">
        <v>337</v>
      </c>
      <c r="B168">
        <f>[4]p51!B168</f>
        <v>0</v>
      </c>
    </row>
    <row r="169" spans="1:2" x14ac:dyDescent="0.2">
      <c r="A169" t="s">
        <v>338</v>
      </c>
      <c r="B169">
        <f>[4]p51!B169</f>
        <v>3</v>
      </c>
    </row>
    <row r="170" spans="1:2" x14ac:dyDescent="0.2">
      <c r="A170" t="s">
        <v>339</v>
      </c>
      <c r="B170">
        <f>[4]p51!B170</f>
        <v>6</v>
      </c>
    </row>
    <row r="171" spans="1:2" x14ac:dyDescent="0.2">
      <c r="A171" t="s">
        <v>340</v>
      </c>
      <c r="B171">
        <f>[4]p51!B171</f>
        <v>339661</v>
      </c>
    </row>
    <row r="172" spans="1:2" x14ac:dyDescent="0.2">
      <c r="A172" t="s">
        <v>341</v>
      </c>
      <c r="B172">
        <f>[4]p51!B172</f>
        <v>9465968.3000000007</v>
      </c>
    </row>
    <row r="173" spans="1:2" x14ac:dyDescent="0.2">
      <c r="A173" t="s">
        <v>342</v>
      </c>
      <c r="B173">
        <f>[4]p51!B173</f>
        <v>32534033.400000002</v>
      </c>
    </row>
    <row r="174" spans="1:2" x14ac:dyDescent="0.2">
      <c r="A174" t="s">
        <v>343</v>
      </c>
      <c r="B174">
        <f>[4]p51!B174</f>
        <v>384508</v>
      </c>
    </row>
    <row r="175" spans="1:2" x14ac:dyDescent="0.2">
      <c r="A175" t="s">
        <v>344</v>
      </c>
      <c r="B175">
        <f>[4]p51!B175</f>
        <v>9465968.3000000007</v>
      </c>
    </row>
    <row r="176" spans="1:2" x14ac:dyDescent="0.2">
      <c r="A176" t="s">
        <v>345</v>
      </c>
      <c r="B176">
        <f>[4]p51!B176</f>
        <v>37181409.049999997</v>
      </c>
    </row>
    <row r="177" spans="1:2" x14ac:dyDescent="0.2">
      <c r="A177" t="s">
        <v>346</v>
      </c>
      <c r="B177">
        <f>[4]p51!B177</f>
        <v>379701</v>
      </c>
    </row>
    <row r="178" spans="1:2" x14ac:dyDescent="0.2">
      <c r="A178" t="s">
        <v>347</v>
      </c>
      <c r="B178">
        <f>[4]p51!B178</f>
        <v>9315812.8928571437</v>
      </c>
    </row>
    <row r="179" spans="1:2" x14ac:dyDescent="0.2">
      <c r="A179" t="s">
        <v>348</v>
      </c>
      <c r="B179">
        <f>[4]p51!B179</f>
        <v>35668998</v>
      </c>
    </row>
    <row r="180" spans="1:2" x14ac:dyDescent="0.2">
      <c r="A180" t="s">
        <v>349</v>
      </c>
      <c r="B180">
        <f>[4]p51!B180</f>
        <v>331446</v>
      </c>
    </row>
    <row r="181" spans="1:2" x14ac:dyDescent="0.2">
      <c r="A181" t="s">
        <v>350</v>
      </c>
      <c r="B181">
        <f>[4]p51!B181</f>
        <v>1965384</v>
      </c>
    </row>
    <row r="182" spans="1:2" x14ac:dyDescent="0.2">
      <c r="A182" t="s">
        <v>351</v>
      </c>
      <c r="B182">
        <f>[4]p51!B182</f>
        <v>7034616</v>
      </c>
    </row>
    <row r="183" spans="1:2" x14ac:dyDescent="0.2">
      <c r="A183" t="s">
        <v>352</v>
      </c>
      <c r="B183">
        <f>[4]p51!B183</f>
        <v>375867</v>
      </c>
    </row>
    <row r="184" spans="1:2" x14ac:dyDescent="0.2">
      <c r="A184" t="s">
        <v>353</v>
      </c>
      <c r="B184">
        <f>[4]p51!B184</f>
        <v>1965384</v>
      </c>
    </row>
    <row r="185" spans="1:2" x14ac:dyDescent="0.2">
      <c r="A185" t="s">
        <v>354</v>
      </c>
      <c r="B185">
        <f>[4]p51!B185</f>
        <v>7975206</v>
      </c>
    </row>
    <row r="186" spans="1:2" x14ac:dyDescent="0.2">
      <c r="A186" t="s">
        <v>355</v>
      </c>
      <c r="B186">
        <f>[4]p51!B186</f>
        <v>371169</v>
      </c>
    </row>
    <row r="187" spans="1:2" x14ac:dyDescent="0.2">
      <c r="A187" t="s">
        <v>356</v>
      </c>
      <c r="B187">
        <f>[4]p51!B187</f>
        <v>1955988</v>
      </c>
    </row>
    <row r="188" spans="1:2" x14ac:dyDescent="0.2">
      <c r="A188" t="s">
        <v>357</v>
      </c>
      <c r="B188">
        <f>[4]p51!B188</f>
        <v>7853449</v>
      </c>
    </row>
    <row r="189" spans="1:2" x14ac:dyDescent="0.2">
      <c r="A189" t="s">
        <v>358</v>
      </c>
      <c r="B189">
        <f>[4]p51!B189</f>
        <v>0</v>
      </c>
    </row>
    <row r="190" spans="1:2" x14ac:dyDescent="0.2">
      <c r="A190" t="s">
        <v>359</v>
      </c>
      <c r="B190">
        <f>[4]p51!B190</f>
        <v>0</v>
      </c>
    </row>
    <row r="191" spans="1:2" x14ac:dyDescent="0.2">
      <c r="A191" t="s">
        <v>360</v>
      </c>
      <c r="B191">
        <f>[4]p51!B191</f>
        <v>0</v>
      </c>
    </row>
    <row r="192" spans="1:2" x14ac:dyDescent="0.2">
      <c r="A192" t="s">
        <v>361</v>
      </c>
      <c r="B192">
        <f>[4]p51!B192</f>
        <v>102887</v>
      </c>
    </row>
    <row r="193" spans="1:2" x14ac:dyDescent="0.2">
      <c r="A193" t="s">
        <v>362</v>
      </c>
      <c r="B193">
        <f>[4]p51!B193</f>
        <v>12722255</v>
      </c>
    </row>
    <row r="194" spans="1:2" x14ac:dyDescent="0.2">
      <c r="A194" t="s">
        <v>363</v>
      </c>
      <c r="B194">
        <f>[4]p51!B194</f>
        <v>123.65270578606317</v>
      </c>
    </row>
    <row r="195" spans="1:2" x14ac:dyDescent="0.2">
      <c r="A195" t="s">
        <v>364</v>
      </c>
      <c r="B195">
        <f>[4]p51!B195</f>
        <v>0</v>
      </c>
    </row>
    <row r="196" spans="1:2" x14ac:dyDescent="0.2">
      <c r="A196" t="s">
        <v>365</v>
      </c>
      <c r="B196">
        <f>[4]p51!B196</f>
        <v>0</v>
      </c>
    </row>
    <row r="197" spans="1:2" x14ac:dyDescent="0.2">
      <c r="A197" t="s">
        <v>366</v>
      </c>
      <c r="B197">
        <f>[4]p51!B197</f>
        <v>0</v>
      </c>
    </row>
    <row r="198" spans="1:2" x14ac:dyDescent="0.2">
      <c r="A198" t="s">
        <v>367</v>
      </c>
      <c r="B198">
        <f>[4]p51!B198</f>
        <v>0</v>
      </c>
    </row>
    <row r="199" spans="1:2" x14ac:dyDescent="0.2">
      <c r="A199" t="s">
        <v>368</v>
      </c>
      <c r="B199">
        <f>[4]p51!B199</f>
        <v>0</v>
      </c>
    </row>
    <row r="200" spans="1:2" x14ac:dyDescent="0.2">
      <c r="A200" t="s">
        <v>369</v>
      </c>
      <c r="B200">
        <f>[4]p51!B200</f>
        <v>0</v>
      </c>
    </row>
    <row r="201" spans="1:2" x14ac:dyDescent="0.2">
      <c r="A201" t="s">
        <v>370</v>
      </c>
      <c r="B201">
        <f>[4]p51!B201</f>
        <v>180768</v>
      </c>
    </row>
    <row r="202" spans="1:2" x14ac:dyDescent="0.2">
      <c r="A202" t="s">
        <v>371</v>
      </c>
      <c r="B202">
        <f>[4]p51!B202</f>
        <v>4908528</v>
      </c>
    </row>
    <row r="203" spans="1:2" x14ac:dyDescent="0.2">
      <c r="A203" t="s">
        <v>372</v>
      </c>
      <c r="B203">
        <f>[4]p51!B203</f>
        <v>27.153744501366738</v>
      </c>
    </row>
    <row r="204" spans="1:2" x14ac:dyDescent="0.2">
      <c r="A204" t="s">
        <v>373</v>
      </c>
      <c r="B204">
        <f>[4]p51!B204</f>
        <v>0</v>
      </c>
    </row>
    <row r="205" spans="1:2" x14ac:dyDescent="0.2">
      <c r="A205" t="s">
        <v>374</v>
      </c>
      <c r="B205">
        <f>[4]p51!B205</f>
        <v>0</v>
      </c>
    </row>
    <row r="206" spans="1:2" x14ac:dyDescent="0.2">
      <c r="A206" t="s">
        <v>375</v>
      </c>
      <c r="B206">
        <f>[4]p51!B206</f>
        <v>0</v>
      </c>
    </row>
    <row r="207" spans="1:2" x14ac:dyDescent="0.2">
      <c r="A207" t="s">
        <v>376</v>
      </c>
      <c r="B207">
        <f>[4]p51!B207</f>
        <v>210017</v>
      </c>
    </row>
    <row r="208" spans="1:2" x14ac:dyDescent="0.2">
      <c r="A208" t="s">
        <v>377</v>
      </c>
      <c r="B208">
        <f>[4]p51!B208</f>
        <v>392031</v>
      </c>
    </row>
    <row r="209" spans="1:2" x14ac:dyDescent="0.2">
      <c r="A209" t="s">
        <v>378</v>
      </c>
      <c r="B209">
        <f>[4]p51!B209</f>
        <v>0</v>
      </c>
    </row>
    <row r="210" spans="1:2" x14ac:dyDescent="0.2">
      <c r="A210" t="s">
        <v>379</v>
      </c>
      <c r="B210">
        <f>[4]p51!B210</f>
        <v>0</v>
      </c>
    </row>
    <row r="211" spans="1:2" x14ac:dyDescent="0.2">
      <c r="A211" t="s">
        <v>380</v>
      </c>
      <c r="B211">
        <f>[4]p51!B211</f>
        <v>669584.69999999995</v>
      </c>
    </row>
    <row r="212" spans="1:2" x14ac:dyDescent="0.2">
      <c r="A212" t="s">
        <v>381</v>
      </c>
      <c r="B212">
        <f>[4]p51!B212</f>
        <v>1330106</v>
      </c>
    </row>
    <row r="213" spans="1:2" x14ac:dyDescent="0.2">
      <c r="A213" t="s">
        <v>382</v>
      </c>
      <c r="B213">
        <f>[4]p51!B213</f>
        <v>36090034.318467446</v>
      </c>
    </row>
    <row r="214" spans="1:2" x14ac:dyDescent="0.2">
      <c r="A214" t="s">
        <v>137</v>
      </c>
      <c r="B214">
        <f>[4]p51!B214</f>
        <v>484400</v>
      </c>
    </row>
    <row r="215" spans="1:2" x14ac:dyDescent="0.2">
      <c r="A215" t="s">
        <v>383</v>
      </c>
      <c r="B215">
        <f>[4]p51!B215</f>
        <v>0</v>
      </c>
    </row>
    <row r="216" spans="1:2" x14ac:dyDescent="0.2">
      <c r="A216" t="s">
        <v>384</v>
      </c>
      <c r="B216">
        <f>[4]p51!B216</f>
        <v>36574434.318467446</v>
      </c>
    </row>
    <row r="217" spans="1:2" x14ac:dyDescent="0.2">
      <c r="A217" t="s">
        <v>385</v>
      </c>
      <c r="B217">
        <f>[4]p51!B217</f>
        <v>15404780</v>
      </c>
    </row>
    <row r="218" spans="1:2" x14ac:dyDescent="0.2">
      <c r="A218" t="s">
        <v>386</v>
      </c>
      <c r="B218">
        <f>[4]p51!B218</f>
        <v>1271632.7</v>
      </c>
    </row>
    <row r="219" spans="1:2" x14ac:dyDescent="0.2">
      <c r="A219" t="s">
        <v>387</v>
      </c>
      <c r="B219">
        <f>[4]p51!B219</f>
        <v>4406030</v>
      </c>
    </row>
    <row r="220" spans="1:2" x14ac:dyDescent="0.2">
      <c r="A220" t="s">
        <v>388</v>
      </c>
      <c r="B220">
        <f>[4]p51!B220</f>
        <v>848078</v>
      </c>
    </row>
    <row r="221" spans="1:2" x14ac:dyDescent="0.2">
      <c r="A221" t="s">
        <v>145</v>
      </c>
      <c r="B221">
        <f>[4]p51!B221</f>
        <v>4600000</v>
      </c>
    </row>
    <row r="222" spans="1:2" x14ac:dyDescent="0.2">
      <c r="A222" t="s">
        <v>146</v>
      </c>
      <c r="B222">
        <f>[4]p51!B222</f>
        <v>1004858</v>
      </c>
    </row>
    <row r="223" spans="1:2" x14ac:dyDescent="0.2">
      <c r="A223" t="s">
        <v>389</v>
      </c>
      <c r="B223">
        <f>[4]p51!B223</f>
        <v>170869</v>
      </c>
    </row>
    <row r="224" spans="1:2" x14ac:dyDescent="0.2">
      <c r="A224" t="s">
        <v>390</v>
      </c>
      <c r="B224">
        <f>[4]p51!B224</f>
        <v>0</v>
      </c>
    </row>
    <row r="225" spans="1:2" x14ac:dyDescent="0.2">
      <c r="A225" t="s">
        <v>391</v>
      </c>
      <c r="B225">
        <f>[4]p51!B225</f>
        <v>0</v>
      </c>
    </row>
    <row r="226" spans="1:2" x14ac:dyDescent="0.2">
      <c r="A226" t="s">
        <v>392</v>
      </c>
      <c r="B226">
        <f>[4]p51!B226</f>
        <v>2500000</v>
      </c>
    </row>
    <row r="227" spans="1:2" x14ac:dyDescent="0.2">
      <c r="A227" t="s">
        <v>152</v>
      </c>
      <c r="B227">
        <f>[4]p51!B227</f>
        <v>160000</v>
      </c>
    </row>
    <row r="228" spans="1:2" x14ac:dyDescent="0.2">
      <c r="A228" t="s">
        <v>393</v>
      </c>
      <c r="B228">
        <f>[4]p51!B228</f>
        <v>0</v>
      </c>
    </row>
    <row r="229" spans="1:2" x14ac:dyDescent="0.2">
      <c r="A229" t="s">
        <v>394</v>
      </c>
      <c r="B229">
        <f>[4]p51!B229</f>
        <v>243479</v>
      </c>
    </row>
    <row r="230" spans="1:2" x14ac:dyDescent="0.2">
      <c r="A230" t="s">
        <v>395</v>
      </c>
      <c r="B230">
        <f>[4]p51!B230</f>
        <v>2549803.5925137638</v>
      </c>
    </row>
    <row r="231" spans="1:2" x14ac:dyDescent="0.2">
      <c r="A231" t="s">
        <v>396</v>
      </c>
      <c r="B231">
        <f>[4]p51!B231</f>
        <v>33159530.292513762</v>
      </c>
    </row>
    <row r="232" spans="1:2" x14ac:dyDescent="0.2">
      <c r="A232" t="s">
        <v>397</v>
      </c>
      <c r="B232">
        <f>[4]p51!B232</f>
        <v>3414904.025953684</v>
      </c>
    </row>
    <row r="233" spans="1:2" x14ac:dyDescent="0.2">
      <c r="A233" t="s">
        <v>398</v>
      </c>
      <c r="B233">
        <f>[4]p51!B233</f>
        <v>1161067</v>
      </c>
    </row>
    <row r="234" spans="1:2" x14ac:dyDescent="0.2">
      <c r="A234" t="s">
        <v>243</v>
      </c>
      <c r="B234">
        <f>[4]p51!B234</f>
        <v>2253837.025953684</v>
      </c>
    </row>
    <row r="235" spans="1:2" x14ac:dyDescent="0.2">
      <c r="A235" t="s">
        <v>399</v>
      </c>
      <c r="B235">
        <f>[4]p51!B235</f>
        <v>6250000</v>
      </c>
    </row>
    <row r="236" spans="1:2" x14ac:dyDescent="0.2">
      <c r="A236" t="s">
        <v>400</v>
      </c>
      <c r="B236">
        <f>[4]p51!B236</f>
        <v>11666666.666666668</v>
      </c>
    </row>
    <row r="237" spans="1:2" x14ac:dyDescent="0.2">
      <c r="A237" t="s">
        <v>401</v>
      </c>
      <c r="B237">
        <f>[4]p51!B237</f>
        <v>10000000</v>
      </c>
    </row>
    <row r="238" spans="1:2" x14ac:dyDescent="0.2">
      <c r="A238" t="s">
        <v>402</v>
      </c>
      <c r="B238">
        <f>[4]p51!B238</f>
        <v>400</v>
      </c>
    </row>
    <row r="239" spans="1:2" x14ac:dyDescent="0.2">
      <c r="A239" t="s">
        <v>403</v>
      </c>
      <c r="B239">
        <f>[4]p51!B239</f>
        <v>300</v>
      </c>
    </row>
    <row r="240" spans="1:2" x14ac:dyDescent="0.2">
      <c r="A240" t="s">
        <v>404</v>
      </c>
      <c r="B240">
        <f>[4]p51!B240</f>
        <v>1000</v>
      </c>
    </row>
    <row r="241" spans="1:2" x14ac:dyDescent="0.2">
      <c r="A241" t="s">
        <v>405</v>
      </c>
      <c r="B241">
        <f>[4]p51!B241</f>
        <v>1.4</v>
      </c>
    </row>
    <row r="242" spans="1:2" x14ac:dyDescent="0.2">
      <c r="A242" t="s">
        <v>406</v>
      </c>
      <c r="B242">
        <f>[4]p51!B242</f>
        <v>2.66</v>
      </c>
    </row>
    <row r="243" spans="1:2" x14ac:dyDescent="0.2">
      <c r="A243" t="s">
        <v>407</v>
      </c>
      <c r="B243">
        <f>[4]p51!B243</f>
        <v>61445560</v>
      </c>
    </row>
    <row r="244" spans="1:2" x14ac:dyDescent="0.2">
      <c r="A244" t="s">
        <v>408</v>
      </c>
      <c r="B244">
        <f>[4]p51!B244</f>
        <v>22664094</v>
      </c>
    </row>
    <row r="245" spans="1:2" x14ac:dyDescent="0.2">
      <c r="A245" t="s">
        <v>409</v>
      </c>
      <c r="B245">
        <f>[4]p51!B245</f>
        <v>90000</v>
      </c>
    </row>
    <row r="246" spans="1:2" x14ac:dyDescent="0.2">
      <c r="A246" t="s">
        <v>410</v>
      </c>
      <c r="B246">
        <f>[4]p51!B246</f>
        <v>0</v>
      </c>
    </row>
    <row r="247" spans="1:2" x14ac:dyDescent="0.2">
      <c r="A247" t="s">
        <v>411</v>
      </c>
      <c r="B247">
        <f>[4]p51!B247</f>
        <v>6.1</v>
      </c>
    </row>
    <row r="248" spans="1:2" x14ac:dyDescent="0.2">
      <c r="A248" t="s">
        <v>412</v>
      </c>
      <c r="B248">
        <f>[4]p51!B248</f>
        <v>6.1</v>
      </c>
    </row>
    <row r="249" spans="1:2" x14ac:dyDescent="0.2">
      <c r="A249" t="s">
        <v>413</v>
      </c>
      <c r="B249">
        <f>[4]p51!B249</f>
        <v>0</v>
      </c>
    </row>
    <row r="250" spans="1:2" x14ac:dyDescent="0.2">
      <c r="A250" t="s">
        <v>414</v>
      </c>
      <c r="B250">
        <f>[4]p51!B250</f>
        <v>0</v>
      </c>
    </row>
    <row r="251" spans="1:2" x14ac:dyDescent="0.2">
      <c r="A251" t="s">
        <v>415</v>
      </c>
      <c r="B251">
        <f>[4]p51!B251</f>
        <v>0</v>
      </c>
    </row>
    <row r="252" spans="1:2" x14ac:dyDescent="0.2">
      <c r="A252" t="s">
        <v>416</v>
      </c>
      <c r="B252">
        <f>[4]p51!B252</f>
        <v>0</v>
      </c>
    </row>
    <row r="253" spans="1:2" x14ac:dyDescent="0.2">
      <c r="A253" t="s">
        <v>417</v>
      </c>
      <c r="B253">
        <f>[4]p51!B253</f>
        <v>0</v>
      </c>
    </row>
    <row r="254" spans="1:2" x14ac:dyDescent="0.2">
      <c r="A254" t="s">
        <v>418</v>
      </c>
      <c r="B254">
        <f>[4]p51!B254</f>
        <v>0</v>
      </c>
    </row>
    <row r="255" spans="1:2" x14ac:dyDescent="0.2">
      <c r="A255" t="s">
        <v>419</v>
      </c>
      <c r="B255">
        <f>[4]p51!B255</f>
        <v>0</v>
      </c>
    </row>
    <row r="256" spans="1:2" x14ac:dyDescent="0.2">
      <c r="A256" t="s">
        <v>420</v>
      </c>
      <c r="B256">
        <f>[4]p51!B256</f>
        <v>0</v>
      </c>
    </row>
    <row r="257" spans="1:2" x14ac:dyDescent="0.2">
      <c r="A257" t="s">
        <v>421</v>
      </c>
      <c r="B257">
        <f>[4]p51!B257</f>
        <v>0</v>
      </c>
    </row>
    <row r="258" spans="1:2" x14ac:dyDescent="0.2">
      <c r="A258" t="s">
        <v>422</v>
      </c>
      <c r="B258">
        <f>[4]p51!B258</f>
        <v>0</v>
      </c>
    </row>
    <row r="259" spans="1:2" x14ac:dyDescent="0.2">
      <c r="A259" t="s">
        <v>423</v>
      </c>
      <c r="B259">
        <f>[4]p51!B259</f>
        <v>5</v>
      </c>
    </row>
    <row r="260" spans="1:2" x14ac:dyDescent="0.2">
      <c r="A260" t="s">
        <v>1065</v>
      </c>
      <c r="B260">
        <f>[4]p51!B260</f>
        <v>13.814661753203024</v>
      </c>
    </row>
    <row r="261" spans="1:2" x14ac:dyDescent="0.2">
      <c r="A261" t="s">
        <v>1066</v>
      </c>
      <c r="B261">
        <f>[4]p51!B261</f>
        <v>21.158687821450606</v>
      </c>
    </row>
    <row r="262" spans="1:2" x14ac:dyDescent="0.2">
      <c r="A262" t="s">
        <v>227</v>
      </c>
      <c r="B262">
        <f>[4]p51!B262</f>
        <v>88</v>
      </c>
    </row>
    <row r="263" spans="1:2" x14ac:dyDescent="0.2">
      <c r="A263" t="s">
        <v>228</v>
      </c>
      <c r="B263">
        <f>[4]p51!B263</f>
        <v>90</v>
      </c>
    </row>
    <row r="264" spans="1:2" x14ac:dyDescent="0.2">
      <c r="A264" t="s">
        <v>346</v>
      </c>
      <c r="B264">
        <f>[4]p51!B264</f>
        <v>379701</v>
      </c>
    </row>
    <row r="265" spans="1:2" x14ac:dyDescent="0.2">
      <c r="A265" t="s">
        <v>355</v>
      </c>
      <c r="B265">
        <f>[4]p51!B265</f>
        <v>371169</v>
      </c>
    </row>
    <row r="266" spans="1:2" x14ac:dyDescent="0.2">
      <c r="A266" t="s">
        <v>338</v>
      </c>
      <c r="B266">
        <f>[4]p51!B266</f>
        <v>3</v>
      </c>
    </row>
    <row r="267" spans="1:2" x14ac:dyDescent="0.2">
      <c r="A267" t="s">
        <v>339</v>
      </c>
      <c r="B267">
        <f>[4]p51!B267</f>
        <v>6</v>
      </c>
    </row>
    <row r="268" spans="1:2" x14ac:dyDescent="0.2">
      <c r="A268" t="s">
        <v>1067</v>
      </c>
      <c r="B268">
        <f>[4]p51!B268</f>
        <v>911282.4</v>
      </c>
    </row>
    <row r="269" spans="1:2" x14ac:dyDescent="0.2">
      <c r="A269" t="s">
        <v>1068</v>
      </c>
      <c r="B269">
        <f>[4]p51!B269</f>
        <v>1113507</v>
      </c>
    </row>
    <row r="270" spans="1:2" x14ac:dyDescent="0.2">
      <c r="A270" t="s">
        <v>1069</v>
      </c>
      <c r="B270">
        <f>[4]p51!B270</f>
        <v>1560833.6106265248</v>
      </c>
    </row>
    <row r="271" spans="1:2" x14ac:dyDescent="0.2">
      <c r="A271" t="s">
        <v>1070</v>
      </c>
      <c r="B271">
        <f>[4]p51!B271</f>
        <v>0.70272027999545028</v>
      </c>
    </row>
    <row r="272" spans="1:2" x14ac:dyDescent="0.2">
      <c r="A272" t="s">
        <v>1071</v>
      </c>
      <c r="B272">
        <f>[4]p51!B272</f>
        <v>0.68579050612608949</v>
      </c>
    </row>
    <row r="273" spans="1:2" x14ac:dyDescent="0.2">
      <c r="A273" t="s">
        <v>1072</v>
      </c>
      <c r="B273">
        <f>[4]p51!B273</f>
        <v>0.67116587777213776</v>
      </c>
    </row>
    <row r="274" spans="1:2" x14ac:dyDescent="0.2">
      <c r="A274" t="s">
        <v>1073</v>
      </c>
      <c r="B274">
        <f>[4]p51!B274</f>
        <v>0.56980899220226056</v>
      </c>
    </row>
    <row r="275" spans="1:2" x14ac:dyDescent="0.2">
      <c r="A275" t="s">
        <v>1087</v>
      </c>
      <c r="B275">
        <f>[4]p51!B275</f>
        <v>0.66791615617146971</v>
      </c>
    </row>
    <row r="276" spans="1:2" x14ac:dyDescent="0.2">
      <c r="A276" t="s">
        <v>1088</v>
      </c>
      <c r="B276">
        <f>[4]p51!B276</f>
        <v>0.56763371986502686</v>
      </c>
    </row>
    <row r="277" spans="1:2" x14ac:dyDescent="0.2">
      <c r="A277" t="s">
        <v>1091</v>
      </c>
      <c r="B277">
        <f>[4]p51!B277</f>
        <v>3155181.025953684</v>
      </c>
    </row>
    <row r="278" spans="1:2" x14ac:dyDescent="0.2">
      <c r="A278" t="s">
        <v>1092</v>
      </c>
      <c r="B278">
        <f>[4]p51!B278</f>
        <v>1.2623032799467433</v>
      </c>
    </row>
    <row r="279" spans="1:2" x14ac:dyDescent="0.2">
      <c r="A279" t="s">
        <v>1093</v>
      </c>
      <c r="B279">
        <f>[4]p51!B279</f>
        <v>0.55797261628708728</v>
      </c>
    </row>
    <row r="280" spans="1:2" x14ac:dyDescent="0.2">
      <c r="A280" t="s">
        <v>1094</v>
      </c>
      <c r="B280">
        <f>[4]p51!B280</f>
        <v>0.44202738371291267</v>
      </c>
    </row>
    <row r="281" spans="1:2" x14ac:dyDescent="0.2">
      <c r="A281" t="s">
        <v>1099</v>
      </c>
      <c r="B281">
        <f>[4]p51!B281</f>
        <v>7.0223999999999995E-2</v>
      </c>
    </row>
    <row r="282" spans="1:2" x14ac:dyDescent="0.2">
      <c r="A282" t="s">
        <v>1100</v>
      </c>
      <c r="B282">
        <f>[4]p51!B282</f>
        <v>0.11893454919920116</v>
      </c>
    </row>
    <row r="283" spans="1:2" x14ac:dyDescent="0.2">
      <c r="A283" t="s">
        <v>1095</v>
      </c>
      <c r="B283">
        <f>[4]p51!B283</f>
        <v>38781466</v>
      </c>
    </row>
    <row r="284" spans="1:2" x14ac:dyDescent="0.2">
      <c r="A284" t="s">
        <v>1096</v>
      </c>
      <c r="B284">
        <f>[4]p51!B284</f>
        <v>30722780.029246375</v>
      </c>
    </row>
    <row r="285" spans="1:2" x14ac:dyDescent="0.2">
      <c r="A285" t="s">
        <v>1097</v>
      </c>
      <c r="B285">
        <f>[4]p51!B285</f>
        <v>1594347.4153271592</v>
      </c>
    </row>
    <row r="286" spans="1:2" x14ac:dyDescent="0.2">
      <c r="A286" t="s">
        <v>1101</v>
      </c>
      <c r="B286">
        <f>[4]p51!B286</f>
        <v>2000000</v>
      </c>
    </row>
    <row r="287" spans="1:2" x14ac:dyDescent="0.2">
      <c r="A287" t="s">
        <v>1102</v>
      </c>
      <c r="B287">
        <f>[4]p51!B287</f>
        <v>0</v>
      </c>
    </row>
    <row r="288" spans="1:2" x14ac:dyDescent="0.2">
      <c r="A288" t="s">
        <v>1103</v>
      </c>
      <c r="B288">
        <f>[4]p51!B288</f>
        <v>0</v>
      </c>
    </row>
    <row r="289" spans="1:2" x14ac:dyDescent="0.2">
      <c r="A289" t="s">
        <v>1069</v>
      </c>
      <c r="B289">
        <f>[4]p51!B289</f>
        <v>1560833.6106265248</v>
      </c>
    </row>
    <row r="290" spans="1:2" x14ac:dyDescent="0.2">
      <c r="A290" t="s">
        <v>508</v>
      </c>
      <c r="B290">
        <f>[4]p51!B290</f>
        <v>9.1755396621741994E-2</v>
      </c>
    </row>
    <row r="291" spans="1:2" x14ac:dyDescent="0.2">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1206</v>
      </c>
    </row>
    <row r="2" spans="1:11" x14ac:dyDescent="0.2">
      <c r="A2">
        <v>52</v>
      </c>
      <c r="B2" t="s">
        <v>176</v>
      </c>
      <c r="C2" t="s">
        <v>177</v>
      </c>
      <c r="D2" t="s">
        <v>178</v>
      </c>
      <c r="E2" t="s">
        <v>8</v>
      </c>
      <c r="F2" t="s">
        <v>179</v>
      </c>
      <c r="G2" t="s">
        <v>10</v>
      </c>
      <c r="H2" t="s">
        <v>180</v>
      </c>
    </row>
    <row r="3" spans="1:11" x14ac:dyDescent="0.2">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
      <c r="A5" t="s">
        <v>183</v>
      </c>
      <c r="B5">
        <f>[4]p52!B5</f>
        <v>0</v>
      </c>
      <c r="C5">
        <f>[4]p52!C5</f>
        <v>0</v>
      </c>
      <c r="D5">
        <f>[4]p52!D5</f>
        <v>110100</v>
      </c>
      <c r="E5">
        <f>[4]p52!E5</f>
        <v>0</v>
      </c>
      <c r="F5">
        <f>[4]p52!F5</f>
        <v>0</v>
      </c>
      <c r="G5">
        <f>[4]p52!G5</f>
        <v>0</v>
      </c>
      <c r="H5">
        <f>[4]p52!H5</f>
        <v>0</v>
      </c>
      <c r="I5">
        <f>[4]p52!I5</f>
        <v>0</v>
      </c>
      <c r="J5">
        <f>[4]p52!J5</f>
        <v>0</v>
      </c>
      <c r="K5">
        <f>[4]p52!K5</f>
        <v>0</v>
      </c>
    </row>
    <row r="6" spans="1:11" x14ac:dyDescent="0.2">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
      <c r="A7" t="s">
        <v>185</v>
      </c>
      <c r="B7">
        <f>[4]p52!B7</f>
        <v>0</v>
      </c>
      <c r="C7">
        <f>[4]p52!C7</f>
        <v>0</v>
      </c>
      <c r="D7">
        <f>[4]p52!D7</f>
        <v>1686431</v>
      </c>
      <c r="E7">
        <f>[4]p52!E7</f>
        <v>0</v>
      </c>
      <c r="F7">
        <f>[4]p52!F7</f>
        <v>0</v>
      </c>
      <c r="G7">
        <f>[4]p52!G7</f>
        <v>0</v>
      </c>
      <c r="H7">
        <f>[4]p52!H7</f>
        <v>0</v>
      </c>
      <c r="I7">
        <f>[4]p52!I7</f>
        <v>0</v>
      </c>
      <c r="J7">
        <f>[4]p52!J7</f>
        <v>0</v>
      </c>
      <c r="K7">
        <f>[4]p52!K7</f>
        <v>0</v>
      </c>
    </row>
    <row r="8" spans="1:11" x14ac:dyDescent="0.2">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2">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2">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2">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2">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2">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2">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2">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2">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2">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2">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2">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2">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2">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2">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2">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2">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2">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2">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5" thickBot="1" x14ac:dyDescent="0.25">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x14ac:dyDescent="0.2">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2">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x14ac:dyDescent="0.2">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x14ac:dyDescent="0.2">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x14ac:dyDescent="0.2">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x14ac:dyDescent="0.2">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x14ac:dyDescent="0.2">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x14ac:dyDescent="0.2">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2">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2">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2">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2">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
      <c r="A76" t="s">
        <v>437</v>
      </c>
      <c r="B76">
        <f>[4]p52!B76</f>
        <v>0</v>
      </c>
      <c r="C76">
        <f>[4]p52!C76</f>
        <v>0</v>
      </c>
      <c r="D76">
        <f>[4]p52!D76</f>
        <v>0</v>
      </c>
      <c r="E76">
        <f>[4]p52!E76</f>
        <v>0</v>
      </c>
      <c r="F76">
        <f>[4]p52!F76</f>
        <v>0</v>
      </c>
      <c r="G76">
        <f>[4]p52!G76</f>
        <v>0</v>
      </c>
      <c r="H76">
        <f>[4]p52!H76</f>
        <v>0</v>
      </c>
      <c r="I76">
        <f>[4]p52!I76</f>
        <v>0</v>
      </c>
      <c r="J76">
        <f>[4]p52!J76</f>
        <v>0</v>
      </c>
      <c r="K76">
        <f>[4]p52!K76</f>
        <v>0</v>
      </c>
    </row>
    <row r="77" spans="1:13" ht="13.5" thickBot="1" x14ac:dyDescent="0.25">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2">
      <c r="A78" t="s">
        <v>247</v>
      </c>
      <c r="B78">
        <f>[4]p52!B78</f>
        <v>1</v>
      </c>
    </row>
    <row r="79" spans="1:13" x14ac:dyDescent="0.2">
      <c r="A79" t="s">
        <v>248</v>
      </c>
      <c r="B79">
        <f>[4]p52!B79</f>
        <v>90000</v>
      </c>
    </row>
    <row r="80" spans="1:13" x14ac:dyDescent="0.2">
      <c r="A80" t="s">
        <v>249</v>
      </c>
      <c r="B80">
        <f>[4]p52!B80</f>
        <v>90000</v>
      </c>
    </row>
    <row r="81" spans="1:2" x14ac:dyDescent="0.2">
      <c r="A81" t="s">
        <v>250</v>
      </c>
      <c r="B81">
        <f>[4]p52!B81</f>
        <v>0</v>
      </c>
    </row>
    <row r="82" spans="1:2" x14ac:dyDescent="0.2">
      <c r="A82" t="s">
        <v>251</v>
      </c>
      <c r="B82">
        <f>[4]p52!B82</f>
        <v>0</v>
      </c>
    </row>
    <row r="83" spans="1:2" x14ac:dyDescent="0.2">
      <c r="A83" t="s">
        <v>252</v>
      </c>
      <c r="B83">
        <f>[4]p52!B83</f>
        <v>0</v>
      </c>
    </row>
    <row r="84" spans="1:2" x14ac:dyDescent="0.2">
      <c r="A84" t="s">
        <v>253</v>
      </c>
      <c r="B84">
        <f>[4]p52!B84</f>
        <v>0</v>
      </c>
    </row>
    <row r="85" spans="1:2" x14ac:dyDescent="0.2">
      <c r="A85" t="s">
        <v>254</v>
      </c>
      <c r="B85">
        <f>[4]p52!B85</f>
        <v>65222</v>
      </c>
    </row>
    <row r="86" spans="1:2" x14ac:dyDescent="0.2">
      <c r="A86" t="s">
        <v>255</v>
      </c>
      <c r="B86">
        <f>[4]p52!B86</f>
        <v>34816</v>
      </c>
    </row>
    <row r="87" spans="1:2" x14ac:dyDescent="0.2">
      <c r="A87" t="s">
        <v>256</v>
      </c>
      <c r="B87">
        <f>[4]p52!B87</f>
        <v>23002</v>
      </c>
    </row>
    <row r="88" spans="1:2" x14ac:dyDescent="0.2">
      <c r="A88" t="s">
        <v>257</v>
      </c>
      <c r="B88">
        <f>[4]p52!B88</f>
        <v>52330</v>
      </c>
    </row>
    <row r="89" spans="1:2" x14ac:dyDescent="0.2">
      <c r="A89" t="s">
        <v>258</v>
      </c>
      <c r="B89">
        <f>[4]p52!B89</f>
        <v>55175</v>
      </c>
    </row>
    <row r="90" spans="1:2" x14ac:dyDescent="0.2">
      <c r="A90" t="s">
        <v>259</v>
      </c>
      <c r="B90">
        <f>[4]p52!B90</f>
        <v>134119</v>
      </c>
    </row>
    <row r="91" spans="1:2" x14ac:dyDescent="0.2">
      <c r="A91" t="s">
        <v>260</v>
      </c>
      <c r="B91">
        <f>[4]p52!B91</f>
        <v>65222</v>
      </c>
    </row>
    <row r="92" spans="1:2" x14ac:dyDescent="0.2">
      <c r="A92" t="s">
        <v>261</v>
      </c>
      <c r="B92">
        <f>[4]p52!B92</f>
        <v>34816</v>
      </c>
    </row>
    <row r="93" spans="1:2" x14ac:dyDescent="0.2">
      <c r="A93" t="s">
        <v>262</v>
      </c>
      <c r="B93">
        <f>[4]p52!B93</f>
        <v>23002</v>
      </c>
    </row>
    <row r="94" spans="1:2" x14ac:dyDescent="0.2">
      <c r="A94" t="s">
        <v>263</v>
      </c>
      <c r="B94">
        <f>[4]p52!B94</f>
        <v>52330</v>
      </c>
    </row>
    <row r="95" spans="1:2" x14ac:dyDescent="0.2">
      <c r="A95" t="s">
        <v>264</v>
      </c>
      <c r="B95">
        <f>[4]p52!B95</f>
        <v>55175</v>
      </c>
    </row>
    <row r="96" spans="1:2" x14ac:dyDescent="0.2">
      <c r="A96" t="s">
        <v>265</v>
      </c>
      <c r="B96">
        <f>[4]p52!B96</f>
        <v>134119</v>
      </c>
    </row>
    <row r="97" spans="1:2" x14ac:dyDescent="0.2">
      <c r="A97" t="s">
        <v>266</v>
      </c>
      <c r="B97">
        <f>[4]p52!B97</f>
        <v>0</v>
      </c>
    </row>
    <row r="98" spans="1:2" x14ac:dyDescent="0.2">
      <c r="A98" t="s">
        <v>267</v>
      </c>
      <c r="B98">
        <f>[4]p52!B98</f>
        <v>0</v>
      </c>
    </row>
    <row r="99" spans="1:2" x14ac:dyDescent="0.2">
      <c r="A99" t="s">
        <v>268</v>
      </c>
      <c r="B99">
        <f>[4]p52!B99</f>
        <v>0</v>
      </c>
    </row>
    <row r="100" spans="1:2" x14ac:dyDescent="0.2">
      <c r="A100" t="s">
        <v>269</v>
      </c>
      <c r="B100">
        <f>[4]p52!B100</f>
        <v>0</v>
      </c>
    </row>
    <row r="101" spans="1:2" x14ac:dyDescent="0.2">
      <c r="A101" t="s">
        <v>270</v>
      </c>
      <c r="B101">
        <f>[4]p52!B101</f>
        <v>0</v>
      </c>
    </row>
    <row r="102" spans="1:2" x14ac:dyDescent="0.2">
      <c r="A102" t="s">
        <v>271</v>
      </c>
      <c r="B102">
        <f>[4]p52!B102</f>
        <v>0</v>
      </c>
    </row>
    <row r="103" spans="1:2" x14ac:dyDescent="0.2">
      <c r="A103" t="s">
        <v>272</v>
      </c>
      <c r="B103">
        <f>[4]p52!B103</f>
        <v>260888000.00000003</v>
      </c>
    </row>
    <row r="104" spans="1:2" x14ac:dyDescent="0.2">
      <c r="A104" t="s">
        <v>273</v>
      </c>
      <c r="B104">
        <f>[4]p52!B104</f>
        <v>12533760</v>
      </c>
    </row>
    <row r="105" spans="1:2" x14ac:dyDescent="0.2">
      <c r="A105" t="s">
        <v>274</v>
      </c>
      <c r="B105">
        <f>[4]p52!B105</f>
        <v>7820680</v>
      </c>
    </row>
    <row r="106" spans="1:2" x14ac:dyDescent="0.2">
      <c r="A106" t="s">
        <v>275</v>
      </c>
      <c r="B106">
        <f>[4]p52!B106</f>
        <v>1569900</v>
      </c>
    </row>
    <row r="107" spans="1:2" x14ac:dyDescent="0.2">
      <c r="A107" t="s">
        <v>276</v>
      </c>
      <c r="B107">
        <f>[4]p52!B107</f>
        <v>2593225</v>
      </c>
    </row>
    <row r="108" spans="1:2" x14ac:dyDescent="0.2">
      <c r="A108" t="s">
        <v>277</v>
      </c>
      <c r="B108">
        <f>[4]p52!B108</f>
        <v>5767117</v>
      </c>
    </row>
    <row r="109" spans="1:2" x14ac:dyDescent="0.2">
      <c r="A109" t="s">
        <v>278</v>
      </c>
      <c r="B109">
        <f>[4]p52!B109</f>
        <v>1681.3552337386102</v>
      </c>
    </row>
    <row r="110" spans="1:2" x14ac:dyDescent="0.2">
      <c r="A110" t="s">
        <v>279</v>
      </c>
      <c r="B110">
        <f>[4]p52!B110</f>
        <v>261.19121391687565</v>
      </c>
    </row>
    <row r="111" spans="1:2" x14ac:dyDescent="0.2">
      <c r="A111" t="s">
        <v>280</v>
      </c>
      <c r="B111">
        <f>[4]p52!B111</f>
        <v>132.24142287831765</v>
      </c>
    </row>
    <row r="112" spans="1:2" x14ac:dyDescent="0.2">
      <c r="A112" t="s">
        <v>281</v>
      </c>
      <c r="B112">
        <f>[4]p52!B112</f>
        <v>13.059393332638974</v>
      </c>
    </row>
    <row r="113" spans="1:2" x14ac:dyDescent="0.2">
      <c r="A113" t="s">
        <v>282</v>
      </c>
      <c r="B113">
        <f>[4]p52!B113</f>
        <v>15.398389153410134</v>
      </c>
    </row>
    <row r="114" spans="1:2" x14ac:dyDescent="0.2">
      <c r="A114" t="s">
        <v>283</v>
      </c>
      <c r="B114">
        <f>[4]p52!B114</f>
        <v>19.491631839759663</v>
      </c>
    </row>
    <row r="115" spans="1:2" x14ac:dyDescent="0.2">
      <c r="A115" t="s">
        <v>284</v>
      </c>
      <c r="B115">
        <f>[4]p52!B115</f>
        <v>11999959</v>
      </c>
    </row>
    <row r="116" spans="1:2" x14ac:dyDescent="0.2">
      <c r="A116" t="s">
        <v>285</v>
      </c>
      <c r="B116">
        <f>[4]p52!B116</f>
        <v>650000</v>
      </c>
    </row>
    <row r="117" spans="1:2" x14ac:dyDescent="0.2">
      <c r="A117" t="s">
        <v>286</v>
      </c>
      <c r="B117">
        <f>[4]p52!B117</f>
        <v>649999</v>
      </c>
    </row>
    <row r="118" spans="1:2" x14ac:dyDescent="0.2">
      <c r="A118" t="s">
        <v>287</v>
      </c>
      <c r="B118">
        <f>[4]p52!B118</f>
        <v>199999.69</v>
      </c>
    </row>
    <row r="119" spans="1:2" x14ac:dyDescent="0.2">
      <c r="A119" t="s">
        <v>288</v>
      </c>
      <c r="B119">
        <f>[4]p52!B119</f>
        <v>300000.13</v>
      </c>
    </row>
    <row r="120" spans="1:2" x14ac:dyDescent="0.2">
      <c r="A120" t="s">
        <v>289</v>
      </c>
      <c r="B120">
        <f>[4]p52!B120</f>
        <v>1000000</v>
      </c>
    </row>
    <row r="121" spans="1:2" x14ac:dyDescent="0.2">
      <c r="A121" t="s">
        <v>290</v>
      </c>
      <c r="B121">
        <f>[4]p52!B121</f>
        <v>23479920</v>
      </c>
    </row>
    <row r="122" spans="1:2" x14ac:dyDescent="0.2">
      <c r="A122" t="s">
        <v>291</v>
      </c>
      <c r="B122">
        <f>[4]p52!B122</f>
        <v>864829.43999999994</v>
      </c>
    </row>
    <row r="123" spans="1:2" x14ac:dyDescent="0.2">
      <c r="A123" t="s">
        <v>292</v>
      </c>
      <c r="B123">
        <f>[4]p52!B123</f>
        <v>0</v>
      </c>
    </row>
    <row r="124" spans="1:2" x14ac:dyDescent="0.2">
      <c r="A124" t="s">
        <v>293</v>
      </c>
      <c r="B124">
        <f>[4]p52!B124</f>
        <v>180538.5</v>
      </c>
    </row>
    <row r="125" spans="1:2" x14ac:dyDescent="0.2">
      <c r="A125" t="s">
        <v>294</v>
      </c>
      <c r="B125">
        <f>[4]p52!B125</f>
        <v>298220.875</v>
      </c>
    </row>
    <row r="126" spans="1:2" x14ac:dyDescent="0.2">
      <c r="A126" t="s">
        <v>295</v>
      </c>
      <c r="B126">
        <f>[4]p52!B126</f>
        <v>331609.22750000004</v>
      </c>
    </row>
    <row r="127" spans="1:2" x14ac:dyDescent="0.2">
      <c r="A127" t="s">
        <v>296</v>
      </c>
      <c r="B127">
        <f>[4]p52!B127</f>
        <v>58385</v>
      </c>
    </row>
    <row r="128" spans="1:2" x14ac:dyDescent="0.2">
      <c r="A128" t="s">
        <v>297</v>
      </c>
      <c r="B128">
        <f>[4]p52!B128</f>
        <v>19659</v>
      </c>
    </row>
    <row r="129" spans="1:2" x14ac:dyDescent="0.2">
      <c r="A129" t="s">
        <v>298</v>
      </c>
      <c r="B129">
        <f>[4]p52!B129</f>
        <v>19339</v>
      </c>
    </row>
    <row r="130" spans="1:2" x14ac:dyDescent="0.2">
      <c r="A130" t="s">
        <v>299</v>
      </c>
      <c r="B130">
        <f>[4]p52!B130</f>
        <v>53869</v>
      </c>
    </row>
    <row r="131" spans="1:2" x14ac:dyDescent="0.2">
      <c r="A131" t="s">
        <v>300</v>
      </c>
      <c r="B131">
        <f>[4]p52!B131</f>
        <v>62989</v>
      </c>
    </row>
    <row r="132" spans="1:2" x14ac:dyDescent="0.2">
      <c r="A132" t="s">
        <v>301</v>
      </c>
      <c r="B132">
        <f>[4]p52!B132</f>
        <v>138533</v>
      </c>
    </row>
    <row r="133" spans="1:2" x14ac:dyDescent="0.2">
      <c r="A133" t="s">
        <v>302</v>
      </c>
      <c r="B133">
        <f>[4]p52!B133</f>
        <v>58385</v>
      </c>
    </row>
    <row r="134" spans="1:2" x14ac:dyDescent="0.2">
      <c r="A134" t="s">
        <v>303</v>
      </c>
      <c r="B134">
        <f>[4]p52!B134</f>
        <v>19659</v>
      </c>
    </row>
    <row r="135" spans="1:2" x14ac:dyDescent="0.2">
      <c r="A135" t="s">
        <v>304</v>
      </c>
      <c r="B135">
        <f>[4]p52!B135</f>
        <v>19339</v>
      </c>
    </row>
    <row r="136" spans="1:2" x14ac:dyDescent="0.2">
      <c r="A136" t="s">
        <v>305</v>
      </c>
      <c r="B136">
        <f>[4]p52!B136</f>
        <v>53869</v>
      </c>
    </row>
    <row r="137" spans="1:2" x14ac:dyDescent="0.2">
      <c r="A137" t="s">
        <v>306</v>
      </c>
      <c r="B137">
        <f>[4]p52!B137</f>
        <v>62989</v>
      </c>
    </row>
    <row r="138" spans="1:2" x14ac:dyDescent="0.2">
      <c r="A138" t="s">
        <v>307</v>
      </c>
      <c r="B138">
        <f>[4]p52!B138</f>
        <v>138533</v>
      </c>
    </row>
    <row r="139" spans="1:2" x14ac:dyDescent="0.2">
      <c r="A139" t="s">
        <v>308</v>
      </c>
      <c r="B139">
        <f>[4]p52!B139</f>
        <v>0</v>
      </c>
    </row>
    <row r="140" spans="1:2" x14ac:dyDescent="0.2">
      <c r="A140" t="s">
        <v>309</v>
      </c>
      <c r="B140">
        <f>[4]p52!B140</f>
        <v>0</v>
      </c>
    </row>
    <row r="141" spans="1:2" x14ac:dyDescent="0.2">
      <c r="A141" t="s">
        <v>310</v>
      </c>
      <c r="B141">
        <f>[4]p52!B141</f>
        <v>0</v>
      </c>
    </row>
    <row r="142" spans="1:2" x14ac:dyDescent="0.2">
      <c r="A142" t="s">
        <v>311</v>
      </c>
      <c r="B142">
        <f>[4]p52!B142</f>
        <v>0</v>
      </c>
    </row>
    <row r="143" spans="1:2" x14ac:dyDescent="0.2">
      <c r="A143" t="s">
        <v>312</v>
      </c>
      <c r="B143">
        <f>[4]p52!B143</f>
        <v>0</v>
      </c>
    </row>
    <row r="144" spans="1:2" x14ac:dyDescent="0.2">
      <c r="A144" t="s">
        <v>313</v>
      </c>
      <c r="B144">
        <f>[4]p52!B144</f>
        <v>0</v>
      </c>
    </row>
    <row r="145" spans="1:2" x14ac:dyDescent="0.2">
      <c r="A145" t="s">
        <v>314</v>
      </c>
      <c r="B145">
        <f>[4]p52!B145</f>
        <v>356148500</v>
      </c>
    </row>
    <row r="146" spans="1:2" x14ac:dyDescent="0.2">
      <c r="A146" t="s">
        <v>315</v>
      </c>
      <c r="B146">
        <f>[4]p52!B146</f>
        <v>8846550</v>
      </c>
    </row>
    <row r="147" spans="1:2" x14ac:dyDescent="0.2">
      <c r="A147" t="s">
        <v>316</v>
      </c>
      <c r="B147">
        <f>[4]p52!B147</f>
        <v>8702550</v>
      </c>
    </row>
    <row r="148" spans="1:2" x14ac:dyDescent="0.2">
      <c r="A148" t="s">
        <v>317</v>
      </c>
      <c r="B148">
        <f>[4]p52!B148</f>
        <v>2154760</v>
      </c>
    </row>
    <row r="149" spans="1:2" x14ac:dyDescent="0.2">
      <c r="A149" t="s">
        <v>318</v>
      </c>
      <c r="B149">
        <f>[4]p52!B149</f>
        <v>3464395</v>
      </c>
    </row>
    <row r="150" spans="1:2" x14ac:dyDescent="0.2">
      <c r="A150" t="s">
        <v>319</v>
      </c>
      <c r="B150">
        <f>[4]p52!B150</f>
        <v>7757848</v>
      </c>
    </row>
    <row r="151" spans="1:2" x14ac:dyDescent="0.2">
      <c r="A151" t="s">
        <v>320</v>
      </c>
      <c r="B151">
        <f>[4]p52!B151</f>
        <v>2595.2694631788167</v>
      </c>
    </row>
    <row r="152" spans="1:2" x14ac:dyDescent="0.2">
      <c r="A152" t="s">
        <v>321</v>
      </c>
      <c r="B152">
        <f>[4]p52!B152</f>
        <v>371.28430361038897</v>
      </c>
    </row>
    <row r="153" spans="1:2" x14ac:dyDescent="0.2">
      <c r="A153" t="s">
        <v>322</v>
      </c>
      <c r="B153">
        <f>[4]p52!B153</f>
        <v>204.12231732867099</v>
      </c>
    </row>
    <row r="154" spans="1:2" x14ac:dyDescent="0.2">
      <c r="A154" t="s">
        <v>323</v>
      </c>
      <c r="B154">
        <f>[4]p52!B154</f>
        <v>19.33642180145851</v>
      </c>
    </row>
    <row r="155" spans="1:2" x14ac:dyDescent="0.2">
      <c r="A155" t="s">
        <v>324</v>
      </c>
      <c r="B155">
        <f>[4]p52!B155</f>
        <v>22.799661527092869</v>
      </c>
    </row>
    <row r="156" spans="1:2" x14ac:dyDescent="0.2">
      <c r="A156" t="s">
        <v>325</v>
      </c>
      <c r="B156">
        <f>[4]p52!B156</f>
        <v>28.560331046952999</v>
      </c>
    </row>
    <row r="157" spans="1:2" x14ac:dyDescent="0.2">
      <c r="A157" t="s">
        <v>326</v>
      </c>
      <c r="B157">
        <f>[4]p52!B157</f>
        <v>16999979</v>
      </c>
    </row>
    <row r="158" spans="1:2" x14ac:dyDescent="0.2">
      <c r="A158" t="s">
        <v>327</v>
      </c>
      <c r="B158">
        <f>[4]p52!B158</f>
        <v>600002</v>
      </c>
    </row>
    <row r="159" spans="1:2" x14ac:dyDescent="0.2">
      <c r="A159" t="s">
        <v>328</v>
      </c>
      <c r="B159">
        <f>[4]p52!B159</f>
        <v>599998</v>
      </c>
    </row>
    <row r="160" spans="1:2" x14ac:dyDescent="0.2">
      <c r="A160" t="s">
        <v>329</v>
      </c>
      <c r="B160">
        <f>[4]p52!B160</f>
        <v>279999.7</v>
      </c>
    </row>
    <row r="161" spans="1:2" x14ac:dyDescent="0.2">
      <c r="A161" t="s">
        <v>330</v>
      </c>
      <c r="B161">
        <f>[4]p52!B161</f>
        <v>399999.91</v>
      </c>
    </row>
    <row r="162" spans="1:2" x14ac:dyDescent="0.2">
      <c r="A162" t="s">
        <v>331</v>
      </c>
      <c r="B162">
        <f>[4]p52!B162</f>
        <v>1200000</v>
      </c>
    </row>
    <row r="163" spans="1:2" x14ac:dyDescent="0.2">
      <c r="A163" t="s">
        <v>332</v>
      </c>
      <c r="B163">
        <f>[4]p52!B163</f>
        <v>32053365</v>
      </c>
    </row>
    <row r="164" spans="1:2" x14ac:dyDescent="0.2">
      <c r="A164" t="s">
        <v>333</v>
      </c>
      <c r="B164">
        <f>[4]p52!B164</f>
        <v>0</v>
      </c>
    </row>
    <row r="165" spans="1:2" x14ac:dyDescent="0.2">
      <c r="A165" t="s">
        <v>334</v>
      </c>
      <c r="B165">
        <f>[4]p52!B165</f>
        <v>800634.6</v>
      </c>
    </row>
    <row r="166" spans="1:2" x14ac:dyDescent="0.2">
      <c r="A166" t="s">
        <v>335</v>
      </c>
      <c r="B166">
        <f>[4]p52!B166</f>
        <v>247797.4</v>
      </c>
    </row>
    <row r="167" spans="1:2" x14ac:dyDescent="0.2">
      <c r="A167" t="s">
        <v>336</v>
      </c>
      <c r="B167">
        <f>[4]p52!B167</f>
        <v>398405.42499999999</v>
      </c>
    </row>
    <row r="168" spans="1:2" x14ac:dyDescent="0.2">
      <c r="A168" t="s">
        <v>337</v>
      </c>
      <c r="B168">
        <f>[4]p52!B168</f>
        <v>0</v>
      </c>
    </row>
    <row r="169" spans="1:2" x14ac:dyDescent="0.2">
      <c r="A169" t="s">
        <v>338</v>
      </c>
      <c r="B169">
        <f>[4]p52!B169</f>
        <v>3</v>
      </c>
    </row>
    <row r="170" spans="1:2" x14ac:dyDescent="0.2">
      <c r="A170" t="s">
        <v>339</v>
      </c>
      <c r="B170">
        <f>[4]p52!B170</f>
        <v>6</v>
      </c>
    </row>
    <row r="171" spans="1:2" x14ac:dyDescent="0.2">
      <c r="A171" t="s">
        <v>340</v>
      </c>
      <c r="B171">
        <f>[4]p52!B171</f>
        <v>346070</v>
      </c>
    </row>
    <row r="172" spans="1:2" x14ac:dyDescent="0.2">
      <c r="A172" t="s">
        <v>341</v>
      </c>
      <c r="B172">
        <f>[4]p52!B172</f>
        <v>9660843</v>
      </c>
    </row>
    <row r="173" spans="1:2" x14ac:dyDescent="0.2">
      <c r="A173" t="s">
        <v>342</v>
      </c>
      <c r="B173">
        <f>[4]p52!B173</f>
        <v>32339155.5</v>
      </c>
    </row>
    <row r="174" spans="1:2" x14ac:dyDescent="0.2">
      <c r="A174" t="s">
        <v>343</v>
      </c>
      <c r="B174">
        <f>[4]p52!B174</f>
        <v>379701</v>
      </c>
    </row>
    <row r="175" spans="1:2" x14ac:dyDescent="0.2">
      <c r="A175" t="s">
        <v>344</v>
      </c>
      <c r="B175">
        <f>[4]p52!B175</f>
        <v>9660843</v>
      </c>
    </row>
    <row r="176" spans="1:2" x14ac:dyDescent="0.2">
      <c r="A176" t="s">
        <v>345</v>
      </c>
      <c r="B176">
        <f>[4]p52!B176</f>
        <v>35668998</v>
      </c>
    </row>
    <row r="177" spans="1:2" x14ac:dyDescent="0.2">
      <c r="A177" t="s">
        <v>346</v>
      </c>
      <c r="B177">
        <f>[4]p52!B177</f>
        <v>374955</v>
      </c>
    </row>
    <row r="178" spans="1:2" x14ac:dyDescent="0.2">
      <c r="A178" t="s">
        <v>347</v>
      </c>
      <c r="B178">
        <f>[4]p52!B178</f>
        <v>9923459</v>
      </c>
    </row>
    <row r="179" spans="1:2" x14ac:dyDescent="0.2">
      <c r="A179" t="s">
        <v>348</v>
      </c>
      <c r="B179">
        <f>[4]p52!B179</f>
        <v>36710359</v>
      </c>
    </row>
    <row r="180" spans="1:2" x14ac:dyDescent="0.2">
      <c r="A180" t="s">
        <v>349</v>
      </c>
      <c r="B180">
        <f>[4]p52!B180</f>
        <v>332834</v>
      </c>
    </row>
    <row r="181" spans="1:2" x14ac:dyDescent="0.2">
      <c r="A181" t="s">
        <v>350</v>
      </c>
      <c r="B181">
        <f>[4]p52!B181</f>
        <v>1955988</v>
      </c>
    </row>
    <row r="182" spans="1:2" x14ac:dyDescent="0.2">
      <c r="A182" t="s">
        <v>351</v>
      </c>
      <c r="B182">
        <f>[4]p52!B182</f>
        <v>7044012</v>
      </c>
    </row>
    <row r="183" spans="1:2" x14ac:dyDescent="0.2">
      <c r="A183" t="s">
        <v>352</v>
      </c>
      <c r="B183">
        <f>[4]p52!B183</f>
        <v>371169</v>
      </c>
    </row>
    <row r="184" spans="1:2" x14ac:dyDescent="0.2">
      <c r="A184" t="s">
        <v>353</v>
      </c>
      <c r="B184">
        <f>[4]p52!B184</f>
        <v>1955988</v>
      </c>
    </row>
    <row r="185" spans="1:2" x14ac:dyDescent="0.2">
      <c r="A185" t="s">
        <v>354</v>
      </c>
      <c r="B185">
        <f>[4]p52!B185</f>
        <v>7853449</v>
      </c>
    </row>
    <row r="186" spans="1:2" x14ac:dyDescent="0.2">
      <c r="A186" t="s">
        <v>355</v>
      </c>
      <c r="B186">
        <f>[4]p52!B186</f>
        <v>366529</v>
      </c>
    </row>
    <row r="187" spans="1:2" x14ac:dyDescent="0.2">
      <c r="A187" t="s">
        <v>356</v>
      </c>
      <c r="B187">
        <f>[4]p52!B187</f>
        <v>1946708</v>
      </c>
    </row>
    <row r="188" spans="1:2" x14ac:dyDescent="0.2">
      <c r="A188" t="s">
        <v>357</v>
      </c>
      <c r="B188">
        <f>[4]p52!B188</f>
        <v>7748508</v>
      </c>
    </row>
    <row r="189" spans="1:2" x14ac:dyDescent="0.2">
      <c r="A189" t="s">
        <v>358</v>
      </c>
      <c r="B189">
        <f>[4]p52!B189</f>
        <v>0</v>
      </c>
    </row>
    <row r="190" spans="1:2" x14ac:dyDescent="0.2">
      <c r="A190" t="s">
        <v>359</v>
      </c>
      <c r="B190">
        <f>[4]p52!B190</f>
        <v>0</v>
      </c>
    </row>
    <row r="191" spans="1:2" x14ac:dyDescent="0.2">
      <c r="A191" t="s">
        <v>360</v>
      </c>
      <c r="B191">
        <f>[4]p52!B191</f>
        <v>0</v>
      </c>
    </row>
    <row r="192" spans="1:2" x14ac:dyDescent="0.2">
      <c r="A192" t="s">
        <v>361</v>
      </c>
      <c r="B192">
        <f>[4]p52!B192</f>
        <v>84293</v>
      </c>
    </row>
    <row r="193" spans="1:2" x14ac:dyDescent="0.2">
      <c r="A193" t="s">
        <v>362</v>
      </c>
      <c r="B193">
        <f>[4]p52!B193</f>
        <v>10230031</v>
      </c>
    </row>
    <row r="194" spans="1:2" x14ac:dyDescent="0.2">
      <c r="A194" t="s">
        <v>363</v>
      </c>
      <c r="B194">
        <f>[4]p52!B194</f>
        <v>121.3627257491259</v>
      </c>
    </row>
    <row r="195" spans="1:2" x14ac:dyDescent="0.2">
      <c r="A195" t="s">
        <v>364</v>
      </c>
      <c r="B195">
        <f>[4]p52!B195</f>
        <v>0</v>
      </c>
    </row>
    <row r="196" spans="1:2" x14ac:dyDescent="0.2">
      <c r="A196" t="s">
        <v>365</v>
      </c>
      <c r="B196">
        <f>[4]p52!B196</f>
        <v>0</v>
      </c>
    </row>
    <row r="197" spans="1:2" x14ac:dyDescent="0.2">
      <c r="A197" t="s">
        <v>366</v>
      </c>
      <c r="B197">
        <f>[4]p52!B197</f>
        <v>0</v>
      </c>
    </row>
    <row r="198" spans="1:2" x14ac:dyDescent="0.2">
      <c r="A198" t="s">
        <v>367</v>
      </c>
      <c r="B198">
        <f>[4]p52!B198</f>
        <v>0</v>
      </c>
    </row>
    <row r="199" spans="1:2" x14ac:dyDescent="0.2">
      <c r="A199" t="s">
        <v>368</v>
      </c>
      <c r="B199">
        <f>[4]p52!B199</f>
        <v>0</v>
      </c>
    </row>
    <row r="200" spans="1:2" x14ac:dyDescent="0.2">
      <c r="A200" t="s">
        <v>369</v>
      </c>
      <c r="B200">
        <f>[4]p52!B200</f>
        <v>0</v>
      </c>
    </row>
    <row r="201" spans="1:2" x14ac:dyDescent="0.2">
      <c r="A201" t="s">
        <v>370</v>
      </c>
      <c r="B201">
        <f>[4]p52!B201</f>
        <v>160828</v>
      </c>
    </row>
    <row r="202" spans="1:2" x14ac:dyDescent="0.2">
      <c r="A202" t="s">
        <v>371</v>
      </c>
      <c r="B202">
        <f>[4]p52!B202</f>
        <v>4348871</v>
      </c>
    </row>
    <row r="203" spans="1:2" x14ac:dyDescent="0.2">
      <c r="A203" t="s">
        <v>372</v>
      </c>
      <c r="B203">
        <f>[4]p52!B203</f>
        <v>27.040506679005151</v>
      </c>
    </row>
    <row r="204" spans="1:2" x14ac:dyDescent="0.2">
      <c r="A204" t="s">
        <v>373</v>
      </c>
      <c r="B204">
        <f>[4]p52!B204</f>
        <v>0</v>
      </c>
    </row>
    <row r="205" spans="1:2" x14ac:dyDescent="0.2">
      <c r="A205" t="s">
        <v>374</v>
      </c>
      <c r="B205">
        <f>[4]p52!B205</f>
        <v>0</v>
      </c>
    </row>
    <row r="206" spans="1:2" x14ac:dyDescent="0.2">
      <c r="A206" t="s">
        <v>375</v>
      </c>
      <c r="B206">
        <f>[4]p52!B206</f>
        <v>0</v>
      </c>
    </row>
    <row r="207" spans="1:2" x14ac:dyDescent="0.2">
      <c r="A207" t="s">
        <v>376</v>
      </c>
      <c r="B207">
        <f>[4]p52!B207</f>
        <v>211966</v>
      </c>
    </row>
    <row r="208" spans="1:2" x14ac:dyDescent="0.2">
      <c r="A208" t="s">
        <v>377</v>
      </c>
      <c r="B208">
        <f>[4]p52!B208</f>
        <v>395670</v>
      </c>
    </row>
    <row r="209" spans="1:2" x14ac:dyDescent="0.2">
      <c r="A209" t="s">
        <v>378</v>
      </c>
      <c r="B209">
        <f>[4]p52!B209</f>
        <v>0</v>
      </c>
    </row>
    <row r="210" spans="1:2" x14ac:dyDescent="0.2">
      <c r="A210" t="s">
        <v>379</v>
      </c>
      <c r="B210">
        <f>[4]p52!B210</f>
        <v>0</v>
      </c>
    </row>
    <row r="211" spans="1:2" x14ac:dyDescent="0.2">
      <c r="A211" t="s">
        <v>380</v>
      </c>
      <c r="B211">
        <f>[4]p52!B211</f>
        <v>698908.2</v>
      </c>
    </row>
    <row r="212" spans="1:2" x14ac:dyDescent="0.2">
      <c r="A212" t="s">
        <v>381</v>
      </c>
      <c r="B212">
        <f>[4]p52!B212</f>
        <v>1342451</v>
      </c>
    </row>
    <row r="213" spans="1:2" x14ac:dyDescent="0.2">
      <c r="A213" t="s">
        <v>382</v>
      </c>
      <c r="B213">
        <f>[4]p52!B213</f>
        <v>37690127.488935396</v>
      </c>
    </row>
    <row r="214" spans="1:2" x14ac:dyDescent="0.2">
      <c r="A214" t="s">
        <v>137</v>
      </c>
      <c r="B214">
        <f>[4]p52!B214</f>
        <v>509040</v>
      </c>
    </row>
    <row r="215" spans="1:2" x14ac:dyDescent="0.2">
      <c r="A215" t="s">
        <v>383</v>
      </c>
      <c r="B215">
        <f>[4]p52!B215</f>
        <v>0</v>
      </c>
    </row>
    <row r="216" spans="1:2" x14ac:dyDescent="0.2">
      <c r="A216" t="s">
        <v>384</v>
      </c>
      <c r="B216">
        <f>[4]p52!B216</f>
        <v>38199167.488935396</v>
      </c>
    </row>
    <row r="217" spans="1:2" x14ac:dyDescent="0.2">
      <c r="A217" t="s">
        <v>385</v>
      </c>
      <c r="B217">
        <f>[4]p52!B217</f>
        <v>15915689</v>
      </c>
    </row>
    <row r="218" spans="1:2" x14ac:dyDescent="0.2">
      <c r="A218" t="s">
        <v>386</v>
      </c>
      <c r="B218">
        <f>[4]p52!B218</f>
        <v>1306544.2</v>
      </c>
    </row>
    <row r="219" spans="1:2" x14ac:dyDescent="0.2">
      <c r="A219" t="s">
        <v>387</v>
      </c>
      <c r="B219">
        <f>[4]p52!B219</f>
        <v>4403060</v>
      </c>
    </row>
    <row r="220" spans="1:2" x14ac:dyDescent="0.2">
      <c r="A220" t="s">
        <v>388</v>
      </c>
      <c r="B220">
        <f>[4]p52!B220</f>
        <v>505949</v>
      </c>
    </row>
    <row r="221" spans="1:2" x14ac:dyDescent="0.2">
      <c r="A221" t="s">
        <v>145</v>
      </c>
      <c r="B221">
        <f>[4]p52!B221</f>
        <v>3500000</v>
      </c>
    </row>
    <row r="222" spans="1:2" x14ac:dyDescent="0.2">
      <c r="A222" t="s">
        <v>146</v>
      </c>
      <c r="B222">
        <f>[4]p52!B222</f>
        <v>1031587</v>
      </c>
    </row>
    <row r="223" spans="1:2" x14ac:dyDescent="0.2">
      <c r="A223" t="s">
        <v>389</v>
      </c>
      <c r="B223">
        <f>[4]p52!B223</f>
        <v>168732</v>
      </c>
    </row>
    <row r="224" spans="1:2" x14ac:dyDescent="0.2">
      <c r="A224" t="s">
        <v>390</v>
      </c>
      <c r="B224">
        <f>[4]p52!B224</f>
        <v>0</v>
      </c>
    </row>
    <row r="225" spans="1:2" x14ac:dyDescent="0.2">
      <c r="A225" t="s">
        <v>391</v>
      </c>
      <c r="B225">
        <f>[4]p52!B225</f>
        <v>0</v>
      </c>
    </row>
    <row r="226" spans="1:2" x14ac:dyDescent="0.2">
      <c r="A226" t="s">
        <v>392</v>
      </c>
      <c r="B226">
        <f>[4]p52!B226</f>
        <v>2400000</v>
      </c>
    </row>
    <row r="227" spans="1:2" x14ac:dyDescent="0.2">
      <c r="A227" t="s">
        <v>152</v>
      </c>
      <c r="B227">
        <f>[4]p52!B227</f>
        <v>160000</v>
      </c>
    </row>
    <row r="228" spans="1:2" x14ac:dyDescent="0.2">
      <c r="A228" t="s">
        <v>393</v>
      </c>
      <c r="B228">
        <f>[4]p52!B228</f>
        <v>55000</v>
      </c>
    </row>
    <row r="229" spans="1:2" x14ac:dyDescent="0.2">
      <c r="A229" t="s">
        <v>394</v>
      </c>
      <c r="B229">
        <f>[4]p52!B229</f>
        <v>249576</v>
      </c>
    </row>
    <row r="230" spans="1:2" x14ac:dyDescent="0.2">
      <c r="A230" t="s">
        <v>395</v>
      </c>
      <c r="B230">
        <f>[4]p52!B230</f>
        <v>2657593.1913198661</v>
      </c>
    </row>
    <row r="231" spans="1:2" x14ac:dyDescent="0.2">
      <c r="A231" t="s">
        <v>396</v>
      </c>
      <c r="B231">
        <f>[4]p52!B231</f>
        <v>32353730.391319863</v>
      </c>
    </row>
    <row r="232" spans="1:2" x14ac:dyDescent="0.2">
      <c r="A232" t="s">
        <v>397</v>
      </c>
      <c r="B232">
        <f>[4]p52!B232</f>
        <v>5845437.0976155326</v>
      </c>
    </row>
    <row r="233" spans="1:2" x14ac:dyDescent="0.2">
      <c r="A233" t="s">
        <v>398</v>
      </c>
      <c r="B233">
        <f>[4]p52!B233</f>
        <v>1987449</v>
      </c>
    </row>
    <row r="234" spans="1:2" x14ac:dyDescent="0.2">
      <c r="A234" t="s">
        <v>243</v>
      </c>
      <c r="B234">
        <f>[4]p52!B234</f>
        <v>3857988.0976155326</v>
      </c>
    </row>
    <row r="235" spans="1:2" x14ac:dyDescent="0.2">
      <c r="A235" t="s">
        <v>399</v>
      </c>
      <c r="B235">
        <f>[4]p52!B235</f>
        <v>6250000</v>
      </c>
    </row>
    <row r="236" spans="1:2" x14ac:dyDescent="0.2">
      <c r="A236" t="s">
        <v>400</v>
      </c>
      <c r="B236">
        <f>[4]p52!B236</f>
        <v>11666666.666666668</v>
      </c>
    </row>
    <row r="237" spans="1:2" x14ac:dyDescent="0.2">
      <c r="A237" t="s">
        <v>401</v>
      </c>
      <c r="B237">
        <f>[4]p52!B237</f>
        <v>10000000</v>
      </c>
    </row>
    <row r="238" spans="1:2" x14ac:dyDescent="0.2">
      <c r="A238" t="s">
        <v>402</v>
      </c>
      <c r="B238">
        <f>[4]p52!B238</f>
        <v>400</v>
      </c>
    </row>
    <row r="239" spans="1:2" x14ac:dyDescent="0.2">
      <c r="A239" t="s">
        <v>403</v>
      </c>
      <c r="B239">
        <f>[4]p52!B239</f>
        <v>300</v>
      </c>
    </row>
    <row r="240" spans="1:2" x14ac:dyDescent="0.2">
      <c r="A240" t="s">
        <v>404</v>
      </c>
      <c r="B240">
        <f>[4]p52!B240</f>
        <v>1000</v>
      </c>
    </row>
    <row r="241" spans="1:2" x14ac:dyDescent="0.2">
      <c r="A241" t="s">
        <v>405</v>
      </c>
      <c r="B241">
        <f>[4]p52!B241</f>
        <v>1.4</v>
      </c>
    </row>
    <row r="242" spans="1:2" x14ac:dyDescent="0.2">
      <c r="A242" t="s">
        <v>406</v>
      </c>
      <c r="B242">
        <f>[4]p52!B242</f>
        <v>2.66</v>
      </c>
    </row>
    <row r="243" spans="1:2" x14ac:dyDescent="0.2">
      <c r="A243" t="s">
        <v>407</v>
      </c>
      <c r="B243">
        <f>[4]p52!B243</f>
        <v>54161536</v>
      </c>
    </row>
    <row r="244" spans="1:2" x14ac:dyDescent="0.2">
      <c r="A244" t="s">
        <v>408</v>
      </c>
      <c r="B244">
        <f>[4]p52!B244</f>
        <v>14348483</v>
      </c>
    </row>
    <row r="245" spans="1:2" x14ac:dyDescent="0.2">
      <c r="A245" t="s">
        <v>409</v>
      </c>
      <c r="B245">
        <f>[4]p52!B245</f>
        <v>55000</v>
      </c>
    </row>
    <row r="246" spans="1:2" x14ac:dyDescent="0.2">
      <c r="A246" t="s">
        <v>410</v>
      </c>
      <c r="B246">
        <f>[4]p52!B246</f>
        <v>0</v>
      </c>
    </row>
    <row r="247" spans="1:2" x14ac:dyDescent="0.2">
      <c r="A247" t="s">
        <v>411</v>
      </c>
      <c r="B247">
        <f>[4]p52!B247</f>
        <v>6.2</v>
      </c>
    </row>
    <row r="248" spans="1:2" x14ac:dyDescent="0.2">
      <c r="A248" t="s">
        <v>412</v>
      </c>
      <c r="B248">
        <f>[4]p52!B248</f>
        <v>6.2</v>
      </c>
    </row>
    <row r="249" spans="1:2" x14ac:dyDescent="0.2">
      <c r="A249" t="s">
        <v>413</v>
      </c>
      <c r="B249">
        <f>[4]p52!B249</f>
        <v>0</v>
      </c>
    </row>
    <row r="250" spans="1:2" x14ac:dyDescent="0.2">
      <c r="A250" t="s">
        <v>414</v>
      </c>
      <c r="B250">
        <f>[4]p52!B250</f>
        <v>0</v>
      </c>
    </row>
    <row r="251" spans="1:2" x14ac:dyDescent="0.2">
      <c r="A251" t="s">
        <v>415</v>
      </c>
      <c r="B251">
        <f>[4]p52!B251</f>
        <v>0</v>
      </c>
    </row>
    <row r="252" spans="1:2" x14ac:dyDescent="0.2">
      <c r="A252" t="s">
        <v>416</v>
      </c>
      <c r="B252">
        <f>[4]p52!B252</f>
        <v>0</v>
      </c>
    </row>
    <row r="253" spans="1:2" x14ac:dyDescent="0.2">
      <c r="A253" t="s">
        <v>417</v>
      </c>
      <c r="B253">
        <f>[4]p52!B253</f>
        <v>0</v>
      </c>
    </row>
    <row r="254" spans="1:2" x14ac:dyDescent="0.2">
      <c r="A254" t="s">
        <v>418</v>
      </c>
      <c r="B254">
        <f>[4]p52!B254</f>
        <v>0</v>
      </c>
    </row>
    <row r="255" spans="1:2" x14ac:dyDescent="0.2">
      <c r="A255" t="s">
        <v>419</v>
      </c>
      <c r="B255">
        <f>[4]p52!B255</f>
        <v>0</v>
      </c>
    </row>
    <row r="256" spans="1:2" x14ac:dyDescent="0.2">
      <c r="A256" t="s">
        <v>420</v>
      </c>
      <c r="B256">
        <f>[4]p52!B256</f>
        <v>0</v>
      </c>
    </row>
    <row r="257" spans="1:2" x14ac:dyDescent="0.2">
      <c r="A257" t="s">
        <v>421</v>
      </c>
      <c r="B257">
        <f>[4]p52!B257</f>
        <v>0</v>
      </c>
    </row>
    <row r="258" spans="1:2" x14ac:dyDescent="0.2">
      <c r="A258" t="s">
        <v>422</v>
      </c>
      <c r="B258">
        <f>[4]p52!B258</f>
        <v>0</v>
      </c>
    </row>
    <row r="259" spans="1:2" x14ac:dyDescent="0.2">
      <c r="A259" t="s">
        <v>423</v>
      </c>
      <c r="B259">
        <f>[4]p52!B259</f>
        <v>5</v>
      </c>
    </row>
    <row r="260" spans="1:2" x14ac:dyDescent="0.2">
      <c r="A260" t="s">
        <v>1065</v>
      </c>
      <c r="B260">
        <f>[4]p52!B260</f>
        <v>15.79129667603123</v>
      </c>
    </row>
    <row r="261" spans="1:2" x14ac:dyDescent="0.2">
      <c r="A261" t="s">
        <v>1066</v>
      </c>
      <c r="B261">
        <f>[4]p52!B261</f>
        <v>21.140231741553876</v>
      </c>
    </row>
    <row r="262" spans="1:2" x14ac:dyDescent="0.2">
      <c r="A262" t="s">
        <v>227</v>
      </c>
      <c r="B262">
        <f>[4]p52!B262</f>
        <v>89</v>
      </c>
    </row>
    <row r="263" spans="1:2" x14ac:dyDescent="0.2">
      <c r="A263" t="s">
        <v>228</v>
      </c>
      <c r="B263">
        <f>[4]p52!B263</f>
        <v>88</v>
      </c>
    </row>
    <row r="264" spans="1:2" x14ac:dyDescent="0.2">
      <c r="A264" t="s">
        <v>346</v>
      </c>
      <c r="B264">
        <f>[4]p52!B264</f>
        <v>374955</v>
      </c>
    </row>
    <row r="265" spans="1:2" x14ac:dyDescent="0.2">
      <c r="A265" t="s">
        <v>355</v>
      </c>
      <c r="B265">
        <f>[4]p52!B265</f>
        <v>366529</v>
      </c>
    </row>
    <row r="266" spans="1:2" x14ac:dyDescent="0.2">
      <c r="A266" t="s">
        <v>338</v>
      </c>
      <c r="B266">
        <f>[4]p52!B266</f>
        <v>3</v>
      </c>
    </row>
    <row r="267" spans="1:2" x14ac:dyDescent="0.2">
      <c r="A267" t="s">
        <v>339</v>
      </c>
      <c r="B267">
        <f>[4]p52!B267</f>
        <v>6</v>
      </c>
    </row>
    <row r="268" spans="1:2" x14ac:dyDescent="0.2">
      <c r="A268" t="s">
        <v>1067</v>
      </c>
      <c r="B268">
        <f>[4]p52!B268</f>
        <v>899892</v>
      </c>
    </row>
    <row r="269" spans="1:2" x14ac:dyDescent="0.2">
      <c r="A269" t="s">
        <v>1068</v>
      </c>
      <c r="B269">
        <f>[4]p52!B269</f>
        <v>1099587</v>
      </c>
    </row>
    <row r="270" spans="1:2" x14ac:dyDescent="0.2">
      <c r="A270" t="s">
        <v>1069</v>
      </c>
      <c r="B270">
        <f>[4]p52!B270</f>
        <v>3235956.9872259852</v>
      </c>
    </row>
    <row r="271" spans="1:2" x14ac:dyDescent="0.2">
      <c r="A271" t="s">
        <v>1070</v>
      </c>
      <c r="B271">
        <f>[4]p52!B271</f>
        <v>0.66458865232805486</v>
      </c>
    </row>
    <row r="272" spans="1:2" x14ac:dyDescent="0.2">
      <c r="A272" t="s">
        <v>1071</v>
      </c>
      <c r="B272">
        <f>[4]p52!B272</f>
        <v>0.65125812172225905</v>
      </c>
    </row>
    <row r="273" spans="1:2" x14ac:dyDescent="0.2">
      <c r="A273" t="s">
        <v>1072</v>
      </c>
      <c r="B273">
        <f>[4]p52!B273</f>
        <v>0.6490795165097003</v>
      </c>
    </row>
    <row r="274" spans="1:2" x14ac:dyDescent="0.2">
      <c r="A274" t="s">
        <v>1073</v>
      </c>
      <c r="B274">
        <f>[4]p52!B274</f>
        <v>0.55364831502518341</v>
      </c>
    </row>
    <row r="275" spans="1:2" x14ac:dyDescent="0.2">
      <c r="A275" t="s">
        <v>1087</v>
      </c>
      <c r="B275">
        <f>[4]p52!B275</f>
        <v>0.64747392283348082</v>
      </c>
    </row>
    <row r="276" spans="1:2" x14ac:dyDescent="0.2">
      <c r="A276" t="s">
        <v>1088</v>
      </c>
      <c r="B276">
        <f>[4]p52!B276</f>
        <v>0.55257357572813126</v>
      </c>
    </row>
    <row r="277" spans="1:2" x14ac:dyDescent="0.2">
      <c r="A277" t="s">
        <v>1091</v>
      </c>
      <c r="B277">
        <f>[4]p52!B277</f>
        <v>4761233.0976155326</v>
      </c>
    </row>
    <row r="278" spans="1:2" x14ac:dyDescent="0.2">
      <c r="A278" t="s">
        <v>1092</v>
      </c>
      <c r="B278">
        <f>[4]p52!B278</f>
        <v>1.4701596650985946</v>
      </c>
    </row>
    <row r="279" spans="1:2" x14ac:dyDescent="0.2">
      <c r="A279" t="s">
        <v>1093</v>
      </c>
      <c r="B279">
        <f>[4]p52!B279</f>
        <v>0.59516786945831468</v>
      </c>
    </row>
    <row r="280" spans="1:2" x14ac:dyDescent="0.2">
      <c r="A280" t="s">
        <v>1094</v>
      </c>
      <c r="B280">
        <f>[4]p52!B280</f>
        <v>0.40483213054168532</v>
      </c>
    </row>
    <row r="281" spans="1:2" x14ac:dyDescent="0.2">
      <c r="A281" t="s">
        <v>1099</v>
      </c>
      <c r="B281">
        <f>[4]p52!B281</f>
        <v>7.0223999999999995E-2</v>
      </c>
    </row>
    <row r="282" spans="1:2" x14ac:dyDescent="0.2">
      <c r="A282" t="s">
        <v>1100</v>
      </c>
      <c r="B282">
        <f>[4]p52!B282</f>
        <v>0.12205239497647892</v>
      </c>
    </row>
    <row r="283" spans="1:2" x14ac:dyDescent="0.2">
      <c r="A283" t="s">
        <v>1095</v>
      </c>
      <c r="B283">
        <f>[4]p52!B283</f>
        <v>39813053</v>
      </c>
    </row>
    <row r="284" spans="1:2" x14ac:dyDescent="0.2">
      <c r="A284" t="s">
        <v>1096</v>
      </c>
      <c r="B284">
        <f>[4]p52!B284</f>
        <v>27080768.126861908</v>
      </c>
    </row>
    <row r="285" spans="1:2" x14ac:dyDescent="0.2">
      <c r="A285" t="s">
        <v>1097</v>
      </c>
      <c r="B285">
        <f>[4]p52!B285</f>
        <v>1525276.1103895477</v>
      </c>
    </row>
    <row r="286" spans="1:2" x14ac:dyDescent="0.2">
      <c r="A286" t="s">
        <v>1101</v>
      </c>
      <c r="B286">
        <f>[4]p52!B286</f>
        <v>2000000</v>
      </c>
    </row>
    <row r="287" spans="1:2" x14ac:dyDescent="0.2">
      <c r="A287" t="s">
        <v>1102</v>
      </c>
      <c r="B287">
        <f>[4]p52!B287</f>
        <v>5500000</v>
      </c>
    </row>
    <row r="288" spans="1:2" x14ac:dyDescent="0.2">
      <c r="A288" t="s">
        <v>1103</v>
      </c>
      <c r="B288">
        <f>[4]p52!B288</f>
        <v>0</v>
      </c>
    </row>
    <row r="289" spans="1:2" x14ac:dyDescent="0.2">
      <c r="A289" t="s">
        <v>1069</v>
      </c>
      <c r="B289">
        <f>[4]p52!B289</f>
        <v>3235956.9872259852</v>
      </c>
    </row>
    <row r="290" spans="1:2" x14ac:dyDescent="0.2">
      <c r="A290" t="s">
        <v>508</v>
      </c>
      <c r="B290">
        <f>[4]p52!B290</f>
        <v>9.1205799560883927E-2</v>
      </c>
    </row>
    <row r="291" spans="1:2" x14ac:dyDescent="0.2">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1207</v>
      </c>
    </row>
    <row r="2" spans="1:11" x14ac:dyDescent="0.2">
      <c r="A2">
        <v>53</v>
      </c>
      <c r="B2" t="s">
        <v>176</v>
      </c>
      <c r="C2" t="s">
        <v>177</v>
      </c>
      <c r="D2" t="s">
        <v>178</v>
      </c>
      <c r="E2" t="s">
        <v>8</v>
      </c>
      <c r="F2" t="s">
        <v>179</v>
      </c>
      <c r="G2" t="s">
        <v>10</v>
      </c>
      <c r="H2" t="s">
        <v>180</v>
      </c>
    </row>
    <row r="3" spans="1:11" x14ac:dyDescent="0.2">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
      <c r="A5" t="s">
        <v>183</v>
      </c>
      <c r="B5">
        <f>[4]p53!B5</f>
        <v>0</v>
      </c>
      <c r="C5">
        <f>[4]p53!C5</f>
        <v>0</v>
      </c>
      <c r="D5">
        <f>[4]p53!D5</f>
        <v>109334</v>
      </c>
      <c r="E5">
        <f>[4]p53!E5</f>
        <v>0</v>
      </c>
      <c r="F5">
        <f>[4]p53!F5</f>
        <v>0</v>
      </c>
      <c r="G5">
        <f>[4]p53!G5</f>
        <v>0</v>
      </c>
      <c r="H5">
        <f>[4]p53!H5</f>
        <v>0</v>
      </c>
      <c r="I5">
        <f>[4]p53!I5</f>
        <v>0</v>
      </c>
      <c r="J5">
        <f>[4]p53!J5</f>
        <v>0</v>
      </c>
      <c r="K5">
        <f>[4]p53!K5</f>
        <v>0</v>
      </c>
    </row>
    <row r="6" spans="1:11" x14ac:dyDescent="0.2">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
      <c r="A7" t="s">
        <v>185</v>
      </c>
      <c r="B7">
        <f>[4]p53!B7</f>
        <v>0</v>
      </c>
      <c r="C7">
        <f>[4]p53!C7</f>
        <v>0</v>
      </c>
      <c r="D7">
        <f>[4]p53!D7</f>
        <v>1673864</v>
      </c>
      <c r="E7">
        <f>[4]p53!E7</f>
        <v>0</v>
      </c>
      <c r="F7">
        <f>[4]p53!F7</f>
        <v>0</v>
      </c>
      <c r="G7">
        <f>[4]p53!G7</f>
        <v>0</v>
      </c>
      <c r="H7">
        <f>[4]p53!H7</f>
        <v>0</v>
      </c>
      <c r="I7">
        <f>[4]p53!I7</f>
        <v>0</v>
      </c>
      <c r="J7">
        <f>[4]p53!J7</f>
        <v>0</v>
      </c>
      <c r="K7">
        <f>[4]p53!K7</f>
        <v>0</v>
      </c>
    </row>
    <row r="8" spans="1:11" x14ac:dyDescent="0.2">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2">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2">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2">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2">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2">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2">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2">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2">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2">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2">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2">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2">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2">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2">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2">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2">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2">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2">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5" thickBot="1" x14ac:dyDescent="0.25">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x14ac:dyDescent="0.2">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2">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x14ac:dyDescent="0.2">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x14ac:dyDescent="0.2">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x14ac:dyDescent="0.2">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x14ac:dyDescent="0.2">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x14ac:dyDescent="0.2">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x14ac:dyDescent="0.2">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2">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2">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2">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2">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
      <c r="A76" t="s">
        <v>437</v>
      </c>
      <c r="B76">
        <f>[4]p53!B76</f>
        <v>0</v>
      </c>
      <c r="C76">
        <f>[4]p53!C76</f>
        <v>0</v>
      </c>
      <c r="D76">
        <f>[4]p53!D76</f>
        <v>0</v>
      </c>
      <c r="E76">
        <f>[4]p53!E76</f>
        <v>0</v>
      </c>
      <c r="F76">
        <f>[4]p53!F76</f>
        <v>0</v>
      </c>
      <c r="G76">
        <f>[4]p53!G76</f>
        <v>0</v>
      </c>
      <c r="H76">
        <f>[4]p53!H76</f>
        <v>0</v>
      </c>
      <c r="I76">
        <f>[4]p53!I76</f>
        <v>0</v>
      </c>
      <c r="J76">
        <f>[4]p53!J76</f>
        <v>0</v>
      </c>
      <c r="K76">
        <f>[4]p53!K76</f>
        <v>0</v>
      </c>
    </row>
    <row r="77" spans="1:13" ht="13.5" thickBot="1" x14ac:dyDescent="0.25">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2">
      <c r="A78" t="s">
        <v>247</v>
      </c>
      <c r="B78">
        <f>[4]p53!B78</f>
        <v>1</v>
      </c>
    </row>
    <row r="79" spans="1:13" x14ac:dyDescent="0.2">
      <c r="A79" t="s">
        <v>248</v>
      </c>
      <c r="B79">
        <f>[4]p53!B79</f>
        <v>55000</v>
      </c>
    </row>
    <row r="80" spans="1:13" x14ac:dyDescent="0.2">
      <c r="A80" t="s">
        <v>249</v>
      </c>
      <c r="B80">
        <f>[4]p53!B80</f>
        <v>55000</v>
      </c>
    </row>
    <row r="81" spans="1:2" x14ac:dyDescent="0.2">
      <c r="A81" t="s">
        <v>250</v>
      </c>
      <c r="B81">
        <f>[4]p53!B81</f>
        <v>0</v>
      </c>
    </row>
    <row r="82" spans="1:2" x14ac:dyDescent="0.2">
      <c r="A82" t="s">
        <v>251</v>
      </c>
      <c r="B82">
        <f>[4]p53!B82</f>
        <v>0</v>
      </c>
    </row>
    <row r="83" spans="1:2" x14ac:dyDescent="0.2">
      <c r="A83" t="s">
        <v>252</v>
      </c>
      <c r="B83">
        <f>[4]p53!B83</f>
        <v>0</v>
      </c>
    </row>
    <row r="84" spans="1:2" x14ac:dyDescent="0.2">
      <c r="A84" t="s">
        <v>253</v>
      </c>
      <c r="B84">
        <f>[4]p53!B84</f>
        <v>0</v>
      </c>
    </row>
    <row r="85" spans="1:2" x14ac:dyDescent="0.2">
      <c r="A85" t="s">
        <v>254</v>
      </c>
      <c r="B85">
        <f>[4]p53!B85</f>
        <v>64760</v>
      </c>
    </row>
    <row r="86" spans="1:2" x14ac:dyDescent="0.2">
      <c r="A86" t="s">
        <v>255</v>
      </c>
      <c r="B86">
        <f>[4]p53!B86</f>
        <v>35210</v>
      </c>
    </row>
    <row r="87" spans="1:2" x14ac:dyDescent="0.2">
      <c r="A87" t="s">
        <v>256</v>
      </c>
      <c r="B87">
        <f>[4]p53!B87</f>
        <v>22790</v>
      </c>
    </row>
    <row r="88" spans="1:2" x14ac:dyDescent="0.2">
      <c r="A88" t="s">
        <v>257</v>
      </c>
      <c r="B88">
        <f>[4]p53!B88</f>
        <v>51194</v>
      </c>
    </row>
    <row r="89" spans="1:2" x14ac:dyDescent="0.2">
      <c r="A89" t="s">
        <v>258</v>
      </c>
      <c r="B89">
        <f>[4]p53!B89</f>
        <v>54075</v>
      </c>
    </row>
    <row r="90" spans="1:2" x14ac:dyDescent="0.2">
      <c r="A90" t="s">
        <v>259</v>
      </c>
      <c r="B90">
        <f>[4]p53!B90</f>
        <v>133045</v>
      </c>
    </row>
    <row r="91" spans="1:2" x14ac:dyDescent="0.2">
      <c r="A91" t="s">
        <v>260</v>
      </c>
      <c r="B91">
        <f>[4]p53!B91</f>
        <v>64760</v>
      </c>
    </row>
    <row r="92" spans="1:2" x14ac:dyDescent="0.2">
      <c r="A92" t="s">
        <v>261</v>
      </c>
      <c r="B92">
        <f>[4]p53!B92</f>
        <v>35210</v>
      </c>
    </row>
    <row r="93" spans="1:2" x14ac:dyDescent="0.2">
      <c r="A93" t="s">
        <v>262</v>
      </c>
      <c r="B93">
        <f>[4]p53!B93</f>
        <v>22790</v>
      </c>
    </row>
    <row r="94" spans="1:2" x14ac:dyDescent="0.2">
      <c r="A94" t="s">
        <v>263</v>
      </c>
      <c r="B94">
        <f>[4]p53!B94</f>
        <v>51194</v>
      </c>
    </row>
    <row r="95" spans="1:2" x14ac:dyDescent="0.2">
      <c r="A95" t="s">
        <v>264</v>
      </c>
      <c r="B95">
        <f>[4]p53!B95</f>
        <v>54075</v>
      </c>
    </row>
    <row r="96" spans="1:2" x14ac:dyDescent="0.2">
      <c r="A96" t="s">
        <v>265</v>
      </c>
      <c r="B96">
        <f>[4]p53!B96</f>
        <v>133045</v>
      </c>
    </row>
    <row r="97" spans="1:2" x14ac:dyDescent="0.2">
      <c r="A97" t="s">
        <v>266</v>
      </c>
      <c r="B97">
        <f>[4]p53!B97</f>
        <v>0</v>
      </c>
    </row>
    <row r="98" spans="1:2" x14ac:dyDescent="0.2">
      <c r="A98" t="s">
        <v>267</v>
      </c>
      <c r="B98">
        <f>[4]p53!B98</f>
        <v>0</v>
      </c>
    </row>
    <row r="99" spans="1:2" x14ac:dyDescent="0.2">
      <c r="A99" t="s">
        <v>268</v>
      </c>
      <c r="B99">
        <f>[4]p53!B99</f>
        <v>0</v>
      </c>
    </row>
    <row r="100" spans="1:2" x14ac:dyDescent="0.2">
      <c r="A100" t="s">
        <v>269</v>
      </c>
      <c r="B100">
        <f>[4]p53!B100</f>
        <v>0</v>
      </c>
    </row>
    <row r="101" spans="1:2" x14ac:dyDescent="0.2">
      <c r="A101" t="s">
        <v>270</v>
      </c>
      <c r="B101">
        <f>[4]p53!B101</f>
        <v>0</v>
      </c>
    </row>
    <row r="102" spans="1:2" x14ac:dyDescent="0.2">
      <c r="A102" t="s">
        <v>271</v>
      </c>
      <c r="B102">
        <f>[4]p53!B102</f>
        <v>0</v>
      </c>
    </row>
    <row r="103" spans="1:2" x14ac:dyDescent="0.2">
      <c r="A103" t="s">
        <v>272</v>
      </c>
      <c r="B103">
        <f>[4]p53!B103</f>
        <v>259040000.00000003</v>
      </c>
    </row>
    <row r="104" spans="1:2" x14ac:dyDescent="0.2">
      <c r="A104" t="s">
        <v>273</v>
      </c>
      <c r="B104">
        <f>[4]p53!B104</f>
        <v>12675600</v>
      </c>
    </row>
    <row r="105" spans="1:2" x14ac:dyDescent="0.2">
      <c r="A105" t="s">
        <v>274</v>
      </c>
      <c r="B105">
        <f>[4]p53!B105</f>
        <v>7748599.9999999991</v>
      </c>
    </row>
    <row r="106" spans="1:2" x14ac:dyDescent="0.2">
      <c r="A106" t="s">
        <v>275</v>
      </c>
      <c r="B106">
        <f>[4]p53!B106</f>
        <v>1535820</v>
      </c>
    </row>
    <row r="107" spans="1:2" x14ac:dyDescent="0.2">
      <c r="A107" t="s">
        <v>276</v>
      </c>
      <c r="B107">
        <f>[4]p53!B107</f>
        <v>2541525</v>
      </c>
    </row>
    <row r="108" spans="1:2" x14ac:dyDescent="0.2">
      <c r="A108" t="s">
        <v>277</v>
      </c>
      <c r="B108">
        <f>[4]p53!B108</f>
        <v>5720935</v>
      </c>
    </row>
    <row r="109" spans="1:2" x14ac:dyDescent="0.2">
      <c r="A109" t="s">
        <v>278</v>
      </c>
      <c r="B109">
        <f>[4]p53!B109</f>
        <v>1741.2031588175398</v>
      </c>
    </row>
    <row r="110" spans="1:2" x14ac:dyDescent="0.2">
      <c r="A110" t="s">
        <v>279</v>
      </c>
      <c r="B110">
        <f>[4]p53!B110</f>
        <v>274.08586175720814</v>
      </c>
    </row>
    <row r="111" spans="1:2" x14ac:dyDescent="0.2">
      <c r="A111" t="s">
        <v>280</v>
      </c>
      <c r="B111">
        <f>[4]p53!B111</f>
        <v>136.94856305306493</v>
      </c>
    </row>
    <row r="112" spans="1:2" x14ac:dyDescent="0.2">
      <c r="A112" t="s">
        <v>281</v>
      </c>
      <c r="B112">
        <f>[4]p53!B112</f>
        <v>13.308293087860406</v>
      </c>
    </row>
    <row r="113" spans="1:2" x14ac:dyDescent="0.2">
      <c r="A113" t="s">
        <v>282</v>
      </c>
      <c r="B113">
        <f>[4]p53!B113</f>
        <v>15.727982740198662</v>
      </c>
    </row>
    <row r="114" spans="1:2" x14ac:dyDescent="0.2">
      <c r="A114" t="s">
        <v>283</v>
      </c>
      <c r="B114">
        <f>[4]p53!B114</f>
        <v>20.16408043615213</v>
      </c>
    </row>
    <row r="115" spans="1:2" x14ac:dyDescent="0.2">
      <c r="A115" t="s">
        <v>284</v>
      </c>
      <c r="B115">
        <f>[4]p53!B115</f>
        <v>11999959</v>
      </c>
    </row>
    <row r="116" spans="1:2" x14ac:dyDescent="0.2">
      <c r="A116" t="s">
        <v>285</v>
      </c>
      <c r="B116">
        <f>[4]p53!B116</f>
        <v>649994.4</v>
      </c>
    </row>
    <row r="117" spans="1:2" x14ac:dyDescent="0.2">
      <c r="A117" t="s">
        <v>286</v>
      </c>
      <c r="B117">
        <f>[4]p53!B117</f>
        <v>649999</v>
      </c>
    </row>
    <row r="118" spans="1:2" x14ac:dyDescent="0.2">
      <c r="A118" t="s">
        <v>287</v>
      </c>
      <c r="B118">
        <f>[4]p53!B118</f>
        <v>199999.8</v>
      </c>
    </row>
    <row r="119" spans="1:2" x14ac:dyDescent="0.2">
      <c r="A119" t="s">
        <v>288</v>
      </c>
      <c r="B119">
        <f>[4]p53!B119</f>
        <v>299999.7</v>
      </c>
    </row>
    <row r="120" spans="1:2" x14ac:dyDescent="0.2">
      <c r="A120" t="s">
        <v>289</v>
      </c>
      <c r="B120">
        <f>[4]p53!B120</f>
        <v>1000000</v>
      </c>
    </row>
    <row r="121" spans="1:2" x14ac:dyDescent="0.2">
      <c r="A121" t="s">
        <v>290</v>
      </c>
      <c r="B121">
        <f>[4]p53!B121</f>
        <v>23313600.000000004</v>
      </c>
    </row>
    <row r="122" spans="1:2" x14ac:dyDescent="0.2">
      <c r="A122" t="s">
        <v>291</v>
      </c>
      <c r="B122">
        <f>[4]p53!B122</f>
        <v>874616.4</v>
      </c>
    </row>
    <row r="123" spans="1:2" x14ac:dyDescent="0.2">
      <c r="A123" t="s">
        <v>292</v>
      </c>
      <c r="B123">
        <f>[4]p53!B123</f>
        <v>0</v>
      </c>
    </row>
    <row r="124" spans="1:2" x14ac:dyDescent="0.2">
      <c r="A124" t="s">
        <v>293</v>
      </c>
      <c r="B124">
        <f>[4]p53!B124</f>
        <v>176619.3</v>
      </c>
    </row>
    <row r="125" spans="1:2" x14ac:dyDescent="0.2">
      <c r="A125" t="s">
        <v>294</v>
      </c>
      <c r="B125">
        <f>[4]p53!B125</f>
        <v>292275.375</v>
      </c>
    </row>
    <row r="126" spans="1:2" x14ac:dyDescent="0.2">
      <c r="A126" t="s">
        <v>295</v>
      </c>
      <c r="B126">
        <f>[4]p53!B126</f>
        <v>328953.76250000001</v>
      </c>
    </row>
    <row r="127" spans="1:2" x14ac:dyDescent="0.2">
      <c r="A127" t="s">
        <v>296</v>
      </c>
      <c r="B127">
        <f>[4]p53!B127</f>
        <v>58295</v>
      </c>
    </row>
    <row r="128" spans="1:2" x14ac:dyDescent="0.2">
      <c r="A128" t="s">
        <v>297</v>
      </c>
      <c r="B128">
        <f>[4]p53!B128</f>
        <v>20879</v>
      </c>
    </row>
    <row r="129" spans="1:2" x14ac:dyDescent="0.2">
      <c r="A129" t="s">
        <v>298</v>
      </c>
      <c r="B129">
        <f>[4]p53!B129</f>
        <v>19299</v>
      </c>
    </row>
    <row r="130" spans="1:2" x14ac:dyDescent="0.2">
      <c r="A130" t="s">
        <v>299</v>
      </c>
      <c r="B130">
        <f>[4]p53!B130</f>
        <v>52945</v>
      </c>
    </row>
    <row r="131" spans="1:2" x14ac:dyDescent="0.2">
      <c r="A131" t="s">
        <v>300</v>
      </c>
      <c r="B131">
        <f>[4]p53!B131</f>
        <v>62017</v>
      </c>
    </row>
    <row r="132" spans="1:2" x14ac:dyDescent="0.2">
      <c r="A132" t="s">
        <v>301</v>
      </c>
      <c r="B132">
        <f>[4]p53!B132</f>
        <v>138041</v>
      </c>
    </row>
    <row r="133" spans="1:2" x14ac:dyDescent="0.2">
      <c r="A133" t="s">
        <v>302</v>
      </c>
      <c r="B133">
        <f>[4]p53!B133</f>
        <v>58295</v>
      </c>
    </row>
    <row r="134" spans="1:2" x14ac:dyDescent="0.2">
      <c r="A134" t="s">
        <v>303</v>
      </c>
      <c r="B134">
        <f>[4]p53!B134</f>
        <v>20879</v>
      </c>
    </row>
    <row r="135" spans="1:2" x14ac:dyDescent="0.2">
      <c r="A135" t="s">
        <v>304</v>
      </c>
      <c r="B135">
        <f>[4]p53!B135</f>
        <v>19299</v>
      </c>
    </row>
    <row r="136" spans="1:2" x14ac:dyDescent="0.2">
      <c r="A136" t="s">
        <v>305</v>
      </c>
      <c r="B136">
        <f>[4]p53!B136</f>
        <v>52945</v>
      </c>
    </row>
    <row r="137" spans="1:2" x14ac:dyDescent="0.2">
      <c r="A137" t="s">
        <v>306</v>
      </c>
      <c r="B137">
        <f>[4]p53!B137</f>
        <v>62017</v>
      </c>
    </row>
    <row r="138" spans="1:2" x14ac:dyDescent="0.2">
      <c r="A138" t="s">
        <v>307</v>
      </c>
      <c r="B138">
        <f>[4]p53!B138</f>
        <v>138041</v>
      </c>
    </row>
    <row r="139" spans="1:2" x14ac:dyDescent="0.2">
      <c r="A139" t="s">
        <v>308</v>
      </c>
      <c r="B139">
        <f>[4]p53!B139</f>
        <v>0</v>
      </c>
    </row>
    <row r="140" spans="1:2" x14ac:dyDescent="0.2">
      <c r="A140" t="s">
        <v>309</v>
      </c>
      <c r="B140">
        <f>[4]p53!B140</f>
        <v>0</v>
      </c>
    </row>
    <row r="141" spans="1:2" x14ac:dyDescent="0.2">
      <c r="A141" t="s">
        <v>310</v>
      </c>
      <c r="B141">
        <f>[4]p53!B141</f>
        <v>0</v>
      </c>
    </row>
    <row r="142" spans="1:2" x14ac:dyDescent="0.2">
      <c r="A142" t="s">
        <v>311</v>
      </c>
      <c r="B142">
        <f>[4]p53!B142</f>
        <v>0</v>
      </c>
    </row>
    <row r="143" spans="1:2" x14ac:dyDescent="0.2">
      <c r="A143" t="s">
        <v>312</v>
      </c>
      <c r="B143">
        <f>[4]p53!B143</f>
        <v>0</v>
      </c>
    </row>
    <row r="144" spans="1:2" x14ac:dyDescent="0.2">
      <c r="A144" t="s">
        <v>313</v>
      </c>
      <c r="B144">
        <f>[4]p53!B144</f>
        <v>0</v>
      </c>
    </row>
    <row r="145" spans="1:2" x14ac:dyDescent="0.2">
      <c r="A145" t="s">
        <v>314</v>
      </c>
      <c r="B145">
        <f>[4]p53!B145</f>
        <v>355599500</v>
      </c>
    </row>
    <row r="146" spans="1:2" x14ac:dyDescent="0.2">
      <c r="A146" t="s">
        <v>315</v>
      </c>
      <c r="B146">
        <f>[4]p53!B146</f>
        <v>9395550</v>
      </c>
    </row>
    <row r="147" spans="1:2" x14ac:dyDescent="0.2">
      <c r="A147" t="s">
        <v>316</v>
      </c>
      <c r="B147">
        <f>[4]p53!B147</f>
        <v>8684550.0000000019</v>
      </c>
    </row>
    <row r="148" spans="1:2" x14ac:dyDescent="0.2">
      <c r="A148" t="s">
        <v>317</v>
      </c>
      <c r="B148">
        <f>[4]p53!B148</f>
        <v>2117800</v>
      </c>
    </row>
    <row r="149" spans="1:2" x14ac:dyDescent="0.2">
      <c r="A149" t="s">
        <v>318</v>
      </c>
      <c r="B149">
        <f>[4]p53!B149</f>
        <v>3410935</v>
      </c>
    </row>
    <row r="150" spans="1:2" x14ac:dyDescent="0.2">
      <c r="A150" t="s">
        <v>319</v>
      </c>
      <c r="B150">
        <f>[4]p53!B150</f>
        <v>7730296</v>
      </c>
    </row>
    <row r="151" spans="1:2" x14ac:dyDescent="0.2">
      <c r="A151" t="s">
        <v>320</v>
      </c>
      <c r="B151">
        <f>[4]p53!B151</f>
        <v>2588.4135038116374</v>
      </c>
    </row>
    <row r="152" spans="1:2" x14ac:dyDescent="0.2">
      <c r="A152" t="s">
        <v>321</v>
      </c>
      <c r="B152">
        <f>[4]p53!B152</f>
        <v>375.9795309024002</v>
      </c>
    </row>
    <row r="153" spans="1:2" x14ac:dyDescent="0.2">
      <c r="A153" t="s">
        <v>322</v>
      </c>
      <c r="B153">
        <f>[4]p53!B153</f>
        <v>203.58308456945463</v>
      </c>
    </row>
    <row r="154" spans="1:2" x14ac:dyDescent="0.2">
      <c r="A154" t="s">
        <v>323</v>
      </c>
      <c r="B154">
        <f>[4]p53!B154</f>
        <v>18.99697654512001</v>
      </c>
    </row>
    <row r="155" spans="1:2" x14ac:dyDescent="0.2">
      <c r="A155" t="s">
        <v>324</v>
      </c>
      <c r="B155">
        <f>[4]p53!B155</f>
        <v>22.450972280596375</v>
      </c>
    </row>
    <row r="156" spans="1:2" x14ac:dyDescent="0.2">
      <c r="A156" t="s">
        <v>325</v>
      </c>
      <c r="B156">
        <f>[4]p53!B156</f>
        <v>28.483297795636378</v>
      </c>
    </row>
    <row r="157" spans="1:2" x14ac:dyDescent="0.2">
      <c r="A157" t="s">
        <v>326</v>
      </c>
      <c r="B157">
        <f>[4]p53!B157</f>
        <v>16999979</v>
      </c>
    </row>
    <row r="158" spans="1:2" x14ac:dyDescent="0.2">
      <c r="A158" t="s">
        <v>327</v>
      </c>
      <c r="B158">
        <f>[4]p53!B158</f>
        <v>600006</v>
      </c>
    </row>
    <row r="159" spans="1:2" x14ac:dyDescent="0.2">
      <c r="A159" t="s">
        <v>328</v>
      </c>
      <c r="B159">
        <f>[4]p53!B159</f>
        <v>599998</v>
      </c>
    </row>
    <row r="160" spans="1:2" x14ac:dyDescent="0.2">
      <c r="A160" t="s">
        <v>329</v>
      </c>
      <c r="B160">
        <f>[4]p53!B160</f>
        <v>279999.71999999997</v>
      </c>
    </row>
    <row r="161" spans="1:2" x14ac:dyDescent="0.2">
      <c r="A161" t="s">
        <v>330</v>
      </c>
      <c r="B161">
        <f>[4]p53!B161</f>
        <v>400000.38</v>
      </c>
    </row>
    <row r="162" spans="1:2" x14ac:dyDescent="0.2">
      <c r="A162" t="s">
        <v>331</v>
      </c>
      <c r="B162">
        <f>[4]p53!B162</f>
        <v>1200000</v>
      </c>
    </row>
    <row r="163" spans="1:2" x14ac:dyDescent="0.2">
      <c r="A163" t="s">
        <v>332</v>
      </c>
      <c r="B163">
        <f>[4]p53!B163</f>
        <v>32003955</v>
      </c>
    </row>
    <row r="164" spans="1:2" x14ac:dyDescent="0.2">
      <c r="A164" t="s">
        <v>333</v>
      </c>
      <c r="B164">
        <f>[4]p53!B164</f>
        <v>0</v>
      </c>
    </row>
    <row r="165" spans="1:2" x14ac:dyDescent="0.2">
      <c r="A165" t="s">
        <v>334</v>
      </c>
      <c r="B165">
        <f>[4]p53!B165</f>
        <v>798978.6</v>
      </c>
    </row>
    <row r="166" spans="1:2" x14ac:dyDescent="0.2">
      <c r="A166" t="s">
        <v>335</v>
      </c>
      <c r="B166">
        <f>[4]p53!B166</f>
        <v>243547</v>
      </c>
    </row>
    <row r="167" spans="1:2" x14ac:dyDescent="0.2">
      <c r="A167" t="s">
        <v>336</v>
      </c>
      <c r="B167">
        <f>[4]p53!B167</f>
        <v>392257.52500000008</v>
      </c>
    </row>
    <row r="168" spans="1:2" x14ac:dyDescent="0.2">
      <c r="A168" t="s">
        <v>337</v>
      </c>
      <c r="B168">
        <f>[4]p53!B168</f>
        <v>0</v>
      </c>
    </row>
    <row r="169" spans="1:2" x14ac:dyDescent="0.2">
      <c r="A169" t="s">
        <v>338</v>
      </c>
      <c r="B169">
        <f>[4]p53!B169</f>
        <v>3</v>
      </c>
    </row>
    <row r="170" spans="1:2" x14ac:dyDescent="0.2">
      <c r="A170" t="s">
        <v>339</v>
      </c>
      <c r="B170">
        <f>[4]p53!B170</f>
        <v>6</v>
      </c>
    </row>
    <row r="171" spans="1:2" x14ac:dyDescent="0.2">
      <c r="A171" t="s">
        <v>340</v>
      </c>
      <c r="B171">
        <f>[4]p53!B171</f>
        <v>327555</v>
      </c>
    </row>
    <row r="172" spans="1:2" x14ac:dyDescent="0.2">
      <c r="A172" t="s">
        <v>341</v>
      </c>
      <c r="B172">
        <f>[4]p53!B172</f>
        <v>9923459</v>
      </c>
    </row>
    <row r="173" spans="1:2" x14ac:dyDescent="0.2">
      <c r="A173" t="s">
        <v>342</v>
      </c>
      <c r="B173">
        <f>[4]p53!B173</f>
        <v>32076541</v>
      </c>
    </row>
    <row r="174" spans="1:2" x14ac:dyDescent="0.2">
      <c r="A174" t="s">
        <v>343</v>
      </c>
      <c r="B174">
        <f>[4]p53!B174</f>
        <v>374955</v>
      </c>
    </row>
    <row r="175" spans="1:2" x14ac:dyDescent="0.2">
      <c r="A175" t="s">
        <v>344</v>
      </c>
      <c r="B175">
        <f>[4]p53!B175</f>
        <v>9923459</v>
      </c>
    </row>
    <row r="176" spans="1:2" x14ac:dyDescent="0.2">
      <c r="A176" t="s">
        <v>345</v>
      </c>
      <c r="B176">
        <f>[4]p53!B176</f>
        <v>36710359</v>
      </c>
    </row>
    <row r="177" spans="1:2" x14ac:dyDescent="0.2">
      <c r="A177" t="s">
        <v>346</v>
      </c>
      <c r="B177">
        <f>[4]p53!B177</f>
        <v>370268</v>
      </c>
    </row>
    <row r="178" spans="1:2" x14ac:dyDescent="0.2">
      <c r="A178" t="s">
        <v>347</v>
      </c>
      <c r="B178">
        <f>[4]p53!B178</f>
        <v>9823093</v>
      </c>
    </row>
    <row r="179" spans="1:2" x14ac:dyDescent="0.2">
      <c r="A179" t="s">
        <v>348</v>
      </c>
      <c r="B179">
        <f>[4]p53!B179</f>
        <v>36355088</v>
      </c>
    </row>
    <row r="180" spans="1:2" x14ac:dyDescent="0.2">
      <c r="A180" t="s">
        <v>349</v>
      </c>
      <c r="B180">
        <f>[4]p53!B180</f>
        <v>333574</v>
      </c>
    </row>
    <row r="181" spans="1:2" x14ac:dyDescent="0.2">
      <c r="A181" t="s">
        <v>350</v>
      </c>
      <c r="B181">
        <f>[4]p53!B181</f>
        <v>1946708</v>
      </c>
    </row>
    <row r="182" spans="1:2" x14ac:dyDescent="0.2">
      <c r="A182" t="s">
        <v>351</v>
      </c>
      <c r="B182">
        <f>[4]p53!B182</f>
        <v>7053292</v>
      </c>
    </row>
    <row r="183" spans="1:2" x14ac:dyDescent="0.2">
      <c r="A183" t="s">
        <v>352</v>
      </c>
      <c r="B183">
        <f>[4]p53!B183</f>
        <v>366529</v>
      </c>
    </row>
    <row r="184" spans="1:2" x14ac:dyDescent="0.2">
      <c r="A184" t="s">
        <v>353</v>
      </c>
      <c r="B184">
        <f>[4]p53!B184</f>
        <v>1946708</v>
      </c>
    </row>
    <row r="185" spans="1:2" x14ac:dyDescent="0.2">
      <c r="A185" t="s">
        <v>354</v>
      </c>
      <c r="B185">
        <f>[4]p53!B185</f>
        <v>7748508</v>
      </c>
    </row>
    <row r="186" spans="1:2" x14ac:dyDescent="0.2">
      <c r="A186" t="s">
        <v>355</v>
      </c>
      <c r="B186">
        <f>[4]p53!B186</f>
        <v>361948</v>
      </c>
    </row>
    <row r="187" spans="1:2" x14ac:dyDescent="0.2">
      <c r="A187" t="s">
        <v>356</v>
      </c>
      <c r="B187">
        <f>[4]p53!B187</f>
        <v>1937546</v>
      </c>
    </row>
    <row r="188" spans="1:2" x14ac:dyDescent="0.2">
      <c r="A188" t="s">
        <v>357</v>
      </c>
      <c r="B188">
        <f>[4]p53!B188</f>
        <v>7667914</v>
      </c>
    </row>
    <row r="189" spans="1:2" x14ac:dyDescent="0.2">
      <c r="A189" t="s">
        <v>358</v>
      </c>
      <c r="B189">
        <f>[4]p53!B189</f>
        <v>0</v>
      </c>
    </row>
    <row r="190" spans="1:2" x14ac:dyDescent="0.2">
      <c r="A190" t="s">
        <v>359</v>
      </c>
      <c r="B190">
        <f>[4]p53!B190</f>
        <v>0</v>
      </c>
    </row>
    <row r="191" spans="1:2" x14ac:dyDescent="0.2">
      <c r="A191" t="s">
        <v>360</v>
      </c>
      <c r="B191">
        <f>[4]p53!B191</f>
        <v>0</v>
      </c>
    </row>
    <row r="192" spans="1:2" x14ac:dyDescent="0.2">
      <c r="A192" t="s">
        <v>361</v>
      </c>
      <c r="B192">
        <f>[4]p53!B192</f>
        <v>50774</v>
      </c>
    </row>
    <row r="193" spans="1:2" x14ac:dyDescent="0.2">
      <c r="A193" t="s">
        <v>362</v>
      </c>
      <c r="B193">
        <f>[4]p53!B193</f>
        <v>6510378</v>
      </c>
    </row>
    <row r="194" spans="1:2" x14ac:dyDescent="0.2">
      <c r="A194" t="s">
        <v>363</v>
      </c>
      <c r="B194">
        <f>[4]p53!B194</f>
        <v>128.22274121903192</v>
      </c>
    </row>
    <row r="195" spans="1:2" x14ac:dyDescent="0.2">
      <c r="A195" t="s">
        <v>364</v>
      </c>
      <c r="B195">
        <f>[4]p53!B195</f>
        <v>0</v>
      </c>
    </row>
    <row r="196" spans="1:2" x14ac:dyDescent="0.2">
      <c r="A196" t="s">
        <v>365</v>
      </c>
      <c r="B196">
        <f>[4]p53!B196</f>
        <v>0</v>
      </c>
    </row>
    <row r="197" spans="1:2" x14ac:dyDescent="0.2">
      <c r="A197" t="s">
        <v>366</v>
      </c>
      <c r="B197">
        <f>[4]p53!B197</f>
        <v>0</v>
      </c>
    </row>
    <row r="198" spans="1:2" x14ac:dyDescent="0.2">
      <c r="A198" t="s">
        <v>367</v>
      </c>
      <c r="B198">
        <f>[4]p53!B198</f>
        <v>0</v>
      </c>
    </row>
    <row r="199" spans="1:2" x14ac:dyDescent="0.2">
      <c r="A199" t="s">
        <v>368</v>
      </c>
      <c r="B199">
        <f>[4]p53!B199</f>
        <v>0</v>
      </c>
    </row>
    <row r="200" spans="1:2" x14ac:dyDescent="0.2">
      <c r="A200" t="s">
        <v>369</v>
      </c>
      <c r="B200">
        <f>[4]p53!B200</f>
        <v>0</v>
      </c>
    </row>
    <row r="201" spans="1:2" x14ac:dyDescent="0.2">
      <c r="A201" t="s">
        <v>370</v>
      </c>
      <c r="B201">
        <f>[4]p53!B201</f>
        <v>142926</v>
      </c>
    </row>
    <row r="202" spans="1:2" x14ac:dyDescent="0.2">
      <c r="A202" t="s">
        <v>371</v>
      </c>
      <c r="B202">
        <f>[4]p53!B202</f>
        <v>3856218</v>
      </c>
    </row>
    <row r="203" spans="1:2" x14ac:dyDescent="0.2">
      <c r="A203" t="s">
        <v>372</v>
      </c>
      <c r="B203">
        <f>[4]p53!B203</f>
        <v>26.980520064513421</v>
      </c>
    </row>
    <row r="204" spans="1:2" x14ac:dyDescent="0.2">
      <c r="A204" t="s">
        <v>373</v>
      </c>
      <c r="B204">
        <f>[4]p53!B204</f>
        <v>0</v>
      </c>
    </row>
    <row r="205" spans="1:2" x14ac:dyDescent="0.2">
      <c r="A205" t="s">
        <v>374</v>
      </c>
      <c r="B205">
        <f>[4]p53!B205</f>
        <v>0</v>
      </c>
    </row>
    <row r="206" spans="1:2" x14ac:dyDescent="0.2">
      <c r="A206" t="s">
        <v>375</v>
      </c>
      <c r="B206">
        <f>[4]p53!B206</f>
        <v>0</v>
      </c>
    </row>
    <row r="207" spans="1:2" x14ac:dyDescent="0.2">
      <c r="A207" t="s">
        <v>376</v>
      </c>
      <c r="B207">
        <f>[4]p53!B207</f>
        <v>213818</v>
      </c>
    </row>
    <row r="208" spans="1:2" x14ac:dyDescent="0.2">
      <c r="A208" t="s">
        <v>377</v>
      </c>
      <c r="B208">
        <f>[4]p53!B208</f>
        <v>399126</v>
      </c>
    </row>
    <row r="209" spans="1:2" x14ac:dyDescent="0.2">
      <c r="A209" t="s">
        <v>378</v>
      </c>
      <c r="B209">
        <f>[4]p53!B209</f>
        <v>0</v>
      </c>
    </row>
    <row r="210" spans="1:2" x14ac:dyDescent="0.2">
      <c r="A210" t="s">
        <v>379</v>
      </c>
      <c r="B210">
        <f>[4]p53!B210</f>
        <v>0</v>
      </c>
    </row>
    <row r="211" spans="1:2" x14ac:dyDescent="0.2">
      <c r="A211" t="s">
        <v>380</v>
      </c>
      <c r="B211">
        <f>[4]p53!B211</f>
        <v>693815.4</v>
      </c>
    </row>
    <row r="212" spans="1:2" x14ac:dyDescent="0.2">
      <c r="A212" t="s">
        <v>381</v>
      </c>
      <c r="B212">
        <f>[4]p53!B212</f>
        <v>1354178</v>
      </c>
    </row>
    <row r="213" spans="1:2" x14ac:dyDescent="0.2">
      <c r="A213" t="s">
        <v>382</v>
      </c>
      <c r="B213">
        <f>[4]p53!B213</f>
        <v>37544089.326224342</v>
      </c>
    </row>
    <row r="214" spans="1:2" x14ac:dyDescent="0.2">
      <c r="A214" t="s">
        <v>137</v>
      </c>
      <c r="B214">
        <f>[4]p53!B214</f>
        <v>471240</v>
      </c>
    </row>
    <row r="215" spans="1:2" x14ac:dyDescent="0.2">
      <c r="A215" t="s">
        <v>383</v>
      </c>
      <c r="B215">
        <f>[4]p53!B215</f>
        <v>0</v>
      </c>
    </row>
    <row r="216" spans="1:2" x14ac:dyDescent="0.2">
      <c r="A216" t="s">
        <v>384</v>
      </c>
      <c r="B216">
        <f>[4]p53!B216</f>
        <v>38015329.326224342</v>
      </c>
    </row>
    <row r="217" spans="1:2" x14ac:dyDescent="0.2">
      <c r="A217" t="s">
        <v>385</v>
      </c>
      <c r="B217">
        <f>[4]p53!B217</f>
        <v>16024031</v>
      </c>
    </row>
    <row r="218" spans="1:2" x14ac:dyDescent="0.2">
      <c r="A218" t="s">
        <v>386</v>
      </c>
      <c r="B218">
        <f>[4]p53!B218</f>
        <v>1306759.3999999999</v>
      </c>
    </row>
    <row r="219" spans="1:2" x14ac:dyDescent="0.2">
      <c r="A219" t="s">
        <v>387</v>
      </c>
      <c r="B219">
        <f>[4]p53!B219</f>
        <v>4423818</v>
      </c>
    </row>
    <row r="220" spans="1:2" x14ac:dyDescent="0.2">
      <c r="A220" t="s">
        <v>388</v>
      </c>
      <c r="B220">
        <f>[4]p53!B220</f>
        <v>436626</v>
      </c>
    </row>
    <row r="221" spans="1:2" x14ac:dyDescent="0.2">
      <c r="A221" t="s">
        <v>145</v>
      </c>
      <c r="B221">
        <f>[4]p53!B221</f>
        <v>5100000</v>
      </c>
    </row>
    <row r="222" spans="1:2" x14ac:dyDescent="0.2">
      <c r="A222" t="s">
        <v>146</v>
      </c>
      <c r="B222">
        <f>[4]p53!B222</f>
        <v>1059027</v>
      </c>
    </row>
    <row r="223" spans="1:2" x14ac:dyDescent="0.2">
      <c r="A223" t="s">
        <v>389</v>
      </c>
      <c r="B223">
        <f>[4]p53!B223</f>
        <v>166623</v>
      </c>
    </row>
    <row r="224" spans="1:2" x14ac:dyDescent="0.2">
      <c r="A224" t="s">
        <v>390</v>
      </c>
      <c r="B224">
        <f>[4]p53!B224</f>
        <v>0</v>
      </c>
    </row>
    <row r="225" spans="1:2" x14ac:dyDescent="0.2">
      <c r="A225" t="s">
        <v>391</v>
      </c>
      <c r="B225">
        <f>[4]p53!B225</f>
        <v>0</v>
      </c>
    </row>
    <row r="226" spans="1:2" x14ac:dyDescent="0.2">
      <c r="A226" t="s">
        <v>392</v>
      </c>
      <c r="B226">
        <f>[4]p53!B226</f>
        <v>2700000</v>
      </c>
    </row>
    <row r="227" spans="1:2" x14ac:dyDescent="0.2">
      <c r="A227" t="s">
        <v>152</v>
      </c>
      <c r="B227">
        <f>[4]p53!B227</f>
        <v>160000</v>
      </c>
    </row>
    <row r="228" spans="1:2" x14ac:dyDescent="0.2">
      <c r="A228" t="s">
        <v>393</v>
      </c>
      <c r="B228">
        <f>[4]p53!B228</f>
        <v>0</v>
      </c>
    </row>
    <row r="229" spans="1:2" x14ac:dyDescent="0.2">
      <c r="A229" t="s">
        <v>394</v>
      </c>
      <c r="B229">
        <f>[4]p53!B229</f>
        <v>252630</v>
      </c>
    </row>
    <row r="230" spans="1:2" x14ac:dyDescent="0.2">
      <c r="A230" t="s">
        <v>395</v>
      </c>
      <c r="B230">
        <f>[4]p53!B230</f>
        <v>2645119.8305914593</v>
      </c>
    </row>
    <row r="231" spans="1:2" x14ac:dyDescent="0.2">
      <c r="A231" t="s">
        <v>396</v>
      </c>
      <c r="B231">
        <f>[4]p53!B231</f>
        <v>34274634.230591461</v>
      </c>
    </row>
    <row r="232" spans="1:2" x14ac:dyDescent="0.2">
      <c r="A232" t="s">
        <v>397</v>
      </c>
      <c r="B232">
        <f>[4]p53!B232</f>
        <v>3740695.0956328809</v>
      </c>
    </row>
    <row r="233" spans="1:2" x14ac:dyDescent="0.2">
      <c r="A233" t="s">
        <v>398</v>
      </c>
      <c r="B233">
        <f>[4]p53!B233</f>
        <v>1271836</v>
      </c>
    </row>
    <row r="234" spans="1:2" x14ac:dyDescent="0.2">
      <c r="A234" t="s">
        <v>243</v>
      </c>
      <c r="B234">
        <f>[4]p53!B234</f>
        <v>2468859.0956328809</v>
      </c>
    </row>
    <row r="235" spans="1:2" x14ac:dyDescent="0.2">
      <c r="A235" t="s">
        <v>399</v>
      </c>
      <c r="B235">
        <f>[4]p53!B235</f>
        <v>6250000</v>
      </c>
    </row>
    <row r="236" spans="1:2" x14ac:dyDescent="0.2">
      <c r="A236" t="s">
        <v>400</v>
      </c>
      <c r="B236">
        <f>[4]p53!B236</f>
        <v>11666666.666666668</v>
      </c>
    </row>
    <row r="237" spans="1:2" x14ac:dyDescent="0.2">
      <c r="A237" t="s">
        <v>401</v>
      </c>
      <c r="B237">
        <f>[4]p53!B237</f>
        <v>10000000</v>
      </c>
    </row>
    <row r="238" spans="1:2" x14ac:dyDescent="0.2">
      <c r="A238" t="s">
        <v>402</v>
      </c>
      <c r="B238">
        <f>[4]p53!B238</f>
        <v>400</v>
      </c>
    </row>
    <row r="239" spans="1:2" x14ac:dyDescent="0.2">
      <c r="A239" t="s">
        <v>403</v>
      </c>
      <c r="B239">
        <f>[4]p53!B239</f>
        <v>300</v>
      </c>
    </row>
    <row r="240" spans="1:2" x14ac:dyDescent="0.2">
      <c r="A240" t="s">
        <v>404</v>
      </c>
      <c r="B240">
        <f>[4]p53!B240</f>
        <v>1000</v>
      </c>
    </row>
    <row r="241" spans="1:2" x14ac:dyDescent="0.2">
      <c r="A241" t="s">
        <v>405</v>
      </c>
      <c r="B241">
        <f>[4]p53!B241</f>
        <v>1.4</v>
      </c>
    </row>
    <row r="242" spans="1:2" x14ac:dyDescent="0.2">
      <c r="A242" t="s">
        <v>406</v>
      </c>
      <c r="B242">
        <f>[4]p53!B242</f>
        <v>2.66</v>
      </c>
    </row>
    <row r="243" spans="1:2" x14ac:dyDescent="0.2">
      <c r="A243" t="s">
        <v>407</v>
      </c>
      <c r="B243">
        <f>[4]p53!B243</f>
        <v>53099254</v>
      </c>
    </row>
    <row r="244" spans="1:2" x14ac:dyDescent="0.2">
      <c r="A244" t="s">
        <v>408</v>
      </c>
      <c r="B244">
        <f>[4]p53!B244</f>
        <v>12227174</v>
      </c>
    </row>
    <row r="245" spans="1:2" x14ac:dyDescent="0.2">
      <c r="A245" t="s">
        <v>409</v>
      </c>
      <c r="B245">
        <f>[4]p53!B245</f>
        <v>70000</v>
      </c>
    </row>
    <row r="246" spans="1:2" x14ac:dyDescent="0.2">
      <c r="A246" t="s">
        <v>410</v>
      </c>
      <c r="B246">
        <f>[4]p53!B246</f>
        <v>0</v>
      </c>
    </row>
    <row r="247" spans="1:2" x14ac:dyDescent="0.2">
      <c r="A247" t="s">
        <v>411</v>
      </c>
      <c r="B247">
        <f>[4]p53!B247</f>
        <v>6.3</v>
      </c>
    </row>
    <row r="248" spans="1:2" x14ac:dyDescent="0.2">
      <c r="A248" t="s">
        <v>412</v>
      </c>
      <c r="B248">
        <f>[4]p53!B248</f>
        <v>6.3</v>
      </c>
    </row>
    <row r="249" spans="1:2" x14ac:dyDescent="0.2">
      <c r="A249" t="s">
        <v>413</v>
      </c>
      <c r="B249">
        <f>[4]p53!B249</f>
        <v>0</v>
      </c>
    </row>
    <row r="250" spans="1:2" x14ac:dyDescent="0.2">
      <c r="A250" t="s">
        <v>414</v>
      </c>
      <c r="B250">
        <f>[4]p53!B250</f>
        <v>0</v>
      </c>
    </row>
    <row r="251" spans="1:2" x14ac:dyDescent="0.2">
      <c r="A251" t="s">
        <v>415</v>
      </c>
      <c r="B251">
        <f>[4]p53!B251</f>
        <v>0</v>
      </c>
    </row>
    <row r="252" spans="1:2" x14ac:dyDescent="0.2">
      <c r="A252" t="s">
        <v>416</v>
      </c>
      <c r="B252">
        <f>[4]p53!B252</f>
        <v>0</v>
      </c>
    </row>
    <row r="253" spans="1:2" x14ac:dyDescent="0.2">
      <c r="A253" t="s">
        <v>417</v>
      </c>
      <c r="B253">
        <f>[4]p53!B253</f>
        <v>0</v>
      </c>
    </row>
    <row r="254" spans="1:2" x14ac:dyDescent="0.2">
      <c r="A254" t="s">
        <v>418</v>
      </c>
      <c r="B254">
        <f>[4]p53!B254</f>
        <v>0</v>
      </c>
    </row>
    <row r="255" spans="1:2" x14ac:dyDescent="0.2">
      <c r="A255" t="s">
        <v>419</v>
      </c>
      <c r="B255">
        <f>[4]p53!B255</f>
        <v>0</v>
      </c>
    </row>
    <row r="256" spans="1:2" x14ac:dyDescent="0.2">
      <c r="A256" t="s">
        <v>420</v>
      </c>
      <c r="B256">
        <f>[4]p53!B256</f>
        <v>0</v>
      </c>
    </row>
    <row r="257" spans="1:2" x14ac:dyDescent="0.2">
      <c r="A257" t="s">
        <v>421</v>
      </c>
      <c r="B257">
        <f>[4]p53!B257</f>
        <v>0</v>
      </c>
    </row>
    <row r="258" spans="1:2" x14ac:dyDescent="0.2">
      <c r="A258" t="s">
        <v>422</v>
      </c>
      <c r="B258">
        <f>[4]p53!B258</f>
        <v>0</v>
      </c>
    </row>
    <row r="259" spans="1:2" x14ac:dyDescent="0.2">
      <c r="A259" t="s">
        <v>423</v>
      </c>
      <c r="B259">
        <f>[4]p53!B259</f>
        <v>5</v>
      </c>
    </row>
    <row r="260" spans="1:2" x14ac:dyDescent="0.2">
      <c r="A260" t="s">
        <v>1065</v>
      </c>
      <c r="B260">
        <f>[4]p53!B260</f>
        <v>15.105519411719246</v>
      </c>
    </row>
    <row r="261" spans="1:2" x14ac:dyDescent="0.2">
      <c r="A261" t="s">
        <v>1066</v>
      </c>
      <c r="B261">
        <f>[4]p53!B261</f>
        <v>21.185126040204672</v>
      </c>
    </row>
    <row r="262" spans="1:2" x14ac:dyDescent="0.2">
      <c r="A262" t="s">
        <v>227</v>
      </c>
      <c r="B262">
        <f>[4]p53!B262</f>
        <v>89</v>
      </c>
    </row>
    <row r="263" spans="1:2" x14ac:dyDescent="0.2">
      <c r="A263" t="s">
        <v>228</v>
      </c>
      <c r="B263">
        <f>[4]p53!B263</f>
        <v>90</v>
      </c>
    </row>
    <row r="264" spans="1:2" x14ac:dyDescent="0.2">
      <c r="A264" t="s">
        <v>346</v>
      </c>
      <c r="B264">
        <f>[4]p53!B264</f>
        <v>370268</v>
      </c>
    </row>
    <row r="265" spans="1:2" x14ac:dyDescent="0.2">
      <c r="A265" t="s">
        <v>355</v>
      </c>
      <c r="B265">
        <f>[4]p53!B265</f>
        <v>361948</v>
      </c>
    </row>
    <row r="266" spans="1:2" x14ac:dyDescent="0.2">
      <c r="A266" t="s">
        <v>338</v>
      </c>
      <c r="B266">
        <f>[4]p53!B266</f>
        <v>3</v>
      </c>
    </row>
    <row r="267" spans="1:2" x14ac:dyDescent="0.2">
      <c r="A267" t="s">
        <v>339</v>
      </c>
      <c r="B267">
        <f>[4]p53!B267</f>
        <v>6</v>
      </c>
    </row>
    <row r="268" spans="1:2" x14ac:dyDescent="0.2">
      <c r="A268" t="s">
        <v>1067</v>
      </c>
      <c r="B268">
        <f>[4]p53!B268</f>
        <v>888643.2</v>
      </c>
    </row>
    <row r="269" spans="1:2" x14ac:dyDescent="0.2">
      <c r="A269" t="s">
        <v>1068</v>
      </c>
      <c r="B269">
        <f>[4]p53!B269</f>
        <v>1085844</v>
      </c>
    </row>
    <row r="270" spans="1:2" x14ac:dyDescent="0.2">
      <c r="A270" t="s">
        <v>1069</v>
      </c>
      <c r="B270">
        <f>[4]p53!B270</f>
        <v>1902525.8785905112</v>
      </c>
    </row>
    <row r="271" spans="1:2" x14ac:dyDescent="0.2">
      <c r="A271" t="s">
        <v>1070</v>
      </c>
      <c r="B271">
        <f>[4]p53!B271</f>
        <v>0.66566554944884759</v>
      </c>
    </row>
    <row r="272" spans="1:2" x14ac:dyDescent="0.2">
      <c r="A272" t="s">
        <v>1071</v>
      </c>
      <c r="B272">
        <f>[4]p53!B272</f>
        <v>0.67926201293540212</v>
      </c>
    </row>
    <row r="273" spans="1:2" x14ac:dyDescent="0.2">
      <c r="A273" t="s">
        <v>1072</v>
      </c>
      <c r="B273">
        <f>[4]p53!B273</f>
        <v>0.67921864532043219</v>
      </c>
    </row>
    <row r="274" spans="1:2" x14ac:dyDescent="0.2">
      <c r="A274" t="s">
        <v>1073</v>
      </c>
      <c r="B274">
        <f>[4]p53!B274</f>
        <v>0.60219157683257585</v>
      </c>
    </row>
    <row r="275" spans="1:2" x14ac:dyDescent="0.2">
      <c r="A275" t="s">
        <v>1087</v>
      </c>
      <c r="B275">
        <f>[4]p53!B275</f>
        <v>0.67842536781241858</v>
      </c>
    </row>
    <row r="276" spans="1:2" x14ac:dyDescent="0.2">
      <c r="A276" t="s">
        <v>1088</v>
      </c>
      <c r="B276">
        <f>[4]p53!B276</f>
        <v>0.60166057915616655</v>
      </c>
    </row>
    <row r="277" spans="1:2" x14ac:dyDescent="0.2">
      <c r="A277" t="s">
        <v>1091</v>
      </c>
      <c r="B277">
        <f>[4]p53!B277</f>
        <v>3437087.0956328809</v>
      </c>
    </row>
    <row r="278" spans="1:2" x14ac:dyDescent="0.2">
      <c r="A278" t="s">
        <v>1092</v>
      </c>
      <c r="B278">
        <f>[4]p53!B278</f>
        <v>1.539459656343882</v>
      </c>
    </row>
    <row r="279" spans="1:2" x14ac:dyDescent="0.2">
      <c r="A279" t="s">
        <v>1093</v>
      </c>
      <c r="B279">
        <f>[4]p53!B279</f>
        <v>0.60621544134324912</v>
      </c>
    </row>
    <row r="280" spans="1:2" x14ac:dyDescent="0.2">
      <c r="A280" t="s">
        <v>1094</v>
      </c>
      <c r="B280">
        <f>[4]p53!B280</f>
        <v>0.39378455865675099</v>
      </c>
    </row>
    <row r="281" spans="1:2" x14ac:dyDescent="0.2">
      <c r="A281" t="s">
        <v>1099</v>
      </c>
      <c r="B281">
        <f>[4]p53!B281</f>
        <v>7.0223999999999995E-2</v>
      </c>
    </row>
    <row r="282" spans="1:2" x14ac:dyDescent="0.2">
      <c r="A282" t="s">
        <v>1100</v>
      </c>
      <c r="B282">
        <f>[4]p53!B282</f>
        <v>0.12309189484515823</v>
      </c>
    </row>
    <row r="283" spans="1:2" x14ac:dyDescent="0.2">
      <c r="A283" t="s">
        <v>1095</v>
      </c>
      <c r="B283">
        <f>[4]p53!B283</f>
        <v>40872080</v>
      </c>
    </row>
    <row r="284" spans="1:2" x14ac:dyDescent="0.2">
      <c r="A284" t="s">
        <v>1096</v>
      </c>
      <c r="B284">
        <f>[4]p53!B284</f>
        <v>26549627.222494788</v>
      </c>
    </row>
    <row r="285" spans="1:2" x14ac:dyDescent="0.2">
      <c r="A285" t="s">
        <v>1097</v>
      </c>
      <c r="B285">
        <f>[4]p53!B285</f>
        <v>1534561.2170423698</v>
      </c>
    </row>
    <row r="286" spans="1:2" x14ac:dyDescent="0.2">
      <c r="A286" t="s">
        <v>1101</v>
      </c>
      <c r="B286">
        <f>[4]p53!B286</f>
        <v>3000000</v>
      </c>
    </row>
    <row r="287" spans="1:2" x14ac:dyDescent="0.2">
      <c r="A287" t="s">
        <v>1102</v>
      </c>
      <c r="B287">
        <f>[4]p53!B287</f>
        <v>0</v>
      </c>
    </row>
    <row r="288" spans="1:2" x14ac:dyDescent="0.2">
      <c r="A288" t="s">
        <v>1103</v>
      </c>
      <c r="B288">
        <f>[4]p53!B288</f>
        <v>0</v>
      </c>
    </row>
    <row r="289" spans="1:2" x14ac:dyDescent="0.2">
      <c r="A289" t="s">
        <v>1069</v>
      </c>
      <c r="B289">
        <f>[4]p53!B289</f>
        <v>1902525.8785905112</v>
      </c>
    </row>
    <row r="290" spans="1:2" x14ac:dyDescent="0.2">
      <c r="A290" t="s">
        <v>508</v>
      </c>
      <c r="B290">
        <f>[4]p53!B290</f>
        <v>9.1042560638712161E-2</v>
      </c>
    </row>
    <row r="291" spans="1:2" x14ac:dyDescent="0.2">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1208</v>
      </c>
    </row>
    <row r="2" spans="1:11" x14ac:dyDescent="0.2">
      <c r="A2">
        <v>54</v>
      </c>
      <c r="B2" t="s">
        <v>176</v>
      </c>
      <c r="C2" t="s">
        <v>177</v>
      </c>
      <c r="D2" t="s">
        <v>178</v>
      </c>
      <c r="E2" t="s">
        <v>8</v>
      </c>
      <c r="F2" t="s">
        <v>179</v>
      </c>
      <c r="G2" t="s">
        <v>10</v>
      </c>
      <c r="H2" t="s">
        <v>180</v>
      </c>
    </row>
    <row r="3" spans="1:11" x14ac:dyDescent="0.2">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
      <c r="A5" t="s">
        <v>183</v>
      </c>
      <c r="B5">
        <f>[4]p54!B5</f>
        <v>0</v>
      </c>
      <c r="C5">
        <f>[4]p54!C5</f>
        <v>0</v>
      </c>
      <c r="D5">
        <f>[4]p54!D5</f>
        <v>103377</v>
      </c>
      <c r="E5">
        <f>[4]p54!E5</f>
        <v>0</v>
      </c>
      <c r="F5">
        <f>[4]p54!F5</f>
        <v>0</v>
      </c>
      <c r="G5">
        <f>[4]p54!G5</f>
        <v>0</v>
      </c>
      <c r="H5">
        <f>[4]p54!H5</f>
        <v>0</v>
      </c>
      <c r="I5">
        <f>[4]p54!I5</f>
        <v>0</v>
      </c>
      <c r="J5">
        <f>[4]p54!J5</f>
        <v>0</v>
      </c>
      <c r="K5">
        <f>[4]p54!K5</f>
        <v>0</v>
      </c>
    </row>
    <row r="6" spans="1:11" x14ac:dyDescent="0.2">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
      <c r="A7" t="s">
        <v>185</v>
      </c>
      <c r="B7">
        <f>[4]p54!B7</f>
        <v>0</v>
      </c>
      <c r="C7">
        <f>[4]p54!C7</f>
        <v>0</v>
      </c>
      <c r="D7">
        <f>[4]p54!D7</f>
        <v>1701695</v>
      </c>
      <c r="E7">
        <f>[4]p54!E7</f>
        <v>0</v>
      </c>
      <c r="F7">
        <f>[4]p54!F7</f>
        <v>0</v>
      </c>
      <c r="G7">
        <f>[4]p54!G7</f>
        <v>0</v>
      </c>
      <c r="H7">
        <f>[4]p54!H7</f>
        <v>0</v>
      </c>
      <c r="I7">
        <f>[4]p54!I7</f>
        <v>0</v>
      </c>
      <c r="J7">
        <f>[4]p54!J7</f>
        <v>0</v>
      </c>
      <c r="K7">
        <f>[4]p54!K7</f>
        <v>0</v>
      </c>
    </row>
    <row r="8" spans="1:11" x14ac:dyDescent="0.2">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2">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2">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2">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2">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2">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2">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2">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2">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2">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2">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2">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2">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2">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2">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2">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2">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2">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2">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5" thickBot="1" x14ac:dyDescent="0.25">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x14ac:dyDescent="0.2">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2">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x14ac:dyDescent="0.2">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x14ac:dyDescent="0.2">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x14ac:dyDescent="0.2">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x14ac:dyDescent="0.2">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x14ac:dyDescent="0.2">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x14ac:dyDescent="0.2">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2">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2">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2">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2">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
      <c r="A76" t="s">
        <v>437</v>
      </c>
      <c r="B76">
        <f>[4]p54!B76</f>
        <v>0</v>
      </c>
      <c r="C76">
        <f>[4]p54!C76</f>
        <v>0</v>
      </c>
      <c r="D76">
        <f>[4]p54!D76</f>
        <v>0</v>
      </c>
      <c r="E76">
        <f>[4]p54!E76</f>
        <v>0</v>
      </c>
      <c r="F76">
        <f>[4]p54!F76</f>
        <v>0</v>
      </c>
      <c r="G76">
        <f>[4]p54!G76</f>
        <v>0</v>
      </c>
      <c r="H76">
        <f>[4]p54!H76</f>
        <v>0</v>
      </c>
      <c r="I76">
        <f>[4]p54!I76</f>
        <v>0</v>
      </c>
      <c r="J76">
        <f>[4]p54!J76</f>
        <v>0</v>
      </c>
      <c r="K76">
        <f>[4]p54!K76</f>
        <v>0</v>
      </c>
    </row>
    <row r="77" spans="1:13" ht="13.5" thickBot="1" x14ac:dyDescent="0.25">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2">
      <c r="A78" t="s">
        <v>247</v>
      </c>
      <c r="B78">
        <f>[4]p54!B78</f>
        <v>1</v>
      </c>
    </row>
    <row r="79" spans="1:13" x14ac:dyDescent="0.2">
      <c r="A79" t="s">
        <v>248</v>
      </c>
      <c r="B79">
        <f>[4]p54!B79</f>
        <v>70000</v>
      </c>
    </row>
    <row r="80" spans="1:13" x14ac:dyDescent="0.2">
      <c r="A80" t="s">
        <v>249</v>
      </c>
      <c r="B80">
        <f>[4]p54!B80</f>
        <v>70000</v>
      </c>
    </row>
    <row r="81" spans="1:2" x14ac:dyDescent="0.2">
      <c r="A81" t="s">
        <v>250</v>
      </c>
      <c r="B81">
        <f>[4]p54!B81</f>
        <v>0</v>
      </c>
    </row>
    <row r="82" spans="1:2" x14ac:dyDescent="0.2">
      <c r="A82" t="s">
        <v>251</v>
      </c>
      <c r="B82">
        <f>[4]p54!B82</f>
        <v>0</v>
      </c>
    </row>
    <row r="83" spans="1:2" x14ac:dyDescent="0.2">
      <c r="A83" t="s">
        <v>252</v>
      </c>
      <c r="B83">
        <f>[4]p54!B83</f>
        <v>0</v>
      </c>
    </row>
    <row r="84" spans="1:2" x14ac:dyDescent="0.2">
      <c r="A84" t="s">
        <v>253</v>
      </c>
      <c r="B84">
        <f>[4]p54!B84</f>
        <v>0</v>
      </c>
    </row>
    <row r="85" spans="1:2" x14ac:dyDescent="0.2">
      <c r="A85" t="s">
        <v>254</v>
      </c>
      <c r="B85">
        <f>[4]p54!B85</f>
        <v>66129</v>
      </c>
    </row>
    <row r="86" spans="1:2" x14ac:dyDescent="0.2">
      <c r="A86" t="s">
        <v>255</v>
      </c>
      <c r="B86">
        <f>[4]p54!B86</f>
        <v>35114</v>
      </c>
    </row>
    <row r="87" spans="1:2" x14ac:dyDescent="0.2">
      <c r="A87" t="s">
        <v>256</v>
      </c>
      <c r="B87">
        <f>[4]p54!B87</f>
        <v>21521</v>
      </c>
    </row>
    <row r="88" spans="1:2" x14ac:dyDescent="0.2">
      <c r="A88" t="s">
        <v>257</v>
      </c>
      <c r="B88">
        <f>[4]p54!B88</f>
        <v>52510</v>
      </c>
    </row>
    <row r="89" spans="1:2" x14ac:dyDescent="0.2">
      <c r="A89" t="s">
        <v>258</v>
      </c>
      <c r="B89">
        <f>[4]p54!B89</f>
        <v>55331</v>
      </c>
    </row>
    <row r="90" spans="1:2" x14ac:dyDescent="0.2">
      <c r="A90" t="s">
        <v>259</v>
      </c>
      <c r="B90">
        <f>[4]p54!B90</f>
        <v>134392</v>
      </c>
    </row>
    <row r="91" spans="1:2" x14ac:dyDescent="0.2">
      <c r="A91" t="s">
        <v>260</v>
      </c>
      <c r="B91">
        <f>[4]p54!B91</f>
        <v>66129</v>
      </c>
    </row>
    <row r="92" spans="1:2" x14ac:dyDescent="0.2">
      <c r="A92" t="s">
        <v>261</v>
      </c>
      <c r="B92">
        <f>[4]p54!B92</f>
        <v>35114</v>
      </c>
    </row>
    <row r="93" spans="1:2" x14ac:dyDescent="0.2">
      <c r="A93" t="s">
        <v>262</v>
      </c>
      <c r="B93">
        <f>[4]p54!B93</f>
        <v>21521</v>
      </c>
    </row>
    <row r="94" spans="1:2" x14ac:dyDescent="0.2">
      <c r="A94" t="s">
        <v>263</v>
      </c>
      <c r="B94">
        <f>[4]p54!B94</f>
        <v>52510</v>
      </c>
    </row>
    <row r="95" spans="1:2" x14ac:dyDescent="0.2">
      <c r="A95" t="s">
        <v>264</v>
      </c>
      <c r="B95">
        <f>[4]p54!B95</f>
        <v>55331</v>
      </c>
    </row>
    <row r="96" spans="1:2" x14ac:dyDescent="0.2">
      <c r="A96" t="s">
        <v>265</v>
      </c>
      <c r="B96">
        <f>[4]p54!B96</f>
        <v>134392</v>
      </c>
    </row>
    <row r="97" spans="1:2" x14ac:dyDescent="0.2">
      <c r="A97" t="s">
        <v>266</v>
      </c>
      <c r="B97">
        <f>[4]p54!B97</f>
        <v>0</v>
      </c>
    </row>
    <row r="98" spans="1:2" x14ac:dyDescent="0.2">
      <c r="A98" t="s">
        <v>267</v>
      </c>
      <c r="B98">
        <f>[4]p54!B98</f>
        <v>0</v>
      </c>
    </row>
    <row r="99" spans="1:2" x14ac:dyDescent="0.2">
      <c r="A99" t="s">
        <v>268</v>
      </c>
      <c r="B99">
        <f>[4]p54!B99</f>
        <v>0</v>
      </c>
    </row>
    <row r="100" spans="1:2" x14ac:dyDescent="0.2">
      <c r="A100" t="s">
        <v>269</v>
      </c>
      <c r="B100">
        <f>[4]p54!B100</f>
        <v>0</v>
      </c>
    </row>
    <row r="101" spans="1:2" x14ac:dyDescent="0.2">
      <c r="A101" t="s">
        <v>270</v>
      </c>
      <c r="B101">
        <f>[4]p54!B101</f>
        <v>0</v>
      </c>
    </row>
    <row r="102" spans="1:2" x14ac:dyDescent="0.2">
      <c r="A102" t="s">
        <v>271</v>
      </c>
      <c r="B102">
        <f>[4]p54!B102</f>
        <v>0</v>
      </c>
    </row>
    <row r="103" spans="1:2" x14ac:dyDescent="0.2">
      <c r="A103" t="s">
        <v>272</v>
      </c>
      <c r="B103">
        <f>[4]p54!B103</f>
        <v>264516000</v>
      </c>
    </row>
    <row r="104" spans="1:2" x14ac:dyDescent="0.2">
      <c r="A104" t="s">
        <v>273</v>
      </c>
      <c r="B104">
        <f>[4]p54!B104</f>
        <v>12641040</v>
      </c>
    </row>
    <row r="105" spans="1:2" x14ac:dyDescent="0.2">
      <c r="A105" t="s">
        <v>274</v>
      </c>
      <c r="B105">
        <f>[4]p54!B105</f>
        <v>7317140.0000000009</v>
      </c>
    </row>
    <row r="106" spans="1:2" x14ac:dyDescent="0.2">
      <c r="A106" t="s">
        <v>275</v>
      </c>
      <c r="B106">
        <f>[4]p54!B106</f>
        <v>1575300</v>
      </c>
    </row>
    <row r="107" spans="1:2" x14ac:dyDescent="0.2">
      <c r="A107" t="s">
        <v>276</v>
      </c>
      <c r="B107">
        <f>[4]p54!B107</f>
        <v>2600557</v>
      </c>
    </row>
    <row r="108" spans="1:2" x14ac:dyDescent="0.2">
      <c r="A108" t="s">
        <v>277</v>
      </c>
      <c r="B108">
        <f>[4]p54!B108</f>
        <v>5778856</v>
      </c>
    </row>
    <row r="109" spans="1:2" x14ac:dyDescent="0.2">
      <c r="A109" t="s">
        <v>278</v>
      </c>
      <c r="B109">
        <f>[4]p54!B109</f>
        <v>1853.7632197563578</v>
      </c>
    </row>
    <row r="110" spans="1:2" x14ac:dyDescent="0.2">
      <c r="A110" t="s">
        <v>279</v>
      </c>
      <c r="B110">
        <f>[4]p54!B110</f>
        <v>283.36579840925168</v>
      </c>
    </row>
    <row r="111" spans="1:2" x14ac:dyDescent="0.2">
      <c r="A111" t="s">
        <v>280</v>
      </c>
      <c r="B111">
        <f>[4]p54!B111</f>
        <v>133.88289920462583</v>
      </c>
    </row>
    <row r="112" spans="1:2" x14ac:dyDescent="0.2">
      <c r="A112" t="s">
        <v>281</v>
      </c>
      <c r="B112">
        <f>[4]p54!B112</f>
        <v>14.202237302630662</v>
      </c>
    </row>
    <row r="113" spans="1:2" x14ac:dyDescent="0.2">
      <c r="A113" t="s">
        <v>282</v>
      </c>
      <c r="B113">
        <f>[4]p54!B113</f>
        <v>16.745921595639139</v>
      </c>
    </row>
    <row r="114" spans="1:2" x14ac:dyDescent="0.2">
      <c r="A114" t="s">
        <v>283</v>
      </c>
      <c r="B114">
        <f>[4]p54!B114</f>
        <v>21.197369108403972</v>
      </c>
    </row>
    <row r="115" spans="1:2" x14ac:dyDescent="0.2">
      <c r="A115" t="s">
        <v>284</v>
      </c>
      <c r="B115">
        <f>[4]p54!B115</f>
        <v>11999970</v>
      </c>
    </row>
    <row r="116" spans="1:2" x14ac:dyDescent="0.2">
      <c r="A116" t="s">
        <v>285</v>
      </c>
      <c r="B116">
        <f>[4]p54!B116</f>
        <v>650000</v>
      </c>
    </row>
    <row r="117" spans="1:2" x14ac:dyDescent="0.2">
      <c r="A117" t="s">
        <v>286</v>
      </c>
      <c r="B117">
        <f>[4]p54!B117</f>
        <v>650000</v>
      </c>
    </row>
    <row r="118" spans="1:2" x14ac:dyDescent="0.2">
      <c r="A118" t="s">
        <v>287</v>
      </c>
      <c r="B118">
        <f>[4]p54!B118</f>
        <v>199999.69</v>
      </c>
    </row>
    <row r="119" spans="1:2" x14ac:dyDescent="0.2">
      <c r="A119" t="s">
        <v>288</v>
      </c>
      <c r="B119">
        <f>[4]p54!B119</f>
        <v>300000.13</v>
      </c>
    </row>
    <row r="120" spans="1:2" x14ac:dyDescent="0.2">
      <c r="A120" t="s">
        <v>289</v>
      </c>
      <c r="B120">
        <f>[4]p54!B120</f>
        <v>1000000</v>
      </c>
    </row>
    <row r="121" spans="1:2" x14ac:dyDescent="0.2">
      <c r="A121" t="s">
        <v>290</v>
      </c>
      <c r="B121">
        <f>[4]p54!B121</f>
        <v>23806440</v>
      </c>
    </row>
    <row r="122" spans="1:2" x14ac:dyDescent="0.2">
      <c r="A122" t="s">
        <v>291</v>
      </c>
      <c r="B122">
        <f>[4]p54!B122</f>
        <v>872231.76</v>
      </c>
    </row>
    <row r="123" spans="1:2" x14ac:dyDescent="0.2">
      <c r="A123" t="s">
        <v>292</v>
      </c>
      <c r="B123">
        <f>[4]p54!B123</f>
        <v>0</v>
      </c>
    </row>
    <row r="124" spans="1:2" x14ac:dyDescent="0.2">
      <c r="A124" t="s">
        <v>293</v>
      </c>
      <c r="B124">
        <f>[4]p54!B124</f>
        <v>181159.5</v>
      </c>
    </row>
    <row r="125" spans="1:2" x14ac:dyDescent="0.2">
      <c r="A125" t="s">
        <v>294</v>
      </c>
      <c r="B125">
        <f>[4]p54!B125</f>
        <v>299064.05499999999</v>
      </c>
    </row>
    <row r="126" spans="1:2" x14ac:dyDescent="0.2">
      <c r="A126" t="s">
        <v>295</v>
      </c>
      <c r="B126">
        <f>[4]p54!B126</f>
        <v>332284.21999999997</v>
      </c>
    </row>
    <row r="127" spans="1:2" x14ac:dyDescent="0.2">
      <c r="A127" t="s">
        <v>296</v>
      </c>
      <c r="B127">
        <f>[4]p54!B127</f>
        <v>61054</v>
      </c>
    </row>
    <row r="128" spans="1:2" x14ac:dyDescent="0.2">
      <c r="A128" t="s">
        <v>297</v>
      </c>
      <c r="B128">
        <f>[4]p54!B128</f>
        <v>20866</v>
      </c>
    </row>
    <row r="129" spans="1:2" x14ac:dyDescent="0.2">
      <c r="A129" t="s">
        <v>298</v>
      </c>
      <c r="B129">
        <f>[4]p54!B129</f>
        <v>18733</v>
      </c>
    </row>
    <row r="130" spans="1:2" x14ac:dyDescent="0.2">
      <c r="A130" t="s">
        <v>299</v>
      </c>
      <c r="B130">
        <f>[4]p54!B130</f>
        <v>55632</v>
      </c>
    </row>
    <row r="131" spans="1:2" x14ac:dyDescent="0.2">
      <c r="A131" t="s">
        <v>300</v>
      </c>
      <c r="B131">
        <f>[4]p54!B131</f>
        <v>65090</v>
      </c>
    </row>
    <row r="132" spans="1:2" x14ac:dyDescent="0.2">
      <c r="A132" t="s">
        <v>301</v>
      </c>
      <c r="B132">
        <f>[4]p54!B132</f>
        <v>143220</v>
      </c>
    </row>
    <row r="133" spans="1:2" x14ac:dyDescent="0.2">
      <c r="A133" t="s">
        <v>302</v>
      </c>
      <c r="B133">
        <f>[4]p54!B133</f>
        <v>61054</v>
      </c>
    </row>
    <row r="134" spans="1:2" x14ac:dyDescent="0.2">
      <c r="A134" t="s">
        <v>303</v>
      </c>
      <c r="B134">
        <f>[4]p54!B134</f>
        <v>20866</v>
      </c>
    </row>
    <row r="135" spans="1:2" x14ac:dyDescent="0.2">
      <c r="A135" t="s">
        <v>304</v>
      </c>
      <c r="B135">
        <f>[4]p54!B135</f>
        <v>18733</v>
      </c>
    </row>
    <row r="136" spans="1:2" x14ac:dyDescent="0.2">
      <c r="A136" t="s">
        <v>305</v>
      </c>
      <c r="B136">
        <f>[4]p54!B136</f>
        <v>55632</v>
      </c>
    </row>
    <row r="137" spans="1:2" x14ac:dyDescent="0.2">
      <c r="A137" t="s">
        <v>306</v>
      </c>
      <c r="B137">
        <f>[4]p54!B137</f>
        <v>65090</v>
      </c>
    </row>
    <row r="138" spans="1:2" x14ac:dyDescent="0.2">
      <c r="A138" t="s">
        <v>307</v>
      </c>
      <c r="B138">
        <f>[4]p54!B138</f>
        <v>143220</v>
      </c>
    </row>
    <row r="139" spans="1:2" x14ac:dyDescent="0.2">
      <c r="A139" t="s">
        <v>308</v>
      </c>
      <c r="B139">
        <f>[4]p54!B139</f>
        <v>0</v>
      </c>
    </row>
    <row r="140" spans="1:2" x14ac:dyDescent="0.2">
      <c r="A140" t="s">
        <v>309</v>
      </c>
      <c r="B140">
        <f>[4]p54!B140</f>
        <v>0</v>
      </c>
    </row>
    <row r="141" spans="1:2" x14ac:dyDescent="0.2">
      <c r="A141" t="s">
        <v>310</v>
      </c>
      <c r="B141">
        <f>[4]p54!B141</f>
        <v>0</v>
      </c>
    </row>
    <row r="142" spans="1:2" x14ac:dyDescent="0.2">
      <c r="A142" t="s">
        <v>311</v>
      </c>
      <c r="B142">
        <f>[4]p54!B142</f>
        <v>0</v>
      </c>
    </row>
    <row r="143" spans="1:2" x14ac:dyDescent="0.2">
      <c r="A143" t="s">
        <v>312</v>
      </c>
      <c r="B143">
        <f>[4]p54!B143</f>
        <v>0</v>
      </c>
    </row>
    <row r="144" spans="1:2" x14ac:dyDescent="0.2">
      <c r="A144" t="s">
        <v>313</v>
      </c>
      <c r="B144">
        <f>[4]p54!B144</f>
        <v>0</v>
      </c>
    </row>
    <row r="145" spans="1:2" x14ac:dyDescent="0.2">
      <c r="A145" t="s">
        <v>314</v>
      </c>
      <c r="B145">
        <f>[4]p54!B145</f>
        <v>372429399.99999994</v>
      </c>
    </row>
    <row r="146" spans="1:2" x14ac:dyDescent="0.2">
      <c r="A146" t="s">
        <v>315</v>
      </c>
      <c r="B146">
        <f>[4]p54!B146</f>
        <v>9389700</v>
      </c>
    </row>
    <row r="147" spans="1:2" x14ac:dyDescent="0.2">
      <c r="A147" t="s">
        <v>316</v>
      </c>
      <c r="B147">
        <f>[4]p54!B147</f>
        <v>8429850</v>
      </c>
    </row>
    <row r="148" spans="1:2" x14ac:dyDescent="0.2">
      <c r="A148" t="s">
        <v>317</v>
      </c>
      <c r="B148">
        <f>[4]p54!B148</f>
        <v>2225280</v>
      </c>
    </row>
    <row r="149" spans="1:2" x14ac:dyDescent="0.2">
      <c r="A149" t="s">
        <v>318</v>
      </c>
      <c r="B149">
        <f>[4]p54!B149</f>
        <v>3579950</v>
      </c>
    </row>
    <row r="150" spans="1:2" x14ac:dyDescent="0.2">
      <c r="A150" t="s">
        <v>319</v>
      </c>
      <c r="B150">
        <f>[4]p54!B150</f>
        <v>8020320</v>
      </c>
    </row>
    <row r="151" spans="1:2" x14ac:dyDescent="0.2">
      <c r="A151" t="s">
        <v>320</v>
      </c>
      <c r="B151">
        <f>[4]p54!B151</f>
        <v>2615.0103447612778</v>
      </c>
    </row>
    <row r="152" spans="1:2" x14ac:dyDescent="0.2">
      <c r="A152" t="s">
        <v>321</v>
      </c>
      <c r="B152">
        <f>[4]p54!B152</f>
        <v>369.92371646551794</v>
      </c>
    </row>
    <row r="153" spans="1:2" x14ac:dyDescent="0.2">
      <c r="A153" t="s">
        <v>322</v>
      </c>
      <c r="B153">
        <f>[4]p54!B153</f>
        <v>188.86185823275895</v>
      </c>
    </row>
    <row r="154" spans="1:2" x14ac:dyDescent="0.2">
      <c r="A154" t="s">
        <v>323</v>
      </c>
      <c r="B154">
        <f>[4]p54!B154</f>
        <v>19.266299233222846</v>
      </c>
    </row>
    <row r="155" spans="1:2" x14ac:dyDescent="0.2">
      <c r="A155" t="s">
        <v>324</v>
      </c>
      <c r="B155">
        <f>[4]p54!B155</f>
        <v>22.716979692904552</v>
      </c>
    </row>
    <row r="156" spans="1:2" x14ac:dyDescent="0.2">
      <c r="A156" t="s">
        <v>325</v>
      </c>
      <c r="B156">
        <f>[4]p54!B156</f>
        <v>28.455670497347533</v>
      </c>
    </row>
    <row r="157" spans="1:2" x14ac:dyDescent="0.2">
      <c r="A157" t="s">
        <v>326</v>
      </c>
      <c r="B157">
        <f>[4]p54!B157</f>
        <v>17000010</v>
      </c>
    </row>
    <row r="158" spans="1:2" x14ac:dyDescent="0.2">
      <c r="A158" t="s">
        <v>327</v>
      </c>
      <c r="B158">
        <f>[4]p54!B158</f>
        <v>600002</v>
      </c>
    </row>
    <row r="159" spans="1:2" x14ac:dyDescent="0.2">
      <c r="A159" t="s">
        <v>328</v>
      </c>
      <c r="B159">
        <f>[4]p54!B159</f>
        <v>600002</v>
      </c>
    </row>
    <row r="160" spans="1:2" x14ac:dyDescent="0.2">
      <c r="A160" t="s">
        <v>329</v>
      </c>
      <c r="B160">
        <f>[4]p54!B160</f>
        <v>279999.7</v>
      </c>
    </row>
    <row r="161" spans="1:2" x14ac:dyDescent="0.2">
      <c r="A161" t="s">
        <v>330</v>
      </c>
      <c r="B161">
        <f>[4]p54!B161</f>
        <v>399999.91</v>
      </c>
    </row>
    <row r="162" spans="1:2" x14ac:dyDescent="0.2">
      <c r="A162" t="s">
        <v>331</v>
      </c>
      <c r="B162">
        <f>[4]p54!B162</f>
        <v>1200000</v>
      </c>
    </row>
    <row r="163" spans="1:2" x14ac:dyDescent="0.2">
      <c r="A163" t="s">
        <v>332</v>
      </c>
      <c r="B163">
        <f>[4]p54!B163</f>
        <v>33518645.999999996</v>
      </c>
    </row>
    <row r="164" spans="1:2" x14ac:dyDescent="0.2">
      <c r="A164" t="s">
        <v>333</v>
      </c>
      <c r="B164">
        <f>[4]p54!B164</f>
        <v>0</v>
      </c>
    </row>
    <row r="165" spans="1:2" x14ac:dyDescent="0.2">
      <c r="A165" t="s">
        <v>334</v>
      </c>
      <c r="B165">
        <f>[4]p54!B165</f>
        <v>775546.2</v>
      </c>
    </row>
    <row r="166" spans="1:2" x14ac:dyDescent="0.2">
      <c r="A166" t="s">
        <v>335</v>
      </c>
      <c r="B166">
        <f>[4]p54!B166</f>
        <v>255907.20000000001</v>
      </c>
    </row>
    <row r="167" spans="1:2" x14ac:dyDescent="0.2">
      <c r="A167" t="s">
        <v>336</v>
      </c>
      <c r="B167">
        <f>[4]p54!B167</f>
        <v>411694.25</v>
      </c>
    </row>
    <row r="168" spans="1:2" x14ac:dyDescent="0.2">
      <c r="A168" t="s">
        <v>337</v>
      </c>
      <c r="B168">
        <f>[4]p54!B168</f>
        <v>0</v>
      </c>
    </row>
    <row r="169" spans="1:2" x14ac:dyDescent="0.2">
      <c r="A169" t="s">
        <v>338</v>
      </c>
      <c r="B169">
        <f>[4]p54!B169</f>
        <v>3</v>
      </c>
    </row>
    <row r="170" spans="1:2" x14ac:dyDescent="0.2">
      <c r="A170" t="s">
        <v>339</v>
      </c>
      <c r="B170">
        <f>[4]p54!B170</f>
        <v>6</v>
      </c>
    </row>
    <row r="171" spans="1:2" x14ac:dyDescent="0.2">
      <c r="A171" t="s">
        <v>340</v>
      </c>
      <c r="B171">
        <f>[4]p54!B171</f>
        <v>363307</v>
      </c>
    </row>
    <row r="172" spans="1:2" x14ac:dyDescent="0.2">
      <c r="A172" t="s">
        <v>341</v>
      </c>
      <c r="B172">
        <f>[4]p54!B172</f>
        <v>9823092.9999999981</v>
      </c>
    </row>
    <row r="173" spans="1:2" x14ac:dyDescent="0.2">
      <c r="A173" t="s">
        <v>342</v>
      </c>
      <c r="B173">
        <f>[4]p54!B173</f>
        <v>35676907</v>
      </c>
    </row>
    <row r="174" spans="1:2" x14ac:dyDescent="0.2">
      <c r="A174" t="s">
        <v>343</v>
      </c>
      <c r="B174">
        <f>[4]p54!B174</f>
        <v>370268</v>
      </c>
    </row>
    <row r="175" spans="1:2" x14ac:dyDescent="0.2">
      <c r="A175" t="s">
        <v>344</v>
      </c>
      <c r="B175">
        <f>[4]p54!B175</f>
        <v>9823092.9999999981</v>
      </c>
    </row>
    <row r="176" spans="1:2" x14ac:dyDescent="0.2">
      <c r="A176" t="s">
        <v>345</v>
      </c>
      <c r="B176">
        <f>[4]p54!B176</f>
        <v>35933548</v>
      </c>
    </row>
    <row r="177" spans="1:2" x14ac:dyDescent="0.2">
      <c r="A177" t="s">
        <v>346</v>
      </c>
      <c r="B177">
        <f>[4]p54!B177</f>
        <v>365640</v>
      </c>
    </row>
    <row r="178" spans="1:2" x14ac:dyDescent="0.2">
      <c r="A178" t="s">
        <v>347</v>
      </c>
      <c r="B178">
        <f>[4]p54!B178</f>
        <v>9737708.6249999963</v>
      </c>
    </row>
    <row r="179" spans="1:2" x14ac:dyDescent="0.2">
      <c r="A179" t="s">
        <v>348</v>
      </c>
      <c r="B179">
        <f>[4]p54!B179</f>
        <v>35780096.249999993</v>
      </c>
    </row>
    <row r="180" spans="1:2" x14ac:dyDescent="0.2">
      <c r="A180" t="s">
        <v>349</v>
      </c>
      <c r="B180">
        <f>[4]p54!B180</f>
        <v>333308</v>
      </c>
    </row>
    <row r="181" spans="1:2" x14ac:dyDescent="0.2">
      <c r="A181" t="s">
        <v>350</v>
      </c>
      <c r="B181">
        <f>[4]p54!B181</f>
        <v>1937546</v>
      </c>
    </row>
    <row r="182" spans="1:2" x14ac:dyDescent="0.2">
      <c r="A182" t="s">
        <v>351</v>
      </c>
      <c r="B182">
        <f>[4]p54!B182</f>
        <v>7062454</v>
      </c>
    </row>
    <row r="183" spans="1:2" x14ac:dyDescent="0.2">
      <c r="A183" t="s">
        <v>352</v>
      </c>
      <c r="B183">
        <f>[4]p54!B183</f>
        <v>361948</v>
      </c>
    </row>
    <row r="184" spans="1:2" x14ac:dyDescent="0.2">
      <c r="A184" t="s">
        <v>353</v>
      </c>
      <c r="B184">
        <f>[4]p54!B184</f>
        <v>1937546</v>
      </c>
    </row>
    <row r="185" spans="1:2" x14ac:dyDescent="0.2">
      <c r="A185" t="s">
        <v>354</v>
      </c>
      <c r="B185">
        <f>[4]p54!B185</f>
        <v>7667914</v>
      </c>
    </row>
    <row r="186" spans="1:2" x14ac:dyDescent="0.2">
      <c r="A186" t="s">
        <v>355</v>
      </c>
      <c r="B186">
        <f>[4]p54!B186</f>
        <v>357423</v>
      </c>
    </row>
    <row r="187" spans="1:2" x14ac:dyDescent="0.2">
      <c r="A187" t="s">
        <v>356</v>
      </c>
      <c r="B187">
        <f>[4]p54!B187</f>
        <v>1928496</v>
      </c>
    </row>
    <row r="188" spans="1:2" x14ac:dyDescent="0.2">
      <c r="A188" t="s">
        <v>357</v>
      </c>
      <c r="B188">
        <f>[4]p54!B188</f>
        <v>7580133</v>
      </c>
    </row>
    <row r="189" spans="1:2" x14ac:dyDescent="0.2">
      <c r="A189" t="s">
        <v>358</v>
      </c>
      <c r="B189">
        <f>[4]p54!B189</f>
        <v>0</v>
      </c>
    </row>
    <row r="190" spans="1:2" x14ac:dyDescent="0.2">
      <c r="A190" t="s">
        <v>359</v>
      </c>
      <c r="B190">
        <f>[4]p54!B190</f>
        <v>0</v>
      </c>
    </row>
    <row r="191" spans="1:2" x14ac:dyDescent="0.2">
      <c r="A191" t="s">
        <v>360</v>
      </c>
      <c r="B191">
        <f>[4]p54!B191</f>
        <v>0</v>
      </c>
    </row>
    <row r="192" spans="1:2" x14ac:dyDescent="0.2">
      <c r="A192" t="s">
        <v>361</v>
      </c>
      <c r="B192">
        <f>[4]p54!B192</f>
        <v>49084</v>
      </c>
    </row>
    <row r="193" spans="1:2" x14ac:dyDescent="0.2">
      <c r="A193" t="s">
        <v>362</v>
      </c>
      <c r="B193">
        <f>[4]p54!B193</f>
        <v>6147206</v>
      </c>
    </row>
    <row r="194" spans="1:2" x14ac:dyDescent="0.2">
      <c r="A194" t="s">
        <v>363</v>
      </c>
      <c r="B194">
        <f>[4]p54!B194</f>
        <v>125.2384347122406</v>
      </c>
    </row>
    <row r="195" spans="1:2" x14ac:dyDescent="0.2">
      <c r="A195" t="s">
        <v>364</v>
      </c>
      <c r="B195">
        <f>[4]p54!B195</f>
        <v>0</v>
      </c>
    </row>
    <row r="196" spans="1:2" x14ac:dyDescent="0.2">
      <c r="A196" t="s">
        <v>365</v>
      </c>
      <c r="B196">
        <f>[4]p54!B196</f>
        <v>0</v>
      </c>
    </row>
    <row r="197" spans="1:2" x14ac:dyDescent="0.2">
      <c r="A197" t="s">
        <v>366</v>
      </c>
      <c r="B197">
        <f>[4]p54!B197</f>
        <v>0</v>
      </c>
    </row>
    <row r="198" spans="1:2" x14ac:dyDescent="0.2">
      <c r="A198" t="s">
        <v>367</v>
      </c>
      <c r="B198">
        <f>[4]p54!B198</f>
        <v>0</v>
      </c>
    </row>
    <row r="199" spans="1:2" x14ac:dyDescent="0.2">
      <c r="A199" t="s">
        <v>368</v>
      </c>
      <c r="B199">
        <f>[4]p54!B199</f>
        <v>0</v>
      </c>
    </row>
    <row r="200" spans="1:2" x14ac:dyDescent="0.2">
      <c r="A200" t="s">
        <v>369</v>
      </c>
      <c r="B200">
        <f>[4]p54!B200</f>
        <v>0</v>
      </c>
    </row>
    <row r="201" spans="1:2" x14ac:dyDescent="0.2">
      <c r="A201" t="s">
        <v>370</v>
      </c>
      <c r="B201">
        <f>[4]p54!B201</f>
        <v>111639</v>
      </c>
    </row>
    <row r="202" spans="1:2" x14ac:dyDescent="0.2">
      <c r="A202" t="s">
        <v>371</v>
      </c>
      <c r="B202">
        <f>[4]p54!B202</f>
        <v>3014482</v>
      </c>
    </row>
    <row r="203" spans="1:2" x14ac:dyDescent="0.2">
      <c r="A203" t="s">
        <v>372</v>
      </c>
      <c r="B203">
        <f>[4]p54!B203</f>
        <v>27.002052155963852</v>
      </c>
    </row>
    <row r="204" spans="1:2" x14ac:dyDescent="0.2">
      <c r="A204" t="s">
        <v>373</v>
      </c>
      <c r="B204">
        <f>[4]p54!B204</f>
        <v>0</v>
      </c>
    </row>
    <row r="205" spans="1:2" x14ac:dyDescent="0.2">
      <c r="A205" t="s">
        <v>374</v>
      </c>
      <c r="B205">
        <f>[4]p54!B205</f>
        <v>0</v>
      </c>
    </row>
    <row r="206" spans="1:2" x14ac:dyDescent="0.2">
      <c r="A206" t="s">
        <v>375</v>
      </c>
      <c r="B206">
        <f>[4]p54!B206</f>
        <v>0</v>
      </c>
    </row>
    <row r="207" spans="1:2" x14ac:dyDescent="0.2">
      <c r="A207" t="s">
        <v>376</v>
      </c>
      <c r="B207">
        <f>[4]p54!B207</f>
        <v>215577</v>
      </c>
    </row>
    <row r="208" spans="1:2" x14ac:dyDescent="0.2">
      <c r="A208" t="s">
        <v>377</v>
      </c>
      <c r="B208">
        <f>[4]p54!B208</f>
        <v>402410</v>
      </c>
    </row>
    <row r="209" spans="1:2" x14ac:dyDescent="0.2">
      <c r="A209" t="s">
        <v>378</v>
      </c>
      <c r="B209">
        <f>[4]p54!B209</f>
        <v>0</v>
      </c>
    </row>
    <row r="210" spans="1:2" x14ac:dyDescent="0.2">
      <c r="A210" t="s">
        <v>379</v>
      </c>
      <c r="B210">
        <f>[4]p54!B210</f>
        <v>0</v>
      </c>
    </row>
    <row r="211" spans="1:2" x14ac:dyDescent="0.2">
      <c r="A211" t="s">
        <v>380</v>
      </c>
      <c r="B211">
        <f>[4]p54!B211</f>
        <v>709320.6</v>
      </c>
    </row>
    <row r="212" spans="1:2" x14ac:dyDescent="0.2">
      <c r="A212" t="s">
        <v>381</v>
      </c>
      <c r="B212">
        <f>[4]p54!B212</f>
        <v>1365319</v>
      </c>
    </row>
    <row r="213" spans="1:2" x14ac:dyDescent="0.2">
      <c r="A213" t="s">
        <v>382</v>
      </c>
      <c r="B213">
        <f>[4]p54!B213</f>
        <v>38489567.309922308</v>
      </c>
    </row>
    <row r="214" spans="1:2" x14ac:dyDescent="0.2">
      <c r="A214" t="s">
        <v>137</v>
      </c>
      <c r="B214">
        <f>[4]p54!B214</f>
        <v>467600</v>
      </c>
    </row>
    <row r="215" spans="1:2" x14ac:dyDescent="0.2">
      <c r="A215" t="s">
        <v>383</v>
      </c>
      <c r="B215">
        <f>[4]p54!B215</f>
        <v>0</v>
      </c>
    </row>
    <row r="216" spans="1:2" x14ac:dyDescent="0.2">
      <c r="A216" t="s">
        <v>384</v>
      </c>
      <c r="B216">
        <f>[4]p54!B216</f>
        <v>38957167.309922308</v>
      </c>
    </row>
    <row r="217" spans="1:2" x14ac:dyDescent="0.2">
      <c r="A217" t="s">
        <v>385</v>
      </c>
      <c r="B217">
        <f>[4]p54!B217</f>
        <v>16826067</v>
      </c>
    </row>
    <row r="218" spans="1:2" x14ac:dyDescent="0.2">
      <c r="A218" t="s">
        <v>386</v>
      </c>
      <c r="B218">
        <f>[4]p54!B218</f>
        <v>1327307.6000000001</v>
      </c>
    </row>
    <row r="219" spans="1:2" x14ac:dyDescent="0.2">
      <c r="A219" t="s">
        <v>387</v>
      </c>
      <c r="B219">
        <f>[4]p54!B219</f>
        <v>4413177</v>
      </c>
    </row>
    <row r="220" spans="1:2" x14ac:dyDescent="0.2">
      <c r="A220" t="s">
        <v>388</v>
      </c>
      <c r="B220">
        <f>[4]p54!B220</f>
        <v>372362</v>
      </c>
    </row>
    <row r="221" spans="1:2" x14ac:dyDescent="0.2">
      <c r="A221" t="s">
        <v>145</v>
      </c>
      <c r="B221">
        <f>[4]p54!B221</f>
        <v>4800000</v>
      </c>
    </row>
    <row r="222" spans="1:2" x14ac:dyDescent="0.2">
      <c r="A222" t="s">
        <v>146</v>
      </c>
      <c r="B222">
        <f>[4]p54!B222</f>
        <v>1087197</v>
      </c>
    </row>
    <row r="223" spans="1:2" x14ac:dyDescent="0.2">
      <c r="A223" t="s">
        <v>389</v>
      </c>
      <c r="B223">
        <f>[4]p54!B223</f>
        <v>164541</v>
      </c>
    </row>
    <row r="224" spans="1:2" x14ac:dyDescent="0.2">
      <c r="A224" t="s">
        <v>390</v>
      </c>
      <c r="B224">
        <f>[4]p54!B224</f>
        <v>0</v>
      </c>
    </row>
    <row r="225" spans="1:2" x14ac:dyDescent="0.2">
      <c r="A225" t="s">
        <v>391</v>
      </c>
      <c r="B225">
        <f>[4]p54!B225</f>
        <v>0</v>
      </c>
    </row>
    <row r="226" spans="1:2" x14ac:dyDescent="0.2">
      <c r="A226" t="s">
        <v>392</v>
      </c>
      <c r="B226">
        <f>[4]p54!B226</f>
        <v>2700000</v>
      </c>
    </row>
    <row r="227" spans="1:2" x14ac:dyDescent="0.2">
      <c r="A227" t="s">
        <v>152</v>
      </c>
      <c r="B227">
        <f>[4]p54!B227</f>
        <v>160000</v>
      </c>
    </row>
    <row r="228" spans="1:2" x14ac:dyDescent="0.2">
      <c r="A228" t="s">
        <v>393</v>
      </c>
      <c r="B228">
        <f>[4]p54!B228</f>
        <v>0</v>
      </c>
    </row>
    <row r="229" spans="1:2" x14ac:dyDescent="0.2">
      <c r="A229" t="s">
        <v>394</v>
      </c>
      <c r="B229">
        <f>[4]p54!B229</f>
        <v>263831</v>
      </c>
    </row>
    <row r="230" spans="1:2" x14ac:dyDescent="0.2">
      <c r="A230" t="s">
        <v>395</v>
      </c>
      <c r="B230">
        <f>[4]p54!B230</f>
        <v>2707671.5859402111</v>
      </c>
    </row>
    <row r="231" spans="1:2" x14ac:dyDescent="0.2">
      <c r="A231" t="s">
        <v>396</v>
      </c>
      <c r="B231">
        <f>[4]p54!B231</f>
        <v>34822154.185940214</v>
      </c>
    </row>
    <row r="232" spans="1:2" x14ac:dyDescent="0.2">
      <c r="A232" t="s">
        <v>397</v>
      </c>
      <c r="B232">
        <f>[4]p54!B232</f>
        <v>4135013.1239820942</v>
      </c>
    </row>
    <row r="233" spans="1:2" x14ac:dyDescent="0.2">
      <c r="A233" t="s">
        <v>398</v>
      </c>
      <c r="B233">
        <f>[4]p54!B233</f>
        <v>1405904</v>
      </c>
    </row>
    <row r="234" spans="1:2" x14ac:dyDescent="0.2">
      <c r="A234" t="s">
        <v>243</v>
      </c>
      <c r="B234">
        <f>[4]p54!B234</f>
        <v>2729109.1239820942</v>
      </c>
    </row>
    <row r="235" spans="1:2" x14ac:dyDescent="0.2">
      <c r="A235" t="s">
        <v>399</v>
      </c>
      <c r="B235">
        <f>[4]p54!B235</f>
        <v>6250000</v>
      </c>
    </row>
    <row r="236" spans="1:2" x14ac:dyDescent="0.2">
      <c r="A236" t="s">
        <v>400</v>
      </c>
      <c r="B236">
        <f>[4]p54!B236</f>
        <v>11666666.666666668</v>
      </c>
    </row>
    <row r="237" spans="1:2" x14ac:dyDescent="0.2">
      <c r="A237" t="s">
        <v>401</v>
      </c>
      <c r="B237">
        <f>[4]p54!B237</f>
        <v>10000000</v>
      </c>
    </row>
    <row r="238" spans="1:2" x14ac:dyDescent="0.2">
      <c r="A238" t="s">
        <v>402</v>
      </c>
      <c r="B238">
        <f>[4]p54!B238</f>
        <v>400</v>
      </c>
    </row>
    <row r="239" spans="1:2" x14ac:dyDescent="0.2">
      <c r="A239" t="s">
        <v>403</v>
      </c>
      <c r="B239">
        <f>[4]p54!B239</f>
        <v>300</v>
      </c>
    </row>
    <row r="240" spans="1:2" x14ac:dyDescent="0.2">
      <c r="A240" t="s">
        <v>404</v>
      </c>
      <c r="B240">
        <f>[4]p54!B240</f>
        <v>1000</v>
      </c>
    </row>
    <row r="241" spans="1:2" x14ac:dyDescent="0.2">
      <c r="A241" t="s">
        <v>405</v>
      </c>
      <c r="B241">
        <f>[4]p54!B241</f>
        <v>1.4</v>
      </c>
    </row>
    <row r="242" spans="1:2" x14ac:dyDescent="0.2">
      <c r="A242" t="s">
        <v>406</v>
      </c>
      <c r="B242">
        <f>[4]p54!B242</f>
        <v>2.66</v>
      </c>
    </row>
    <row r="243" spans="1:2" x14ac:dyDescent="0.2">
      <c r="A243" t="s">
        <v>407</v>
      </c>
      <c r="B243">
        <f>[4]p54!B243</f>
        <v>52557472</v>
      </c>
    </row>
    <row r="244" spans="1:2" x14ac:dyDescent="0.2">
      <c r="A244" t="s">
        <v>408</v>
      </c>
      <c r="B244">
        <f>[4]p54!B244</f>
        <v>10598195</v>
      </c>
    </row>
    <row r="245" spans="1:2" x14ac:dyDescent="0.2">
      <c r="A245" t="s">
        <v>409</v>
      </c>
      <c r="B245">
        <f>[4]p54!B245</f>
        <v>50000</v>
      </c>
    </row>
    <row r="246" spans="1:2" x14ac:dyDescent="0.2">
      <c r="A246" t="s">
        <v>410</v>
      </c>
      <c r="B246">
        <f>[4]p54!B246</f>
        <v>0</v>
      </c>
    </row>
    <row r="247" spans="1:2" x14ac:dyDescent="0.2">
      <c r="A247" t="s">
        <v>411</v>
      </c>
      <c r="B247">
        <f>[4]p54!B247</f>
        <v>6.4</v>
      </c>
    </row>
    <row r="248" spans="1:2" x14ac:dyDescent="0.2">
      <c r="A248" t="s">
        <v>412</v>
      </c>
      <c r="B248">
        <f>[4]p54!B248</f>
        <v>6.4</v>
      </c>
    </row>
    <row r="249" spans="1:2" x14ac:dyDescent="0.2">
      <c r="A249" t="s">
        <v>413</v>
      </c>
      <c r="B249">
        <f>[4]p54!B249</f>
        <v>0</v>
      </c>
    </row>
    <row r="250" spans="1:2" x14ac:dyDescent="0.2">
      <c r="A250" t="s">
        <v>414</v>
      </c>
      <c r="B250">
        <f>[4]p54!B250</f>
        <v>0</v>
      </c>
    </row>
    <row r="251" spans="1:2" x14ac:dyDescent="0.2">
      <c r="A251" t="s">
        <v>415</v>
      </c>
      <c r="B251">
        <f>[4]p54!B251</f>
        <v>0</v>
      </c>
    </row>
    <row r="252" spans="1:2" x14ac:dyDescent="0.2">
      <c r="A252" t="s">
        <v>416</v>
      </c>
      <c r="B252">
        <f>[4]p54!B252</f>
        <v>0</v>
      </c>
    </row>
    <row r="253" spans="1:2" x14ac:dyDescent="0.2">
      <c r="A253" t="s">
        <v>417</v>
      </c>
      <c r="B253">
        <f>[4]p54!B253</f>
        <v>0</v>
      </c>
    </row>
    <row r="254" spans="1:2" x14ac:dyDescent="0.2">
      <c r="A254" t="s">
        <v>418</v>
      </c>
      <c r="B254">
        <f>[4]p54!B254</f>
        <v>0</v>
      </c>
    </row>
    <row r="255" spans="1:2" x14ac:dyDescent="0.2">
      <c r="A255" t="s">
        <v>419</v>
      </c>
      <c r="B255">
        <f>[4]p54!B255</f>
        <v>0</v>
      </c>
    </row>
    <row r="256" spans="1:2" x14ac:dyDescent="0.2">
      <c r="A256" t="s">
        <v>420</v>
      </c>
      <c r="B256">
        <f>[4]p54!B256</f>
        <v>0</v>
      </c>
    </row>
    <row r="257" spans="1:2" x14ac:dyDescent="0.2">
      <c r="A257" t="s">
        <v>421</v>
      </c>
      <c r="B257">
        <f>[4]p54!B257</f>
        <v>0</v>
      </c>
    </row>
    <row r="258" spans="1:2" x14ac:dyDescent="0.2">
      <c r="A258" t="s">
        <v>422</v>
      </c>
      <c r="B258">
        <f>[4]p54!B258</f>
        <v>0</v>
      </c>
    </row>
    <row r="259" spans="1:2" x14ac:dyDescent="0.2">
      <c r="A259" t="s">
        <v>423</v>
      </c>
      <c r="B259">
        <f>[4]p54!B259</f>
        <v>5</v>
      </c>
    </row>
    <row r="260" spans="1:2" x14ac:dyDescent="0.2">
      <c r="A260" t="s">
        <v>1065</v>
      </c>
      <c r="B260">
        <f>[4]p54!B260</f>
        <v>14.182040246286435</v>
      </c>
    </row>
    <row r="261" spans="1:2" x14ac:dyDescent="0.2">
      <c r="A261" t="s">
        <v>1066</v>
      </c>
      <c r="B261">
        <f>[4]p54!B261</f>
        <v>21.207737051057151</v>
      </c>
    </row>
    <row r="262" spans="1:2" x14ac:dyDescent="0.2">
      <c r="A262" t="s">
        <v>227</v>
      </c>
      <c r="B262">
        <f>[4]p54!B262</f>
        <v>90</v>
      </c>
    </row>
    <row r="263" spans="1:2" x14ac:dyDescent="0.2">
      <c r="A263" t="s">
        <v>228</v>
      </c>
      <c r="B263">
        <f>[4]p54!B263</f>
        <v>90</v>
      </c>
    </row>
    <row r="264" spans="1:2" x14ac:dyDescent="0.2">
      <c r="A264" t="s">
        <v>346</v>
      </c>
      <c r="B264">
        <f>[4]p54!B264</f>
        <v>365640</v>
      </c>
    </row>
    <row r="265" spans="1:2" x14ac:dyDescent="0.2">
      <c r="A265" t="s">
        <v>355</v>
      </c>
      <c r="B265">
        <f>[4]p54!B265</f>
        <v>357423</v>
      </c>
    </row>
    <row r="266" spans="1:2" x14ac:dyDescent="0.2">
      <c r="A266" t="s">
        <v>338</v>
      </c>
      <c r="B266">
        <f>[4]p54!B266</f>
        <v>3</v>
      </c>
    </row>
    <row r="267" spans="1:2" x14ac:dyDescent="0.2">
      <c r="A267" t="s">
        <v>339</v>
      </c>
      <c r="B267">
        <f>[4]p54!B267</f>
        <v>6</v>
      </c>
    </row>
    <row r="268" spans="1:2" x14ac:dyDescent="0.2">
      <c r="A268" t="s">
        <v>1067</v>
      </c>
      <c r="B268">
        <f>[4]p54!B268</f>
        <v>877536</v>
      </c>
    </row>
    <row r="269" spans="1:2" x14ac:dyDescent="0.2">
      <c r="A269" t="s">
        <v>1068</v>
      </c>
      <c r="B269">
        <f>[4]p54!B269</f>
        <v>1072269</v>
      </c>
    </row>
    <row r="270" spans="1:2" x14ac:dyDescent="0.2">
      <c r="A270" t="s">
        <v>1069</v>
      </c>
      <c r="B270">
        <f>[4]p54!B270</f>
        <v>2177871.3595581725</v>
      </c>
    </row>
    <row r="271" spans="1:2" x14ac:dyDescent="0.2">
      <c r="A271" t="s">
        <v>1070</v>
      </c>
      <c r="B271">
        <f>[4]p54!B271</f>
        <v>0.66427149366979543</v>
      </c>
    </row>
    <row r="272" spans="1:2" x14ac:dyDescent="0.2">
      <c r="A272" t="s">
        <v>1071</v>
      </c>
      <c r="B272">
        <f>[4]p54!B272</f>
        <v>0.68575624671867519</v>
      </c>
    </row>
    <row r="273" spans="1:2" x14ac:dyDescent="0.2">
      <c r="A273" t="s">
        <v>1072</v>
      </c>
      <c r="B273">
        <f>[4]p54!B273</f>
        <v>0.68985820874951764</v>
      </c>
    </row>
    <row r="274" spans="1:2" x14ac:dyDescent="0.2">
      <c r="A274" t="s">
        <v>1073</v>
      </c>
      <c r="B274">
        <f>[4]p54!B274</f>
        <v>0.62227836722107277</v>
      </c>
    </row>
    <row r="275" spans="1:2" x14ac:dyDescent="0.2">
      <c r="A275" t="s">
        <v>1087</v>
      </c>
      <c r="B275">
        <f>[4]p54!B275</f>
        <v>0.68946627322184284</v>
      </c>
    </row>
    <row r="276" spans="1:2" x14ac:dyDescent="0.2">
      <c r="A276" t="s">
        <v>1088</v>
      </c>
      <c r="B276">
        <f>[4]p54!B276</f>
        <v>0.62201601659043571</v>
      </c>
    </row>
    <row r="277" spans="1:2" x14ac:dyDescent="0.2">
      <c r="A277" t="s">
        <v>1091</v>
      </c>
      <c r="B277">
        <f>[4]p54!B277</f>
        <v>3728824.1239820942</v>
      </c>
    </row>
    <row r="278" spans="1:2" x14ac:dyDescent="0.2">
      <c r="A278" t="s">
        <v>1092</v>
      </c>
      <c r="B278">
        <f>[4]p54!B278</f>
        <v>1.5967007106726943</v>
      </c>
    </row>
    <row r="279" spans="1:2" x14ac:dyDescent="0.2">
      <c r="A279" t="s">
        <v>1093</v>
      </c>
      <c r="B279">
        <f>[4]p54!B279</f>
        <v>0.61489593471827464</v>
      </c>
    </row>
    <row r="280" spans="1:2" x14ac:dyDescent="0.2">
      <c r="A280" t="s">
        <v>1094</v>
      </c>
      <c r="B280">
        <f>[4]p54!B280</f>
        <v>0.38510406528172542</v>
      </c>
    </row>
    <row r="281" spans="1:2" x14ac:dyDescent="0.2">
      <c r="A281" t="s">
        <v>1099</v>
      </c>
      <c r="B281">
        <f>[4]p54!B281</f>
        <v>7.0223999999999995E-2</v>
      </c>
    </row>
    <row r="282" spans="1:2" x14ac:dyDescent="0.2">
      <c r="A282" t="s">
        <v>1100</v>
      </c>
      <c r="B282">
        <f>[4]p54!B282</f>
        <v>0.12395051066009041</v>
      </c>
    </row>
    <row r="283" spans="1:2" x14ac:dyDescent="0.2">
      <c r="A283" t="s">
        <v>1095</v>
      </c>
      <c r="B283">
        <f>[4]p54!B283</f>
        <v>41959277</v>
      </c>
    </row>
    <row r="284" spans="1:2" x14ac:dyDescent="0.2">
      <c r="A284" t="s">
        <v>1096</v>
      </c>
      <c r="B284">
        <f>[4]p54!B284</f>
        <v>26278736.346476883</v>
      </c>
    </row>
    <row r="285" spans="1:2" x14ac:dyDescent="0.2">
      <c r="A285" t="s">
        <v>1097</v>
      </c>
      <c r="B285">
        <f>[4]p54!B285</f>
        <v>1550952.7644239219</v>
      </c>
    </row>
    <row r="286" spans="1:2" x14ac:dyDescent="0.2">
      <c r="A286" t="s">
        <v>1101</v>
      </c>
      <c r="B286">
        <f>[4]p54!B286</f>
        <v>3000000</v>
      </c>
    </row>
    <row r="287" spans="1:2" x14ac:dyDescent="0.2">
      <c r="A287" t="s">
        <v>1102</v>
      </c>
      <c r="B287">
        <f>[4]p54!B287</f>
        <v>0</v>
      </c>
    </row>
    <row r="288" spans="1:2" x14ac:dyDescent="0.2">
      <c r="A288" t="s">
        <v>1103</v>
      </c>
      <c r="B288">
        <f>[4]p54!B288</f>
        <v>0</v>
      </c>
    </row>
    <row r="289" spans="1:2" x14ac:dyDescent="0.2">
      <c r="A289" t="s">
        <v>1069</v>
      </c>
      <c r="B289">
        <f>[4]p54!B289</f>
        <v>2177871.3595581725</v>
      </c>
    </row>
    <row r="290" spans="1:2" x14ac:dyDescent="0.2">
      <c r="A290" t="s">
        <v>508</v>
      </c>
      <c r="B290">
        <f>[4]p54!B290</f>
        <v>9.0914297668602775E-2</v>
      </c>
    </row>
    <row r="291" spans="1:2" x14ac:dyDescent="0.2">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1209</v>
      </c>
    </row>
    <row r="2" spans="1:11" x14ac:dyDescent="0.2">
      <c r="A2">
        <v>55</v>
      </c>
      <c r="B2" t="s">
        <v>176</v>
      </c>
      <c r="C2" t="s">
        <v>177</v>
      </c>
      <c r="D2" t="s">
        <v>178</v>
      </c>
      <c r="E2" t="s">
        <v>8</v>
      </c>
      <c r="F2" t="s">
        <v>179</v>
      </c>
      <c r="G2" t="s">
        <v>10</v>
      </c>
      <c r="H2" t="s">
        <v>180</v>
      </c>
    </row>
    <row r="3" spans="1:11" x14ac:dyDescent="0.2">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
      <c r="A5" t="s">
        <v>183</v>
      </c>
      <c r="B5">
        <f>[4]p55!B5</f>
        <v>0</v>
      </c>
      <c r="C5">
        <f>[4]p55!C5</f>
        <v>0</v>
      </c>
      <c r="D5">
        <f>[4]p55!D5</f>
        <v>104506</v>
      </c>
      <c r="E5">
        <f>[4]p55!E5</f>
        <v>0</v>
      </c>
      <c r="F5">
        <f>[4]p55!F5</f>
        <v>0</v>
      </c>
      <c r="G5">
        <f>[4]p55!G5</f>
        <v>0</v>
      </c>
      <c r="H5">
        <f>[4]p55!H5</f>
        <v>0</v>
      </c>
      <c r="I5">
        <f>[4]p55!I5</f>
        <v>0</v>
      </c>
      <c r="J5">
        <f>[4]p55!J5</f>
        <v>0</v>
      </c>
      <c r="K5">
        <f>[4]p55!K5</f>
        <v>0</v>
      </c>
    </row>
    <row r="6" spans="1:11" x14ac:dyDescent="0.2">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
      <c r="A7" t="s">
        <v>185</v>
      </c>
      <c r="B7">
        <f>[4]p55!B7</f>
        <v>0</v>
      </c>
      <c r="C7">
        <f>[4]p55!C7</f>
        <v>0</v>
      </c>
      <c r="D7">
        <f>[4]p55!D7</f>
        <v>1703295</v>
      </c>
      <c r="E7">
        <f>[4]p55!E7</f>
        <v>0</v>
      </c>
      <c r="F7">
        <f>[4]p55!F7</f>
        <v>0</v>
      </c>
      <c r="G7">
        <f>[4]p55!G7</f>
        <v>0</v>
      </c>
      <c r="H7">
        <f>[4]p55!H7</f>
        <v>0</v>
      </c>
      <c r="I7">
        <f>[4]p55!I7</f>
        <v>0</v>
      </c>
      <c r="J7">
        <f>[4]p55!J7</f>
        <v>0</v>
      </c>
      <c r="K7">
        <f>[4]p55!K7</f>
        <v>0</v>
      </c>
    </row>
    <row r="8" spans="1:11" x14ac:dyDescent="0.2">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2">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2">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2">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2">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2">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2">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2">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2">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2">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2">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2">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2">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2">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2">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2">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2">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2">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2">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5" thickBot="1" x14ac:dyDescent="0.25">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x14ac:dyDescent="0.2">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2">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x14ac:dyDescent="0.2">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x14ac:dyDescent="0.2">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x14ac:dyDescent="0.2">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x14ac:dyDescent="0.2">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x14ac:dyDescent="0.2">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x14ac:dyDescent="0.2">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2">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2">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2">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2">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
      <c r="A76" t="s">
        <v>437</v>
      </c>
      <c r="B76">
        <f>[4]p55!B76</f>
        <v>0</v>
      </c>
      <c r="C76">
        <f>[4]p55!C76</f>
        <v>0</v>
      </c>
      <c r="D76">
        <f>[4]p55!D76</f>
        <v>0</v>
      </c>
      <c r="E76">
        <f>[4]p55!E76</f>
        <v>0</v>
      </c>
      <c r="F76">
        <f>[4]p55!F76</f>
        <v>0</v>
      </c>
      <c r="G76">
        <f>[4]p55!G76</f>
        <v>0</v>
      </c>
      <c r="H76">
        <f>[4]p55!H76</f>
        <v>0</v>
      </c>
      <c r="I76">
        <f>[4]p55!I76</f>
        <v>0</v>
      </c>
      <c r="J76">
        <f>[4]p55!J76</f>
        <v>0</v>
      </c>
      <c r="K76">
        <f>[4]p55!K76</f>
        <v>0</v>
      </c>
    </row>
    <row r="77" spans="1:13" ht="13.5" thickBot="1" x14ac:dyDescent="0.25">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2">
      <c r="A78" t="s">
        <v>247</v>
      </c>
      <c r="B78">
        <f>[4]p55!B78</f>
        <v>1</v>
      </c>
    </row>
    <row r="79" spans="1:13" x14ac:dyDescent="0.2">
      <c r="A79" t="s">
        <v>248</v>
      </c>
      <c r="B79">
        <f>[4]p55!B79</f>
        <v>50000</v>
      </c>
    </row>
    <row r="80" spans="1:13" x14ac:dyDescent="0.2">
      <c r="A80" t="s">
        <v>249</v>
      </c>
      <c r="B80">
        <f>[4]p55!B80</f>
        <v>50000</v>
      </c>
    </row>
    <row r="81" spans="1:2" x14ac:dyDescent="0.2">
      <c r="A81" t="s">
        <v>250</v>
      </c>
      <c r="B81">
        <f>[4]p55!B81</f>
        <v>0</v>
      </c>
    </row>
    <row r="82" spans="1:2" x14ac:dyDescent="0.2">
      <c r="A82" t="s">
        <v>251</v>
      </c>
      <c r="B82">
        <f>[4]p55!B82</f>
        <v>0</v>
      </c>
    </row>
    <row r="83" spans="1:2" x14ac:dyDescent="0.2">
      <c r="A83" t="s">
        <v>252</v>
      </c>
      <c r="B83">
        <f>[4]p55!B83</f>
        <v>0</v>
      </c>
    </row>
    <row r="84" spans="1:2" x14ac:dyDescent="0.2">
      <c r="A84" t="s">
        <v>253</v>
      </c>
      <c r="B84">
        <f>[4]p55!B84</f>
        <v>0</v>
      </c>
    </row>
    <row r="85" spans="1:2" x14ac:dyDescent="0.2">
      <c r="A85" t="s">
        <v>254</v>
      </c>
      <c r="B85">
        <f>[4]p55!B85</f>
        <v>66627</v>
      </c>
    </row>
    <row r="86" spans="1:2" x14ac:dyDescent="0.2">
      <c r="A86" t="s">
        <v>255</v>
      </c>
      <c r="B86">
        <f>[4]p55!B86</f>
        <v>34360</v>
      </c>
    </row>
    <row r="87" spans="1:2" x14ac:dyDescent="0.2">
      <c r="A87" t="s">
        <v>256</v>
      </c>
      <c r="B87">
        <f>[4]p55!B87</f>
        <v>21592</v>
      </c>
    </row>
    <row r="88" spans="1:2" x14ac:dyDescent="0.2">
      <c r="A88" t="s">
        <v>257</v>
      </c>
      <c r="B88">
        <f>[4]p55!B88</f>
        <v>51917</v>
      </c>
    </row>
    <row r="89" spans="1:2" x14ac:dyDescent="0.2">
      <c r="A89" t="s">
        <v>258</v>
      </c>
      <c r="B89">
        <f>[4]p55!B89</f>
        <v>55229</v>
      </c>
    </row>
    <row r="90" spans="1:2" x14ac:dyDescent="0.2">
      <c r="A90" t="s">
        <v>259</v>
      </c>
      <c r="B90">
        <f>[4]p55!B90</f>
        <v>134136</v>
      </c>
    </row>
    <row r="91" spans="1:2" x14ac:dyDescent="0.2">
      <c r="A91" t="s">
        <v>260</v>
      </c>
      <c r="B91">
        <f>[4]p55!B91</f>
        <v>66627</v>
      </c>
    </row>
    <row r="92" spans="1:2" x14ac:dyDescent="0.2">
      <c r="A92" t="s">
        <v>261</v>
      </c>
      <c r="B92">
        <f>[4]p55!B92</f>
        <v>34360</v>
      </c>
    </row>
    <row r="93" spans="1:2" x14ac:dyDescent="0.2">
      <c r="A93" t="s">
        <v>262</v>
      </c>
      <c r="B93">
        <f>[4]p55!B93</f>
        <v>21592</v>
      </c>
    </row>
    <row r="94" spans="1:2" x14ac:dyDescent="0.2">
      <c r="A94" t="s">
        <v>263</v>
      </c>
      <c r="B94">
        <f>[4]p55!B94</f>
        <v>51917</v>
      </c>
    </row>
    <row r="95" spans="1:2" x14ac:dyDescent="0.2">
      <c r="A95" t="s">
        <v>264</v>
      </c>
      <c r="B95">
        <f>[4]p55!B95</f>
        <v>55229</v>
      </c>
    </row>
    <row r="96" spans="1:2" x14ac:dyDescent="0.2">
      <c r="A96" t="s">
        <v>265</v>
      </c>
      <c r="B96">
        <f>[4]p55!B96</f>
        <v>134136</v>
      </c>
    </row>
    <row r="97" spans="1:2" x14ac:dyDescent="0.2">
      <c r="A97" t="s">
        <v>266</v>
      </c>
      <c r="B97">
        <f>[4]p55!B97</f>
        <v>0</v>
      </c>
    </row>
    <row r="98" spans="1:2" x14ac:dyDescent="0.2">
      <c r="A98" t="s">
        <v>267</v>
      </c>
      <c r="B98">
        <f>[4]p55!B98</f>
        <v>0</v>
      </c>
    </row>
    <row r="99" spans="1:2" x14ac:dyDescent="0.2">
      <c r="A99" t="s">
        <v>268</v>
      </c>
      <c r="B99">
        <f>[4]p55!B99</f>
        <v>0</v>
      </c>
    </row>
    <row r="100" spans="1:2" x14ac:dyDescent="0.2">
      <c r="A100" t="s">
        <v>269</v>
      </c>
      <c r="B100">
        <f>[4]p55!B100</f>
        <v>0</v>
      </c>
    </row>
    <row r="101" spans="1:2" x14ac:dyDescent="0.2">
      <c r="A101" t="s">
        <v>270</v>
      </c>
      <c r="B101">
        <f>[4]p55!B101</f>
        <v>0</v>
      </c>
    </row>
    <row r="102" spans="1:2" x14ac:dyDescent="0.2">
      <c r="A102" t="s">
        <v>271</v>
      </c>
      <c r="B102">
        <f>[4]p55!B102</f>
        <v>0</v>
      </c>
    </row>
    <row r="103" spans="1:2" x14ac:dyDescent="0.2">
      <c r="A103" t="s">
        <v>272</v>
      </c>
      <c r="B103">
        <f>[4]p55!B103</f>
        <v>266508000</v>
      </c>
    </row>
    <row r="104" spans="1:2" x14ac:dyDescent="0.2">
      <c r="A104" t="s">
        <v>273</v>
      </c>
      <c r="B104">
        <f>[4]p55!B104</f>
        <v>12369600</v>
      </c>
    </row>
    <row r="105" spans="1:2" x14ac:dyDescent="0.2">
      <c r="A105" t="s">
        <v>274</v>
      </c>
      <c r="B105">
        <f>[4]p55!B105</f>
        <v>7341280</v>
      </c>
    </row>
    <row r="106" spans="1:2" x14ac:dyDescent="0.2">
      <c r="A106" t="s">
        <v>275</v>
      </c>
      <c r="B106">
        <f>[4]p55!B106</f>
        <v>1557510</v>
      </c>
    </row>
    <row r="107" spans="1:2" x14ac:dyDescent="0.2">
      <c r="A107" t="s">
        <v>276</v>
      </c>
      <c r="B107">
        <f>[4]p55!B107</f>
        <v>2595763</v>
      </c>
    </row>
    <row r="108" spans="1:2" x14ac:dyDescent="0.2">
      <c r="A108" t="s">
        <v>277</v>
      </c>
      <c r="B108">
        <f>[4]p55!B108</f>
        <v>5767848</v>
      </c>
    </row>
    <row r="109" spans="1:2" x14ac:dyDescent="0.2">
      <c r="A109" t="s">
        <v>278</v>
      </c>
      <c r="B109">
        <f>[4]p55!B109</f>
        <v>1825.7382064472561</v>
      </c>
    </row>
    <row r="110" spans="1:2" x14ac:dyDescent="0.2">
      <c r="A110" t="s">
        <v>279</v>
      </c>
      <c r="B110">
        <f>[4]p55!B110</f>
        <v>279.31774093127029</v>
      </c>
    </row>
    <row r="111" spans="1:2" x14ac:dyDescent="0.2">
      <c r="A111" t="s">
        <v>280</v>
      </c>
      <c r="B111">
        <f>[4]p55!B111</f>
        <v>133.88746847279876</v>
      </c>
    </row>
    <row r="112" spans="1:2" x14ac:dyDescent="0.2">
      <c r="A112" t="s">
        <v>281</v>
      </c>
      <c r="B112">
        <f>[4]p55!B112</f>
        <v>14.202466448712601</v>
      </c>
    </row>
    <row r="113" spans="1:2" x14ac:dyDescent="0.2">
      <c r="A113" t="s">
        <v>282</v>
      </c>
      <c r="B113">
        <f>[4]p55!B113</f>
        <v>16.708784057308943</v>
      </c>
    </row>
    <row r="114" spans="1:2" x14ac:dyDescent="0.2">
      <c r="A114" t="s">
        <v>283</v>
      </c>
      <c r="B114">
        <f>[4]p55!B114</f>
        <v>20.885980071636176</v>
      </c>
    </row>
    <row r="115" spans="1:2" x14ac:dyDescent="0.2">
      <c r="A115" t="s">
        <v>284</v>
      </c>
      <c r="B115">
        <f>[4]p55!B115</f>
        <v>14000040</v>
      </c>
    </row>
    <row r="116" spans="1:2" x14ac:dyDescent="0.2">
      <c r="A116" t="s">
        <v>285</v>
      </c>
      <c r="B116">
        <f>[4]p55!B116</f>
        <v>600002</v>
      </c>
    </row>
    <row r="117" spans="1:2" x14ac:dyDescent="0.2">
      <c r="A117" t="s">
        <v>286</v>
      </c>
      <c r="B117">
        <f>[4]p55!B117</f>
        <v>599999.4</v>
      </c>
    </row>
    <row r="118" spans="1:2" x14ac:dyDescent="0.2">
      <c r="A118" t="s">
        <v>287</v>
      </c>
      <c r="B118">
        <f>[4]p55!B118</f>
        <v>149999.84</v>
      </c>
    </row>
    <row r="119" spans="1:2" x14ac:dyDescent="0.2">
      <c r="A119" t="s">
        <v>288</v>
      </c>
      <c r="B119">
        <f>[4]p55!B119</f>
        <v>250000</v>
      </c>
    </row>
    <row r="120" spans="1:2" x14ac:dyDescent="0.2">
      <c r="A120" t="s">
        <v>289</v>
      </c>
      <c r="B120">
        <f>[4]p55!B120</f>
        <v>1000000</v>
      </c>
    </row>
    <row r="121" spans="1:2" x14ac:dyDescent="0.2">
      <c r="A121" t="s">
        <v>290</v>
      </c>
      <c r="B121">
        <f>[4]p55!B121</f>
        <v>23985720</v>
      </c>
    </row>
    <row r="122" spans="1:2" x14ac:dyDescent="0.2">
      <c r="A122" t="s">
        <v>291</v>
      </c>
      <c r="B122">
        <f>[4]p55!B122</f>
        <v>853502.4</v>
      </c>
    </row>
    <row r="123" spans="1:2" x14ac:dyDescent="0.2">
      <c r="A123" t="s">
        <v>292</v>
      </c>
      <c r="B123">
        <f>[4]p55!B123</f>
        <v>0</v>
      </c>
    </row>
    <row r="124" spans="1:2" x14ac:dyDescent="0.2">
      <c r="A124" t="s">
        <v>293</v>
      </c>
      <c r="B124">
        <f>[4]p55!B124</f>
        <v>179113.65</v>
      </c>
    </row>
    <row r="125" spans="1:2" x14ac:dyDescent="0.2">
      <c r="A125" t="s">
        <v>294</v>
      </c>
      <c r="B125">
        <f>[4]p55!B125</f>
        <v>298512.74500000005</v>
      </c>
    </row>
    <row r="126" spans="1:2" x14ac:dyDescent="0.2">
      <c r="A126" t="s">
        <v>295</v>
      </c>
      <c r="B126">
        <f>[4]p55!B126</f>
        <v>331651.26</v>
      </c>
    </row>
    <row r="127" spans="1:2" x14ac:dyDescent="0.2">
      <c r="A127" t="s">
        <v>296</v>
      </c>
      <c r="B127">
        <f>[4]p55!B127</f>
        <v>60921</v>
      </c>
    </row>
    <row r="128" spans="1:2" x14ac:dyDescent="0.2">
      <c r="A128" t="s">
        <v>297</v>
      </c>
      <c r="B128">
        <f>[4]p55!B128</f>
        <v>22285</v>
      </c>
    </row>
    <row r="129" spans="1:2" x14ac:dyDescent="0.2">
      <c r="A129" t="s">
        <v>298</v>
      </c>
      <c r="B129">
        <f>[4]p55!B129</f>
        <v>20143</v>
      </c>
    </row>
    <row r="130" spans="1:2" x14ac:dyDescent="0.2">
      <c r="A130" t="s">
        <v>299</v>
      </c>
      <c r="B130">
        <f>[4]p55!B130</f>
        <v>54670</v>
      </c>
    </row>
    <row r="131" spans="1:2" x14ac:dyDescent="0.2">
      <c r="A131" t="s">
        <v>300</v>
      </c>
      <c r="B131">
        <f>[4]p55!B131</f>
        <v>65190</v>
      </c>
    </row>
    <row r="132" spans="1:2" x14ac:dyDescent="0.2">
      <c r="A132" t="s">
        <v>301</v>
      </c>
      <c r="B132">
        <f>[4]p55!B132</f>
        <v>143147</v>
      </c>
    </row>
    <row r="133" spans="1:2" x14ac:dyDescent="0.2">
      <c r="A133" t="s">
        <v>302</v>
      </c>
      <c r="B133">
        <f>[4]p55!B133</f>
        <v>60921</v>
      </c>
    </row>
    <row r="134" spans="1:2" x14ac:dyDescent="0.2">
      <c r="A134" t="s">
        <v>303</v>
      </c>
      <c r="B134">
        <f>[4]p55!B134</f>
        <v>22285</v>
      </c>
    </row>
    <row r="135" spans="1:2" x14ac:dyDescent="0.2">
      <c r="A135" t="s">
        <v>304</v>
      </c>
      <c r="B135">
        <f>[4]p55!B135</f>
        <v>20143</v>
      </c>
    </row>
    <row r="136" spans="1:2" x14ac:dyDescent="0.2">
      <c r="A136" t="s">
        <v>305</v>
      </c>
      <c r="B136">
        <f>[4]p55!B136</f>
        <v>54670</v>
      </c>
    </row>
    <row r="137" spans="1:2" x14ac:dyDescent="0.2">
      <c r="A137" t="s">
        <v>306</v>
      </c>
      <c r="B137">
        <f>[4]p55!B137</f>
        <v>65190</v>
      </c>
    </row>
    <row r="138" spans="1:2" x14ac:dyDescent="0.2">
      <c r="A138" t="s">
        <v>307</v>
      </c>
      <c r="B138">
        <f>[4]p55!B138</f>
        <v>143147</v>
      </c>
    </row>
    <row r="139" spans="1:2" x14ac:dyDescent="0.2">
      <c r="A139" t="s">
        <v>308</v>
      </c>
      <c r="B139">
        <f>[4]p55!B139</f>
        <v>0</v>
      </c>
    </row>
    <row r="140" spans="1:2" x14ac:dyDescent="0.2">
      <c r="A140" t="s">
        <v>309</v>
      </c>
      <c r="B140">
        <f>[4]p55!B140</f>
        <v>0</v>
      </c>
    </row>
    <row r="141" spans="1:2" x14ac:dyDescent="0.2">
      <c r="A141" t="s">
        <v>310</v>
      </c>
      <c r="B141">
        <f>[4]p55!B141</f>
        <v>0</v>
      </c>
    </row>
    <row r="142" spans="1:2" x14ac:dyDescent="0.2">
      <c r="A142" t="s">
        <v>311</v>
      </c>
      <c r="B142">
        <f>[4]p55!B142</f>
        <v>0</v>
      </c>
    </row>
    <row r="143" spans="1:2" x14ac:dyDescent="0.2">
      <c r="A143" t="s">
        <v>312</v>
      </c>
      <c r="B143">
        <f>[4]p55!B143</f>
        <v>0</v>
      </c>
    </row>
    <row r="144" spans="1:2" x14ac:dyDescent="0.2">
      <c r="A144" t="s">
        <v>313</v>
      </c>
      <c r="B144">
        <f>[4]p55!B144</f>
        <v>0</v>
      </c>
    </row>
    <row r="145" spans="1:2" x14ac:dyDescent="0.2">
      <c r="A145" t="s">
        <v>314</v>
      </c>
      <c r="B145">
        <f>[4]p55!B145</f>
        <v>371618099.99999994</v>
      </c>
    </row>
    <row r="146" spans="1:2" x14ac:dyDescent="0.2">
      <c r="A146" t="s">
        <v>315</v>
      </c>
      <c r="B146">
        <f>[4]p55!B146</f>
        <v>10028250</v>
      </c>
    </row>
    <row r="147" spans="1:2" x14ac:dyDescent="0.2">
      <c r="A147" t="s">
        <v>316</v>
      </c>
      <c r="B147">
        <f>[4]p55!B147</f>
        <v>9064350</v>
      </c>
    </row>
    <row r="148" spans="1:2" x14ac:dyDescent="0.2">
      <c r="A148" t="s">
        <v>317</v>
      </c>
      <c r="B148">
        <f>[4]p55!B148</f>
        <v>2186800</v>
      </c>
    </row>
    <row r="149" spans="1:2" x14ac:dyDescent="0.2">
      <c r="A149" t="s">
        <v>318</v>
      </c>
      <c r="B149">
        <f>[4]p55!B149</f>
        <v>3585450</v>
      </c>
    </row>
    <row r="150" spans="1:2" x14ac:dyDescent="0.2">
      <c r="A150" t="s">
        <v>319</v>
      </c>
      <c r="B150">
        <f>[4]p55!B150</f>
        <v>8016232</v>
      </c>
    </row>
    <row r="151" spans="1:2" x14ac:dyDescent="0.2">
      <c r="A151" t="s">
        <v>320</v>
      </c>
      <c r="B151">
        <f>[4]p55!B151</f>
        <v>2615.896721048181</v>
      </c>
    </row>
    <row r="152" spans="1:2" x14ac:dyDescent="0.2">
      <c r="A152" t="s">
        <v>321</v>
      </c>
      <c r="B152">
        <f>[4]p55!B152</f>
        <v>370.05174859584838</v>
      </c>
    </row>
    <row r="153" spans="1:2" x14ac:dyDescent="0.2">
      <c r="A153" t="s">
        <v>322</v>
      </c>
      <c r="B153">
        <f>[4]p55!B153</f>
        <v>191.83242621019994</v>
      </c>
    </row>
    <row r="154" spans="1:2" x14ac:dyDescent="0.2">
      <c r="A154" t="s">
        <v>323</v>
      </c>
      <c r="B154">
        <f>[4]p55!B154</f>
        <v>19.560553003475146</v>
      </c>
    </row>
    <row r="155" spans="1:2" x14ac:dyDescent="0.2">
      <c r="A155" t="s">
        <v>324</v>
      </c>
      <c r="B155">
        <f>[4]p55!B155</f>
        <v>23.012415298206054</v>
      </c>
    </row>
    <row r="156" spans="1:2" x14ac:dyDescent="0.2">
      <c r="A156" t="s">
        <v>325</v>
      </c>
      <c r="B156">
        <f>[4]p55!B156</f>
        <v>28.46551912275757</v>
      </c>
    </row>
    <row r="157" spans="1:2" x14ac:dyDescent="0.2">
      <c r="A157" t="s">
        <v>326</v>
      </c>
      <c r="B157">
        <f>[4]p55!B157</f>
        <v>17000010</v>
      </c>
    </row>
    <row r="158" spans="1:2" x14ac:dyDescent="0.2">
      <c r="A158" t="s">
        <v>327</v>
      </c>
      <c r="B158">
        <f>[4]p55!B158</f>
        <v>799994</v>
      </c>
    </row>
    <row r="159" spans="1:2" x14ac:dyDescent="0.2">
      <c r="A159" t="s">
        <v>328</v>
      </c>
      <c r="B159">
        <f>[4]p55!B159</f>
        <v>799999.2</v>
      </c>
    </row>
    <row r="160" spans="1:2" x14ac:dyDescent="0.2">
      <c r="A160" t="s">
        <v>329</v>
      </c>
      <c r="B160">
        <f>[4]p55!B160</f>
        <v>200000.24</v>
      </c>
    </row>
    <row r="161" spans="1:2" x14ac:dyDescent="0.2">
      <c r="A161" t="s">
        <v>330</v>
      </c>
      <c r="B161">
        <f>[4]p55!B161</f>
        <v>350000</v>
      </c>
    </row>
    <row r="162" spans="1:2" x14ac:dyDescent="0.2">
      <c r="A162" t="s">
        <v>331</v>
      </c>
      <c r="B162">
        <f>[4]p55!B162</f>
        <v>1200000</v>
      </c>
    </row>
    <row r="163" spans="1:2" x14ac:dyDescent="0.2">
      <c r="A163" t="s">
        <v>332</v>
      </c>
      <c r="B163">
        <f>[4]p55!B163</f>
        <v>33445628.999999993</v>
      </c>
    </row>
    <row r="164" spans="1:2" x14ac:dyDescent="0.2">
      <c r="A164" t="s">
        <v>333</v>
      </c>
      <c r="B164">
        <f>[4]p55!B164</f>
        <v>0</v>
      </c>
    </row>
    <row r="165" spans="1:2" x14ac:dyDescent="0.2">
      <c r="A165" t="s">
        <v>334</v>
      </c>
      <c r="B165">
        <f>[4]p55!B165</f>
        <v>833920.2</v>
      </c>
    </row>
    <row r="166" spans="1:2" x14ac:dyDescent="0.2">
      <c r="A166" t="s">
        <v>335</v>
      </c>
      <c r="B166">
        <f>[4]p55!B166</f>
        <v>251482</v>
      </c>
    </row>
    <row r="167" spans="1:2" x14ac:dyDescent="0.2">
      <c r="A167" t="s">
        <v>336</v>
      </c>
      <c r="B167">
        <f>[4]p55!B167</f>
        <v>412326.75</v>
      </c>
    </row>
    <row r="168" spans="1:2" x14ac:dyDescent="0.2">
      <c r="A168" t="s">
        <v>337</v>
      </c>
      <c r="B168">
        <f>[4]p55!B168</f>
        <v>0</v>
      </c>
    </row>
    <row r="169" spans="1:2" x14ac:dyDescent="0.2">
      <c r="A169" t="s">
        <v>338</v>
      </c>
      <c r="B169">
        <f>[4]p55!B169</f>
        <v>3</v>
      </c>
    </row>
    <row r="170" spans="1:2" x14ac:dyDescent="0.2">
      <c r="A170" t="s">
        <v>339</v>
      </c>
      <c r="B170">
        <f>[4]p55!B170</f>
        <v>6</v>
      </c>
    </row>
    <row r="171" spans="1:2" x14ac:dyDescent="0.2">
      <c r="A171" t="s">
        <v>340</v>
      </c>
      <c r="B171">
        <f>[4]p55!B171</f>
        <v>365640</v>
      </c>
    </row>
    <row r="172" spans="1:2" x14ac:dyDescent="0.2">
      <c r="A172" t="s">
        <v>341</v>
      </c>
      <c r="B172">
        <f>[4]p55!B172</f>
        <v>9377052.75</v>
      </c>
    </row>
    <row r="173" spans="1:2" x14ac:dyDescent="0.2">
      <c r="A173" t="s">
        <v>342</v>
      </c>
      <c r="B173">
        <f>[4]p55!B173</f>
        <v>35865733.499999993</v>
      </c>
    </row>
    <row r="174" spans="1:2" x14ac:dyDescent="0.2">
      <c r="A174" t="s">
        <v>343</v>
      </c>
      <c r="B174">
        <f>[4]p55!B174</f>
        <v>365640</v>
      </c>
    </row>
    <row r="175" spans="1:2" x14ac:dyDescent="0.2">
      <c r="A175" t="s">
        <v>344</v>
      </c>
      <c r="B175">
        <f>[4]p55!B175</f>
        <v>9377052.75</v>
      </c>
    </row>
    <row r="176" spans="1:2" x14ac:dyDescent="0.2">
      <c r="A176" t="s">
        <v>345</v>
      </c>
      <c r="B176">
        <f>[4]p55!B176</f>
        <v>35865733.499999993</v>
      </c>
    </row>
    <row r="177" spans="1:2" x14ac:dyDescent="0.2">
      <c r="A177" t="s">
        <v>346</v>
      </c>
      <c r="B177">
        <f>[4]p55!B177</f>
        <v>361069</v>
      </c>
    </row>
    <row r="178" spans="1:2" x14ac:dyDescent="0.2">
      <c r="A178" t="s">
        <v>347</v>
      </c>
      <c r="B178">
        <f>[4]p55!B178</f>
        <v>8939990.4481060598</v>
      </c>
    </row>
    <row r="179" spans="1:2" x14ac:dyDescent="0.2">
      <c r="A179" t="s">
        <v>348</v>
      </c>
      <c r="B179">
        <f>[4]p55!B179</f>
        <v>33639116.649999999</v>
      </c>
    </row>
    <row r="180" spans="1:2" x14ac:dyDescent="0.2">
      <c r="A180" t="s">
        <v>349</v>
      </c>
      <c r="B180">
        <f>[4]p55!B180</f>
        <v>333389</v>
      </c>
    </row>
    <row r="181" spans="1:2" x14ac:dyDescent="0.2">
      <c r="A181" t="s">
        <v>350</v>
      </c>
      <c r="B181">
        <f>[4]p55!B181</f>
        <v>1928496</v>
      </c>
    </row>
    <row r="182" spans="1:2" x14ac:dyDescent="0.2">
      <c r="A182" t="s">
        <v>351</v>
      </c>
      <c r="B182">
        <f>[4]p55!B182</f>
        <v>7071504</v>
      </c>
    </row>
    <row r="183" spans="1:2" x14ac:dyDescent="0.2">
      <c r="A183" t="s">
        <v>352</v>
      </c>
      <c r="B183">
        <f>[4]p55!B183</f>
        <v>357423</v>
      </c>
    </row>
    <row r="184" spans="1:2" x14ac:dyDescent="0.2">
      <c r="A184" t="s">
        <v>353</v>
      </c>
      <c r="B184">
        <f>[4]p55!B184</f>
        <v>1928496</v>
      </c>
    </row>
    <row r="185" spans="1:2" x14ac:dyDescent="0.2">
      <c r="A185" t="s">
        <v>354</v>
      </c>
      <c r="B185">
        <f>[4]p55!B185</f>
        <v>7580133</v>
      </c>
    </row>
    <row r="186" spans="1:2" x14ac:dyDescent="0.2">
      <c r="A186" t="s">
        <v>355</v>
      </c>
      <c r="B186">
        <f>[4]p55!B186</f>
        <v>352956</v>
      </c>
    </row>
    <row r="187" spans="1:2" x14ac:dyDescent="0.2">
      <c r="A187" t="s">
        <v>356</v>
      </c>
      <c r="B187">
        <f>[4]p55!B187</f>
        <v>1919562</v>
      </c>
    </row>
    <row r="188" spans="1:2" x14ac:dyDescent="0.2">
      <c r="A188" t="s">
        <v>357</v>
      </c>
      <c r="B188">
        <f>[4]p55!B188</f>
        <v>7489449</v>
      </c>
    </row>
    <row r="189" spans="1:2" x14ac:dyDescent="0.2">
      <c r="A189" t="s">
        <v>358</v>
      </c>
      <c r="B189">
        <f>[4]p55!B189</f>
        <v>0</v>
      </c>
    </row>
    <row r="190" spans="1:2" x14ac:dyDescent="0.2">
      <c r="A190" t="s">
        <v>359</v>
      </c>
      <c r="B190">
        <f>[4]p55!B190</f>
        <v>0</v>
      </c>
    </row>
    <row r="191" spans="1:2" x14ac:dyDescent="0.2">
      <c r="A191" t="s">
        <v>360</v>
      </c>
      <c r="B191">
        <f>[4]p55!B191</f>
        <v>0</v>
      </c>
    </row>
    <row r="192" spans="1:2" x14ac:dyDescent="0.2">
      <c r="A192" t="s">
        <v>361</v>
      </c>
      <c r="B192">
        <f>[4]p55!B192</f>
        <v>50863</v>
      </c>
    </row>
    <row r="193" spans="1:2" x14ac:dyDescent="0.2">
      <c r="A193" t="s">
        <v>362</v>
      </c>
      <c r="B193">
        <f>[4]p55!B193</f>
        <v>6293575.1999999993</v>
      </c>
    </row>
    <row r="194" spans="1:2" x14ac:dyDescent="0.2">
      <c r="A194" t="s">
        <v>363</v>
      </c>
      <c r="B194">
        <f>[4]p55!B194</f>
        <v>123.73587750246142</v>
      </c>
    </row>
    <row r="195" spans="1:2" x14ac:dyDescent="0.2">
      <c r="A195" t="s">
        <v>364</v>
      </c>
      <c r="B195">
        <f>[4]p55!B195</f>
        <v>0</v>
      </c>
    </row>
    <row r="196" spans="1:2" x14ac:dyDescent="0.2">
      <c r="A196" t="s">
        <v>365</v>
      </c>
      <c r="B196">
        <f>[4]p55!B196</f>
        <v>0</v>
      </c>
    </row>
    <row r="197" spans="1:2" x14ac:dyDescent="0.2">
      <c r="A197" t="s">
        <v>366</v>
      </c>
      <c r="B197">
        <f>[4]p55!B197</f>
        <v>0</v>
      </c>
    </row>
    <row r="198" spans="1:2" x14ac:dyDescent="0.2">
      <c r="A198" t="s">
        <v>367</v>
      </c>
      <c r="B198">
        <f>[4]p55!B198</f>
        <v>0</v>
      </c>
    </row>
    <row r="199" spans="1:2" x14ac:dyDescent="0.2">
      <c r="A199" t="s">
        <v>368</v>
      </c>
      <c r="B199">
        <f>[4]p55!B199</f>
        <v>0</v>
      </c>
    </row>
    <row r="200" spans="1:2" x14ac:dyDescent="0.2">
      <c r="A200" t="s">
        <v>369</v>
      </c>
      <c r="B200">
        <f>[4]p55!B200</f>
        <v>0</v>
      </c>
    </row>
    <row r="201" spans="1:2" x14ac:dyDescent="0.2">
      <c r="A201" t="s">
        <v>370</v>
      </c>
      <c r="B201">
        <f>[4]p55!B201</f>
        <v>78672</v>
      </c>
    </row>
    <row r="202" spans="1:2" x14ac:dyDescent="0.2">
      <c r="A202" t="s">
        <v>371</v>
      </c>
      <c r="B202">
        <f>[4]p55!B202</f>
        <v>2123789</v>
      </c>
    </row>
    <row r="203" spans="1:2" x14ac:dyDescent="0.2">
      <c r="A203" t="s">
        <v>372</v>
      </c>
      <c r="B203">
        <f>[4]p55!B203</f>
        <v>26.995491752877271</v>
      </c>
    </row>
    <row r="204" spans="1:2" x14ac:dyDescent="0.2">
      <c r="A204" t="s">
        <v>373</v>
      </c>
      <c r="B204">
        <f>[4]p55!B204</f>
        <v>0</v>
      </c>
    </row>
    <row r="205" spans="1:2" x14ac:dyDescent="0.2">
      <c r="A205" t="s">
        <v>374</v>
      </c>
      <c r="B205">
        <f>[4]p55!B205</f>
        <v>0</v>
      </c>
    </row>
    <row r="206" spans="1:2" x14ac:dyDescent="0.2">
      <c r="A206" t="s">
        <v>375</v>
      </c>
      <c r="B206">
        <f>[4]p55!B206</f>
        <v>0</v>
      </c>
    </row>
    <row r="207" spans="1:2" x14ac:dyDescent="0.2">
      <c r="A207" t="s">
        <v>376</v>
      </c>
      <c r="B207">
        <f>[4]p55!B207</f>
        <v>217248</v>
      </c>
    </row>
    <row r="208" spans="1:2" x14ac:dyDescent="0.2">
      <c r="A208" t="s">
        <v>377</v>
      </c>
      <c r="B208">
        <f>[4]p55!B208</f>
        <v>405529</v>
      </c>
    </row>
    <row r="209" spans="1:2" x14ac:dyDescent="0.2">
      <c r="A209" t="s">
        <v>378</v>
      </c>
      <c r="B209">
        <f>[4]p55!B209</f>
        <v>0</v>
      </c>
    </row>
    <row r="210" spans="1:2" x14ac:dyDescent="0.2">
      <c r="A210" t="s">
        <v>379</v>
      </c>
      <c r="B210">
        <f>[4]p55!B210</f>
        <v>0</v>
      </c>
    </row>
    <row r="211" spans="1:2" x14ac:dyDescent="0.2">
      <c r="A211" t="s">
        <v>380</v>
      </c>
      <c r="B211">
        <f>[4]p55!B211</f>
        <v>708727.8</v>
      </c>
    </row>
    <row r="212" spans="1:2" x14ac:dyDescent="0.2">
      <c r="A212" t="s">
        <v>381</v>
      </c>
      <c r="B212">
        <f>[4]p55!B212</f>
        <v>1375903</v>
      </c>
    </row>
    <row r="213" spans="1:2" x14ac:dyDescent="0.2">
      <c r="A213" t="s">
        <v>382</v>
      </c>
      <c r="B213">
        <f>[4]p55!B213</f>
        <v>38315837.53890717</v>
      </c>
    </row>
    <row r="214" spans="1:2" x14ac:dyDescent="0.2">
      <c r="A214" t="s">
        <v>137</v>
      </c>
      <c r="B214">
        <f>[4]p55!B214</f>
        <v>513800</v>
      </c>
    </row>
    <row r="215" spans="1:2" x14ac:dyDescent="0.2">
      <c r="A215" t="s">
        <v>383</v>
      </c>
      <c r="B215">
        <f>[4]p55!B215</f>
        <v>0</v>
      </c>
    </row>
    <row r="216" spans="1:2" x14ac:dyDescent="0.2">
      <c r="A216" t="s">
        <v>384</v>
      </c>
      <c r="B216">
        <f>[4]p55!B216</f>
        <v>38829637.53890717</v>
      </c>
    </row>
    <row r="217" spans="1:2" x14ac:dyDescent="0.2">
      <c r="A217" t="s">
        <v>385</v>
      </c>
      <c r="B217">
        <f>[4]p55!B217</f>
        <v>16737812</v>
      </c>
    </row>
    <row r="218" spans="1:2" x14ac:dyDescent="0.2">
      <c r="A218" t="s">
        <v>386</v>
      </c>
      <c r="B218">
        <f>[4]p55!B218</f>
        <v>1331504.8</v>
      </c>
    </row>
    <row r="219" spans="1:2" x14ac:dyDescent="0.2">
      <c r="A219" t="s">
        <v>387</v>
      </c>
      <c r="B219">
        <f>[4]p55!B219</f>
        <v>4128964</v>
      </c>
    </row>
    <row r="220" spans="1:2" x14ac:dyDescent="0.2">
      <c r="A220" t="s">
        <v>388</v>
      </c>
      <c r="B220">
        <f>[4]p55!B220</f>
        <v>229535</v>
      </c>
    </row>
    <row r="221" spans="1:2" x14ac:dyDescent="0.2">
      <c r="A221" t="s">
        <v>145</v>
      </c>
      <c r="B221">
        <f>[4]p55!B221</f>
        <v>4800000</v>
      </c>
    </row>
    <row r="222" spans="1:2" x14ac:dyDescent="0.2">
      <c r="A222" t="s">
        <v>146</v>
      </c>
      <c r="B222">
        <f>[4]p55!B222</f>
        <v>1116117</v>
      </c>
    </row>
    <row r="223" spans="1:2" x14ac:dyDescent="0.2">
      <c r="A223" t="s">
        <v>389</v>
      </c>
      <c r="B223">
        <f>[4]p55!B223</f>
        <v>162484</v>
      </c>
    </row>
    <row r="224" spans="1:2" x14ac:dyDescent="0.2">
      <c r="A224" t="s">
        <v>390</v>
      </c>
      <c r="B224">
        <f>[4]p55!B224</f>
        <v>0</v>
      </c>
    </row>
    <row r="225" spans="1:2" x14ac:dyDescent="0.2">
      <c r="A225" t="s">
        <v>391</v>
      </c>
      <c r="B225">
        <f>[4]p55!B225</f>
        <v>0</v>
      </c>
    </row>
    <row r="226" spans="1:2" x14ac:dyDescent="0.2">
      <c r="A226" t="s">
        <v>392</v>
      </c>
      <c r="B226">
        <f>[4]p55!B226</f>
        <v>2700000</v>
      </c>
    </row>
    <row r="227" spans="1:2" x14ac:dyDescent="0.2">
      <c r="A227" t="s">
        <v>152</v>
      </c>
      <c r="B227">
        <f>[4]p55!B227</f>
        <v>160000</v>
      </c>
    </row>
    <row r="228" spans="1:2" x14ac:dyDescent="0.2">
      <c r="A228" t="s">
        <v>393</v>
      </c>
      <c r="B228">
        <f>[4]p55!B228</f>
        <v>0</v>
      </c>
    </row>
    <row r="229" spans="1:2" x14ac:dyDescent="0.2">
      <c r="A229" t="s">
        <v>394</v>
      </c>
      <c r="B229">
        <f>[4]p55!B229</f>
        <v>262809</v>
      </c>
    </row>
    <row r="230" spans="1:2" x14ac:dyDescent="0.2">
      <c r="A230" t="s">
        <v>395</v>
      </c>
      <c r="B230">
        <f>[4]p55!B230</f>
        <v>2683561.2020325996</v>
      </c>
    </row>
    <row r="231" spans="1:2" x14ac:dyDescent="0.2">
      <c r="A231" t="s">
        <v>396</v>
      </c>
      <c r="B231">
        <f>[4]p55!B231</f>
        <v>34312787.0020326</v>
      </c>
    </row>
    <row r="232" spans="1:2" x14ac:dyDescent="0.2">
      <c r="A232" t="s">
        <v>397</v>
      </c>
      <c r="B232">
        <f>[4]p55!B232</f>
        <v>4516850.53687457</v>
      </c>
    </row>
    <row r="233" spans="1:2" x14ac:dyDescent="0.2">
      <c r="A233" t="s">
        <v>398</v>
      </c>
      <c r="B233">
        <f>[4]p55!B233</f>
        <v>1535729</v>
      </c>
    </row>
    <row r="234" spans="1:2" x14ac:dyDescent="0.2">
      <c r="A234" t="s">
        <v>243</v>
      </c>
      <c r="B234">
        <f>[4]p55!B234</f>
        <v>2981121.53687457</v>
      </c>
    </row>
    <row r="235" spans="1:2" x14ac:dyDescent="0.2">
      <c r="A235" t="s">
        <v>399</v>
      </c>
      <c r="B235">
        <f>[4]p55!B235</f>
        <v>6250000</v>
      </c>
    </row>
    <row r="236" spans="1:2" x14ac:dyDescent="0.2">
      <c r="A236" t="s">
        <v>400</v>
      </c>
      <c r="B236">
        <f>[4]p55!B236</f>
        <v>11666666.666666668</v>
      </c>
    </row>
    <row r="237" spans="1:2" x14ac:dyDescent="0.2">
      <c r="A237" t="s">
        <v>401</v>
      </c>
      <c r="B237">
        <f>[4]p55!B237</f>
        <v>10000000</v>
      </c>
    </row>
    <row r="238" spans="1:2" x14ac:dyDescent="0.2">
      <c r="A238" t="s">
        <v>402</v>
      </c>
      <c r="B238">
        <f>[4]p55!B238</f>
        <v>400</v>
      </c>
    </row>
    <row r="239" spans="1:2" x14ac:dyDescent="0.2">
      <c r="A239" t="s">
        <v>403</v>
      </c>
      <c r="B239">
        <f>[4]p55!B239</f>
        <v>300</v>
      </c>
    </row>
    <row r="240" spans="1:2" x14ac:dyDescent="0.2">
      <c r="A240" t="s">
        <v>404</v>
      </c>
      <c r="B240">
        <f>[4]p55!B240</f>
        <v>1000</v>
      </c>
    </row>
    <row r="241" spans="1:2" x14ac:dyDescent="0.2">
      <c r="A241" t="s">
        <v>405</v>
      </c>
      <c r="B241">
        <f>[4]p55!B241</f>
        <v>1.4</v>
      </c>
    </row>
    <row r="242" spans="1:2" x14ac:dyDescent="0.2">
      <c r="A242" t="s">
        <v>406</v>
      </c>
      <c r="B242">
        <f>[4]p55!B242</f>
        <v>3.8</v>
      </c>
    </row>
    <row r="243" spans="1:2" x14ac:dyDescent="0.2">
      <c r="A243" t="s">
        <v>407</v>
      </c>
      <c r="B243">
        <f>[4]p55!B243</f>
        <v>52519715</v>
      </c>
    </row>
    <row r="244" spans="1:2" x14ac:dyDescent="0.2">
      <c r="A244" t="s">
        <v>408</v>
      </c>
      <c r="B244">
        <f>[4]p55!B244</f>
        <v>9444321</v>
      </c>
    </row>
    <row r="245" spans="1:2" x14ac:dyDescent="0.2">
      <c r="A245" t="s">
        <v>409</v>
      </c>
      <c r="B245">
        <f>[4]p55!B245</f>
        <v>45000</v>
      </c>
    </row>
    <row r="246" spans="1:2" x14ac:dyDescent="0.2">
      <c r="A246" t="s">
        <v>410</v>
      </c>
      <c r="B246">
        <f>[4]p55!B246</f>
        <v>0</v>
      </c>
    </row>
    <row r="247" spans="1:2" x14ac:dyDescent="0.2">
      <c r="A247" t="s">
        <v>411</v>
      </c>
      <c r="B247">
        <f>[4]p55!B247</f>
        <v>6.5</v>
      </c>
    </row>
    <row r="248" spans="1:2" x14ac:dyDescent="0.2">
      <c r="A248" t="s">
        <v>412</v>
      </c>
      <c r="B248">
        <f>[4]p55!B248</f>
        <v>6.5</v>
      </c>
    </row>
    <row r="249" spans="1:2" x14ac:dyDescent="0.2">
      <c r="A249" t="s">
        <v>413</v>
      </c>
      <c r="B249">
        <f>[4]p55!B249</f>
        <v>0</v>
      </c>
    </row>
    <row r="250" spans="1:2" x14ac:dyDescent="0.2">
      <c r="A250" t="s">
        <v>414</v>
      </c>
      <c r="B250">
        <f>[4]p55!B250</f>
        <v>0</v>
      </c>
    </row>
    <row r="251" spans="1:2" x14ac:dyDescent="0.2">
      <c r="A251" t="s">
        <v>415</v>
      </c>
      <c r="B251">
        <f>[4]p55!B251</f>
        <v>0</v>
      </c>
    </row>
    <row r="252" spans="1:2" x14ac:dyDescent="0.2">
      <c r="A252" t="s">
        <v>416</v>
      </c>
      <c r="B252">
        <f>[4]p55!B252</f>
        <v>0</v>
      </c>
    </row>
    <row r="253" spans="1:2" x14ac:dyDescent="0.2">
      <c r="A253" t="s">
        <v>417</v>
      </c>
      <c r="B253">
        <f>[4]p55!B253</f>
        <v>0</v>
      </c>
    </row>
    <row r="254" spans="1:2" x14ac:dyDescent="0.2">
      <c r="A254" t="s">
        <v>418</v>
      </c>
      <c r="B254">
        <f>[4]p55!B254</f>
        <v>0</v>
      </c>
    </row>
    <row r="255" spans="1:2" x14ac:dyDescent="0.2">
      <c r="A255" t="s">
        <v>419</v>
      </c>
      <c r="B255">
        <f>[4]p55!B255</f>
        <v>0</v>
      </c>
    </row>
    <row r="256" spans="1:2" x14ac:dyDescent="0.2">
      <c r="A256" t="s">
        <v>420</v>
      </c>
      <c r="B256">
        <f>[4]p55!B256</f>
        <v>0</v>
      </c>
    </row>
    <row r="257" spans="1:2" x14ac:dyDescent="0.2">
      <c r="A257" t="s">
        <v>421</v>
      </c>
      <c r="B257">
        <f>[4]p55!B257</f>
        <v>0</v>
      </c>
    </row>
    <row r="258" spans="1:2" x14ac:dyDescent="0.2">
      <c r="A258" t="s">
        <v>422</v>
      </c>
      <c r="B258">
        <f>[4]p55!B258</f>
        <v>0</v>
      </c>
    </row>
    <row r="259" spans="1:2" x14ac:dyDescent="0.2">
      <c r="A259" t="s">
        <v>423</v>
      </c>
      <c r="B259">
        <f>[4]p55!B259</f>
        <v>5</v>
      </c>
    </row>
    <row r="260" spans="1:2" x14ac:dyDescent="0.2">
      <c r="A260" t="s">
        <v>1065</v>
      </c>
      <c r="B260">
        <f>[4]p55!B260</f>
        <v>14.333129444467998</v>
      </c>
    </row>
    <row r="261" spans="1:2" x14ac:dyDescent="0.2">
      <c r="A261" t="s">
        <v>1066</v>
      </c>
      <c r="B261">
        <f>[4]p55!B261</f>
        <v>21.219214292999695</v>
      </c>
    </row>
    <row r="262" spans="1:2" x14ac:dyDescent="0.2">
      <c r="A262" t="s">
        <v>227</v>
      </c>
      <c r="B262">
        <f>[4]p55!B262</f>
        <v>90</v>
      </c>
    </row>
    <row r="263" spans="1:2" x14ac:dyDescent="0.2">
      <c r="A263" t="s">
        <v>228</v>
      </c>
      <c r="B263">
        <f>[4]p55!B263</f>
        <v>90</v>
      </c>
    </row>
    <row r="264" spans="1:2" x14ac:dyDescent="0.2">
      <c r="A264" t="s">
        <v>346</v>
      </c>
      <c r="B264">
        <f>[4]p55!B264</f>
        <v>361069</v>
      </c>
    </row>
    <row r="265" spans="1:2" x14ac:dyDescent="0.2">
      <c r="A265" t="s">
        <v>355</v>
      </c>
      <c r="B265">
        <f>[4]p55!B265</f>
        <v>352956</v>
      </c>
    </row>
    <row r="266" spans="1:2" x14ac:dyDescent="0.2">
      <c r="A266" t="s">
        <v>338</v>
      </c>
      <c r="B266">
        <f>[4]p55!B266</f>
        <v>3</v>
      </c>
    </row>
    <row r="267" spans="1:2" x14ac:dyDescent="0.2">
      <c r="A267" t="s">
        <v>339</v>
      </c>
      <c r="B267">
        <f>[4]p55!B267</f>
        <v>6</v>
      </c>
    </row>
    <row r="268" spans="1:2" x14ac:dyDescent="0.2">
      <c r="A268" t="s">
        <v>1067</v>
      </c>
      <c r="B268">
        <f>[4]p55!B268</f>
        <v>866565.6</v>
      </c>
    </row>
    <row r="269" spans="1:2" x14ac:dyDescent="0.2">
      <c r="A269" t="s">
        <v>1068</v>
      </c>
      <c r="B269">
        <f>[4]p55!B269</f>
        <v>1058868</v>
      </c>
    </row>
    <row r="270" spans="1:2" x14ac:dyDescent="0.2">
      <c r="A270" t="s">
        <v>1069</v>
      </c>
      <c r="B270">
        <f>[4]p55!B270</f>
        <v>2064810.4807707835</v>
      </c>
    </row>
    <row r="271" spans="1:2" x14ac:dyDescent="0.2">
      <c r="A271" t="s">
        <v>1070</v>
      </c>
      <c r="B271">
        <f>[4]p55!B271</f>
        <v>0.66096711287146215</v>
      </c>
    </row>
    <row r="272" spans="1:2" x14ac:dyDescent="0.2">
      <c r="A272" t="s">
        <v>1071</v>
      </c>
      <c r="B272">
        <f>[4]p55!B272</f>
        <v>0.68849337146094725</v>
      </c>
    </row>
    <row r="273" spans="1:2" x14ac:dyDescent="0.2">
      <c r="A273" t="s">
        <v>1072</v>
      </c>
      <c r="B273">
        <f>[4]p55!B273</f>
        <v>0.6909140103555278</v>
      </c>
    </row>
    <row r="274" spans="1:2" x14ac:dyDescent="0.2">
      <c r="A274" t="s">
        <v>1073</v>
      </c>
      <c r="B274">
        <f>[4]p55!B274</f>
        <v>0.62835184605416861</v>
      </c>
    </row>
    <row r="275" spans="1:2" x14ac:dyDescent="0.2">
      <c r="A275" t="s">
        <v>1087</v>
      </c>
      <c r="B275">
        <f>[4]p55!B275</f>
        <v>0.69072036632011535</v>
      </c>
    </row>
    <row r="276" spans="1:2" x14ac:dyDescent="0.2">
      <c r="A276" t="s">
        <v>1088</v>
      </c>
      <c r="B276">
        <f>[4]p55!B276</f>
        <v>0.62822222617737178</v>
      </c>
    </row>
    <row r="277" spans="1:2" x14ac:dyDescent="0.2">
      <c r="A277" t="s">
        <v>1091</v>
      </c>
      <c r="B277">
        <f>[4]p55!B277</f>
        <v>3963170.53687457</v>
      </c>
    </row>
    <row r="278" spans="1:2" x14ac:dyDescent="0.2">
      <c r="A278" t="s">
        <v>1092</v>
      </c>
      <c r="B278">
        <f>[4]p55!B278</f>
        <v>1.6403513755232266</v>
      </c>
    </row>
    <row r="279" spans="1:2" x14ac:dyDescent="0.2">
      <c r="A279" t="s">
        <v>1093</v>
      </c>
      <c r="B279">
        <f>[4]p55!B279</f>
        <v>0.62126252995329667</v>
      </c>
    </row>
    <row r="280" spans="1:2" x14ac:dyDescent="0.2">
      <c r="A280" t="s">
        <v>1094</v>
      </c>
      <c r="B280">
        <f>[4]p55!B280</f>
        <v>0.37873747004670338</v>
      </c>
    </row>
    <row r="281" spans="1:2" x14ac:dyDescent="0.2">
      <c r="A281" t="s">
        <v>1099</v>
      </c>
      <c r="B281">
        <f>[4]p55!B281</f>
        <v>0.10032000000000001</v>
      </c>
    </row>
    <row r="282" spans="1:2" x14ac:dyDescent="0.2">
      <c r="A282" t="s">
        <v>1100</v>
      </c>
      <c r="B282">
        <f>[4]p55!B282</f>
        <v>0.1246052706328484</v>
      </c>
    </row>
    <row r="283" spans="1:2" x14ac:dyDescent="0.2">
      <c r="A283" t="s">
        <v>1095</v>
      </c>
      <c r="B283">
        <f>[4]p55!B283</f>
        <v>43075394</v>
      </c>
    </row>
    <row r="284" spans="1:2" x14ac:dyDescent="0.2">
      <c r="A284" t="s">
        <v>1096</v>
      </c>
      <c r="B284">
        <f>[4]p55!B284</f>
        <v>26259857.883351453</v>
      </c>
    </row>
    <row r="285" spans="1:2" x14ac:dyDescent="0.2">
      <c r="A285" t="s">
        <v>1097</v>
      </c>
      <c r="B285">
        <f>[4]p55!B285</f>
        <v>1898360.0561037865</v>
      </c>
    </row>
    <row r="286" spans="1:2" x14ac:dyDescent="0.2">
      <c r="A286" t="s">
        <v>1101</v>
      </c>
      <c r="B286">
        <f>[4]p55!B286</f>
        <v>3000000</v>
      </c>
    </row>
    <row r="287" spans="1:2" x14ac:dyDescent="0.2">
      <c r="A287" t="s">
        <v>1102</v>
      </c>
      <c r="B287">
        <f>[4]p55!B287</f>
        <v>0</v>
      </c>
    </row>
    <row r="288" spans="1:2" x14ac:dyDescent="0.2">
      <c r="A288" t="s">
        <v>1103</v>
      </c>
      <c r="B288">
        <f>[4]p55!B288</f>
        <v>0</v>
      </c>
    </row>
    <row r="289" spans="1:2" x14ac:dyDescent="0.2">
      <c r="A289" t="s">
        <v>1069</v>
      </c>
      <c r="B289">
        <f>[4]p55!B289</f>
        <v>2064810.4807707835</v>
      </c>
    </row>
    <row r="290" spans="1:2" x14ac:dyDescent="0.2">
      <c r="A290" t="s">
        <v>508</v>
      </c>
      <c r="B290">
        <f>[4]p55!B290</f>
        <v>0.10951774195888452</v>
      </c>
    </row>
    <row r="291" spans="1:2" x14ac:dyDescent="0.2">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1210</v>
      </c>
    </row>
    <row r="2" spans="1:11" x14ac:dyDescent="0.2">
      <c r="A2">
        <v>56</v>
      </c>
      <c r="B2" t="s">
        <v>176</v>
      </c>
      <c r="C2" t="s">
        <v>177</v>
      </c>
      <c r="D2" t="s">
        <v>178</v>
      </c>
      <c r="E2" t="s">
        <v>8</v>
      </c>
      <c r="F2" t="s">
        <v>179</v>
      </c>
      <c r="G2" t="s">
        <v>10</v>
      </c>
      <c r="H2" t="s">
        <v>180</v>
      </c>
    </row>
    <row r="3" spans="1:11" x14ac:dyDescent="0.2">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
      <c r="A5" t="s">
        <v>183</v>
      </c>
      <c r="B5">
        <f>[4]p56!B5</f>
        <v>0</v>
      </c>
      <c r="C5">
        <f>[4]p56!C5</f>
        <v>0</v>
      </c>
      <c r="D5">
        <f>[4]p56!D5</f>
        <v>103618</v>
      </c>
      <c r="E5">
        <f>[4]p56!E5</f>
        <v>0</v>
      </c>
      <c r="F5">
        <f>[4]p56!F5</f>
        <v>0</v>
      </c>
      <c r="G5">
        <f>[4]p56!G5</f>
        <v>0</v>
      </c>
      <c r="H5">
        <f>[4]p56!H5</f>
        <v>0</v>
      </c>
      <c r="I5">
        <f>[4]p56!I5</f>
        <v>0</v>
      </c>
      <c r="J5">
        <f>[4]p56!J5</f>
        <v>0</v>
      </c>
      <c r="K5">
        <f>[4]p56!K5</f>
        <v>0</v>
      </c>
    </row>
    <row r="6" spans="1:11" x14ac:dyDescent="0.2">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
      <c r="A7" t="s">
        <v>185</v>
      </c>
      <c r="B7">
        <f>[4]p56!B7</f>
        <v>0</v>
      </c>
      <c r="C7">
        <f>[4]p56!C7</f>
        <v>0</v>
      </c>
      <c r="D7">
        <f>[4]p56!D7</f>
        <v>1690533</v>
      </c>
      <c r="E7">
        <f>[4]p56!E7</f>
        <v>0</v>
      </c>
      <c r="F7">
        <f>[4]p56!F7</f>
        <v>0</v>
      </c>
      <c r="G7">
        <f>[4]p56!G7</f>
        <v>0</v>
      </c>
      <c r="H7">
        <f>[4]p56!H7</f>
        <v>0</v>
      </c>
      <c r="I7">
        <f>[4]p56!I7</f>
        <v>0</v>
      </c>
      <c r="J7">
        <f>[4]p56!J7</f>
        <v>0</v>
      </c>
      <c r="K7">
        <f>[4]p56!K7</f>
        <v>0</v>
      </c>
    </row>
    <row r="8" spans="1:11" x14ac:dyDescent="0.2">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2">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2">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2">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2">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2">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2">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2">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2">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2">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2">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2">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2">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2">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2">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2">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2">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2">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2">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5" thickBot="1" x14ac:dyDescent="0.25">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x14ac:dyDescent="0.2">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2">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x14ac:dyDescent="0.2">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x14ac:dyDescent="0.2">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x14ac:dyDescent="0.2">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x14ac:dyDescent="0.2">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x14ac:dyDescent="0.2">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x14ac:dyDescent="0.2">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2">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2">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2">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2">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
      <c r="A76" t="s">
        <v>437</v>
      </c>
      <c r="B76">
        <f>[4]p56!B76</f>
        <v>0</v>
      </c>
      <c r="C76">
        <f>[4]p56!C76</f>
        <v>0</v>
      </c>
      <c r="D76">
        <f>[4]p56!D76</f>
        <v>0</v>
      </c>
      <c r="E76">
        <f>[4]p56!E76</f>
        <v>0</v>
      </c>
      <c r="F76">
        <f>[4]p56!F76</f>
        <v>0</v>
      </c>
      <c r="G76">
        <f>[4]p56!G76</f>
        <v>0</v>
      </c>
      <c r="H76">
        <f>[4]p56!H76</f>
        <v>0</v>
      </c>
      <c r="I76">
        <f>[4]p56!I76</f>
        <v>0</v>
      </c>
      <c r="J76">
        <f>[4]p56!J76</f>
        <v>0</v>
      </c>
      <c r="K76">
        <f>[4]p56!K76</f>
        <v>0</v>
      </c>
    </row>
    <row r="77" spans="1:13" ht="13.5" thickBot="1" x14ac:dyDescent="0.25">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2">
      <c r="A78" t="s">
        <v>247</v>
      </c>
      <c r="B78">
        <f>[4]p56!B78</f>
        <v>1</v>
      </c>
    </row>
    <row r="79" spans="1:13" x14ac:dyDescent="0.2">
      <c r="A79" t="s">
        <v>248</v>
      </c>
      <c r="B79">
        <f>[4]p56!B79</f>
        <v>45000</v>
      </c>
    </row>
    <row r="80" spans="1:13" x14ac:dyDescent="0.2">
      <c r="A80" t="s">
        <v>249</v>
      </c>
      <c r="B80">
        <f>[4]p56!B80</f>
        <v>45000</v>
      </c>
    </row>
    <row r="81" spans="1:2" x14ac:dyDescent="0.2">
      <c r="A81" t="s">
        <v>250</v>
      </c>
      <c r="B81">
        <f>[4]p56!B81</f>
        <v>0</v>
      </c>
    </row>
    <row r="82" spans="1:2" x14ac:dyDescent="0.2">
      <c r="A82" t="s">
        <v>251</v>
      </c>
      <c r="B82">
        <f>[4]p56!B82</f>
        <v>0</v>
      </c>
    </row>
    <row r="83" spans="1:2" x14ac:dyDescent="0.2">
      <c r="A83" t="s">
        <v>252</v>
      </c>
      <c r="B83">
        <f>[4]p56!B83</f>
        <v>0</v>
      </c>
    </row>
    <row r="84" spans="1:2" x14ac:dyDescent="0.2">
      <c r="A84" t="s">
        <v>253</v>
      </c>
      <c r="B84">
        <f>[4]p56!B84</f>
        <v>0</v>
      </c>
    </row>
    <row r="85" spans="1:2" x14ac:dyDescent="0.2">
      <c r="A85" t="s">
        <v>254</v>
      </c>
      <c r="B85">
        <f>[4]p56!B85</f>
        <v>69056</v>
      </c>
    </row>
    <row r="86" spans="1:2" x14ac:dyDescent="0.2">
      <c r="A86" t="s">
        <v>255</v>
      </c>
      <c r="B86">
        <f>[4]p56!B86</f>
        <v>31952</v>
      </c>
    </row>
    <row r="87" spans="1:2" x14ac:dyDescent="0.2">
      <c r="A87" t="s">
        <v>256</v>
      </c>
      <c r="B87">
        <f>[4]p56!B87</f>
        <v>20834</v>
      </c>
    </row>
    <row r="88" spans="1:2" x14ac:dyDescent="0.2">
      <c r="A88" t="s">
        <v>257</v>
      </c>
      <c r="B88">
        <f>[4]p56!B88</f>
        <v>50430</v>
      </c>
    </row>
    <row r="89" spans="1:2" x14ac:dyDescent="0.2">
      <c r="A89" t="s">
        <v>258</v>
      </c>
      <c r="B89">
        <f>[4]p56!B89</f>
        <v>54122</v>
      </c>
    </row>
    <row r="90" spans="1:2" x14ac:dyDescent="0.2">
      <c r="A90" t="s">
        <v>259</v>
      </c>
      <c r="B90">
        <f>[4]p56!B90</f>
        <v>134809</v>
      </c>
    </row>
    <row r="91" spans="1:2" x14ac:dyDescent="0.2">
      <c r="A91" t="s">
        <v>260</v>
      </c>
      <c r="B91">
        <f>[4]p56!B91</f>
        <v>69056</v>
      </c>
    </row>
    <row r="92" spans="1:2" x14ac:dyDescent="0.2">
      <c r="A92" t="s">
        <v>261</v>
      </c>
      <c r="B92">
        <f>[4]p56!B92</f>
        <v>31952</v>
      </c>
    </row>
    <row r="93" spans="1:2" x14ac:dyDescent="0.2">
      <c r="A93" t="s">
        <v>262</v>
      </c>
      <c r="B93">
        <f>[4]p56!B93</f>
        <v>20834</v>
      </c>
    </row>
    <row r="94" spans="1:2" x14ac:dyDescent="0.2">
      <c r="A94" t="s">
        <v>263</v>
      </c>
      <c r="B94">
        <f>[4]p56!B94</f>
        <v>50430</v>
      </c>
    </row>
    <row r="95" spans="1:2" x14ac:dyDescent="0.2">
      <c r="A95" t="s">
        <v>264</v>
      </c>
      <c r="B95">
        <f>[4]p56!B95</f>
        <v>54122</v>
      </c>
    </row>
    <row r="96" spans="1:2" x14ac:dyDescent="0.2">
      <c r="A96" t="s">
        <v>265</v>
      </c>
      <c r="B96">
        <f>[4]p56!B96</f>
        <v>134809</v>
      </c>
    </row>
    <row r="97" spans="1:2" x14ac:dyDescent="0.2">
      <c r="A97" t="s">
        <v>266</v>
      </c>
      <c r="B97">
        <f>[4]p56!B97</f>
        <v>0</v>
      </c>
    </row>
    <row r="98" spans="1:2" x14ac:dyDescent="0.2">
      <c r="A98" t="s">
        <v>267</v>
      </c>
      <c r="B98">
        <f>[4]p56!B98</f>
        <v>0</v>
      </c>
    </row>
    <row r="99" spans="1:2" x14ac:dyDescent="0.2">
      <c r="A99" t="s">
        <v>268</v>
      </c>
      <c r="B99">
        <f>[4]p56!B99</f>
        <v>0</v>
      </c>
    </row>
    <row r="100" spans="1:2" x14ac:dyDescent="0.2">
      <c r="A100" t="s">
        <v>269</v>
      </c>
      <c r="B100">
        <f>[4]p56!B100</f>
        <v>0</v>
      </c>
    </row>
    <row r="101" spans="1:2" x14ac:dyDescent="0.2">
      <c r="A101" t="s">
        <v>270</v>
      </c>
      <c r="B101">
        <f>[4]p56!B101</f>
        <v>0</v>
      </c>
    </row>
    <row r="102" spans="1:2" x14ac:dyDescent="0.2">
      <c r="A102" t="s">
        <v>271</v>
      </c>
      <c r="B102">
        <f>[4]p56!B102</f>
        <v>0</v>
      </c>
    </row>
    <row r="103" spans="1:2" x14ac:dyDescent="0.2">
      <c r="A103" t="s">
        <v>272</v>
      </c>
      <c r="B103">
        <f>[4]p56!B103</f>
        <v>276224000</v>
      </c>
    </row>
    <row r="104" spans="1:2" x14ac:dyDescent="0.2">
      <c r="A104" t="s">
        <v>273</v>
      </c>
      <c r="B104">
        <f>[4]p56!B104</f>
        <v>11502720</v>
      </c>
    </row>
    <row r="105" spans="1:2" x14ac:dyDescent="0.2">
      <c r="A105" t="s">
        <v>274</v>
      </c>
      <c r="B105">
        <f>[4]p56!B105</f>
        <v>7083560</v>
      </c>
    </row>
    <row r="106" spans="1:2" x14ac:dyDescent="0.2">
      <c r="A106" t="s">
        <v>275</v>
      </c>
      <c r="B106">
        <f>[4]p56!B106</f>
        <v>1512900</v>
      </c>
    </row>
    <row r="107" spans="1:2" x14ac:dyDescent="0.2">
      <c r="A107" t="s">
        <v>276</v>
      </c>
      <c r="B107">
        <f>[4]p56!B107</f>
        <v>2543734</v>
      </c>
    </row>
    <row r="108" spans="1:2" x14ac:dyDescent="0.2">
      <c r="A108" t="s">
        <v>277</v>
      </c>
      <c r="B108">
        <f>[4]p56!B108</f>
        <v>5796787</v>
      </c>
    </row>
    <row r="109" spans="1:2" x14ac:dyDescent="0.2">
      <c r="A109" t="s">
        <v>278</v>
      </c>
      <c r="B109">
        <f>[4]p56!B109</f>
        <v>1812.8355567187261</v>
      </c>
    </row>
    <row r="110" spans="1:2" x14ac:dyDescent="0.2">
      <c r="A110" t="s">
        <v>279</v>
      </c>
      <c r="B110">
        <f>[4]p56!B110</f>
        <v>272.46438111726997</v>
      </c>
    </row>
    <row r="111" spans="1:2" x14ac:dyDescent="0.2">
      <c r="A111" t="s">
        <v>280</v>
      </c>
      <c r="B111">
        <f>[4]p56!B111</f>
        <v>127.4961270659324</v>
      </c>
    </row>
    <row r="112" spans="1:2" x14ac:dyDescent="0.2">
      <c r="A112" t="s">
        <v>281</v>
      </c>
      <c r="B112">
        <f>[4]p56!B112</f>
        <v>13.749250802214796</v>
      </c>
    </row>
    <row r="113" spans="1:2" x14ac:dyDescent="0.2">
      <c r="A113" t="s">
        <v>282</v>
      </c>
      <c r="B113">
        <f>[4]p56!B113</f>
        <v>16.211803184701029</v>
      </c>
    </row>
    <row r="114" spans="1:2" x14ac:dyDescent="0.2">
      <c r="A114" t="s">
        <v>283</v>
      </c>
      <c r="B114">
        <f>[4]p56!B114</f>
        <v>20.521269854051933</v>
      </c>
    </row>
    <row r="115" spans="1:2" x14ac:dyDescent="0.2">
      <c r="A115" t="s">
        <v>284</v>
      </c>
      <c r="B115">
        <f>[4]p56!B115</f>
        <v>13999986</v>
      </c>
    </row>
    <row r="116" spans="1:2" x14ac:dyDescent="0.2">
      <c r="A116" t="s">
        <v>285</v>
      </c>
      <c r="B116">
        <f>[4]p56!B116</f>
        <v>600004.80000000005</v>
      </c>
    </row>
    <row r="117" spans="1:2" x14ac:dyDescent="0.2">
      <c r="A117" t="s">
        <v>286</v>
      </c>
      <c r="B117">
        <f>[4]p56!B117</f>
        <v>600000</v>
      </c>
    </row>
    <row r="118" spans="1:2" x14ac:dyDescent="0.2">
      <c r="A118" t="s">
        <v>287</v>
      </c>
      <c r="B118">
        <f>[4]p56!B118</f>
        <v>150000.26999999999</v>
      </c>
    </row>
    <row r="119" spans="1:2" x14ac:dyDescent="0.2">
      <c r="A119" t="s">
        <v>288</v>
      </c>
      <c r="B119">
        <f>[4]p56!B119</f>
        <v>250000.24</v>
      </c>
    </row>
    <row r="120" spans="1:2" x14ac:dyDescent="0.2">
      <c r="A120" t="s">
        <v>289</v>
      </c>
      <c r="B120">
        <f>[4]p56!B120</f>
        <v>1000000</v>
      </c>
    </row>
    <row r="121" spans="1:2" x14ac:dyDescent="0.2">
      <c r="A121" t="s">
        <v>290</v>
      </c>
      <c r="B121">
        <f>[4]p56!B121</f>
        <v>24860160</v>
      </c>
    </row>
    <row r="122" spans="1:2" x14ac:dyDescent="0.2">
      <c r="A122" t="s">
        <v>291</v>
      </c>
      <c r="B122">
        <f>[4]p56!B122</f>
        <v>793687.68</v>
      </c>
    </row>
    <row r="123" spans="1:2" x14ac:dyDescent="0.2">
      <c r="A123" t="s">
        <v>292</v>
      </c>
      <c r="B123">
        <f>[4]p56!B123</f>
        <v>0</v>
      </c>
    </row>
    <row r="124" spans="1:2" x14ac:dyDescent="0.2">
      <c r="A124" t="s">
        <v>293</v>
      </c>
      <c r="B124">
        <f>[4]p56!B124</f>
        <v>173983.5</v>
      </c>
    </row>
    <row r="125" spans="1:2" x14ac:dyDescent="0.2">
      <c r="A125" t="s">
        <v>294</v>
      </c>
      <c r="B125">
        <f>[4]p56!B125</f>
        <v>292529.40999999997</v>
      </c>
    </row>
    <row r="126" spans="1:2" x14ac:dyDescent="0.2">
      <c r="A126" t="s">
        <v>295</v>
      </c>
      <c r="B126">
        <f>[4]p56!B126</f>
        <v>333315.2525</v>
      </c>
    </row>
    <row r="127" spans="1:2" x14ac:dyDescent="0.2">
      <c r="A127" t="s">
        <v>296</v>
      </c>
      <c r="B127">
        <f>[4]p56!B127</f>
        <v>61675</v>
      </c>
    </row>
    <row r="128" spans="1:2" x14ac:dyDescent="0.2">
      <c r="A128" t="s">
        <v>297</v>
      </c>
      <c r="B128">
        <f>[4]p56!B128</f>
        <v>23349</v>
      </c>
    </row>
    <row r="129" spans="1:2" x14ac:dyDescent="0.2">
      <c r="A129" t="s">
        <v>298</v>
      </c>
      <c r="B129">
        <f>[4]p56!B129</f>
        <v>19499</v>
      </c>
    </row>
    <row r="130" spans="1:2" x14ac:dyDescent="0.2">
      <c r="A130" t="s">
        <v>299</v>
      </c>
      <c r="B130">
        <f>[4]p56!B130</f>
        <v>52013</v>
      </c>
    </row>
    <row r="131" spans="1:2" x14ac:dyDescent="0.2">
      <c r="A131" t="s">
        <v>300</v>
      </c>
      <c r="B131">
        <f>[4]p56!B131</f>
        <v>63252</v>
      </c>
    </row>
    <row r="132" spans="1:2" x14ac:dyDescent="0.2">
      <c r="A132" t="s">
        <v>301</v>
      </c>
      <c r="B132">
        <f>[4]p56!B132</f>
        <v>142109</v>
      </c>
    </row>
    <row r="133" spans="1:2" x14ac:dyDescent="0.2">
      <c r="A133" t="s">
        <v>302</v>
      </c>
      <c r="B133">
        <f>[4]p56!B133</f>
        <v>61675</v>
      </c>
    </row>
    <row r="134" spans="1:2" x14ac:dyDescent="0.2">
      <c r="A134" t="s">
        <v>303</v>
      </c>
      <c r="B134">
        <f>[4]p56!B134</f>
        <v>23349</v>
      </c>
    </row>
    <row r="135" spans="1:2" x14ac:dyDescent="0.2">
      <c r="A135" t="s">
        <v>304</v>
      </c>
      <c r="B135">
        <f>[4]p56!B135</f>
        <v>19499</v>
      </c>
    </row>
    <row r="136" spans="1:2" x14ac:dyDescent="0.2">
      <c r="A136" t="s">
        <v>305</v>
      </c>
      <c r="B136">
        <f>[4]p56!B136</f>
        <v>52013</v>
      </c>
    </row>
    <row r="137" spans="1:2" x14ac:dyDescent="0.2">
      <c r="A137" t="s">
        <v>306</v>
      </c>
      <c r="B137">
        <f>[4]p56!B137</f>
        <v>63252</v>
      </c>
    </row>
    <row r="138" spans="1:2" x14ac:dyDescent="0.2">
      <c r="A138" t="s">
        <v>307</v>
      </c>
      <c r="B138">
        <f>[4]p56!B138</f>
        <v>142109</v>
      </c>
    </row>
    <row r="139" spans="1:2" x14ac:dyDescent="0.2">
      <c r="A139" t="s">
        <v>308</v>
      </c>
      <c r="B139">
        <f>[4]p56!B139</f>
        <v>0</v>
      </c>
    </row>
    <row r="140" spans="1:2" x14ac:dyDescent="0.2">
      <c r="A140" t="s">
        <v>309</v>
      </c>
      <c r="B140">
        <f>[4]p56!B140</f>
        <v>0</v>
      </c>
    </row>
    <row r="141" spans="1:2" x14ac:dyDescent="0.2">
      <c r="A141" t="s">
        <v>310</v>
      </c>
      <c r="B141">
        <f>[4]p56!B141</f>
        <v>0</v>
      </c>
    </row>
    <row r="142" spans="1:2" x14ac:dyDescent="0.2">
      <c r="A142" t="s">
        <v>311</v>
      </c>
      <c r="B142">
        <f>[4]p56!B142</f>
        <v>0</v>
      </c>
    </row>
    <row r="143" spans="1:2" x14ac:dyDescent="0.2">
      <c r="A143" t="s">
        <v>312</v>
      </c>
      <c r="B143">
        <f>[4]p56!B143</f>
        <v>0</v>
      </c>
    </row>
    <row r="144" spans="1:2" x14ac:dyDescent="0.2">
      <c r="A144" t="s">
        <v>313</v>
      </c>
      <c r="B144">
        <f>[4]p56!B144</f>
        <v>0</v>
      </c>
    </row>
    <row r="145" spans="1:2" x14ac:dyDescent="0.2">
      <c r="A145" t="s">
        <v>314</v>
      </c>
      <c r="B145">
        <f>[4]p56!B145</f>
        <v>376217500</v>
      </c>
    </row>
    <row r="146" spans="1:2" x14ac:dyDescent="0.2">
      <c r="A146" t="s">
        <v>315</v>
      </c>
      <c r="B146">
        <f>[4]p56!B146</f>
        <v>10507050</v>
      </c>
    </row>
    <row r="147" spans="1:2" x14ac:dyDescent="0.2">
      <c r="A147" t="s">
        <v>316</v>
      </c>
      <c r="B147">
        <f>[4]p56!B147</f>
        <v>8774550</v>
      </c>
    </row>
    <row r="148" spans="1:2" x14ac:dyDescent="0.2">
      <c r="A148" t="s">
        <v>317</v>
      </c>
      <c r="B148">
        <f>[4]p56!B148</f>
        <v>2080520</v>
      </c>
    </row>
    <row r="149" spans="1:2" x14ac:dyDescent="0.2">
      <c r="A149" t="s">
        <v>318</v>
      </c>
      <c r="B149">
        <f>[4]p56!B149</f>
        <v>3478860</v>
      </c>
    </row>
    <row r="150" spans="1:2" x14ac:dyDescent="0.2">
      <c r="A150" t="s">
        <v>319</v>
      </c>
      <c r="B150">
        <f>[4]p56!B150</f>
        <v>7958104</v>
      </c>
    </row>
    <row r="151" spans="1:2" x14ac:dyDescent="0.2">
      <c r="A151" t="s">
        <v>320</v>
      </c>
      <c r="B151">
        <f>[4]p56!B151</f>
        <v>2622.1371259315401</v>
      </c>
    </row>
    <row r="152" spans="1:2" x14ac:dyDescent="0.2">
      <c r="A152" t="s">
        <v>321</v>
      </c>
      <c r="B152">
        <f>[4]p56!B152</f>
        <v>363.96954862106446</v>
      </c>
    </row>
    <row r="153" spans="1:2" x14ac:dyDescent="0.2">
      <c r="A153" t="s">
        <v>322</v>
      </c>
      <c r="B153">
        <f>[4]p56!B153</f>
        <v>184.41403962595447</v>
      </c>
    </row>
    <row r="154" spans="1:2" x14ac:dyDescent="0.2">
      <c r="A154" t="s">
        <v>323</v>
      </c>
      <c r="B154">
        <f>[4]p56!B154</f>
        <v>19.104844773342109</v>
      </c>
    </row>
    <row r="155" spans="1:2" x14ac:dyDescent="0.2">
      <c r="A155" t="s">
        <v>324</v>
      </c>
      <c r="B155">
        <f>[4]p56!B155</f>
        <v>22.526608016328755</v>
      </c>
    </row>
    <row r="156" spans="1:2" x14ac:dyDescent="0.2">
      <c r="A156" t="s">
        <v>325</v>
      </c>
      <c r="B156">
        <f>[4]p56!B156</f>
        <v>28.214693691555386</v>
      </c>
    </row>
    <row r="157" spans="1:2" x14ac:dyDescent="0.2">
      <c r="A157" t="s">
        <v>326</v>
      </c>
      <c r="B157">
        <f>[4]p56!B157</f>
        <v>16999983</v>
      </c>
    </row>
    <row r="158" spans="1:2" x14ac:dyDescent="0.2">
      <c r="A158" t="s">
        <v>327</v>
      </c>
      <c r="B158">
        <f>[4]p56!B158</f>
        <v>800006.4</v>
      </c>
    </row>
    <row r="159" spans="1:2" x14ac:dyDescent="0.2">
      <c r="A159" t="s">
        <v>328</v>
      </c>
      <c r="B159">
        <f>[4]p56!B159</f>
        <v>800000</v>
      </c>
    </row>
    <row r="160" spans="1:2" x14ac:dyDescent="0.2">
      <c r="A160" t="s">
        <v>329</v>
      </c>
      <c r="B160">
        <f>[4]p56!B160</f>
        <v>199999.69</v>
      </c>
    </row>
    <row r="161" spans="1:2" x14ac:dyDescent="0.2">
      <c r="A161" t="s">
        <v>330</v>
      </c>
      <c r="B161">
        <f>[4]p56!B161</f>
        <v>350000.02</v>
      </c>
    </row>
    <row r="162" spans="1:2" x14ac:dyDescent="0.2">
      <c r="A162" t="s">
        <v>331</v>
      </c>
      <c r="B162">
        <f>[4]p56!B162</f>
        <v>1200000</v>
      </c>
    </row>
    <row r="163" spans="1:2" x14ac:dyDescent="0.2">
      <c r="A163" t="s">
        <v>332</v>
      </c>
      <c r="B163">
        <f>[4]p56!B163</f>
        <v>33859575</v>
      </c>
    </row>
    <row r="164" spans="1:2" x14ac:dyDescent="0.2">
      <c r="A164" t="s">
        <v>333</v>
      </c>
      <c r="B164">
        <f>[4]p56!B164</f>
        <v>0</v>
      </c>
    </row>
    <row r="165" spans="1:2" x14ac:dyDescent="0.2">
      <c r="A165" t="s">
        <v>334</v>
      </c>
      <c r="B165">
        <f>[4]p56!B165</f>
        <v>807258.6</v>
      </c>
    </row>
    <row r="166" spans="1:2" x14ac:dyDescent="0.2">
      <c r="A166" t="s">
        <v>335</v>
      </c>
      <c r="B166">
        <f>[4]p56!B166</f>
        <v>239259.8</v>
      </c>
    </row>
    <row r="167" spans="1:2" x14ac:dyDescent="0.2">
      <c r="A167" t="s">
        <v>336</v>
      </c>
      <c r="B167">
        <f>[4]p56!B167</f>
        <v>400068.9</v>
      </c>
    </row>
    <row r="168" spans="1:2" x14ac:dyDescent="0.2">
      <c r="A168" t="s">
        <v>337</v>
      </c>
      <c r="B168">
        <f>[4]p56!B168</f>
        <v>0</v>
      </c>
    </row>
    <row r="169" spans="1:2" x14ac:dyDescent="0.2">
      <c r="A169" t="s">
        <v>338</v>
      </c>
      <c r="B169">
        <f>[4]p56!B169</f>
        <v>3</v>
      </c>
    </row>
    <row r="170" spans="1:2" x14ac:dyDescent="0.2">
      <c r="A170" t="s">
        <v>339</v>
      </c>
      <c r="B170">
        <f>[4]p56!B170</f>
        <v>6</v>
      </c>
    </row>
    <row r="171" spans="1:2" x14ac:dyDescent="0.2">
      <c r="A171" t="s">
        <v>340</v>
      </c>
      <c r="B171">
        <f>[4]p56!B171</f>
        <v>361069</v>
      </c>
    </row>
    <row r="172" spans="1:2" x14ac:dyDescent="0.2">
      <c r="A172" t="s">
        <v>341</v>
      </c>
      <c r="B172">
        <f>[4]p56!B172</f>
        <v>9008234.6499999985</v>
      </c>
    </row>
    <row r="173" spans="1:2" x14ac:dyDescent="0.2">
      <c r="A173" t="s">
        <v>342</v>
      </c>
      <c r="B173">
        <f>[4]p56!B173</f>
        <v>33481012.749999996</v>
      </c>
    </row>
    <row r="174" spans="1:2" x14ac:dyDescent="0.2">
      <c r="A174" t="s">
        <v>343</v>
      </c>
      <c r="B174">
        <f>[4]p56!B174</f>
        <v>361069</v>
      </c>
    </row>
    <row r="175" spans="1:2" x14ac:dyDescent="0.2">
      <c r="A175" t="s">
        <v>344</v>
      </c>
      <c r="B175">
        <f>[4]p56!B175</f>
        <v>9008234.6499999985</v>
      </c>
    </row>
    <row r="176" spans="1:2" x14ac:dyDescent="0.2">
      <c r="A176" t="s">
        <v>345</v>
      </c>
      <c r="B176">
        <f>[4]p56!B176</f>
        <v>33481012.749999996</v>
      </c>
    </row>
    <row r="177" spans="1:2" x14ac:dyDescent="0.2">
      <c r="A177" t="s">
        <v>346</v>
      </c>
      <c r="B177">
        <f>[4]p56!B177</f>
        <v>406556</v>
      </c>
    </row>
    <row r="178" spans="1:2" x14ac:dyDescent="0.2">
      <c r="A178" t="s">
        <v>347</v>
      </c>
      <c r="B178">
        <f>[4]p56!B178</f>
        <v>9979067.109375</v>
      </c>
    </row>
    <row r="179" spans="1:2" x14ac:dyDescent="0.2">
      <c r="A179" t="s">
        <v>348</v>
      </c>
      <c r="B179">
        <f>[4]p56!B179</f>
        <v>37822850</v>
      </c>
    </row>
    <row r="180" spans="1:2" x14ac:dyDescent="0.2">
      <c r="A180" t="s">
        <v>349</v>
      </c>
      <c r="B180">
        <f>[4]p56!B180</f>
        <v>352956</v>
      </c>
    </row>
    <row r="181" spans="1:2" x14ac:dyDescent="0.2">
      <c r="A181" t="s">
        <v>350</v>
      </c>
      <c r="B181">
        <f>[4]p56!B181</f>
        <v>1919562</v>
      </c>
    </row>
    <row r="182" spans="1:2" x14ac:dyDescent="0.2">
      <c r="A182" t="s">
        <v>351</v>
      </c>
      <c r="B182">
        <f>[4]p56!B182</f>
        <v>7489449</v>
      </c>
    </row>
    <row r="183" spans="1:2" x14ac:dyDescent="0.2">
      <c r="A183" t="s">
        <v>352</v>
      </c>
      <c r="B183">
        <f>[4]p56!B183</f>
        <v>352956</v>
      </c>
    </row>
    <row r="184" spans="1:2" x14ac:dyDescent="0.2">
      <c r="A184" t="s">
        <v>353</v>
      </c>
      <c r="B184">
        <f>[4]p56!B184</f>
        <v>1919562</v>
      </c>
    </row>
    <row r="185" spans="1:2" x14ac:dyDescent="0.2">
      <c r="A185" t="s">
        <v>354</v>
      </c>
      <c r="B185">
        <f>[4]p56!B185</f>
        <v>7489449</v>
      </c>
    </row>
    <row r="186" spans="1:2" x14ac:dyDescent="0.2">
      <c r="A186" t="s">
        <v>355</v>
      </c>
      <c r="B186">
        <f>[4]p56!B186</f>
        <v>348544</v>
      </c>
    </row>
    <row r="187" spans="1:2" x14ac:dyDescent="0.2">
      <c r="A187" t="s">
        <v>356</v>
      </c>
      <c r="B187">
        <f>[4]p56!B187</f>
        <v>1910738</v>
      </c>
    </row>
    <row r="188" spans="1:2" x14ac:dyDescent="0.2">
      <c r="A188" t="s">
        <v>357</v>
      </c>
      <c r="B188">
        <f>[4]p56!B188</f>
        <v>7397890</v>
      </c>
    </row>
    <row r="189" spans="1:2" x14ac:dyDescent="0.2">
      <c r="A189" t="s">
        <v>358</v>
      </c>
      <c r="B189">
        <f>[4]p56!B189</f>
        <v>0</v>
      </c>
    </row>
    <row r="190" spans="1:2" x14ac:dyDescent="0.2">
      <c r="A190" t="s">
        <v>359</v>
      </c>
      <c r="B190">
        <f>[4]p56!B190</f>
        <v>0</v>
      </c>
    </row>
    <row r="191" spans="1:2" x14ac:dyDescent="0.2">
      <c r="A191" t="s">
        <v>360</v>
      </c>
      <c r="B191">
        <f>[4]p56!B191</f>
        <v>0</v>
      </c>
    </row>
    <row r="192" spans="1:2" x14ac:dyDescent="0.2">
      <c r="A192" t="s">
        <v>361</v>
      </c>
      <c r="B192">
        <f>[4]p56!B192</f>
        <v>50729</v>
      </c>
    </row>
    <row r="193" spans="1:2" x14ac:dyDescent="0.2">
      <c r="A193" t="s">
        <v>362</v>
      </c>
      <c r="B193">
        <f>[4]p56!B193</f>
        <v>5969600</v>
      </c>
    </row>
    <row r="194" spans="1:2" x14ac:dyDescent="0.2">
      <c r="A194" t="s">
        <v>363</v>
      </c>
      <c r="B194">
        <f>[4]p56!B194</f>
        <v>117.67625412317312</v>
      </c>
    </row>
    <row r="195" spans="1:2" x14ac:dyDescent="0.2">
      <c r="A195" t="s">
        <v>364</v>
      </c>
      <c r="B195">
        <f>[4]p56!B195</f>
        <v>0</v>
      </c>
    </row>
    <row r="196" spans="1:2" x14ac:dyDescent="0.2">
      <c r="A196" t="s">
        <v>365</v>
      </c>
      <c r="B196">
        <f>[4]p56!B196</f>
        <v>0</v>
      </c>
    </row>
    <row r="197" spans="1:2" x14ac:dyDescent="0.2">
      <c r="A197" t="s">
        <v>366</v>
      </c>
      <c r="B197">
        <f>[4]p56!B197</f>
        <v>0</v>
      </c>
    </row>
    <row r="198" spans="1:2" x14ac:dyDescent="0.2">
      <c r="A198" t="s">
        <v>367</v>
      </c>
      <c r="B198">
        <f>[4]p56!B198</f>
        <v>0</v>
      </c>
    </row>
    <row r="199" spans="1:2" x14ac:dyDescent="0.2">
      <c r="A199" t="s">
        <v>368</v>
      </c>
      <c r="B199">
        <f>[4]p56!B199</f>
        <v>0</v>
      </c>
    </row>
    <row r="200" spans="1:2" x14ac:dyDescent="0.2">
      <c r="A200" t="s">
        <v>369</v>
      </c>
      <c r="B200">
        <f>[4]p56!B200</f>
        <v>0</v>
      </c>
    </row>
    <row r="201" spans="1:2" x14ac:dyDescent="0.2">
      <c r="A201" t="s">
        <v>370</v>
      </c>
      <c r="B201">
        <f>[4]p56!B201</f>
        <v>69731</v>
      </c>
    </row>
    <row r="202" spans="1:2" x14ac:dyDescent="0.2">
      <c r="A202" t="s">
        <v>371</v>
      </c>
      <c r="B202">
        <f>[4]p56!B202</f>
        <v>1858871</v>
      </c>
    </row>
    <row r="203" spans="1:2" x14ac:dyDescent="0.2">
      <c r="A203" t="s">
        <v>372</v>
      </c>
      <c r="B203">
        <f>[4]p56!B203</f>
        <v>26.657744874715263</v>
      </c>
    </row>
    <row r="204" spans="1:2" x14ac:dyDescent="0.2">
      <c r="A204" t="s">
        <v>373</v>
      </c>
      <c r="B204">
        <f>[4]p56!B204</f>
        <v>0</v>
      </c>
    </row>
    <row r="205" spans="1:2" x14ac:dyDescent="0.2">
      <c r="A205" t="s">
        <v>374</v>
      </c>
      <c r="B205">
        <f>[4]p56!B205</f>
        <v>0</v>
      </c>
    </row>
    <row r="206" spans="1:2" x14ac:dyDescent="0.2">
      <c r="A206" t="s">
        <v>375</v>
      </c>
      <c r="B206">
        <f>[4]p56!B206</f>
        <v>0</v>
      </c>
    </row>
    <row r="207" spans="1:2" x14ac:dyDescent="0.2">
      <c r="A207" t="s">
        <v>376</v>
      </c>
      <c r="B207">
        <f>[4]p56!B207</f>
        <v>218835</v>
      </c>
    </row>
    <row r="208" spans="1:2" x14ac:dyDescent="0.2">
      <c r="A208" t="s">
        <v>377</v>
      </c>
      <c r="B208">
        <f>[4]p56!B208</f>
        <v>408493</v>
      </c>
    </row>
    <row r="209" spans="1:2" x14ac:dyDescent="0.2">
      <c r="A209" t="s">
        <v>378</v>
      </c>
      <c r="B209">
        <f>[4]p56!B209</f>
        <v>0</v>
      </c>
    </row>
    <row r="210" spans="1:2" x14ac:dyDescent="0.2">
      <c r="A210" t="s">
        <v>379</v>
      </c>
      <c r="B210">
        <f>[4]p56!B210</f>
        <v>0</v>
      </c>
    </row>
    <row r="211" spans="1:2" x14ac:dyDescent="0.2">
      <c r="A211" t="s">
        <v>380</v>
      </c>
      <c r="B211">
        <f>[4]p56!B211</f>
        <v>699102.9</v>
      </c>
    </row>
    <row r="212" spans="1:2" x14ac:dyDescent="0.2">
      <c r="A212" t="s">
        <v>381</v>
      </c>
      <c r="B212">
        <f>[4]p56!B212</f>
        <v>1385958</v>
      </c>
    </row>
    <row r="213" spans="1:2" x14ac:dyDescent="0.2">
      <c r="A213" t="s">
        <v>382</v>
      </c>
      <c r="B213">
        <f>[4]p56!B213</f>
        <v>38095441.36331363</v>
      </c>
    </row>
    <row r="214" spans="1:2" x14ac:dyDescent="0.2">
      <c r="A214" t="s">
        <v>137</v>
      </c>
      <c r="B214">
        <f>[4]p56!B214</f>
        <v>331380</v>
      </c>
    </row>
    <row r="215" spans="1:2" x14ac:dyDescent="0.2">
      <c r="A215" t="s">
        <v>383</v>
      </c>
      <c r="B215">
        <f>[4]p56!B215</f>
        <v>0</v>
      </c>
    </row>
    <row r="216" spans="1:2" x14ac:dyDescent="0.2">
      <c r="A216" t="s">
        <v>384</v>
      </c>
      <c r="B216">
        <f>[4]p56!B216</f>
        <v>38426821.36331363</v>
      </c>
    </row>
    <row r="217" spans="1:2" x14ac:dyDescent="0.2">
      <c r="A217" t="s">
        <v>385</v>
      </c>
      <c r="B217">
        <f>[4]p56!B217</f>
        <v>16333697</v>
      </c>
    </row>
    <row r="218" spans="1:2" x14ac:dyDescent="0.2">
      <c r="A218" t="s">
        <v>386</v>
      </c>
      <c r="B218">
        <f>[4]p56!B218</f>
        <v>1326430.8999999999</v>
      </c>
    </row>
    <row r="219" spans="1:2" x14ac:dyDescent="0.2">
      <c r="A219" t="s">
        <v>387</v>
      </c>
      <c r="B219">
        <f>[4]p56!B219</f>
        <v>4149819</v>
      </c>
    </row>
    <row r="220" spans="1:2" x14ac:dyDescent="0.2">
      <c r="A220" t="s">
        <v>388</v>
      </c>
      <c r="B220">
        <f>[4]p56!B220</f>
        <v>220460</v>
      </c>
    </row>
    <row r="221" spans="1:2" x14ac:dyDescent="0.2">
      <c r="A221" t="s">
        <v>145</v>
      </c>
      <c r="B221">
        <f>[4]p56!B221</f>
        <v>4800000</v>
      </c>
    </row>
    <row r="222" spans="1:2" x14ac:dyDescent="0.2">
      <c r="A222" t="s">
        <v>146</v>
      </c>
      <c r="B222">
        <f>[4]p56!B222</f>
        <v>1169465</v>
      </c>
    </row>
    <row r="223" spans="1:2" x14ac:dyDescent="0.2">
      <c r="A223" t="s">
        <v>389</v>
      </c>
      <c r="B223">
        <f>[4]p56!B223</f>
        <v>160453</v>
      </c>
    </row>
    <row r="224" spans="1:2" x14ac:dyDescent="0.2">
      <c r="A224" t="s">
        <v>390</v>
      </c>
      <c r="B224">
        <f>[4]p56!B224</f>
        <v>0</v>
      </c>
    </row>
    <row r="225" spans="1:2" x14ac:dyDescent="0.2">
      <c r="A225" t="s">
        <v>391</v>
      </c>
      <c r="B225">
        <f>[4]p56!B225</f>
        <v>0</v>
      </c>
    </row>
    <row r="226" spans="1:2" x14ac:dyDescent="0.2">
      <c r="A226" t="s">
        <v>392</v>
      </c>
      <c r="B226">
        <f>[4]p56!B226</f>
        <v>2700000</v>
      </c>
    </row>
    <row r="227" spans="1:2" x14ac:dyDescent="0.2">
      <c r="A227" t="s">
        <v>152</v>
      </c>
      <c r="B227">
        <f>[4]p56!B227</f>
        <v>160000</v>
      </c>
    </row>
    <row r="228" spans="1:2" x14ac:dyDescent="0.2">
      <c r="A228" t="s">
        <v>393</v>
      </c>
      <c r="B228">
        <f>[4]p56!B228</f>
        <v>90000</v>
      </c>
    </row>
    <row r="229" spans="1:2" x14ac:dyDescent="0.2">
      <c r="A229" t="s">
        <v>394</v>
      </c>
      <c r="B229">
        <f>[4]p56!B229</f>
        <v>269427</v>
      </c>
    </row>
    <row r="230" spans="1:2" x14ac:dyDescent="0.2">
      <c r="A230" t="s">
        <v>395</v>
      </c>
      <c r="B230">
        <f>[4]p56!B230</f>
        <v>2659735.1649761056</v>
      </c>
    </row>
    <row r="231" spans="1:2" x14ac:dyDescent="0.2">
      <c r="A231" t="s">
        <v>396</v>
      </c>
      <c r="B231">
        <f>[4]p56!B231</f>
        <v>34039487.064976104</v>
      </c>
    </row>
    <row r="232" spans="1:2" x14ac:dyDescent="0.2">
      <c r="A232" t="s">
        <v>397</v>
      </c>
      <c r="B232">
        <f>[4]p56!B232</f>
        <v>4387334.2983375266</v>
      </c>
    </row>
    <row r="233" spans="1:2" x14ac:dyDescent="0.2">
      <c r="A233" t="s">
        <v>398</v>
      </c>
      <c r="B233">
        <f>[4]p56!B233</f>
        <v>1491694</v>
      </c>
    </row>
    <row r="234" spans="1:2" x14ac:dyDescent="0.2">
      <c r="A234" t="s">
        <v>243</v>
      </c>
      <c r="B234">
        <f>[4]p56!B234</f>
        <v>2895640.2983375266</v>
      </c>
    </row>
    <row r="235" spans="1:2" x14ac:dyDescent="0.2">
      <c r="A235" t="s">
        <v>399</v>
      </c>
      <c r="B235">
        <f>[4]p56!B235</f>
        <v>6250000</v>
      </c>
    </row>
    <row r="236" spans="1:2" x14ac:dyDescent="0.2">
      <c r="A236" t="s">
        <v>400</v>
      </c>
      <c r="B236">
        <f>[4]p56!B236</f>
        <v>11666666.666666668</v>
      </c>
    </row>
    <row r="237" spans="1:2" x14ac:dyDescent="0.2">
      <c r="A237" t="s">
        <v>401</v>
      </c>
      <c r="B237">
        <f>[4]p56!B237</f>
        <v>10000000</v>
      </c>
    </row>
    <row r="238" spans="1:2" x14ac:dyDescent="0.2">
      <c r="A238" t="s">
        <v>402</v>
      </c>
      <c r="B238">
        <f>[4]p56!B238</f>
        <v>400</v>
      </c>
    </row>
    <row r="239" spans="1:2" x14ac:dyDescent="0.2">
      <c r="A239" t="s">
        <v>403</v>
      </c>
      <c r="B239">
        <f>[4]p56!B239</f>
        <v>300</v>
      </c>
    </row>
    <row r="240" spans="1:2" x14ac:dyDescent="0.2">
      <c r="A240" t="s">
        <v>404</v>
      </c>
      <c r="B240">
        <f>[4]p56!B240</f>
        <v>1000</v>
      </c>
    </row>
    <row r="241" spans="1:2" x14ac:dyDescent="0.2">
      <c r="A241" t="s">
        <v>405</v>
      </c>
      <c r="B241">
        <f>[4]p56!B241</f>
        <v>1.4</v>
      </c>
    </row>
    <row r="242" spans="1:2" x14ac:dyDescent="0.2">
      <c r="A242" t="s">
        <v>406</v>
      </c>
      <c r="B242">
        <f>[4]p56!B242</f>
        <v>3.8</v>
      </c>
    </row>
    <row r="243" spans="1:2" x14ac:dyDescent="0.2">
      <c r="A243" t="s">
        <v>407</v>
      </c>
      <c r="B243">
        <f>[4]p56!B243</f>
        <v>34310996</v>
      </c>
    </row>
    <row r="244" spans="1:2" x14ac:dyDescent="0.2">
      <c r="A244" t="s">
        <v>408</v>
      </c>
      <c r="B244">
        <f>[4]p56!B244</f>
        <v>2366137</v>
      </c>
    </row>
    <row r="245" spans="1:2" x14ac:dyDescent="0.2">
      <c r="A245" t="s">
        <v>409</v>
      </c>
      <c r="B245">
        <f>[4]p56!B245</f>
        <v>35000</v>
      </c>
    </row>
    <row r="246" spans="1:2" x14ac:dyDescent="0.2">
      <c r="A246" t="s">
        <v>410</v>
      </c>
      <c r="B246">
        <f>[4]p56!B246</f>
        <v>0</v>
      </c>
    </row>
    <row r="247" spans="1:2" x14ac:dyDescent="0.2">
      <c r="A247" t="s">
        <v>411</v>
      </c>
      <c r="B247">
        <f>[4]p56!B247</f>
        <v>6.6</v>
      </c>
    </row>
    <row r="248" spans="1:2" x14ac:dyDescent="0.2">
      <c r="A248" t="s">
        <v>412</v>
      </c>
      <c r="B248">
        <f>[4]p56!B248</f>
        <v>6.6</v>
      </c>
    </row>
    <row r="249" spans="1:2" x14ac:dyDescent="0.2">
      <c r="A249" t="s">
        <v>413</v>
      </c>
      <c r="B249">
        <f>[4]p56!B249</f>
        <v>0</v>
      </c>
    </row>
    <row r="250" spans="1:2" x14ac:dyDescent="0.2">
      <c r="A250" t="s">
        <v>414</v>
      </c>
      <c r="B250">
        <f>[4]p56!B250</f>
        <v>0</v>
      </c>
    </row>
    <row r="251" spans="1:2" x14ac:dyDescent="0.2">
      <c r="A251" t="s">
        <v>415</v>
      </c>
      <c r="B251">
        <f>[4]p56!B251</f>
        <v>0</v>
      </c>
    </row>
    <row r="252" spans="1:2" x14ac:dyDescent="0.2">
      <c r="A252" t="s">
        <v>416</v>
      </c>
      <c r="B252">
        <f>[4]p56!B252</f>
        <v>0</v>
      </c>
    </row>
    <row r="253" spans="1:2" x14ac:dyDescent="0.2">
      <c r="A253" t="s">
        <v>417</v>
      </c>
      <c r="B253">
        <f>[4]p56!B253</f>
        <v>0</v>
      </c>
    </row>
    <row r="254" spans="1:2" x14ac:dyDescent="0.2">
      <c r="A254" t="s">
        <v>418</v>
      </c>
      <c r="B254">
        <f>[4]p56!B254</f>
        <v>0</v>
      </c>
    </row>
    <row r="255" spans="1:2" x14ac:dyDescent="0.2">
      <c r="A255" t="s">
        <v>419</v>
      </c>
      <c r="B255">
        <f>[4]p56!B255</f>
        <v>0</v>
      </c>
    </row>
    <row r="256" spans="1:2" x14ac:dyDescent="0.2">
      <c r="A256" t="s">
        <v>420</v>
      </c>
      <c r="B256">
        <f>[4]p56!B256</f>
        <v>0</v>
      </c>
    </row>
    <row r="257" spans="1:2" x14ac:dyDescent="0.2">
      <c r="A257" t="s">
        <v>421</v>
      </c>
      <c r="B257">
        <f>[4]p56!B257</f>
        <v>0</v>
      </c>
    </row>
    <row r="258" spans="1:2" x14ac:dyDescent="0.2">
      <c r="A258" t="s">
        <v>422</v>
      </c>
      <c r="B258">
        <f>[4]p56!B258</f>
        <v>0</v>
      </c>
    </row>
    <row r="259" spans="1:2" x14ac:dyDescent="0.2">
      <c r="A259" t="s">
        <v>423</v>
      </c>
      <c r="B259">
        <f>[4]p56!B259</f>
        <v>5</v>
      </c>
    </row>
    <row r="260" spans="1:2" x14ac:dyDescent="0.2">
      <c r="A260" t="s">
        <v>1065</v>
      </c>
      <c r="B260">
        <f>[4]p56!B260</f>
        <v>13.88542167016921</v>
      </c>
    </row>
    <row r="261" spans="1:2" x14ac:dyDescent="0.2">
      <c r="A261" t="s">
        <v>1066</v>
      </c>
      <c r="B261">
        <f>[4]p56!B261</f>
        <v>21.225125091810504</v>
      </c>
    </row>
    <row r="262" spans="1:2" x14ac:dyDescent="0.2">
      <c r="A262" t="s">
        <v>227</v>
      </c>
      <c r="B262">
        <f>[4]p56!B262</f>
        <v>91</v>
      </c>
    </row>
    <row r="263" spans="1:2" x14ac:dyDescent="0.2">
      <c r="A263" t="s">
        <v>228</v>
      </c>
      <c r="B263">
        <f>[4]p56!B263</f>
        <v>92</v>
      </c>
    </row>
    <row r="264" spans="1:2" x14ac:dyDescent="0.2">
      <c r="A264" t="s">
        <v>346</v>
      </c>
      <c r="B264">
        <f>[4]p56!B264</f>
        <v>406556</v>
      </c>
    </row>
    <row r="265" spans="1:2" x14ac:dyDescent="0.2">
      <c r="A265" t="s">
        <v>355</v>
      </c>
      <c r="B265">
        <f>[4]p56!B265</f>
        <v>348544</v>
      </c>
    </row>
    <row r="266" spans="1:2" x14ac:dyDescent="0.2">
      <c r="A266" t="s">
        <v>338</v>
      </c>
      <c r="B266">
        <f>[4]p56!B266</f>
        <v>3</v>
      </c>
    </row>
    <row r="267" spans="1:2" x14ac:dyDescent="0.2">
      <c r="A267" t="s">
        <v>339</v>
      </c>
      <c r="B267">
        <f>[4]p56!B267</f>
        <v>6</v>
      </c>
    </row>
    <row r="268" spans="1:2" x14ac:dyDescent="0.2">
      <c r="A268" t="s">
        <v>1067</v>
      </c>
      <c r="B268">
        <f>[4]p56!B268</f>
        <v>975734.4</v>
      </c>
    </row>
    <row r="269" spans="1:2" x14ac:dyDescent="0.2">
      <c r="A269" t="s">
        <v>1068</v>
      </c>
      <c r="B269">
        <f>[4]p56!B269</f>
        <v>1045632</v>
      </c>
    </row>
    <row r="270" spans="1:2" x14ac:dyDescent="0.2">
      <c r="A270" t="s">
        <v>1069</v>
      </c>
      <c r="B270">
        <f>[4]p56!B270</f>
        <v>2763155.5588253019</v>
      </c>
    </row>
    <row r="271" spans="1:2" x14ac:dyDescent="0.2">
      <c r="A271" t="s">
        <v>1070</v>
      </c>
      <c r="B271">
        <f>[4]p56!B271</f>
        <v>0.65619329031121498</v>
      </c>
    </row>
    <row r="272" spans="1:2" x14ac:dyDescent="0.2">
      <c r="A272" t="s">
        <v>1071</v>
      </c>
      <c r="B272">
        <f>[4]p56!B272</f>
        <v>0.68830956696094792</v>
      </c>
    </row>
    <row r="273" spans="1:2" x14ac:dyDescent="0.2">
      <c r="A273" t="s">
        <v>1072</v>
      </c>
      <c r="B273">
        <f>[4]p56!B273</f>
        <v>0.68728456481210864</v>
      </c>
    </row>
    <row r="274" spans="1:2" x14ac:dyDescent="0.2">
      <c r="A274" t="s">
        <v>1073</v>
      </c>
      <c r="B274">
        <f>[4]p56!B274</f>
        <v>0.62754741393758273</v>
      </c>
    </row>
    <row r="275" spans="1:2" x14ac:dyDescent="0.2">
      <c r="A275" t="s">
        <v>1087</v>
      </c>
      <c r="B275">
        <f>[4]p56!B275</f>
        <v>0.68718889088156898</v>
      </c>
    </row>
    <row r="276" spans="1:2" x14ac:dyDescent="0.2">
      <c r="A276" t="s">
        <v>1088</v>
      </c>
      <c r="B276">
        <f>[4]p56!B276</f>
        <v>0.62748337249647756</v>
      </c>
    </row>
    <row r="277" spans="1:2" x14ac:dyDescent="0.2">
      <c r="A277" t="s">
        <v>1091</v>
      </c>
      <c r="B277">
        <f>[4]p56!B277</f>
        <v>4113013.2983375266</v>
      </c>
    </row>
    <row r="278" spans="1:2" x14ac:dyDescent="0.2">
      <c r="A278" t="s">
        <v>1092</v>
      </c>
      <c r="B278">
        <f>[4]p56!B278</f>
        <v>1.8620770240351592</v>
      </c>
    </row>
    <row r="279" spans="1:2" x14ac:dyDescent="0.2">
      <c r="A279" t="s">
        <v>1093</v>
      </c>
      <c r="B279">
        <f>[4]p56!B279</f>
        <v>0.65060339340898343</v>
      </c>
    </row>
    <row r="280" spans="1:2" x14ac:dyDescent="0.2">
      <c r="A280" t="s">
        <v>1094</v>
      </c>
      <c r="B280">
        <f>[4]p56!B280</f>
        <v>0.34939660659101657</v>
      </c>
    </row>
    <row r="281" spans="1:2" x14ac:dyDescent="0.2">
      <c r="A281" t="s">
        <v>1099</v>
      </c>
      <c r="B281">
        <f>[4]p56!B281</f>
        <v>0.10032000000000001</v>
      </c>
    </row>
    <row r="282" spans="1:2" x14ac:dyDescent="0.2">
      <c r="A282" t="s">
        <v>1100</v>
      </c>
      <c r="B282">
        <f>[4]p56!B282</f>
        <v>0.1279311553605274</v>
      </c>
    </row>
    <row r="283" spans="1:2" x14ac:dyDescent="0.2">
      <c r="A283" t="s">
        <v>1095</v>
      </c>
      <c r="B283">
        <f>[4]p56!B283</f>
        <v>31944859</v>
      </c>
    </row>
    <row r="284" spans="1:2" x14ac:dyDescent="0.2">
      <c r="A284" t="s">
        <v>1096</v>
      </c>
      <c r="B284">
        <f>[4]p56!B284</f>
        <v>17155498.181688979</v>
      </c>
    </row>
    <row r="285" spans="1:2" x14ac:dyDescent="0.2">
      <c r="A285" t="s">
        <v>1097</v>
      </c>
      <c r="B285">
        <f>[4]p56!B285</f>
        <v>1349857.7395122247</v>
      </c>
    </row>
    <row r="286" spans="1:2" x14ac:dyDescent="0.2">
      <c r="A286" t="s">
        <v>1101</v>
      </c>
      <c r="B286">
        <f>[4]p56!B286</f>
        <v>3000000</v>
      </c>
    </row>
    <row r="287" spans="1:2" x14ac:dyDescent="0.2">
      <c r="A287" t="s">
        <v>1102</v>
      </c>
      <c r="B287">
        <f>[4]p56!B287</f>
        <v>9000000</v>
      </c>
    </row>
    <row r="288" spans="1:2" x14ac:dyDescent="0.2">
      <c r="A288" t="s">
        <v>1103</v>
      </c>
      <c r="B288">
        <f>[4]p56!B288</f>
        <v>0</v>
      </c>
    </row>
    <row r="289" spans="1:2" x14ac:dyDescent="0.2">
      <c r="A289" t="s">
        <v>1069</v>
      </c>
      <c r="B289">
        <f>[4]p56!B289</f>
        <v>2763155.5588253019</v>
      </c>
    </row>
    <row r="290" spans="1:2" x14ac:dyDescent="0.2">
      <c r="A290" t="s">
        <v>508</v>
      </c>
      <c r="B290">
        <f>[4]p56!B290</f>
        <v>0.10996724398702563</v>
      </c>
    </row>
    <row r="291" spans="1:2" x14ac:dyDescent="0.2">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1211</v>
      </c>
    </row>
    <row r="2" spans="1:11" x14ac:dyDescent="0.2">
      <c r="A2">
        <v>57</v>
      </c>
      <c r="B2" t="s">
        <v>176</v>
      </c>
      <c r="C2" t="s">
        <v>177</v>
      </c>
      <c r="D2" t="s">
        <v>178</v>
      </c>
      <c r="E2" t="s">
        <v>8</v>
      </c>
      <c r="F2" t="s">
        <v>179</v>
      </c>
      <c r="G2" t="s">
        <v>10</v>
      </c>
      <c r="H2" t="s">
        <v>180</v>
      </c>
    </row>
    <row r="3" spans="1:11" x14ac:dyDescent="0.2">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
      <c r="A5" t="s">
        <v>183</v>
      </c>
      <c r="B5">
        <f>[4]p57!B5</f>
        <v>0</v>
      </c>
      <c r="C5">
        <f>[4]p57!C5</f>
        <v>0</v>
      </c>
      <c r="D5">
        <f>[4]p57!D5</f>
        <v>108242</v>
      </c>
      <c r="E5">
        <f>[4]p57!E5</f>
        <v>0</v>
      </c>
      <c r="F5">
        <f>[4]p57!F5</f>
        <v>0</v>
      </c>
      <c r="G5">
        <f>[4]p57!G5</f>
        <v>0</v>
      </c>
      <c r="H5">
        <f>[4]p57!H5</f>
        <v>0</v>
      </c>
      <c r="I5">
        <f>[4]p57!I5</f>
        <v>0</v>
      </c>
      <c r="J5">
        <f>[4]p57!J5</f>
        <v>0</v>
      </c>
      <c r="K5">
        <f>[4]p57!K5</f>
        <v>0</v>
      </c>
    </row>
    <row r="6" spans="1:11" x14ac:dyDescent="0.2">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
      <c r="A7" t="s">
        <v>185</v>
      </c>
      <c r="B7">
        <f>[4]p57!B7</f>
        <v>0</v>
      </c>
      <c r="C7">
        <f>[4]p57!C7</f>
        <v>0</v>
      </c>
      <c r="D7">
        <f>[4]p57!D7</f>
        <v>1714334</v>
      </c>
      <c r="E7">
        <f>[4]p57!E7</f>
        <v>0</v>
      </c>
      <c r="F7">
        <f>[4]p57!F7</f>
        <v>0</v>
      </c>
      <c r="G7">
        <f>[4]p57!G7</f>
        <v>0</v>
      </c>
      <c r="H7">
        <f>[4]p57!H7</f>
        <v>0</v>
      </c>
      <c r="I7">
        <f>[4]p57!I7</f>
        <v>0</v>
      </c>
      <c r="J7">
        <f>[4]p57!J7</f>
        <v>0</v>
      </c>
      <c r="K7">
        <f>[4]p57!K7</f>
        <v>0</v>
      </c>
    </row>
    <row r="8" spans="1:11" x14ac:dyDescent="0.2">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2">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2">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2">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2">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2">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2">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2">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2">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2">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2">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2">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2">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2">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2">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2">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2">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2">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2">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5" thickBot="1" x14ac:dyDescent="0.25">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x14ac:dyDescent="0.2">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2">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x14ac:dyDescent="0.2">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x14ac:dyDescent="0.2">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x14ac:dyDescent="0.2">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x14ac:dyDescent="0.2">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x14ac:dyDescent="0.2">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x14ac:dyDescent="0.2">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2">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2">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2">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2">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
      <c r="A76" t="s">
        <v>437</v>
      </c>
      <c r="B76">
        <f>[4]p57!B76</f>
        <v>0</v>
      </c>
      <c r="C76">
        <f>[4]p57!C76</f>
        <v>0</v>
      </c>
      <c r="D76">
        <f>[4]p57!D76</f>
        <v>0</v>
      </c>
      <c r="E76">
        <f>[4]p57!E76</f>
        <v>0</v>
      </c>
      <c r="F76">
        <f>[4]p57!F76</f>
        <v>0</v>
      </c>
      <c r="G76">
        <f>[4]p57!G76</f>
        <v>0</v>
      </c>
      <c r="H76">
        <f>[4]p57!H76</f>
        <v>0</v>
      </c>
      <c r="I76">
        <f>[4]p57!I76</f>
        <v>0</v>
      </c>
      <c r="J76">
        <f>[4]p57!J76</f>
        <v>0</v>
      </c>
      <c r="K76">
        <f>[4]p57!K76</f>
        <v>0</v>
      </c>
    </row>
    <row r="77" spans="1:13" ht="13.5" thickBot="1" x14ac:dyDescent="0.25">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2">
      <c r="A78" t="s">
        <v>247</v>
      </c>
      <c r="B78">
        <f>[4]p57!B78</f>
        <v>1</v>
      </c>
    </row>
    <row r="79" spans="1:13" x14ac:dyDescent="0.2">
      <c r="A79" t="s">
        <v>248</v>
      </c>
      <c r="B79">
        <f>[4]p57!B79</f>
        <v>35000</v>
      </c>
    </row>
    <row r="80" spans="1:13" x14ac:dyDescent="0.2">
      <c r="A80" t="s">
        <v>249</v>
      </c>
      <c r="B80">
        <f>[4]p57!B80</f>
        <v>35000</v>
      </c>
    </row>
    <row r="81" spans="1:2" x14ac:dyDescent="0.2">
      <c r="A81" t="s">
        <v>250</v>
      </c>
      <c r="B81">
        <f>[4]p57!B81</f>
        <v>0</v>
      </c>
    </row>
    <row r="82" spans="1:2" x14ac:dyDescent="0.2">
      <c r="A82" t="s">
        <v>251</v>
      </c>
      <c r="B82">
        <f>[4]p57!B82</f>
        <v>0</v>
      </c>
    </row>
    <row r="83" spans="1:2" x14ac:dyDescent="0.2">
      <c r="A83" t="s">
        <v>252</v>
      </c>
      <c r="B83">
        <f>[4]p57!B83</f>
        <v>0</v>
      </c>
    </row>
    <row r="84" spans="1:2" x14ac:dyDescent="0.2">
      <c r="A84" t="s">
        <v>253</v>
      </c>
      <c r="B84">
        <f>[4]p57!B84</f>
        <v>0</v>
      </c>
    </row>
    <row r="85" spans="1:2" x14ac:dyDescent="0.2">
      <c r="A85" t="s">
        <v>254</v>
      </c>
      <c r="B85">
        <f>[4]p57!B85</f>
        <v>70030</v>
      </c>
    </row>
    <row r="86" spans="1:2" x14ac:dyDescent="0.2">
      <c r="A86" t="s">
        <v>255</v>
      </c>
      <c r="B86">
        <f>[4]p57!B86</f>
        <v>32438</v>
      </c>
    </row>
    <row r="87" spans="1:2" x14ac:dyDescent="0.2">
      <c r="A87" t="s">
        <v>256</v>
      </c>
      <c r="B87">
        <f>[4]p57!B87</f>
        <v>21658</v>
      </c>
    </row>
    <row r="88" spans="1:2" x14ac:dyDescent="0.2">
      <c r="A88" t="s">
        <v>257</v>
      </c>
      <c r="B88">
        <f>[4]p57!B88</f>
        <v>49731</v>
      </c>
    </row>
    <row r="89" spans="1:2" x14ac:dyDescent="0.2">
      <c r="A89" t="s">
        <v>258</v>
      </c>
      <c r="B89">
        <f>[4]p57!B89</f>
        <v>54175</v>
      </c>
    </row>
    <row r="90" spans="1:2" x14ac:dyDescent="0.2">
      <c r="A90" t="s">
        <v>259</v>
      </c>
      <c r="B90">
        <f>[4]p57!B90</f>
        <v>136959</v>
      </c>
    </row>
    <row r="91" spans="1:2" x14ac:dyDescent="0.2">
      <c r="A91" t="s">
        <v>260</v>
      </c>
      <c r="B91">
        <f>[4]p57!B91</f>
        <v>70030</v>
      </c>
    </row>
    <row r="92" spans="1:2" x14ac:dyDescent="0.2">
      <c r="A92" t="s">
        <v>261</v>
      </c>
      <c r="B92">
        <f>[4]p57!B92</f>
        <v>32438</v>
      </c>
    </row>
    <row r="93" spans="1:2" x14ac:dyDescent="0.2">
      <c r="A93" t="s">
        <v>262</v>
      </c>
      <c r="B93">
        <f>[4]p57!B93</f>
        <v>21658</v>
      </c>
    </row>
    <row r="94" spans="1:2" x14ac:dyDescent="0.2">
      <c r="A94" t="s">
        <v>263</v>
      </c>
      <c r="B94">
        <f>[4]p57!B94</f>
        <v>49731</v>
      </c>
    </row>
    <row r="95" spans="1:2" x14ac:dyDescent="0.2">
      <c r="A95" t="s">
        <v>264</v>
      </c>
      <c r="B95">
        <f>[4]p57!B95</f>
        <v>54175</v>
      </c>
    </row>
    <row r="96" spans="1:2" x14ac:dyDescent="0.2">
      <c r="A96" t="s">
        <v>265</v>
      </c>
      <c r="B96">
        <f>[4]p57!B96</f>
        <v>136959</v>
      </c>
    </row>
    <row r="97" spans="1:2" x14ac:dyDescent="0.2">
      <c r="A97" t="s">
        <v>266</v>
      </c>
      <c r="B97">
        <f>[4]p57!B97</f>
        <v>0</v>
      </c>
    </row>
    <row r="98" spans="1:2" x14ac:dyDescent="0.2">
      <c r="A98" t="s">
        <v>267</v>
      </c>
      <c r="B98">
        <f>[4]p57!B98</f>
        <v>0</v>
      </c>
    </row>
    <row r="99" spans="1:2" x14ac:dyDescent="0.2">
      <c r="A99" t="s">
        <v>268</v>
      </c>
      <c r="B99">
        <f>[4]p57!B99</f>
        <v>0</v>
      </c>
    </row>
    <row r="100" spans="1:2" x14ac:dyDescent="0.2">
      <c r="A100" t="s">
        <v>269</v>
      </c>
      <c r="B100">
        <f>[4]p57!B100</f>
        <v>0</v>
      </c>
    </row>
    <row r="101" spans="1:2" x14ac:dyDescent="0.2">
      <c r="A101" t="s">
        <v>270</v>
      </c>
      <c r="B101">
        <f>[4]p57!B101</f>
        <v>0</v>
      </c>
    </row>
    <row r="102" spans="1:2" x14ac:dyDescent="0.2">
      <c r="A102" t="s">
        <v>271</v>
      </c>
      <c r="B102">
        <f>[4]p57!B102</f>
        <v>0</v>
      </c>
    </row>
    <row r="103" spans="1:2" x14ac:dyDescent="0.2">
      <c r="A103" t="s">
        <v>272</v>
      </c>
      <c r="B103">
        <f>[4]p57!B103</f>
        <v>280120000</v>
      </c>
    </row>
    <row r="104" spans="1:2" x14ac:dyDescent="0.2">
      <c r="A104" t="s">
        <v>273</v>
      </c>
      <c r="B104">
        <f>[4]p57!B104</f>
        <v>11677680</v>
      </c>
    </row>
    <row r="105" spans="1:2" x14ac:dyDescent="0.2">
      <c r="A105" t="s">
        <v>274</v>
      </c>
      <c r="B105">
        <f>[4]p57!B105</f>
        <v>7363720</v>
      </c>
    </row>
    <row r="106" spans="1:2" x14ac:dyDescent="0.2">
      <c r="A106" t="s">
        <v>275</v>
      </c>
      <c r="B106">
        <f>[4]p57!B106</f>
        <v>1491930</v>
      </c>
    </row>
    <row r="107" spans="1:2" x14ac:dyDescent="0.2">
      <c r="A107" t="s">
        <v>276</v>
      </c>
      <c r="B107">
        <f>[4]p57!B107</f>
        <v>2546225</v>
      </c>
    </row>
    <row r="108" spans="1:2" x14ac:dyDescent="0.2">
      <c r="A108" t="s">
        <v>277</v>
      </c>
      <c r="B108">
        <f>[4]p57!B108</f>
        <v>5889237</v>
      </c>
    </row>
    <row r="109" spans="1:2" x14ac:dyDescent="0.2">
      <c r="A109" t="s">
        <v>278</v>
      </c>
      <c r="B109">
        <f>[4]p57!B109</f>
        <v>1754.1624416017055</v>
      </c>
    </row>
    <row r="110" spans="1:2" x14ac:dyDescent="0.2">
      <c r="A110" t="s">
        <v>279</v>
      </c>
      <c r="B110">
        <f>[4]p57!B110</f>
        <v>268.97901934246852</v>
      </c>
    </row>
    <row r="111" spans="1:2" x14ac:dyDescent="0.2">
      <c r="A111" t="s">
        <v>280</v>
      </c>
      <c r="B111">
        <f>[4]p57!B111</f>
        <v>128.63857905079172</v>
      </c>
    </row>
    <row r="112" spans="1:2" x14ac:dyDescent="0.2">
      <c r="A112" t="s">
        <v>281</v>
      </c>
      <c r="B112">
        <f>[4]p57!B112</f>
        <v>13.460764843034918</v>
      </c>
    </row>
    <row r="113" spans="1:2" x14ac:dyDescent="0.2">
      <c r="A113" t="s">
        <v>282</v>
      </c>
      <c r="B113">
        <f>[4]p57!B113</f>
        <v>15.871648098503858</v>
      </c>
    </row>
    <row r="114" spans="1:2" x14ac:dyDescent="0.2">
      <c r="A114" t="s">
        <v>283</v>
      </c>
      <c r="B114">
        <f>[4]p57!B114</f>
        <v>20.090693795574502</v>
      </c>
    </row>
    <row r="115" spans="1:2" x14ac:dyDescent="0.2">
      <c r="A115" t="s">
        <v>284</v>
      </c>
      <c r="B115">
        <f>[4]p57!B115</f>
        <v>14000040</v>
      </c>
    </row>
    <row r="116" spans="1:2" x14ac:dyDescent="0.2">
      <c r="A116" t="s">
        <v>285</v>
      </c>
      <c r="B116">
        <f>[4]p57!B116</f>
        <v>600002</v>
      </c>
    </row>
    <row r="117" spans="1:2" x14ac:dyDescent="0.2">
      <c r="A117" t="s">
        <v>286</v>
      </c>
      <c r="B117">
        <f>[4]p57!B117</f>
        <v>599999.4</v>
      </c>
    </row>
    <row r="118" spans="1:2" x14ac:dyDescent="0.2">
      <c r="A118" t="s">
        <v>287</v>
      </c>
      <c r="B118">
        <f>[4]p57!B118</f>
        <v>150000.26999999999</v>
      </c>
    </row>
    <row r="119" spans="1:2" x14ac:dyDescent="0.2">
      <c r="A119" t="s">
        <v>288</v>
      </c>
      <c r="B119">
        <f>[4]p57!B119</f>
        <v>250000.24</v>
      </c>
    </row>
    <row r="120" spans="1:2" x14ac:dyDescent="0.2">
      <c r="A120" t="s">
        <v>289</v>
      </c>
      <c r="B120">
        <f>[4]p57!B120</f>
        <v>1000000</v>
      </c>
    </row>
    <row r="121" spans="1:2" x14ac:dyDescent="0.2">
      <c r="A121" t="s">
        <v>290</v>
      </c>
      <c r="B121">
        <f>[4]p57!B121</f>
        <v>25210800</v>
      </c>
    </row>
    <row r="122" spans="1:2" x14ac:dyDescent="0.2">
      <c r="A122" t="s">
        <v>291</v>
      </c>
      <c r="B122">
        <f>[4]p57!B122</f>
        <v>805759.92</v>
      </c>
    </row>
    <row r="123" spans="1:2" x14ac:dyDescent="0.2">
      <c r="A123" t="s">
        <v>292</v>
      </c>
      <c r="B123">
        <f>[4]p57!B123</f>
        <v>0</v>
      </c>
    </row>
    <row r="124" spans="1:2" x14ac:dyDescent="0.2">
      <c r="A124" t="s">
        <v>293</v>
      </c>
      <c r="B124">
        <f>[4]p57!B124</f>
        <v>171571.95</v>
      </c>
    </row>
    <row r="125" spans="1:2" x14ac:dyDescent="0.2">
      <c r="A125" t="s">
        <v>294</v>
      </c>
      <c r="B125">
        <f>[4]p57!B125</f>
        <v>292815.875</v>
      </c>
    </row>
    <row r="126" spans="1:2" x14ac:dyDescent="0.2">
      <c r="A126" t="s">
        <v>295</v>
      </c>
      <c r="B126">
        <f>[4]p57!B126</f>
        <v>338631.1275</v>
      </c>
    </row>
    <row r="127" spans="1:2" x14ac:dyDescent="0.2">
      <c r="A127" t="s">
        <v>296</v>
      </c>
      <c r="B127">
        <f>[4]p57!B127</f>
        <v>61354</v>
      </c>
    </row>
    <row r="128" spans="1:2" x14ac:dyDescent="0.2">
      <c r="A128" t="s">
        <v>297</v>
      </c>
      <c r="B128">
        <f>[4]p57!B128</f>
        <v>24711</v>
      </c>
    </row>
    <row r="129" spans="1:2" x14ac:dyDescent="0.2">
      <c r="A129" t="s">
        <v>298</v>
      </c>
      <c r="B129">
        <f>[4]p57!B129</f>
        <v>20754</v>
      </c>
    </row>
    <row r="130" spans="1:2" x14ac:dyDescent="0.2">
      <c r="A130" t="s">
        <v>299</v>
      </c>
      <c r="B130">
        <f>[4]p57!B130</f>
        <v>50264</v>
      </c>
    </row>
    <row r="131" spans="1:2" x14ac:dyDescent="0.2">
      <c r="A131" t="s">
        <v>300</v>
      </c>
      <c r="B131">
        <f>[4]p57!B131</f>
        <v>62809</v>
      </c>
    </row>
    <row r="132" spans="1:2" x14ac:dyDescent="0.2">
      <c r="A132" t="s">
        <v>301</v>
      </c>
      <c r="B132">
        <f>[4]p57!B132</f>
        <v>143015</v>
      </c>
    </row>
    <row r="133" spans="1:2" x14ac:dyDescent="0.2">
      <c r="A133" t="s">
        <v>302</v>
      </c>
      <c r="B133">
        <f>[4]p57!B133</f>
        <v>61354</v>
      </c>
    </row>
    <row r="134" spans="1:2" x14ac:dyDescent="0.2">
      <c r="A134" t="s">
        <v>303</v>
      </c>
      <c r="B134">
        <f>[4]p57!B134</f>
        <v>24711</v>
      </c>
    </row>
    <row r="135" spans="1:2" x14ac:dyDescent="0.2">
      <c r="A135" t="s">
        <v>304</v>
      </c>
      <c r="B135">
        <f>[4]p57!B135</f>
        <v>20754</v>
      </c>
    </row>
    <row r="136" spans="1:2" x14ac:dyDescent="0.2">
      <c r="A136" t="s">
        <v>305</v>
      </c>
      <c r="B136">
        <f>[4]p57!B136</f>
        <v>50264</v>
      </c>
    </row>
    <row r="137" spans="1:2" x14ac:dyDescent="0.2">
      <c r="A137" t="s">
        <v>306</v>
      </c>
      <c r="B137">
        <f>[4]p57!B137</f>
        <v>62809</v>
      </c>
    </row>
    <row r="138" spans="1:2" x14ac:dyDescent="0.2">
      <c r="A138" t="s">
        <v>307</v>
      </c>
      <c r="B138">
        <f>[4]p57!B138</f>
        <v>143015</v>
      </c>
    </row>
    <row r="139" spans="1:2" x14ac:dyDescent="0.2">
      <c r="A139" t="s">
        <v>308</v>
      </c>
      <c r="B139">
        <f>[4]p57!B139</f>
        <v>0</v>
      </c>
    </row>
    <row r="140" spans="1:2" x14ac:dyDescent="0.2">
      <c r="A140" t="s">
        <v>309</v>
      </c>
      <c r="B140">
        <f>[4]p57!B140</f>
        <v>0</v>
      </c>
    </row>
    <row r="141" spans="1:2" x14ac:dyDescent="0.2">
      <c r="A141" t="s">
        <v>310</v>
      </c>
      <c r="B141">
        <f>[4]p57!B141</f>
        <v>0</v>
      </c>
    </row>
    <row r="142" spans="1:2" x14ac:dyDescent="0.2">
      <c r="A142" t="s">
        <v>311</v>
      </c>
      <c r="B142">
        <f>[4]p57!B142</f>
        <v>0</v>
      </c>
    </row>
    <row r="143" spans="1:2" x14ac:dyDescent="0.2">
      <c r="A143" t="s">
        <v>312</v>
      </c>
      <c r="B143">
        <f>[4]p57!B143</f>
        <v>0</v>
      </c>
    </row>
    <row r="144" spans="1:2" x14ac:dyDescent="0.2">
      <c r="A144" t="s">
        <v>313</v>
      </c>
      <c r="B144">
        <f>[4]p57!B144</f>
        <v>0</v>
      </c>
    </row>
    <row r="145" spans="1:2" x14ac:dyDescent="0.2">
      <c r="A145" t="s">
        <v>314</v>
      </c>
      <c r="B145">
        <f>[4]p57!B145</f>
        <v>374259400</v>
      </c>
    </row>
    <row r="146" spans="1:2" x14ac:dyDescent="0.2">
      <c r="A146" t="s">
        <v>315</v>
      </c>
      <c r="B146">
        <f>[4]p57!B146</f>
        <v>11119949.999999998</v>
      </c>
    </row>
    <row r="147" spans="1:2" x14ac:dyDescent="0.2">
      <c r="A147" t="s">
        <v>316</v>
      </c>
      <c r="B147">
        <f>[4]p57!B147</f>
        <v>9339300</v>
      </c>
    </row>
    <row r="148" spans="1:2" x14ac:dyDescent="0.2">
      <c r="A148" t="s">
        <v>317</v>
      </c>
      <c r="B148">
        <f>[4]p57!B148</f>
        <v>2010560</v>
      </c>
    </row>
    <row r="149" spans="1:2" x14ac:dyDescent="0.2">
      <c r="A149" t="s">
        <v>318</v>
      </c>
      <c r="B149">
        <f>[4]p57!B149</f>
        <v>3454495</v>
      </c>
    </row>
    <row r="150" spans="1:2" x14ac:dyDescent="0.2">
      <c r="A150" t="s">
        <v>319</v>
      </c>
      <c r="B150">
        <f>[4]p57!B150</f>
        <v>8008840</v>
      </c>
    </row>
    <row r="151" spans="1:2" x14ac:dyDescent="0.2">
      <c r="A151" t="s">
        <v>320</v>
      </c>
      <c r="B151">
        <f>[4]p57!B151</f>
        <v>2590.3268440129727</v>
      </c>
    </row>
    <row r="152" spans="1:2" x14ac:dyDescent="0.2">
      <c r="A152" t="s">
        <v>321</v>
      </c>
      <c r="B152">
        <f>[4]p57!B152</f>
        <v>366.35832191298499</v>
      </c>
    </row>
    <row r="153" spans="1:2" x14ac:dyDescent="0.2">
      <c r="A153" t="s">
        <v>322</v>
      </c>
      <c r="B153">
        <f>[4]p57!B153</f>
        <v>189.95730189428468</v>
      </c>
    </row>
    <row r="154" spans="1:2" x14ac:dyDescent="0.2">
      <c r="A154" t="s">
        <v>323</v>
      </c>
      <c r="B154">
        <f>[4]p57!B154</f>
        <v>19.082544283207689</v>
      </c>
    </row>
    <row r="155" spans="1:2" x14ac:dyDescent="0.2">
      <c r="A155" t="s">
        <v>324</v>
      </c>
      <c r="B155">
        <f>[4]p57!B155</f>
        <v>22.50031340855832</v>
      </c>
    </row>
    <row r="156" spans="1:2" x14ac:dyDescent="0.2">
      <c r="A156" t="s">
        <v>325</v>
      </c>
      <c r="B156">
        <f>[4]p57!B156</f>
        <v>28.181409377921923</v>
      </c>
    </row>
    <row r="157" spans="1:2" x14ac:dyDescent="0.2">
      <c r="A157" t="s">
        <v>326</v>
      </c>
      <c r="B157">
        <f>[4]p57!B157</f>
        <v>17000010</v>
      </c>
    </row>
    <row r="158" spans="1:2" x14ac:dyDescent="0.2">
      <c r="A158" t="s">
        <v>327</v>
      </c>
      <c r="B158">
        <f>[4]p57!B158</f>
        <v>799994</v>
      </c>
    </row>
    <row r="159" spans="1:2" x14ac:dyDescent="0.2">
      <c r="A159" t="s">
        <v>328</v>
      </c>
      <c r="B159">
        <f>[4]p57!B159</f>
        <v>799999.2</v>
      </c>
    </row>
    <row r="160" spans="1:2" x14ac:dyDescent="0.2">
      <c r="A160" t="s">
        <v>329</v>
      </c>
      <c r="B160">
        <f>[4]p57!B160</f>
        <v>199999.69</v>
      </c>
    </row>
    <row r="161" spans="1:2" x14ac:dyDescent="0.2">
      <c r="A161" t="s">
        <v>330</v>
      </c>
      <c r="B161">
        <f>[4]p57!B161</f>
        <v>350000.02</v>
      </c>
    </row>
    <row r="162" spans="1:2" x14ac:dyDescent="0.2">
      <c r="A162" t="s">
        <v>331</v>
      </c>
      <c r="B162">
        <f>[4]p57!B162</f>
        <v>1200000</v>
      </c>
    </row>
    <row r="163" spans="1:2" x14ac:dyDescent="0.2">
      <c r="A163" t="s">
        <v>332</v>
      </c>
      <c r="B163">
        <f>[4]p57!B163</f>
        <v>33683346</v>
      </c>
    </row>
    <row r="164" spans="1:2" x14ac:dyDescent="0.2">
      <c r="A164" t="s">
        <v>333</v>
      </c>
      <c r="B164">
        <f>[4]p57!B164</f>
        <v>0</v>
      </c>
    </row>
    <row r="165" spans="1:2" x14ac:dyDescent="0.2">
      <c r="A165" t="s">
        <v>334</v>
      </c>
      <c r="B165">
        <f>[4]p57!B165</f>
        <v>859215.6</v>
      </c>
    </row>
    <row r="166" spans="1:2" x14ac:dyDescent="0.2">
      <c r="A166" t="s">
        <v>335</v>
      </c>
      <c r="B166">
        <f>[4]p57!B166</f>
        <v>231214.4</v>
      </c>
    </row>
    <row r="167" spans="1:2" x14ac:dyDescent="0.2">
      <c r="A167" t="s">
        <v>336</v>
      </c>
      <c r="B167">
        <f>[4]p57!B167</f>
        <v>397266.92499999999</v>
      </c>
    </row>
    <row r="168" spans="1:2" x14ac:dyDescent="0.2">
      <c r="A168" t="s">
        <v>337</v>
      </c>
      <c r="B168">
        <f>[4]p57!B168</f>
        <v>0</v>
      </c>
    </row>
    <row r="169" spans="1:2" x14ac:dyDescent="0.2">
      <c r="A169" t="s">
        <v>338</v>
      </c>
      <c r="B169">
        <f>[4]p57!B169</f>
        <v>3</v>
      </c>
    </row>
    <row r="170" spans="1:2" x14ac:dyDescent="0.2">
      <c r="A170" t="s">
        <v>339</v>
      </c>
      <c r="B170">
        <f>[4]p57!B170</f>
        <v>6</v>
      </c>
    </row>
    <row r="171" spans="1:2" x14ac:dyDescent="0.2">
      <c r="A171" t="s">
        <v>340</v>
      </c>
      <c r="B171">
        <f>[4]p57!B171</f>
        <v>390067</v>
      </c>
    </row>
    <row r="172" spans="1:2" x14ac:dyDescent="0.2">
      <c r="A172" t="s">
        <v>341</v>
      </c>
      <c r="B172">
        <f>[4]p57!B172</f>
        <v>9825543</v>
      </c>
    </row>
    <row r="173" spans="1:2" x14ac:dyDescent="0.2">
      <c r="A173" t="s">
        <v>342</v>
      </c>
      <c r="B173">
        <f>[4]p57!B173</f>
        <v>36374455.000000007</v>
      </c>
    </row>
    <row r="174" spans="1:2" x14ac:dyDescent="0.2">
      <c r="A174" t="s">
        <v>343</v>
      </c>
      <c r="B174">
        <f>[4]p57!B174</f>
        <v>406556</v>
      </c>
    </row>
    <row r="175" spans="1:2" x14ac:dyDescent="0.2">
      <c r="A175" t="s">
        <v>344</v>
      </c>
      <c r="B175">
        <f>[4]p57!B175</f>
        <v>9825543</v>
      </c>
    </row>
    <row r="176" spans="1:2" x14ac:dyDescent="0.2">
      <c r="A176" t="s">
        <v>345</v>
      </c>
      <c r="B176">
        <f>[4]p57!B176</f>
        <v>37995750.000000007</v>
      </c>
    </row>
    <row r="177" spans="1:2" x14ac:dyDescent="0.2">
      <c r="A177" t="s">
        <v>346</v>
      </c>
      <c r="B177">
        <f>[4]p57!B177</f>
        <v>401474</v>
      </c>
    </row>
    <row r="178" spans="1:2" x14ac:dyDescent="0.2">
      <c r="A178" t="s">
        <v>347</v>
      </c>
      <c r="B178">
        <f>[4]p57!B178</f>
        <v>9578350.2651515137</v>
      </c>
    </row>
    <row r="179" spans="1:2" x14ac:dyDescent="0.2">
      <c r="A179" t="s">
        <v>348</v>
      </c>
      <c r="B179">
        <f>[4]p57!B179</f>
        <v>36557085.499999993</v>
      </c>
    </row>
    <row r="180" spans="1:2" x14ac:dyDescent="0.2">
      <c r="A180" t="s">
        <v>349</v>
      </c>
      <c r="B180">
        <f>[4]p57!B180</f>
        <v>348544</v>
      </c>
    </row>
    <row r="181" spans="1:2" x14ac:dyDescent="0.2">
      <c r="A181" t="s">
        <v>350</v>
      </c>
      <c r="B181">
        <f>[4]p57!B181</f>
        <v>1910738</v>
      </c>
    </row>
    <row r="182" spans="1:2" x14ac:dyDescent="0.2">
      <c r="A182" t="s">
        <v>351</v>
      </c>
      <c r="B182">
        <f>[4]p57!B182</f>
        <v>7397890</v>
      </c>
    </row>
    <row r="183" spans="1:2" x14ac:dyDescent="0.2">
      <c r="A183" t="s">
        <v>352</v>
      </c>
      <c r="B183">
        <f>[4]p57!B183</f>
        <v>348544</v>
      </c>
    </row>
    <row r="184" spans="1:2" x14ac:dyDescent="0.2">
      <c r="A184" t="s">
        <v>353</v>
      </c>
      <c r="B184">
        <f>[4]p57!B184</f>
        <v>1910738</v>
      </c>
    </row>
    <row r="185" spans="1:2" x14ac:dyDescent="0.2">
      <c r="A185" t="s">
        <v>354</v>
      </c>
      <c r="B185">
        <f>[4]p57!B185</f>
        <v>7397890</v>
      </c>
    </row>
    <row r="186" spans="1:2" x14ac:dyDescent="0.2">
      <c r="A186" t="s">
        <v>355</v>
      </c>
      <c r="B186">
        <f>[4]p57!B186</f>
        <v>344187</v>
      </c>
    </row>
    <row r="187" spans="1:2" x14ac:dyDescent="0.2">
      <c r="A187" t="s">
        <v>356</v>
      </c>
      <c r="B187">
        <f>[4]p57!B187</f>
        <v>1902024</v>
      </c>
    </row>
    <row r="188" spans="1:2" x14ac:dyDescent="0.2">
      <c r="A188" t="s">
        <v>357</v>
      </c>
      <c r="B188">
        <f>[4]p57!B188</f>
        <v>7306492</v>
      </c>
    </row>
    <row r="189" spans="1:2" x14ac:dyDescent="0.2">
      <c r="A189" t="s">
        <v>358</v>
      </c>
      <c r="B189">
        <f>[4]p57!B189</f>
        <v>0</v>
      </c>
    </row>
    <row r="190" spans="1:2" x14ac:dyDescent="0.2">
      <c r="A190" t="s">
        <v>359</v>
      </c>
      <c r="B190">
        <f>[4]p57!B190</f>
        <v>0</v>
      </c>
    </row>
    <row r="191" spans="1:2" x14ac:dyDescent="0.2">
      <c r="A191" t="s">
        <v>360</v>
      </c>
      <c r="B191">
        <f>[4]p57!B191</f>
        <v>0</v>
      </c>
    </row>
    <row r="192" spans="1:2" x14ac:dyDescent="0.2">
      <c r="A192" t="s">
        <v>361</v>
      </c>
      <c r="B192">
        <f>[4]p57!B192</f>
        <v>75805</v>
      </c>
    </row>
    <row r="193" spans="1:2" x14ac:dyDescent="0.2">
      <c r="A193" t="s">
        <v>362</v>
      </c>
      <c r="B193">
        <f>[4]p57!B193</f>
        <v>8978435.4000000004</v>
      </c>
    </row>
    <row r="194" spans="1:2" x14ac:dyDescent="0.2">
      <c r="A194" t="s">
        <v>363</v>
      </c>
      <c r="B194">
        <f>[4]p57!B194</f>
        <v>118.44118574501306</v>
      </c>
    </row>
    <row r="195" spans="1:2" x14ac:dyDescent="0.2">
      <c r="A195" t="s">
        <v>364</v>
      </c>
      <c r="B195">
        <f>[4]p57!B195</f>
        <v>0</v>
      </c>
    </row>
    <row r="196" spans="1:2" x14ac:dyDescent="0.2">
      <c r="A196" t="s">
        <v>365</v>
      </c>
      <c r="B196">
        <f>[4]p57!B196</f>
        <v>0</v>
      </c>
    </row>
    <row r="197" spans="1:2" x14ac:dyDescent="0.2">
      <c r="A197" t="s">
        <v>366</v>
      </c>
      <c r="B197">
        <f>[4]p57!B197</f>
        <v>0</v>
      </c>
    </row>
    <row r="198" spans="1:2" x14ac:dyDescent="0.2">
      <c r="A198" t="s">
        <v>367</v>
      </c>
      <c r="B198">
        <f>[4]p57!B198</f>
        <v>0</v>
      </c>
    </row>
    <row r="199" spans="1:2" x14ac:dyDescent="0.2">
      <c r="A199" t="s">
        <v>368</v>
      </c>
      <c r="B199">
        <f>[4]p57!B199</f>
        <v>0</v>
      </c>
    </row>
    <row r="200" spans="1:2" x14ac:dyDescent="0.2">
      <c r="A200" t="s">
        <v>369</v>
      </c>
      <c r="B200">
        <f>[4]p57!B200</f>
        <v>0</v>
      </c>
    </row>
    <row r="201" spans="1:2" x14ac:dyDescent="0.2">
      <c r="A201" t="s">
        <v>370</v>
      </c>
      <c r="B201">
        <f>[4]p57!B201</f>
        <v>55368</v>
      </c>
    </row>
    <row r="202" spans="1:2" x14ac:dyDescent="0.2">
      <c r="A202" t="s">
        <v>371</v>
      </c>
      <c r="B202">
        <f>[4]p57!B202</f>
        <v>1478723</v>
      </c>
    </row>
    <row r="203" spans="1:2" x14ac:dyDescent="0.2">
      <c r="A203" t="s">
        <v>372</v>
      </c>
      <c r="B203">
        <f>[4]p57!B203</f>
        <v>26.707181876606683</v>
      </c>
    </row>
    <row r="204" spans="1:2" x14ac:dyDescent="0.2">
      <c r="A204" t="s">
        <v>373</v>
      </c>
      <c r="B204">
        <f>[4]p57!B204</f>
        <v>0</v>
      </c>
    </row>
    <row r="205" spans="1:2" x14ac:dyDescent="0.2">
      <c r="A205" t="s">
        <v>374</v>
      </c>
      <c r="B205">
        <f>[4]p57!B205</f>
        <v>0</v>
      </c>
    </row>
    <row r="206" spans="1:2" x14ac:dyDescent="0.2">
      <c r="A206" t="s">
        <v>375</v>
      </c>
      <c r="B206">
        <f>[4]p57!B206</f>
        <v>0</v>
      </c>
    </row>
    <row r="207" spans="1:2" x14ac:dyDescent="0.2">
      <c r="A207" t="s">
        <v>376</v>
      </c>
      <c r="B207">
        <f>[4]p57!B207</f>
        <v>220344</v>
      </c>
    </row>
    <row r="208" spans="1:2" x14ac:dyDescent="0.2">
      <c r="A208" t="s">
        <v>377</v>
      </c>
      <c r="B208">
        <f>[4]p57!B208</f>
        <v>411308</v>
      </c>
    </row>
    <row r="209" spans="1:2" x14ac:dyDescent="0.2">
      <c r="A209" t="s">
        <v>378</v>
      </c>
      <c r="B209">
        <f>[4]p57!B209</f>
        <v>0</v>
      </c>
    </row>
    <row r="210" spans="1:2" x14ac:dyDescent="0.2">
      <c r="A210" t="s">
        <v>379</v>
      </c>
      <c r="B210">
        <f>[4]p57!B210</f>
        <v>0</v>
      </c>
    </row>
    <row r="211" spans="1:2" x14ac:dyDescent="0.2">
      <c r="A211" t="s">
        <v>380</v>
      </c>
      <c r="B211">
        <f>[4]p57!B211</f>
        <v>703370.1</v>
      </c>
    </row>
    <row r="212" spans="1:2" x14ac:dyDescent="0.2">
      <c r="A212" t="s">
        <v>381</v>
      </c>
      <c r="B212">
        <f>[4]p57!B212</f>
        <v>1395510</v>
      </c>
    </row>
    <row r="213" spans="1:2" x14ac:dyDescent="0.2">
      <c r="A213" t="s">
        <v>382</v>
      </c>
      <c r="B213">
        <f>[4]p57!B213</f>
        <v>38276828.790627867</v>
      </c>
    </row>
    <row r="214" spans="1:2" x14ac:dyDescent="0.2">
      <c r="A214" t="s">
        <v>137</v>
      </c>
      <c r="B214">
        <f>[4]p57!B214</f>
        <v>207620</v>
      </c>
    </row>
    <row r="215" spans="1:2" x14ac:dyDescent="0.2">
      <c r="A215" t="s">
        <v>383</v>
      </c>
      <c r="B215">
        <f>[4]p57!B215</f>
        <v>0</v>
      </c>
    </row>
    <row r="216" spans="1:2" x14ac:dyDescent="0.2">
      <c r="A216" t="s">
        <v>384</v>
      </c>
      <c r="B216">
        <f>[4]p57!B216</f>
        <v>38484448.790627867</v>
      </c>
    </row>
    <row r="217" spans="1:2" x14ac:dyDescent="0.2">
      <c r="A217" t="s">
        <v>385</v>
      </c>
      <c r="B217">
        <f>[4]p57!B217</f>
        <v>16261157</v>
      </c>
    </row>
    <row r="218" spans="1:2" x14ac:dyDescent="0.2">
      <c r="A218" t="s">
        <v>386</v>
      </c>
      <c r="B218">
        <f>[4]p57!B218</f>
        <v>1335022.1000000001</v>
      </c>
    </row>
    <row r="219" spans="1:2" x14ac:dyDescent="0.2">
      <c r="A219" t="s">
        <v>387</v>
      </c>
      <c r="B219">
        <f>[4]p57!B219</f>
        <v>4146140</v>
      </c>
    </row>
    <row r="220" spans="1:2" x14ac:dyDescent="0.2">
      <c r="A220" t="s">
        <v>388</v>
      </c>
      <c r="B220">
        <f>[4]p57!B220</f>
        <v>231173</v>
      </c>
    </row>
    <row r="221" spans="1:2" x14ac:dyDescent="0.2">
      <c r="A221" t="s">
        <v>145</v>
      </c>
      <c r="B221">
        <f>[4]p57!B221</f>
        <v>4800000</v>
      </c>
    </row>
    <row r="222" spans="1:2" x14ac:dyDescent="0.2">
      <c r="A222" t="s">
        <v>146</v>
      </c>
      <c r="B222">
        <f>[4]p57!B222</f>
        <v>1099905</v>
      </c>
    </row>
    <row r="223" spans="1:2" x14ac:dyDescent="0.2">
      <c r="A223" t="s">
        <v>389</v>
      </c>
      <c r="B223">
        <f>[4]p57!B223</f>
        <v>168447</v>
      </c>
    </row>
    <row r="224" spans="1:2" x14ac:dyDescent="0.2">
      <c r="A224" t="s">
        <v>390</v>
      </c>
      <c r="B224">
        <f>[4]p57!B224</f>
        <v>0</v>
      </c>
    </row>
    <row r="225" spans="1:2" x14ac:dyDescent="0.2">
      <c r="A225" t="s">
        <v>391</v>
      </c>
      <c r="B225">
        <f>[4]p57!B225</f>
        <v>0</v>
      </c>
    </row>
    <row r="226" spans="1:2" x14ac:dyDescent="0.2">
      <c r="A226" t="s">
        <v>392</v>
      </c>
      <c r="B226">
        <f>[4]p57!B226</f>
        <v>2700000</v>
      </c>
    </row>
    <row r="227" spans="1:2" x14ac:dyDescent="0.2">
      <c r="A227" t="s">
        <v>152</v>
      </c>
      <c r="B227">
        <f>[4]p57!B227</f>
        <v>160000</v>
      </c>
    </row>
    <row r="228" spans="1:2" x14ac:dyDescent="0.2">
      <c r="A228" t="s">
        <v>393</v>
      </c>
      <c r="B228">
        <f>[4]p57!B228</f>
        <v>0</v>
      </c>
    </row>
    <row r="229" spans="1:2" x14ac:dyDescent="0.2">
      <c r="A229" t="s">
        <v>394</v>
      </c>
      <c r="B229">
        <f>[4]p57!B229</f>
        <v>268211</v>
      </c>
    </row>
    <row r="230" spans="1:2" x14ac:dyDescent="0.2">
      <c r="A230" t="s">
        <v>395</v>
      </c>
      <c r="B230">
        <f>[4]p57!B230</f>
        <v>2659872.4299878618</v>
      </c>
    </row>
    <row r="231" spans="1:2" x14ac:dyDescent="0.2">
      <c r="A231" t="s">
        <v>396</v>
      </c>
      <c r="B231">
        <f>[4]p57!B231</f>
        <v>33829927.529987864</v>
      </c>
    </row>
    <row r="232" spans="1:2" x14ac:dyDescent="0.2">
      <c r="A232" t="s">
        <v>397</v>
      </c>
      <c r="B232">
        <f>[4]p57!B232</f>
        <v>4654521.2606400028</v>
      </c>
    </row>
    <row r="233" spans="1:2" x14ac:dyDescent="0.2">
      <c r="A233" t="s">
        <v>398</v>
      </c>
      <c r="B233">
        <f>[4]p57!B233</f>
        <v>1582537</v>
      </c>
    </row>
    <row r="234" spans="1:2" x14ac:dyDescent="0.2">
      <c r="A234" t="s">
        <v>243</v>
      </c>
      <c r="B234">
        <f>[4]p57!B234</f>
        <v>3071984.2606400028</v>
      </c>
    </row>
    <row r="235" spans="1:2" x14ac:dyDescent="0.2">
      <c r="A235" t="s">
        <v>399</v>
      </c>
      <c r="B235">
        <f>[4]p57!B235</f>
        <v>6250000</v>
      </c>
    </row>
    <row r="236" spans="1:2" x14ac:dyDescent="0.2">
      <c r="A236" t="s">
        <v>400</v>
      </c>
      <c r="B236">
        <f>[4]p57!B236</f>
        <v>11666666.666666668</v>
      </c>
    </row>
    <row r="237" spans="1:2" x14ac:dyDescent="0.2">
      <c r="A237" t="s">
        <v>401</v>
      </c>
      <c r="B237">
        <f>[4]p57!B237</f>
        <v>10000000</v>
      </c>
    </row>
    <row r="238" spans="1:2" x14ac:dyDescent="0.2">
      <c r="A238" t="s">
        <v>402</v>
      </c>
      <c r="B238">
        <f>[4]p57!B238</f>
        <v>400</v>
      </c>
    </row>
    <row r="239" spans="1:2" x14ac:dyDescent="0.2">
      <c r="A239" t="s">
        <v>403</v>
      </c>
      <c r="B239">
        <f>[4]p57!B239</f>
        <v>300</v>
      </c>
    </row>
    <row r="240" spans="1:2" x14ac:dyDescent="0.2">
      <c r="A240" t="s">
        <v>404</v>
      </c>
      <c r="B240">
        <f>[4]p57!B240</f>
        <v>1000</v>
      </c>
    </row>
    <row r="241" spans="1:2" x14ac:dyDescent="0.2">
      <c r="A241" t="s">
        <v>405</v>
      </c>
      <c r="B241">
        <f>[4]p57!B241</f>
        <v>1.4</v>
      </c>
    </row>
    <row r="242" spans="1:2" x14ac:dyDescent="0.2">
      <c r="A242" t="s">
        <v>406</v>
      </c>
      <c r="B242">
        <f>[4]p57!B242</f>
        <v>3.8</v>
      </c>
    </row>
    <row r="243" spans="1:2" x14ac:dyDescent="0.2">
      <c r="A243" t="s">
        <v>407</v>
      </c>
      <c r="B243">
        <f>[4]p57!B243</f>
        <v>34454964</v>
      </c>
    </row>
    <row r="244" spans="1:2" x14ac:dyDescent="0.2">
      <c r="A244" t="s">
        <v>408</v>
      </c>
      <c r="B244">
        <f>[4]p57!B244</f>
        <v>4410200</v>
      </c>
    </row>
    <row r="245" spans="1:2" x14ac:dyDescent="0.2">
      <c r="A245" t="s">
        <v>409</v>
      </c>
      <c r="B245">
        <f>[4]p57!B245</f>
        <v>55000</v>
      </c>
    </row>
    <row r="246" spans="1:2" x14ac:dyDescent="0.2">
      <c r="A246" t="s">
        <v>410</v>
      </c>
      <c r="B246">
        <f>[4]p57!B246</f>
        <v>0</v>
      </c>
    </row>
    <row r="247" spans="1:2" x14ac:dyDescent="0.2">
      <c r="A247" t="s">
        <v>411</v>
      </c>
      <c r="B247">
        <f>[4]p57!B247</f>
        <v>6.7</v>
      </c>
    </row>
    <row r="248" spans="1:2" x14ac:dyDescent="0.2">
      <c r="A248" t="s">
        <v>412</v>
      </c>
      <c r="B248">
        <f>[4]p57!B248</f>
        <v>6.7</v>
      </c>
    </row>
    <row r="249" spans="1:2" x14ac:dyDescent="0.2">
      <c r="A249" t="s">
        <v>413</v>
      </c>
      <c r="B249">
        <f>[4]p57!B249</f>
        <v>0</v>
      </c>
    </row>
    <row r="250" spans="1:2" x14ac:dyDescent="0.2">
      <c r="A250" t="s">
        <v>414</v>
      </c>
      <c r="B250">
        <f>[4]p57!B250</f>
        <v>0</v>
      </c>
    </row>
    <row r="251" spans="1:2" x14ac:dyDescent="0.2">
      <c r="A251" t="s">
        <v>415</v>
      </c>
      <c r="B251">
        <f>[4]p57!B251</f>
        <v>0</v>
      </c>
    </row>
    <row r="252" spans="1:2" x14ac:dyDescent="0.2">
      <c r="A252" t="s">
        <v>416</v>
      </c>
      <c r="B252">
        <f>[4]p57!B252</f>
        <v>0</v>
      </c>
    </row>
    <row r="253" spans="1:2" x14ac:dyDescent="0.2">
      <c r="A253" t="s">
        <v>417</v>
      </c>
      <c r="B253">
        <f>[4]p57!B253</f>
        <v>0</v>
      </c>
    </row>
    <row r="254" spans="1:2" x14ac:dyDescent="0.2">
      <c r="A254" t="s">
        <v>418</v>
      </c>
      <c r="B254">
        <f>[4]p57!B254</f>
        <v>0</v>
      </c>
    </row>
    <row r="255" spans="1:2" x14ac:dyDescent="0.2">
      <c r="A255" t="s">
        <v>419</v>
      </c>
      <c r="B255">
        <f>[4]p57!B255</f>
        <v>0</v>
      </c>
    </row>
    <row r="256" spans="1:2" x14ac:dyDescent="0.2">
      <c r="A256" t="s">
        <v>420</v>
      </c>
      <c r="B256">
        <f>[4]p57!B256</f>
        <v>0</v>
      </c>
    </row>
    <row r="257" spans="1:2" x14ac:dyDescent="0.2">
      <c r="A257" t="s">
        <v>421</v>
      </c>
      <c r="B257">
        <f>[4]p57!B257</f>
        <v>0</v>
      </c>
    </row>
    <row r="258" spans="1:2" x14ac:dyDescent="0.2">
      <c r="A258" t="s">
        <v>422</v>
      </c>
      <c r="B258">
        <f>[4]p57!B258</f>
        <v>0</v>
      </c>
    </row>
    <row r="259" spans="1:2" x14ac:dyDescent="0.2">
      <c r="A259" t="s">
        <v>423</v>
      </c>
      <c r="B259">
        <f>[4]p57!B259</f>
        <v>5</v>
      </c>
    </row>
    <row r="260" spans="1:2" x14ac:dyDescent="0.2">
      <c r="A260" t="s">
        <v>1065</v>
      </c>
      <c r="B260">
        <f>[4]p57!B260</f>
        <v>13.79654061903099</v>
      </c>
    </row>
    <row r="261" spans="1:2" x14ac:dyDescent="0.2">
      <c r="A261" t="s">
        <v>1066</v>
      </c>
      <c r="B261">
        <f>[4]p57!B261</f>
        <v>21.228262543326739</v>
      </c>
    </row>
    <row r="262" spans="1:2" x14ac:dyDescent="0.2">
      <c r="A262" t="s">
        <v>227</v>
      </c>
      <c r="B262">
        <f>[4]p57!B262</f>
        <v>90</v>
      </c>
    </row>
    <row r="263" spans="1:2" x14ac:dyDescent="0.2">
      <c r="A263" t="s">
        <v>228</v>
      </c>
      <c r="B263">
        <f>[4]p57!B263</f>
        <v>90</v>
      </c>
    </row>
    <row r="264" spans="1:2" x14ac:dyDescent="0.2">
      <c r="A264" t="s">
        <v>346</v>
      </c>
      <c r="B264">
        <f>[4]p57!B264</f>
        <v>401474</v>
      </c>
    </row>
    <row r="265" spans="1:2" x14ac:dyDescent="0.2">
      <c r="A265" t="s">
        <v>355</v>
      </c>
      <c r="B265">
        <f>[4]p57!B265</f>
        <v>344187</v>
      </c>
    </row>
    <row r="266" spans="1:2" x14ac:dyDescent="0.2">
      <c r="A266" t="s">
        <v>338</v>
      </c>
      <c r="B266">
        <f>[4]p57!B266</f>
        <v>3</v>
      </c>
    </row>
    <row r="267" spans="1:2" x14ac:dyDescent="0.2">
      <c r="A267" t="s">
        <v>339</v>
      </c>
      <c r="B267">
        <f>[4]p57!B267</f>
        <v>6</v>
      </c>
    </row>
    <row r="268" spans="1:2" x14ac:dyDescent="0.2">
      <c r="A268" t="s">
        <v>1067</v>
      </c>
      <c r="B268">
        <f>[4]p57!B268</f>
        <v>963537.6</v>
      </c>
    </row>
    <row r="269" spans="1:2" x14ac:dyDescent="0.2">
      <c r="A269" t="s">
        <v>1068</v>
      </c>
      <c r="B269">
        <f>[4]p57!B269</f>
        <v>1032561</v>
      </c>
    </row>
    <row r="270" spans="1:2" x14ac:dyDescent="0.2">
      <c r="A270" t="s">
        <v>1069</v>
      </c>
      <c r="B270">
        <f>[4]p57!B270</f>
        <v>3056182.6534617781</v>
      </c>
    </row>
    <row r="271" spans="1:2" x14ac:dyDescent="0.2">
      <c r="A271" t="s">
        <v>1070</v>
      </c>
      <c r="B271">
        <f>[4]p57!B271</f>
        <v>0.6502966308977427</v>
      </c>
    </row>
    <row r="272" spans="1:2" x14ac:dyDescent="0.2">
      <c r="A272" t="s">
        <v>1071</v>
      </c>
      <c r="B272">
        <f>[4]p57!B272</f>
        <v>0.68586265314943551</v>
      </c>
    </row>
    <row r="273" spans="1:2" x14ac:dyDescent="0.2">
      <c r="A273" t="s">
        <v>1072</v>
      </c>
      <c r="B273">
        <f>[4]p57!B273</f>
        <v>0.68138949621051059</v>
      </c>
    </row>
    <row r="274" spans="1:2" x14ac:dyDescent="0.2">
      <c r="A274" t="s">
        <v>1073</v>
      </c>
      <c r="B274">
        <f>[4]p57!B274</f>
        <v>0.62338992498141488</v>
      </c>
    </row>
    <row r="275" spans="1:2" x14ac:dyDescent="0.2">
      <c r="A275" t="s">
        <v>1087</v>
      </c>
      <c r="B275">
        <f>[4]p57!B275</f>
        <v>0.68134222648198295</v>
      </c>
    </row>
    <row r="276" spans="1:2" x14ac:dyDescent="0.2">
      <c r="A276" t="s">
        <v>1088</v>
      </c>
      <c r="B276">
        <f>[4]p57!B276</f>
        <v>0.62335828395320092</v>
      </c>
    </row>
    <row r="277" spans="1:2" x14ac:dyDescent="0.2">
      <c r="A277" t="s">
        <v>1091</v>
      </c>
      <c r="B277">
        <f>[4]p57!B277</f>
        <v>4353060.2606400028</v>
      </c>
    </row>
    <row r="278" spans="1:2" x14ac:dyDescent="0.2">
      <c r="A278" t="s">
        <v>1092</v>
      </c>
      <c r="B278">
        <f>[4]p57!B278</f>
        <v>1.744002009613324</v>
      </c>
    </row>
    <row r="279" spans="1:2" x14ac:dyDescent="0.2">
      <c r="A279" t="s">
        <v>1093</v>
      </c>
      <c r="B279">
        <f>[4]p57!B279</f>
        <v>0.6355687800167038</v>
      </c>
    </row>
    <row r="280" spans="1:2" x14ac:dyDescent="0.2">
      <c r="A280" t="s">
        <v>1094</v>
      </c>
      <c r="B280">
        <f>[4]p57!B280</f>
        <v>0.36443121998329614</v>
      </c>
    </row>
    <row r="281" spans="1:2" x14ac:dyDescent="0.2">
      <c r="A281" t="s">
        <v>1099</v>
      </c>
      <c r="B281">
        <f>[4]p57!B281</f>
        <v>0.10032000000000001</v>
      </c>
    </row>
    <row r="282" spans="1:2" x14ac:dyDescent="0.2">
      <c r="A282" t="s">
        <v>1100</v>
      </c>
      <c r="B282">
        <f>[4]p57!B282</f>
        <v>0.12616003014419985</v>
      </c>
    </row>
    <row r="283" spans="1:2" x14ac:dyDescent="0.2">
      <c r="A283" t="s">
        <v>1095</v>
      </c>
      <c r="B283">
        <f>[4]p57!B283</f>
        <v>30044764</v>
      </c>
    </row>
    <row r="284" spans="1:2" x14ac:dyDescent="0.2">
      <c r="A284" t="s">
        <v>1096</v>
      </c>
      <c r="B284">
        <f>[4]p57!B284</f>
        <v>17227482.442328982</v>
      </c>
    </row>
    <row r="285" spans="1:2" x14ac:dyDescent="0.2">
      <c r="A285" t="s">
        <v>1097</v>
      </c>
      <c r="B285">
        <f>[4]p57!B285</f>
        <v>1296877.6071782247</v>
      </c>
    </row>
    <row r="286" spans="1:2" x14ac:dyDescent="0.2">
      <c r="A286" t="s">
        <v>1101</v>
      </c>
      <c r="B286">
        <f>[4]p57!B286</f>
        <v>3000000</v>
      </c>
    </row>
    <row r="287" spans="1:2" x14ac:dyDescent="0.2">
      <c r="A287" t="s">
        <v>1102</v>
      </c>
      <c r="B287">
        <f>[4]p57!B287</f>
        <v>0</v>
      </c>
    </row>
    <row r="288" spans="1:2" x14ac:dyDescent="0.2">
      <c r="A288" t="s">
        <v>1103</v>
      </c>
      <c r="B288">
        <f>[4]p57!B288</f>
        <v>0</v>
      </c>
    </row>
    <row r="289" spans="1:2" x14ac:dyDescent="0.2">
      <c r="A289" t="s">
        <v>1069</v>
      </c>
      <c r="B289">
        <f>[4]p57!B289</f>
        <v>3056182.6534617781</v>
      </c>
    </row>
    <row r="290" spans="1:2" x14ac:dyDescent="0.2">
      <c r="A290" t="s">
        <v>508</v>
      </c>
      <c r="B290">
        <f>[4]p57!B290</f>
        <v>0.1097369137098559</v>
      </c>
    </row>
    <row r="291" spans="1:2" x14ac:dyDescent="0.2">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1212</v>
      </c>
    </row>
    <row r="2" spans="1:11" x14ac:dyDescent="0.2">
      <c r="A2">
        <v>58</v>
      </c>
      <c r="B2" t="s">
        <v>176</v>
      </c>
      <c r="C2" t="s">
        <v>177</v>
      </c>
      <c r="D2" t="s">
        <v>178</v>
      </c>
      <c r="E2" t="s">
        <v>8</v>
      </c>
      <c r="F2" t="s">
        <v>179</v>
      </c>
      <c r="G2" t="s">
        <v>10</v>
      </c>
      <c r="H2" t="s">
        <v>180</v>
      </c>
    </row>
    <row r="3" spans="1:11" x14ac:dyDescent="0.2">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
      <c r="A5" t="s">
        <v>183</v>
      </c>
      <c r="B5">
        <f>[4]p58!B5</f>
        <v>0</v>
      </c>
      <c r="C5">
        <f>[4]p58!C5</f>
        <v>0</v>
      </c>
      <c r="D5">
        <f>[4]p58!D5</f>
        <v>108967</v>
      </c>
      <c r="E5">
        <f>[4]p58!E5</f>
        <v>0</v>
      </c>
      <c r="F5">
        <f>[4]p58!F5</f>
        <v>0</v>
      </c>
      <c r="G5">
        <f>[4]p58!G5</f>
        <v>0</v>
      </c>
      <c r="H5">
        <f>[4]p58!H5</f>
        <v>0</v>
      </c>
      <c r="I5">
        <f>[4]p58!I5</f>
        <v>0</v>
      </c>
      <c r="J5">
        <f>[4]p58!J5</f>
        <v>0</v>
      </c>
      <c r="K5">
        <f>[4]p58!K5</f>
        <v>0</v>
      </c>
    </row>
    <row r="6" spans="1:11" x14ac:dyDescent="0.2">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
      <c r="A7" t="s">
        <v>185</v>
      </c>
      <c r="B7">
        <f>[4]p58!B7</f>
        <v>0</v>
      </c>
      <c r="C7">
        <f>[4]p58!C7</f>
        <v>0</v>
      </c>
      <c r="D7">
        <f>[4]p58!D7</f>
        <v>1707781</v>
      </c>
      <c r="E7">
        <f>[4]p58!E7</f>
        <v>0</v>
      </c>
      <c r="F7">
        <f>[4]p58!F7</f>
        <v>0</v>
      </c>
      <c r="G7">
        <f>[4]p58!G7</f>
        <v>0</v>
      </c>
      <c r="H7">
        <f>[4]p58!H7</f>
        <v>0</v>
      </c>
      <c r="I7">
        <f>[4]p58!I7</f>
        <v>0</v>
      </c>
      <c r="J7">
        <f>[4]p58!J7</f>
        <v>0</v>
      </c>
      <c r="K7">
        <f>[4]p58!K7</f>
        <v>0</v>
      </c>
    </row>
    <row r="8" spans="1:11" x14ac:dyDescent="0.2">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2">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2">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2">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2">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2">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2">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2">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2">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2">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2">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2">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2">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2">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2">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2">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2">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2">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2">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5" thickBot="1" x14ac:dyDescent="0.25">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x14ac:dyDescent="0.2">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2">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x14ac:dyDescent="0.2">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x14ac:dyDescent="0.2">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x14ac:dyDescent="0.2">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x14ac:dyDescent="0.2">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x14ac:dyDescent="0.2">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x14ac:dyDescent="0.2">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2">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2">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2">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2">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
      <c r="A76" t="s">
        <v>437</v>
      </c>
      <c r="B76">
        <f>[4]p58!B76</f>
        <v>0</v>
      </c>
      <c r="C76">
        <f>[4]p58!C76</f>
        <v>0</v>
      </c>
      <c r="D76">
        <f>[4]p58!D76</f>
        <v>0</v>
      </c>
      <c r="E76">
        <f>[4]p58!E76</f>
        <v>0</v>
      </c>
      <c r="F76">
        <f>[4]p58!F76</f>
        <v>0</v>
      </c>
      <c r="G76">
        <f>[4]p58!G76</f>
        <v>0</v>
      </c>
      <c r="H76">
        <f>[4]p58!H76</f>
        <v>0</v>
      </c>
      <c r="I76">
        <f>[4]p58!I76</f>
        <v>0</v>
      </c>
      <c r="J76">
        <f>[4]p58!J76</f>
        <v>0</v>
      </c>
      <c r="K76">
        <f>[4]p58!K76</f>
        <v>0</v>
      </c>
    </row>
    <row r="77" spans="1:13" ht="13.5" thickBot="1" x14ac:dyDescent="0.25">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2">
      <c r="A78" t="s">
        <v>247</v>
      </c>
      <c r="B78">
        <f>[4]p58!B78</f>
        <v>1</v>
      </c>
    </row>
    <row r="79" spans="1:13" x14ac:dyDescent="0.2">
      <c r="A79" t="s">
        <v>248</v>
      </c>
      <c r="B79">
        <f>[4]p58!B79</f>
        <v>55000</v>
      </c>
    </row>
    <row r="80" spans="1:13" x14ac:dyDescent="0.2">
      <c r="A80" t="s">
        <v>249</v>
      </c>
      <c r="B80">
        <f>[4]p58!B80</f>
        <v>55000</v>
      </c>
    </row>
    <row r="81" spans="1:2" x14ac:dyDescent="0.2">
      <c r="A81" t="s">
        <v>250</v>
      </c>
      <c r="B81">
        <f>[4]p58!B81</f>
        <v>0</v>
      </c>
    </row>
    <row r="82" spans="1:2" x14ac:dyDescent="0.2">
      <c r="A82" t="s">
        <v>251</v>
      </c>
      <c r="B82">
        <f>[4]p58!B82</f>
        <v>0</v>
      </c>
    </row>
    <row r="83" spans="1:2" x14ac:dyDescent="0.2">
      <c r="A83" t="s">
        <v>252</v>
      </c>
      <c r="B83">
        <f>[4]p58!B83</f>
        <v>0</v>
      </c>
    </row>
    <row r="84" spans="1:2" x14ac:dyDescent="0.2">
      <c r="A84" t="s">
        <v>253</v>
      </c>
      <c r="B84">
        <f>[4]p58!B84</f>
        <v>0</v>
      </c>
    </row>
    <row r="85" spans="1:2" x14ac:dyDescent="0.2">
      <c r="A85" t="s">
        <v>254</v>
      </c>
      <c r="B85">
        <f>[4]p58!B85</f>
        <v>70710</v>
      </c>
    </row>
    <row r="86" spans="1:2" x14ac:dyDescent="0.2">
      <c r="A86" t="s">
        <v>255</v>
      </c>
      <c r="B86">
        <f>[4]p58!B86</f>
        <v>32124</v>
      </c>
    </row>
    <row r="87" spans="1:2" x14ac:dyDescent="0.2">
      <c r="A87" t="s">
        <v>256</v>
      </c>
      <c r="B87">
        <f>[4]p58!B87</f>
        <v>21795</v>
      </c>
    </row>
    <row r="88" spans="1:2" x14ac:dyDescent="0.2">
      <c r="A88" t="s">
        <v>257</v>
      </c>
      <c r="B88">
        <f>[4]p58!B88</f>
        <v>48984</v>
      </c>
    </row>
    <row r="89" spans="1:2" x14ac:dyDescent="0.2">
      <c r="A89" t="s">
        <v>258</v>
      </c>
      <c r="B89">
        <f>[4]p58!B89</f>
        <v>53592</v>
      </c>
    </row>
    <row r="90" spans="1:2" x14ac:dyDescent="0.2">
      <c r="A90" t="s">
        <v>259</v>
      </c>
      <c r="B90">
        <f>[4]p58!B90</f>
        <v>136171</v>
      </c>
    </row>
    <row r="91" spans="1:2" x14ac:dyDescent="0.2">
      <c r="A91" t="s">
        <v>260</v>
      </c>
      <c r="B91">
        <f>[4]p58!B91</f>
        <v>70710</v>
      </c>
    </row>
    <row r="92" spans="1:2" x14ac:dyDescent="0.2">
      <c r="A92" t="s">
        <v>261</v>
      </c>
      <c r="B92">
        <f>[4]p58!B92</f>
        <v>32124</v>
      </c>
    </row>
    <row r="93" spans="1:2" x14ac:dyDescent="0.2">
      <c r="A93" t="s">
        <v>262</v>
      </c>
      <c r="B93">
        <f>[4]p58!B93</f>
        <v>21795</v>
      </c>
    </row>
    <row r="94" spans="1:2" x14ac:dyDescent="0.2">
      <c r="A94" t="s">
        <v>263</v>
      </c>
      <c r="B94">
        <f>[4]p58!B94</f>
        <v>48984</v>
      </c>
    </row>
    <row r="95" spans="1:2" x14ac:dyDescent="0.2">
      <c r="A95" t="s">
        <v>264</v>
      </c>
      <c r="B95">
        <f>[4]p58!B95</f>
        <v>53592</v>
      </c>
    </row>
    <row r="96" spans="1:2" x14ac:dyDescent="0.2">
      <c r="A96" t="s">
        <v>265</v>
      </c>
      <c r="B96">
        <f>[4]p58!B96</f>
        <v>136171</v>
      </c>
    </row>
    <row r="97" spans="1:2" x14ac:dyDescent="0.2">
      <c r="A97" t="s">
        <v>266</v>
      </c>
      <c r="B97">
        <f>[4]p58!B97</f>
        <v>0</v>
      </c>
    </row>
    <row r="98" spans="1:2" x14ac:dyDescent="0.2">
      <c r="A98" t="s">
        <v>267</v>
      </c>
      <c r="B98">
        <f>[4]p58!B98</f>
        <v>0</v>
      </c>
    </row>
    <row r="99" spans="1:2" x14ac:dyDescent="0.2">
      <c r="A99" t="s">
        <v>268</v>
      </c>
      <c r="B99">
        <f>[4]p58!B99</f>
        <v>0</v>
      </c>
    </row>
    <row r="100" spans="1:2" x14ac:dyDescent="0.2">
      <c r="A100" t="s">
        <v>269</v>
      </c>
      <c r="B100">
        <f>[4]p58!B100</f>
        <v>0</v>
      </c>
    </row>
    <row r="101" spans="1:2" x14ac:dyDescent="0.2">
      <c r="A101" t="s">
        <v>270</v>
      </c>
      <c r="B101">
        <f>[4]p58!B101</f>
        <v>0</v>
      </c>
    </row>
    <row r="102" spans="1:2" x14ac:dyDescent="0.2">
      <c r="A102" t="s">
        <v>271</v>
      </c>
      <c r="B102">
        <f>[4]p58!B102</f>
        <v>0</v>
      </c>
    </row>
    <row r="103" spans="1:2" x14ac:dyDescent="0.2">
      <c r="A103" t="s">
        <v>272</v>
      </c>
      <c r="B103">
        <f>[4]p58!B103</f>
        <v>282840000</v>
      </c>
    </row>
    <row r="104" spans="1:2" x14ac:dyDescent="0.2">
      <c r="A104" t="s">
        <v>273</v>
      </c>
      <c r="B104">
        <f>[4]p58!B104</f>
        <v>11564640</v>
      </c>
    </row>
    <row r="105" spans="1:2" x14ac:dyDescent="0.2">
      <c r="A105" t="s">
        <v>274</v>
      </c>
      <c r="B105">
        <f>[4]p58!B105</f>
        <v>7410299.9999999991</v>
      </c>
    </row>
    <row r="106" spans="1:2" x14ac:dyDescent="0.2">
      <c r="A106" t="s">
        <v>275</v>
      </c>
      <c r="B106">
        <f>[4]p58!B106</f>
        <v>1469520</v>
      </c>
    </row>
    <row r="107" spans="1:2" x14ac:dyDescent="0.2">
      <c r="A107" t="s">
        <v>276</v>
      </c>
      <c r="B107">
        <f>[4]p58!B107</f>
        <v>2518824</v>
      </c>
    </row>
    <row r="108" spans="1:2" x14ac:dyDescent="0.2">
      <c r="A108" t="s">
        <v>277</v>
      </c>
      <c r="B108">
        <f>[4]p58!B108</f>
        <v>5855353</v>
      </c>
    </row>
    <row r="109" spans="1:2" x14ac:dyDescent="0.2">
      <c r="A109" t="s">
        <v>278</v>
      </c>
      <c r="B109">
        <f>[4]p58!B109</f>
        <v>1713.034150948338</v>
      </c>
    </row>
    <row r="110" spans="1:2" x14ac:dyDescent="0.2">
      <c r="A110" t="s">
        <v>279</v>
      </c>
      <c r="B110">
        <f>[4]p58!B110</f>
        <v>260.31916442119115</v>
      </c>
    </row>
    <row r="111" spans="1:2" x14ac:dyDescent="0.2">
      <c r="A111" t="s">
        <v>280</v>
      </c>
      <c r="B111">
        <f>[4]p58!B111</f>
        <v>126.12449243246006</v>
      </c>
    </row>
    <row r="112" spans="1:2" x14ac:dyDescent="0.2">
      <c r="A112" t="s">
        <v>281</v>
      </c>
      <c r="B112">
        <f>[4]p58!B112</f>
        <v>13.014449243246005</v>
      </c>
    </row>
    <row r="113" spans="1:2" x14ac:dyDescent="0.2">
      <c r="A113" t="s">
        <v>282</v>
      </c>
      <c r="B113">
        <f>[4]p58!B113</f>
        <v>15.345395376364692</v>
      </c>
    </row>
    <row r="114" spans="1:2" x14ac:dyDescent="0.2">
      <c r="A114" t="s">
        <v>283</v>
      </c>
      <c r="B114">
        <f>[4]p58!B114</f>
        <v>19.424551109322394</v>
      </c>
    </row>
    <row r="115" spans="1:2" x14ac:dyDescent="0.2">
      <c r="A115" t="s">
        <v>284</v>
      </c>
      <c r="B115">
        <f>[4]p58!B115</f>
        <v>13999986</v>
      </c>
    </row>
    <row r="116" spans="1:2" x14ac:dyDescent="0.2">
      <c r="A116" t="s">
        <v>285</v>
      </c>
      <c r="B116">
        <f>[4]p58!B116</f>
        <v>600002</v>
      </c>
    </row>
    <row r="117" spans="1:2" x14ac:dyDescent="0.2">
      <c r="A117" t="s">
        <v>286</v>
      </c>
      <c r="B117">
        <f>[4]p58!B117</f>
        <v>599998.4</v>
      </c>
    </row>
    <row r="118" spans="1:2" x14ac:dyDescent="0.2">
      <c r="A118" t="s">
        <v>287</v>
      </c>
      <c r="B118">
        <f>[4]p58!B118</f>
        <v>150000.26999999999</v>
      </c>
    </row>
    <row r="119" spans="1:2" x14ac:dyDescent="0.2">
      <c r="A119" t="s">
        <v>288</v>
      </c>
      <c r="B119">
        <f>[4]p58!B119</f>
        <v>250000.24</v>
      </c>
    </row>
    <row r="120" spans="1:2" x14ac:dyDescent="0.2">
      <c r="A120" t="s">
        <v>289</v>
      </c>
      <c r="B120">
        <f>[4]p58!B120</f>
        <v>1000000</v>
      </c>
    </row>
    <row r="121" spans="1:2" x14ac:dyDescent="0.2">
      <c r="A121" t="s">
        <v>290</v>
      </c>
      <c r="B121">
        <f>[4]p58!B121</f>
        <v>25455600</v>
      </c>
    </row>
    <row r="122" spans="1:2" x14ac:dyDescent="0.2">
      <c r="A122" t="s">
        <v>291</v>
      </c>
      <c r="B122">
        <f>[4]p58!B122</f>
        <v>797960.16</v>
      </c>
    </row>
    <row r="123" spans="1:2" x14ac:dyDescent="0.2">
      <c r="A123" t="s">
        <v>292</v>
      </c>
      <c r="B123">
        <f>[4]p58!B123</f>
        <v>0</v>
      </c>
    </row>
    <row r="124" spans="1:2" x14ac:dyDescent="0.2">
      <c r="A124" t="s">
        <v>293</v>
      </c>
      <c r="B124">
        <f>[4]p58!B124</f>
        <v>168994.8</v>
      </c>
    </row>
    <row r="125" spans="1:2" x14ac:dyDescent="0.2">
      <c r="A125" t="s">
        <v>294</v>
      </c>
      <c r="B125">
        <f>[4]p58!B125</f>
        <v>289664.76</v>
      </c>
    </row>
    <row r="126" spans="1:2" x14ac:dyDescent="0.2">
      <c r="A126" t="s">
        <v>295</v>
      </c>
      <c r="B126">
        <f>[4]p58!B126</f>
        <v>336682.79749999999</v>
      </c>
    </row>
    <row r="127" spans="1:2" x14ac:dyDescent="0.2">
      <c r="A127" t="s">
        <v>296</v>
      </c>
      <c r="B127">
        <f>[4]p58!B127</f>
        <v>62186</v>
      </c>
    </row>
    <row r="128" spans="1:2" x14ac:dyDescent="0.2">
      <c r="A128" t="s">
        <v>297</v>
      </c>
      <c r="B128">
        <f>[4]p58!B128</f>
        <v>24460</v>
      </c>
    </row>
    <row r="129" spans="1:2" x14ac:dyDescent="0.2">
      <c r="A129" t="s">
        <v>298</v>
      </c>
      <c r="B129">
        <f>[4]p58!B129</f>
        <v>21085</v>
      </c>
    </row>
    <row r="130" spans="1:2" x14ac:dyDescent="0.2">
      <c r="A130" t="s">
        <v>299</v>
      </c>
      <c r="B130">
        <f>[4]p58!B130</f>
        <v>49831</v>
      </c>
    </row>
    <row r="131" spans="1:2" x14ac:dyDescent="0.2">
      <c r="A131" t="s">
        <v>300</v>
      </c>
      <c r="B131">
        <f>[4]p58!B131</f>
        <v>62729</v>
      </c>
    </row>
    <row r="132" spans="1:2" x14ac:dyDescent="0.2">
      <c r="A132" t="s">
        <v>301</v>
      </c>
      <c r="B132">
        <f>[4]p58!B132</f>
        <v>143499</v>
      </c>
    </row>
    <row r="133" spans="1:2" x14ac:dyDescent="0.2">
      <c r="A133" t="s">
        <v>302</v>
      </c>
      <c r="B133">
        <f>[4]p58!B133</f>
        <v>62186</v>
      </c>
    </row>
    <row r="134" spans="1:2" x14ac:dyDescent="0.2">
      <c r="A134" t="s">
        <v>303</v>
      </c>
      <c r="B134">
        <f>[4]p58!B134</f>
        <v>24460</v>
      </c>
    </row>
    <row r="135" spans="1:2" x14ac:dyDescent="0.2">
      <c r="A135" t="s">
        <v>304</v>
      </c>
      <c r="B135">
        <f>[4]p58!B135</f>
        <v>21085</v>
      </c>
    </row>
    <row r="136" spans="1:2" x14ac:dyDescent="0.2">
      <c r="A136" t="s">
        <v>305</v>
      </c>
      <c r="B136">
        <f>[4]p58!B136</f>
        <v>49831</v>
      </c>
    </row>
    <row r="137" spans="1:2" x14ac:dyDescent="0.2">
      <c r="A137" t="s">
        <v>306</v>
      </c>
      <c r="B137">
        <f>[4]p58!B137</f>
        <v>62729</v>
      </c>
    </row>
    <row r="138" spans="1:2" x14ac:dyDescent="0.2">
      <c r="A138" t="s">
        <v>307</v>
      </c>
      <c r="B138">
        <f>[4]p58!B138</f>
        <v>143499</v>
      </c>
    </row>
    <row r="139" spans="1:2" x14ac:dyDescent="0.2">
      <c r="A139" t="s">
        <v>308</v>
      </c>
      <c r="B139">
        <f>[4]p58!B139</f>
        <v>0</v>
      </c>
    </row>
    <row r="140" spans="1:2" x14ac:dyDescent="0.2">
      <c r="A140" t="s">
        <v>309</v>
      </c>
      <c r="B140">
        <f>[4]p58!B140</f>
        <v>0</v>
      </c>
    </row>
    <row r="141" spans="1:2" x14ac:dyDescent="0.2">
      <c r="A141" t="s">
        <v>310</v>
      </c>
      <c r="B141">
        <f>[4]p58!B141</f>
        <v>0</v>
      </c>
    </row>
    <row r="142" spans="1:2" x14ac:dyDescent="0.2">
      <c r="A142" t="s">
        <v>311</v>
      </c>
      <c r="B142">
        <f>[4]p58!B142</f>
        <v>0</v>
      </c>
    </row>
    <row r="143" spans="1:2" x14ac:dyDescent="0.2">
      <c r="A143" t="s">
        <v>312</v>
      </c>
      <c r="B143">
        <f>[4]p58!B143</f>
        <v>0</v>
      </c>
    </row>
    <row r="144" spans="1:2" x14ac:dyDescent="0.2">
      <c r="A144" t="s">
        <v>313</v>
      </c>
      <c r="B144">
        <f>[4]p58!B144</f>
        <v>0</v>
      </c>
    </row>
    <row r="145" spans="1:2" x14ac:dyDescent="0.2">
      <c r="A145" t="s">
        <v>314</v>
      </c>
      <c r="B145">
        <f>[4]p58!B145</f>
        <v>379334600.00000006</v>
      </c>
    </row>
    <row r="146" spans="1:2" x14ac:dyDescent="0.2">
      <c r="A146" t="s">
        <v>315</v>
      </c>
      <c r="B146">
        <f>[4]p58!B146</f>
        <v>11007000</v>
      </c>
    </row>
    <row r="147" spans="1:2" x14ac:dyDescent="0.2">
      <c r="A147" t="s">
        <v>316</v>
      </c>
      <c r="B147">
        <f>[4]p58!B147</f>
        <v>9488250</v>
      </c>
    </row>
    <row r="148" spans="1:2" x14ac:dyDescent="0.2">
      <c r="A148" t="s">
        <v>317</v>
      </c>
      <c r="B148">
        <f>[4]p58!B148</f>
        <v>1993240</v>
      </c>
    </row>
    <row r="149" spans="1:2" x14ac:dyDescent="0.2">
      <c r="A149" t="s">
        <v>318</v>
      </c>
      <c r="B149">
        <f>[4]p58!B149</f>
        <v>3450095</v>
      </c>
    </row>
    <row r="150" spans="1:2" x14ac:dyDescent="0.2">
      <c r="A150" t="s">
        <v>319</v>
      </c>
      <c r="B150">
        <f>[4]p58!B150</f>
        <v>8035944</v>
      </c>
    </row>
    <row r="151" spans="1:2" x14ac:dyDescent="0.2">
      <c r="A151" t="s">
        <v>320</v>
      </c>
      <c r="B151">
        <f>[4]p58!B151</f>
        <v>2619.6889799996848</v>
      </c>
    </row>
    <row r="152" spans="1:2" x14ac:dyDescent="0.2">
      <c r="A152" t="s">
        <v>321</v>
      </c>
      <c r="B152">
        <f>[4]p58!B152</f>
        <v>366.44128285709786</v>
      </c>
    </row>
    <row r="153" spans="1:2" x14ac:dyDescent="0.2">
      <c r="A153" t="s">
        <v>322</v>
      </c>
      <c r="B153">
        <f>[4]p58!B153</f>
        <v>192.87819962635044</v>
      </c>
    </row>
    <row r="154" spans="1:2" x14ac:dyDescent="0.2">
      <c r="A154" t="s">
        <v>323</v>
      </c>
      <c r="B154">
        <f>[4]p58!B154</f>
        <v>19.086819962635044</v>
      </c>
    </row>
    <row r="155" spans="1:2" x14ac:dyDescent="0.2">
      <c r="A155" t="s">
        <v>324</v>
      </c>
      <c r="B155">
        <f>[4]p58!B155</f>
        <v>22.505354881315945</v>
      </c>
    </row>
    <row r="156" spans="1:2" x14ac:dyDescent="0.2">
      <c r="A156" t="s">
        <v>325</v>
      </c>
      <c r="B156">
        <f>[4]p58!B156</f>
        <v>28.187790989007528</v>
      </c>
    </row>
    <row r="157" spans="1:2" x14ac:dyDescent="0.2">
      <c r="A157" t="s">
        <v>326</v>
      </c>
      <c r="B157">
        <f>[4]p58!B157</f>
        <v>16999983</v>
      </c>
    </row>
    <row r="158" spans="1:2" x14ac:dyDescent="0.2">
      <c r="A158" t="s">
        <v>327</v>
      </c>
      <c r="B158">
        <f>[4]p58!B158</f>
        <v>799994</v>
      </c>
    </row>
    <row r="159" spans="1:2" x14ac:dyDescent="0.2">
      <c r="A159" t="s">
        <v>328</v>
      </c>
      <c r="B159">
        <f>[4]p58!B159</f>
        <v>800000.1</v>
      </c>
    </row>
    <row r="160" spans="1:2" x14ac:dyDescent="0.2">
      <c r="A160" t="s">
        <v>329</v>
      </c>
      <c r="B160">
        <f>[4]p58!B160</f>
        <v>199999.69</v>
      </c>
    </row>
    <row r="161" spans="1:2" x14ac:dyDescent="0.2">
      <c r="A161" t="s">
        <v>330</v>
      </c>
      <c r="B161">
        <f>[4]p58!B161</f>
        <v>350000.02</v>
      </c>
    </row>
    <row r="162" spans="1:2" x14ac:dyDescent="0.2">
      <c r="A162" t="s">
        <v>331</v>
      </c>
      <c r="B162">
        <f>[4]p58!B162</f>
        <v>1200000</v>
      </c>
    </row>
    <row r="163" spans="1:2" x14ac:dyDescent="0.2">
      <c r="A163" t="s">
        <v>332</v>
      </c>
      <c r="B163">
        <f>[4]p58!B163</f>
        <v>34140114</v>
      </c>
    </row>
    <row r="164" spans="1:2" x14ac:dyDescent="0.2">
      <c r="A164" t="s">
        <v>333</v>
      </c>
      <c r="B164">
        <f>[4]p58!B164</f>
        <v>0</v>
      </c>
    </row>
    <row r="165" spans="1:2" x14ac:dyDescent="0.2">
      <c r="A165" t="s">
        <v>334</v>
      </c>
      <c r="B165">
        <f>[4]p58!B165</f>
        <v>872919</v>
      </c>
    </row>
    <row r="166" spans="1:2" x14ac:dyDescent="0.2">
      <c r="A166" t="s">
        <v>335</v>
      </c>
      <c r="B166">
        <f>[4]p58!B166</f>
        <v>229222.6</v>
      </c>
    </row>
    <row r="167" spans="1:2" x14ac:dyDescent="0.2">
      <c r="A167" t="s">
        <v>336</v>
      </c>
      <c r="B167">
        <f>[4]p58!B167</f>
        <v>396760.92499999999</v>
      </c>
    </row>
    <row r="168" spans="1:2" x14ac:dyDescent="0.2">
      <c r="A168" t="s">
        <v>337</v>
      </c>
      <c r="B168">
        <f>[4]p58!B168</f>
        <v>0</v>
      </c>
    </row>
    <row r="169" spans="1:2" x14ac:dyDescent="0.2">
      <c r="A169" t="s">
        <v>338</v>
      </c>
      <c r="B169">
        <f>[4]p58!B169</f>
        <v>3</v>
      </c>
    </row>
    <row r="170" spans="1:2" x14ac:dyDescent="0.2">
      <c r="A170" t="s">
        <v>339</v>
      </c>
      <c r="B170">
        <f>[4]p58!B170</f>
        <v>6</v>
      </c>
    </row>
    <row r="171" spans="1:2" x14ac:dyDescent="0.2">
      <c r="A171" t="s">
        <v>340</v>
      </c>
      <c r="B171">
        <f>[4]p58!B171</f>
        <v>401474</v>
      </c>
    </row>
    <row r="172" spans="1:2" x14ac:dyDescent="0.2">
      <c r="A172" t="s">
        <v>341</v>
      </c>
      <c r="B172">
        <f>[4]p58!B172</f>
        <v>9725709.5</v>
      </c>
    </row>
    <row r="173" spans="1:2" x14ac:dyDescent="0.2">
      <c r="A173" t="s">
        <v>342</v>
      </c>
      <c r="B173">
        <f>[4]p58!B173</f>
        <v>36636762.5</v>
      </c>
    </row>
    <row r="174" spans="1:2" x14ac:dyDescent="0.2">
      <c r="A174" t="s">
        <v>343</v>
      </c>
      <c r="B174">
        <f>[4]p58!B174</f>
        <v>401474</v>
      </c>
    </row>
    <row r="175" spans="1:2" x14ac:dyDescent="0.2">
      <c r="A175" t="s">
        <v>344</v>
      </c>
      <c r="B175">
        <f>[4]p58!B175</f>
        <v>9725709.5</v>
      </c>
    </row>
    <row r="176" spans="1:2" x14ac:dyDescent="0.2">
      <c r="A176" t="s">
        <v>345</v>
      </c>
      <c r="B176">
        <f>[4]p58!B176</f>
        <v>36636762.5</v>
      </c>
    </row>
    <row r="177" spans="1:2" x14ac:dyDescent="0.2">
      <c r="A177" t="s">
        <v>346</v>
      </c>
      <c r="B177">
        <f>[4]p58!B177</f>
        <v>396456</v>
      </c>
    </row>
    <row r="178" spans="1:2" x14ac:dyDescent="0.2">
      <c r="A178" t="s">
        <v>347</v>
      </c>
      <c r="B178">
        <f>[4]p58!B178</f>
        <v>9775931.4559701476</v>
      </c>
    </row>
    <row r="179" spans="1:2" x14ac:dyDescent="0.2">
      <c r="A179" t="s">
        <v>348</v>
      </c>
      <c r="B179">
        <f>[4]p58!B179</f>
        <v>36691388.299999997</v>
      </c>
    </row>
    <row r="180" spans="1:2" x14ac:dyDescent="0.2">
      <c r="A180" t="s">
        <v>349</v>
      </c>
      <c r="B180">
        <f>[4]p58!B180</f>
        <v>344187</v>
      </c>
    </row>
    <row r="181" spans="1:2" x14ac:dyDescent="0.2">
      <c r="A181" t="s">
        <v>350</v>
      </c>
      <c r="B181">
        <f>[4]p58!B181</f>
        <v>1902024</v>
      </c>
    </row>
    <row r="182" spans="1:2" x14ac:dyDescent="0.2">
      <c r="A182" t="s">
        <v>351</v>
      </c>
      <c r="B182">
        <f>[4]p58!B182</f>
        <v>7306492</v>
      </c>
    </row>
    <row r="183" spans="1:2" x14ac:dyDescent="0.2">
      <c r="A183" t="s">
        <v>352</v>
      </c>
      <c r="B183">
        <f>[4]p58!B183</f>
        <v>344187</v>
      </c>
    </row>
    <row r="184" spans="1:2" x14ac:dyDescent="0.2">
      <c r="A184" t="s">
        <v>353</v>
      </c>
      <c r="B184">
        <f>[4]p58!B184</f>
        <v>1902024</v>
      </c>
    </row>
    <row r="185" spans="1:2" x14ac:dyDescent="0.2">
      <c r="A185" t="s">
        <v>354</v>
      </c>
      <c r="B185">
        <f>[4]p58!B185</f>
        <v>7306492</v>
      </c>
    </row>
    <row r="186" spans="1:2" x14ac:dyDescent="0.2">
      <c r="A186" t="s">
        <v>355</v>
      </c>
      <c r="B186">
        <f>[4]p58!B186</f>
        <v>374884</v>
      </c>
    </row>
    <row r="187" spans="1:2" x14ac:dyDescent="0.2">
      <c r="A187" t="s">
        <v>356</v>
      </c>
      <c r="B187">
        <f>[4]p58!B187</f>
        <v>1963418</v>
      </c>
    </row>
    <row r="188" spans="1:2" x14ac:dyDescent="0.2">
      <c r="A188" t="s">
        <v>357</v>
      </c>
      <c r="B188">
        <f>[4]p58!B188</f>
        <v>7957734</v>
      </c>
    </row>
    <row r="189" spans="1:2" x14ac:dyDescent="0.2">
      <c r="A189" t="s">
        <v>358</v>
      </c>
      <c r="B189">
        <f>[4]p58!B189</f>
        <v>0</v>
      </c>
    </row>
    <row r="190" spans="1:2" x14ac:dyDescent="0.2">
      <c r="A190" t="s">
        <v>359</v>
      </c>
      <c r="B190">
        <f>[4]p58!B190</f>
        <v>0</v>
      </c>
    </row>
    <row r="191" spans="1:2" x14ac:dyDescent="0.2">
      <c r="A191" t="s">
        <v>360</v>
      </c>
      <c r="B191">
        <f>[4]p58!B191</f>
        <v>0</v>
      </c>
    </row>
    <row r="192" spans="1:2" x14ac:dyDescent="0.2">
      <c r="A192" t="s">
        <v>361</v>
      </c>
      <c r="B192">
        <f>[4]p58!B192</f>
        <v>113903</v>
      </c>
    </row>
    <row r="193" spans="1:2" x14ac:dyDescent="0.2">
      <c r="A193" t="s">
        <v>362</v>
      </c>
      <c r="B193">
        <f>[4]p58!B193</f>
        <v>13153587.4</v>
      </c>
    </row>
    <row r="194" spans="1:2" x14ac:dyDescent="0.2">
      <c r="A194" t="s">
        <v>363</v>
      </c>
      <c r="B194">
        <f>[4]p58!B194</f>
        <v>115.48063386421039</v>
      </c>
    </row>
    <row r="195" spans="1:2" x14ac:dyDescent="0.2">
      <c r="A195" t="s">
        <v>364</v>
      </c>
      <c r="B195">
        <f>[4]p58!B195</f>
        <v>0</v>
      </c>
    </row>
    <row r="196" spans="1:2" x14ac:dyDescent="0.2">
      <c r="A196" t="s">
        <v>365</v>
      </c>
      <c r="B196">
        <f>[4]p58!B196</f>
        <v>0</v>
      </c>
    </row>
    <row r="197" spans="1:2" x14ac:dyDescent="0.2">
      <c r="A197" t="s">
        <v>366</v>
      </c>
      <c r="B197">
        <f>[4]p58!B197</f>
        <v>0</v>
      </c>
    </row>
    <row r="198" spans="1:2" x14ac:dyDescent="0.2">
      <c r="A198" t="s">
        <v>367</v>
      </c>
      <c r="B198">
        <f>[4]p58!B198</f>
        <v>0</v>
      </c>
    </row>
    <row r="199" spans="1:2" x14ac:dyDescent="0.2">
      <c r="A199" t="s">
        <v>368</v>
      </c>
      <c r="B199">
        <f>[4]p58!B199</f>
        <v>0</v>
      </c>
    </row>
    <row r="200" spans="1:2" x14ac:dyDescent="0.2">
      <c r="A200" t="s">
        <v>369</v>
      </c>
      <c r="B200">
        <f>[4]p58!B200</f>
        <v>0</v>
      </c>
    </row>
    <row r="201" spans="1:2" x14ac:dyDescent="0.2">
      <c r="A201" t="s">
        <v>370</v>
      </c>
      <c r="B201">
        <f>[4]p58!B201</f>
        <v>35765</v>
      </c>
    </row>
    <row r="202" spans="1:2" x14ac:dyDescent="0.2">
      <c r="A202" t="s">
        <v>371</v>
      </c>
      <c r="B202">
        <f>[4]p58!B202</f>
        <v>956871</v>
      </c>
    </row>
    <row r="203" spans="1:2" x14ac:dyDescent="0.2">
      <c r="A203" t="s">
        <v>372</v>
      </c>
      <c r="B203">
        <f>[4]p58!B203</f>
        <v>26.75439804524866</v>
      </c>
    </row>
    <row r="204" spans="1:2" x14ac:dyDescent="0.2">
      <c r="A204" t="s">
        <v>373</v>
      </c>
      <c r="B204">
        <f>[4]p58!B204</f>
        <v>614</v>
      </c>
    </row>
    <row r="205" spans="1:2" x14ac:dyDescent="0.2">
      <c r="A205" t="s">
        <v>374</v>
      </c>
      <c r="B205">
        <f>[4]p58!B205</f>
        <v>18269</v>
      </c>
    </row>
    <row r="206" spans="1:2" x14ac:dyDescent="0.2">
      <c r="A206" t="s">
        <v>375</v>
      </c>
      <c r="B206">
        <f>[4]p58!B206</f>
        <v>29.75439804524866</v>
      </c>
    </row>
    <row r="207" spans="1:2" x14ac:dyDescent="0.2">
      <c r="A207" t="s">
        <v>376</v>
      </c>
      <c r="B207">
        <f>[4]p58!B207</f>
        <v>209327</v>
      </c>
    </row>
    <row r="208" spans="1:2" x14ac:dyDescent="0.2">
      <c r="A208" t="s">
        <v>377</v>
      </c>
      <c r="B208">
        <f>[4]p58!B208</f>
        <v>390743</v>
      </c>
    </row>
    <row r="209" spans="1:2" x14ac:dyDescent="0.2">
      <c r="A209" t="s">
        <v>378</v>
      </c>
      <c r="B209">
        <f>[4]p58!B209</f>
        <v>0</v>
      </c>
    </row>
    <row r="210" spans="1:2" x14ac:dyDescent="0.2">
      <c r="A210" t="s">
        <v>379</v>
      </c>
      <c r="B210">
        <f>[4]p58!B210</f>
        <v>0</v>
      </c>
    </row>
    <row r="211" spans="1:2" x14ac:dyDescent="0.2">
      <c r="A211" t="s">
        <v>380</v>
      </c>
      <c r="B211">
        <f>[4]p58!B211</f>
        <v>701827.2</v>
      </c>
    </row>
    <row r="212" spans="1:2" x14ac:dyDescent="0.2">
      <c r="A212" t="s">
        <v>381</v>
      </c>
      <c r="B212">
        <f>[4]p58!B212</f>
        <v>1325735</v>
      </c>
    </row>
    <row r="213" spans="1:2" x14ac:dyDescent="0.2">
      <c r="A213" t="s">
        <v>382</v>
      </c>
      <c r="B213">
        <f>[4]p58!B213</f>
        <v>38150284.776183762</v>
      </c>
    </row>
    <row r="214" spans="1:2" x14ac:dyDescent="0.2">
      <c r="A214" t="s">
        <v>137</v>
      </c>
      <c r="B214">
        <f>[4]p58!B214</f>
        <v>197540</v>
      </c>
    </row>
    <row r="215" spans="1:2" x14ac:dyDescent="0.2">
      <c r="A215" t="s">
        <v>383</v>
      </c>
      <c r="B215">
        <f>[4]p58!B215</f>
        <v>0</v>
      </c>
    </row>
    <row r="216" spans="1:2" x14ac:dyDescent="0.2">
      <c r="A216" t="s">
        <v>384</v>
      </c>
      <c r="B216">
        <f>[4]p58!B216</f>
        <v>38347824.776183762</v>
      </c>
    </row>
    <row r="217" spans="1:2" x14ac:dyDescent="0.2">
      <c r="A217" t="s">
        <v>385</v>
      </c>
      <c r="B217">
        <f>[4]p58!B217</f>
        <v>16047286</v>
      </c>
    </row>
    <row r="218" spans="1:2" x14ac:dyDescent="0.2">
      <c r="A218" t="s">
        <v>386</v>
      </c>
      <c r="B218">
        <f>[4]p58!B218</f>
        <v>1301897.2</v>
      </c>
    </row>
    <row r="219" spans="1:2" x14ac:dyDescent="0.2">
      <c r="A219" t="s">
        <v>387</v>
      </c>
      <c r="B219">
        <f>[4]p58!B219</f>
        <v>4139188</v>
      </c>
    </row>
    <row r="220" spans="1:2" x14ac:dyDescent="0.2">
      <c r="A220" t="s">
        <v>388</v>
      </c>
      <c r="B220">
        <f>[4]p58!B220</f>
        <v>364185</v>
      </c>
    </row>
    <row r="221" spans="1:2" x14ac:dyDescent="0.2">
      <c r="A221" t="s">
        <v>145</v>
      </c>
      <c r="B221">
        <f>[4]p58!B221</f>
        <v>4800000</v>
      </c>
    </row>
    <row r="222" spans="1:2" x14ac:dyDescent="0.2">
      <c r="A222" t="s">
        <v>146</v>
      </c>
      <c r="B222">
        <f>[4]p58!B222</f>
        <v>1141701</v>
      </c>
    </row>
    <row r="223" spans="1:2" x14ac:dyDescent="0.2">
      <c r="A223" t="s">
        <v>389</v>
      </c>
      <c r="B223">
        <f>[4]p58!B223</f>
        <v>166342</v>
      </c>
    </row>
    <row r="224" spans="1:2" x14ac:dyDescent="0.2">
      <c r="A224" t="s">
        <v>390</v>
      </c>
      <c r="B224">
        <f>[4]p58!B224</f>
        <v>0</v>
      </c>
    </row>
    <row r="225" spans="1:2" x14ac:dyDescent="0.2">
      <c r="A225" t="s">
        <v>391</v>
      </c>
      <c r="B225">
        <f>[4]p58!B225</f>
        <v>0</v>
      </c>
    </row>
    <row r="226" spans="1:2" x14ac:dyDescent="0.2">
      <c r="A226" t="s">
        <v>392</v>
      </c>
      <c r="B226">
        <f>[4]p58!B226</f>
        <v>2700000</v>
      </c>
    </row>
    <row r="227" spans="1:2" x14ac:dyDescent="0.2">
      <c r="A227" t="s">
        <v>152</v>
      </c>
      <c r="B227">
        <f>[4]p58!B227</f>
        <v>160000</v>
      </c>
    </row>
    <row r="228" spans="1:2" x14ac:dyDescent="0.2">
      <c r="A228" t="s">
        <v>393</v>
      </c>
      <c r="B228">
        <f>[4]p58!B228</f>
        <v>0</v>
      </c>
    </row>
    <row r="229" spans="1:2" x14ac:dyDescent="0.2">
      <c r="A229" t="s">
        <v>394</v>
      </c>
      <c r="B229">
        <f>[4]p58!B229</f>
        <v>266668</v>
      </c>
    </row>
    <row r="230" spans="1:2" x14ac:dyDescent="0.2">
      <c r="A230" t="s">
        <v>395</v>
      </c>
      <c r="B230">
        <f>[4]p58!B230</f>
        <v>2646496.3227337422</v>
      </c>
    </row>
    <row r="231" spans="1:2" x14ac:dyDescent="0.2">
      <c r="A231" t="s">
        <v>396</v>
      </c>
      <c r="B231">
        <f>[4]p58!B231</f>
        <v>33733763.522733741</v>
      </c>
    </row>
    <row r="232" spans="1:2" x14ac:dyDescent="0.2">
      <c r="A232" t="s">
        <v>397</v>
      </c>
      <c r="B232">
        <f>[4]p58!B232</f>
        <v>4614061.2534500211</v>
      </c>
    </row>
    <row r="233" spans="1:2" x14ac:dyDescent="0.2">
      <c r="A233" t="s">
        <v>398</v>
      </c>
      <c r="B233">
        <f>[4]p58!B233</f>
        <v>1568781</v>
      </c>
    </row>
    <row r="234" spans="1:2" x14ac:dyDescent="0.2">
      <c r="A234" t="s">
        <v>243</v>
      </c>
      <c r="B234">
        <f>[4]p58!B234</f>
        <v>3045280.2534500211</v>
      </c>
    </row>
    <row r="235" spans="1:2" x14ac:dyDescent="0.2">
      <c r="A235" t="s">
        <v>399</v>
      </c>
      <c r="B235">
        <f>[4]p58!B235</f>
        <v>6250000</v>
      </c>
    </row>
    <row r="236" spans="1:2" x14ac:dyDescent="0.2">
      <c r="A236" t="s">
        <v>400</v>
      </c>
      <c r="B236">
        <f>[4]p58!B236</f>
        <v>11666666.666666668</v>
      </c>
    </row>
    <row r="237" spans="1:2" x14ac:dyDescent="0.2">
      <c r="A237" t="s">
        <v>401</v>
      </c>
      <c r="B237">
        <f>[4]p58!B237</f>
        <v>10000000</v>
      </c>
    </row>
    <row r="238" spans="1:2" x14ac:dyDescent="0.2">
      <c r="A238" t="s">
        <v>402</v>
      </c>
      <c r="B238">
        <f>[4]p58!B238</f>
        <v>400</v>
      </c>
    </row>
    <row r="239" spans="1:2" x14ac:dyDescent="0.2">
      <c r="A239" t="s">
        <v>403</v>
      </c>
      <c r="B239">
        <f>[4]p58!B239</f>
        <v>300</v>
      </c>
    </row>
    <row r="240" spans="1:2" x14ac:dyDescent="0.2">
      <c r="A240" t="s">
        <v>404</v>
      </c>
      <c r="B240">
        <f>[4]p58!B240</f>
        <v>1000</v>
      </c>
    </row>
    <row r="241" spans="1:2" x14ac:dyDescent="0.2">
      <c r="A241" t="s">
        <v>405</v>
      </c>
      <c r="B241">
        <f>[4]p58!B241</f>
        <v>1.4</v>
      </c>
    </row>
    <row r="242" spans="1:2" x14ac:dyDescent="0.2">
      <c r="A242" t="s">
        <v>406</v>
      </c>
      <c r="B242">
        <f>[4]p58!B242</f>
        <v>3.8</v>
      </c>
    </row>
    <row r="243" spans="1:2" x14ac:dyDescent="0.2">
      <c r="A243" t="s">
        <v>407</v>
      </c>
      <c r="B243">
        <f>[4]p58!B243</f>
        <v>34545525</v>
      </c>
    </row>
    <row r="244" spans="1:2" x14ac:dyDescent="0.2">
      <c r="A244" t="s">
        <v>408</v>
      </c>
      <c r="B244">
        <f>[4]p58!B244</f>
        <v>3359060</v>
      </c>
    </row>
    <row r="245" spans="1:2" x14ac:dyDescent="0.2">
      <c r="A245" t="s">
        <v>409</v>
      </c>
      <c r="B245">
        <f>[4]p58!B245</f>
        <v>50000</v>
      </c>
    </row>
    <row r="246" spans="1:2" x14ac:dyDescent="0.2">
      <c r="A246" t="s">
        <v>410</v>
      </c>
      <c r="B246">
        <f>[4]p58!B246</f>
        <v>0</v>
      </c>
    </row>
    <row r="247" spans="1:2" x14ac:dyDescent="0.2">
      <c r="A247" t="s">
        <v>411</v>
      </c>
      <c r="B247">
        <f>[4]p58!B247</f>
        <v>6.8</v>
      </c>
    </row>
    <row r="248" spans="1:2" x14ac:dyDescent="0.2">
      <c r="A248" t="s">
        <v>412</v>
      </c>
      <c r="B248">
        <f>[4]p58!B248</f>
        <v>6.8</v>
      </c>
    </row>
    <row r="249" spans="1:2" x14ac:dyDescent="0.2">
      <c r="A249" t="s">
        <v>413</v>
      </c>
      <c r="B249">
        <f>[4]p58!B249</f>
        <v>0</v>
      </c>
    </row>
    <row r="250" spans="1:2" x14ac:dyDescent="0.2">
      <c r="A250" t="s">
        <v>414</v>
      </c>
      <c r="B250">
        <f>[4]p58!B250</f>
        <v>0</v>
      </c>
    </row>
    <row r="251" spans="1:2" x14ac:dyDescent="0.2">
      <c r="A251" t="s">
        <v>415</v>
      </c>
      <c r="B251">
        <f>[4]p58!B251</f>
        <v>0</v>
      </c>
    </row>
    <row r="252" spans="1:2" x14ac:dyDescent="0.2">
      <c r="A252" t="s">
        <v>416</v>
      </c>
      <c r="B252">
        <f>[4]p58!B252</f>
        <v>0</v>
      </c>
    </row>
    <row r="253" spans="1:2" x14ac:dyDescent="0.2">
      <c r="A253" t="s">
        <v>417</v>
      </c>
      <c r="B253">
        <f>[4]p58!B253</f>
        <v>0</v>
      </c>
    </row>
    <row r="254" spans="1:2" x14ac:dyDescent="0.2">
      <c r="A254" t="s">
        <v>418</v>
      </c>
      <c r="B254">
        <f>[4]p58!B254</f>
        <v>0</v>
      </c>
    </row>
    <row r="255" spans="1:2" x14ac:dyDescent="0.2">
      <c r="A255" t="s">
        <v>419</v>
      </c>
      <c r="B255">
        <f>[4]p58!B255</f>
        <v>0</v>
      </c>
    </row>
    <row r="256" spans="1:2" x14ac:dyDescent="0.2">
      <c r="A256" t="s">
        <v>420</v>
      </c>
      <c r="B256">
        <f>[4]p58!B256</f>
        <v>0</v>
      </c>
    </row>
    <row r="257" spans="1:2" x14ac:dyDescent="0.2">
      <c r="A257" t="s">
        <v>421</v>
      </c>
      <c r="B257">
        <f>[4]p58!B257</f>
        <v>0</v>
      </c>
    </row>
    <row r="258" spans="1:2" x14ac:dyDescent="0.2">
      <c r="A258" t="s">
        <v>422</v>
      </c>
      <c r="B258">
        <f>[4]p58!B258</f>
        <v>0</v>
      </c>
    </row>
    <row r="259" spans="1:2" x14ac:dyDescent="0.2">
      <c r="A259" t="s">
        <v>423</v>
      </c>
      <c r="B259">
        <f>[4]p58!B259</f>
        <v>5</v>
      </c>
    </row>
    <row r="260" spans="1:2" x14ac:dyDescent="0.2">
      <c r="A260" t="s">
        <v>1065</v>
      </c>
      <c r="B260">
        <f>[4]p58!B260</f>
        <v>13.813201495097308</v>
      </c>
    </row>
    <row r="261" spans="1:2" x14ac:dyDescent="0.2">
      <c r="A261" t="s">
        <v>1066</v>
      </c>
      <c r="B261">
        <f>[4]p58!B261</f>
        <v>21.22719027752585</v>
      </c>
    </row>
    <row r="262" spans="1:2" x14ac:dyDescent="0.2">
      <c r="A262" t="s">
        <v>227</v>
      </c>
      <c r="B262">
        <f>[4]p58!B262</f>
        <v>91</v>
      </c>
    </row>
    <row r="263" spans="1:2" x14ac:dyDescent="0.2">
      <c r="A263" t="s">
        <v>228</v>
      </c>
      <c r="B263">
        <f>[4]p58!B263</f>
        <v>91</v>
      </c>
    </row>
    <row r="264" spans="1:2" x14ac:dyDescent="0.2">
      <c r="A264" t="s">
        <v>346</v>
      </c>
      <c r="B264">
        <f>[4]p58!B264</f>
        <v>396456</v>
      </c>
    </row>
    <row r="265" spans="1:2" x14ac:dyDescent="0.2">
      <c r="A265" t="s">
        <v>355</v>
      </c>
      <c r="B265">
        <f>[4]p58!B265</f>
        <v>374884</v>
      </c>
    </row>
    <row r="266" spans="1:2" x14ac:dyDescent="0.2">
      <c r="A266" t="s">
        <v>338</v>
      </c>
      <c r="B266">
        <f>[4]p58!B266</f>
        <v>3</v>
      </c>
    </row>
    <row r="267" spans="1:2" x14ac:dyDescent="0.2">
      <c r="A267" t="s">
        <v>339</v>
      </c>
      <c r="B267">
        <f>[4]p58!B267</f>
        <v>6</v>
      </c>
    </row>
    <row r="268" spans="1:2" x14ac:dyDescent="0.2">
      <c r="A268" t="s">
        <v>1067</v>
      </c>
      <c r="B268">
        <f>[4]p58!B268</f>
        <v>951494.4</v>
      </c>
    </row>
    <row r="269" spans="1:2" x14ac:dyDescent="0.2">
      <c r="A269" t="s">
        <v>1068</v>
      </c>
      <c r="B269">
        <f>[4]p58!B269</f>
        <v>1124652</v>
      </c>
    </row>
    <row r="270" spans="1:2" x14ac:dyDescent="0.2">
      <c r="A270" t="s">
        <v>1069</v>
      </c>
      <c r="B270">
        <f>[4]p58!B270</f>
        <v>3034185.4001055462</v>
      </c>
    </row>
    <row r="271" spans="1:2" x14ac:dyDescent="0.2">
      <c r="A271" t="s">
        <v>1070</v>
      </c>
      <c r="B271">
        <f>[4]p58!B271</f>
        <v>0.64354951323782073</v>
      </c>
    </row>
    <row r="272" spans="1:2" x14ac:dyDescent="0.2">
      <c r="A272" t="s">
        <v>1071</v>
      </c>
      <c r="B272">
        <f>[4]p58!B272</f>
        <v>0.68167001839749963</v>
      </c>
    </row>
    <row r="273" spans="1:2" x14ac:dyDescent="0.2">
      <c r="A273" t="s">
        <v>1072</v>
      </c>
      <c r="B273">
        <f>[4]p58!B273</f>
        <v>0.67442368733449654</v>
      </c>
    </row>
    <row r="274" spans="1:2" x14ac:dyDescent="0.2">
      <c r="A274" t="s">
        <v>1073</v>
      </c>
      <c r="B274">
        <f>[4]p58!B274</f>
        <v>0.61762037287041327</v>
      </c>
    </row>
    <row r="275" spans="1:2" x14ac:dyDescent="0.2">
      <c r="A275" t="s">
        <v>1087</v>
      </c>
      <c r="B275">
        <f>[4]p58!B275</f>
        <v>0.67440033272554045</v>
      </c>
    </row>
    <row r="276" spans="1:2" x14ac:dyDescent="0.2">
      <c r="A276" t="s">
        <v>1088</v>
      </c>
      <c r="B276">
        <f>[4]p58!B276</f>
        <v>0.61760473995133525</v>
      </c>
    </row>
    <row r="277" spans="1:2" x14ac:dyDescent="0.2">
      <c r="A277" t="s">
        <v>1091</v>
      </c>
      <c r="B277">
        <f>[4]p58!B277</f>
        <v>4365110.2534500211</v>
      </c>
    </row>
    <row r="278" spans="1:2" x14ac:dyDescent="0.2">
      <c r="A278" t="s">
        <v>1092</v>
      </c>
      <c r="B278">
        <f>[4]p58!B278</f>
        <v>1.8055284814178065</v>
      </c>
    </row>
    <row r="279" spans="1:2" x14ac:dyDescent="0.2">
      <c r="A279" t="s">
        <v>1093</v>
      </c>
      <c r="B279">
        <f>[4]p58!B279</f>
        <v>0.64356091673158189</v>
      </c>
    </row>
    <row r="280" spans="1:2" x14ac:dyDescent="0.2">
      <c r="A280" t="s">
        <v>1094</v>
      </c>
      <c r="B280">
        <f>[4]p58!B280</f>
        <v>0.35643908326841806</v>
      </c>
    </row>
    <row r="281" spans="1:2" x14ac:dyDescent="0.2">
      <c r="A281" t="s">
        <v>1099</v>
      </c>
      <c r="B281">
        <f>[4]p58!B281</f>
        <v>0.10032000000000001</v>
      </c>
    </row>
    <row r="282" spans="1:2" x14ac:dyDescent="0.2">
      <c r="A282" t="s">
        <v>1100</v>
      </c>
      <c r="B282">
        <f>[4]p58!B282</f>
        <v>0.1270829272212671</v>
      </c>
    </row>
    <row r="283" spans="1:2" x14ac:dyDescent="0.2">
      <c r="A283" t="s">
        <v>1095</v>
      </c>
      <c r="B283">
        <f>[4]p58!B283</f>
        <v>31186465</v>
      </c>
    </row>
    <row r="284" spans="1:2" x14ac:dyDescent="0.2">
      <c r="A284" t="s">
        <v>1096</v>
      </c>
      <c r="B284">
        <f>[4]p58!B284</f>
        <v>17272762.695779003</v>
      </c>
    </row>
    <row r="285" spans="1:2" x14ac:dyDescent="0.2">
      <c r="A285" t="s">
        <v>1097</v>
      </c>
      <c r="B285">
        <f>[4]p58!B285</f>
        <v>1330924.8533444752</v>
      </c>
    </row>
    <row r="286" spans="1:2" x14ac:dyDescent="0.2">
      <c r="A286" t="s">
        <v>1101</v>
      </c>
      <c r="B286">
        <f>[4]p58!B286</f>
        <v>3000000</v>
      </c>
    </row>
    <row r="287" spans="1:2" x14ac:dyDescent="0.2">
      <c r="A287" t="s">
        <v>1102</v>
      </c>
      <c r="B287">
        <f>[4]p58!B287</f>
        <v>0</v>
      </c>
    </row>
    <row r="288" spans="1:2" x14ac:dyDescent="0.2">
      <c r="A288" t="s">
        <v>1103</v>
      </c>
      <c r="B288">
        <f>[4]p58!B288</f>
        <v>0</v>
      </c>
    </row>
    <row r="289" spans="1:2" x14ac:dyDescent="0.2">
      <c r="A289" t="s">
        <v>1069</v>
      </c>
      <c r="B289">
        <f>[4]p58!B289</f>
        <v>3034185.4001055462</v>
      </c>
    </row>
    <row r="290" spans="1:2" x14ac:dyDescent="0.2">
      <c r="A290" t="s">
        <v>508</v>
      </c>
      <c r="B290">
        <f>[4]p58!B290</f>
        <v>0.10985935324432783</v>
      </c>
    </row>
    <row r="291" spans="1:2" x14ac:dyDescent="0.2">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
      <c r="A5" t="s">
        <v>183</v>
      </c>
      <c r="B5">
        <f>[4]p59!B5</f>
        <v>0</v>
      </c>
      <c r="C5">
        <f>[4]p59!C5</f>
        <v>0</v>
      </c>
      <c r="D5">
        <f>[4]p59!D5</f>
        <v>107605</v>
      </c>
      <c r="E5">
        <f>[4]p59!E5</f>
        <v>0</v>
      </c>
      <c r="F5">
        <f>[4]p59!F5</f>
        <v>0</v>
      </c>
      <c r="G5">
        <f>[4]p59!G5</f>
        <v>0</v>
      </c>
      <c r="H5">
        <f>[4]p59!H5</f>
        <v>0</v>
      </c>
      <c r="I5">
        <f>[4]p59!I5</f>
        <v>0</v>
      </c>
      <c r="J5">
        <f>[4]p59!J5</f>
        <v>0</v>
      </c>
      <c r="K5">
        <f>[4]p59!K5</f>
        <v>0</v>
      </c>
    </row>
    <row r="6" spans="1:11" x14ac:dyDescent="0.2">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
      <c r="A7" t="s">
        <v>185</v>
      </c>
      <c r="B7">
        <f>[4]p59!B7</f>
        <v>0</v>
      </c>
      <c r="C7">
        <f>[4]p59!C7</f>
        <v>0</v>
      </c>
      <c r="D7">
        <f>[4]p59!D7</f>
        <v>1705965</v>
      </c>
      <c r="E7">
        <f>[4]p59!E7</f>
        <v>0</v>
      </c>
      <c r="F7">
        <f>[4]p59!F7</f>
        <v>0</v>
      </c>
      <c r="G7">
        <f>[4]p59!G7</f>
        <v>0</v>
      </c>
      <c r="H7">
        <f>[4]p59!H7</f>
        <v>0</v>
      </c>
      <c r="I7">
        <f>[4]p59!I7</f>
        <v>0</v>
      </c>
      <c r="J7">
        <f>[4]p59!J7</f>
        <v>0</v>
      </c>
      <c r="K7">
        <f>[4]p59!K7</f>
        <v>0</v>
      </c>
    </row>
    <row r="8" spans="1:11" x14ac:dyDescent="0.2">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2">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2">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2">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2">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2">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2">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2">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2">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2">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2">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2">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2">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2">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2">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2">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2">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2">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2">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5" thickBot="1" x14ac:dyDescent="0.25">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x14ac:dyDescent="0.2">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2">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x14ac:dyDescent="0.2">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x14ac:dyDescent="0.2">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x14ac:dyDescent="0.2">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x14ac:dyDescent="0.2">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x14ac:dyDescent="0.2">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x14ac:dyDescent="0.2">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2">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2">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2">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2">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
      <c r="A76" t="s">
        <v>437</v>
      </c>
      <c r="B76">
        <f>[4]p59!B76</f>
        <v>0</v>
      </c>
      <c r="C76">
        <f>[4]p59!C76</f>
        <v>0</v>
      </c>
      <c r="D76">
        <f>[4]p59!D76</f>
        <v>0</v>
      </c>
      <c r="E76">
        <f>[4]p59!E76</f>
        <v>0</v>
      </c>
      <c r="F76">
        <f>[4]p59!F76</f>
        <v>0</v>
      </c>
      <c r="G76">
        <f>[4]p59!G76</f>
        <v>0</v>
      </c>
      <c r="H76">
        <f>[4]p59!H76</f>
        <v>0</v>
      </c>
      <c r="I76">
        <f>[4]p59!I76</f>
        <v>0</v>
      </c>
      <c r="J76">
        <f>[4]p59!J76</f>
        <v>0</v>
      </c>
      <c r="K76">
        <f>[4]p59!K76</f>
        <v>0</v>
      </c>
    </row>
    <row r="77" spans="1:13" ht="13.5" thickBot="1" x14ac:dyDescent="0.25">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2">
      <c r="A78" t="s">
        <v>247</v>
      </c>
      <c r="B78">
        <f>[4]p59!B78</f>
        <v>1</v>
      </c>
    </row>
    <row r="79" spans="1:13" x14ac:dyDescent="0.2">
      <c r="A79" t="s">
        <v>248</v>
      </c>
      <c r="B79">
        <f>[4]p59!B79</f>
        <v>50000</v>
      </c>
    </row>
    <row r="80" spans="1:13" x14ac:dyDescent="0.2">
      <c r="A80" t="s">
        <v>249</v>
      </c>
      <c r="B80">
        <f>[4]p59!B80</f>
        <v>50000</v>
      </c>
    </row>
    <row r="81" spans="1:2" x14ac:dyDescent="0.2">
      <c r="A81" t="s">
        <v>250</v>
      </c>
      <c r="B81">
        <f>[4]p59!B81</f>
        <v>0</v>
      </c>
    </row>
    <row r="82" spans="1:2" x14ac:dyDescent="0.2">
      <c r="A82" t="s">
        <v>251</v>
      </c>
      <c r="B82">
        <f>[4]p59!B82</f>
        <v>0</v>
      </c>
    </row>
    <row r="83" spans="1:2" x14ac:dyDescent="0.2">
      <c r="A83" t="s">
        <v>252</v>
      </c>
      <c r="B83">
        <f>[4]p59!B83</f>
        <v>0</v>
      </c>
    </row>
    <row r="84" spans="1:2" x14ac:dyDescent="0.2">
      <c r="A84" t="s">
        <v>253</v>
      </c>
      <c r="B84">
        <f>[4]p59!B84</f>
        <v>0</v>
      </c>
    </row>
    <row r="85" spans="1:2" x14ac:dyDescent="0.2">
      <c r="A85" t="s">
        <v>254</v>
      </c>
      <c r="B85">
        <f>[4]p59!B85</f>
        <v>70994</v>
      </c>
    </row>
    <row r="86" spans="1:2" x14ac:dyDescent="0.2">
      <c r="A86" t="s">
        <v>255</v>
      </c>
      <c r="B86">
        <f>[4]p59!B86</f>
        <v>32010</v>
      </c>
    </row>
    <row r="87" spans="1:2" x14ac:dyDescent="0.2">
      <c r="A87" t="s">
        <v>256</v>
      </c>
      <c r="B87">
        <f>[4]p59!B87</f>
        <v>21521</v>
      </c>
    </row>
    <row r="88" spans="1:2" x14ac:dyDescent="0.2">
      <c r="A88" t="s">
        <v>257</v>
      </c>
      <c r="B88">
        <f>[4]p59!B88</f>
        <v>48426</v>
      </c>
    </row>
    <row r="89" spans="1:2" x14ac:dyDescent="0.2">
      <c r="A89" t="s">
        <v>258</v>
      </c>
      <c r="B89">
        <f>[4]p59!B89</f>
        <v>53106</v>
      </c>
    </row>
    <row r="90" spans="1:2" x14ac:dyDescent="0.2">
      <c r="A90" t="s">
        <v>259</v>
      </c>
      <c r="B90">
        <f>[4]p59!B90</f>
        <v>136657</v>
      </c>
    </row>
    <row r="91" spans="1:2" x14ac:dyDescent="0.2">
      <c r="A91" t="s">
        <v>260</v>
      </c>
      <c r="B91">
        <f>[4]p59!B91</f>
        <v>70994</v>
      </c>
    </row>
    <row r="92" spans="1:2" x14ac:dyDescent="0.2">
      <c r="A92" t="s">
        <v>261</v>
      </c>
      <c r="B92">
        <f>[4]p59!B92</f>
        <v>32010</v>
      </c>
    </row>
    <row r="93" spans="1:2" x14ac:dyDescent="0.2">
      <c r="A93" t="s">
        <v>262</v>
      </c>
      <c r="B93">
        <f>[4]p59!B93</f>
        <v>21521</v>
      </c>
    </row>
    <row r="94" spans="1:2" x14ac:dyDescent="0.2">
      <c r="A94" t="s">
        <v>263</v>
      </c>
      <c r="B94">
        <f>[4]p59!B94</f>
        <v>48426</v>
      </c>
    </row>
    <row r="95" spans="1:2" x14ac:dyDescent="0.2">
      <c r="A95" t="s">
        <v>264</v>
      </c>
      <c r="B95">
        <f>[4]p59!B95</f>
        <v>53106</v>
      </c>
    </row>
    <row r="96" spans="1:2" x14ac:dyDescent="0.2">
      <c r="A96" t="s">
        <v>265</v>
      </c>
      <c r="B96">
        <f>[4]p59!B96</f>
        <v>136657</v>
      </c>
    </row>
    <row r="97" spans="1:2" x14ac:dyDescent="0.2">
      <c r="A97" t="s">
        <v>266</v>
      </c>
      <c r="B97">
        <f>[4]p59!B97</f>
        <v>0</v>
      </c>
    </row>
    <row r="98" spans="1:2" x14ac:dyDescent="0.2">
      <c r="A98" t="s">
        <v>267</v>
      </c>
      <c r="B98">
        <f>[4]p59!B98</f>
        <v>0</v>
      </c>
    </row>
    <row r="99" spans="1:2" x14ac:dyDescent="0.2">
      <c r="A99" t="s">
        <v>268</v>
      </c>
      <c r="B99">
        <f>[4]p59!B99</f>
        <v>0</v>
      </c>
    </row>
    <row r="100" spans="1:2" x14ac:dyDescent="0.2">
      <c r="A100" t="s">
        <v>269</v>
      </c>
      <c r="B100">
        <f>[4]p59!B100</f>
        <v>0</v>
      </c>
    </row>
    <row r="101" spans="1:2" x14ac:dyDescent="0.2">
      <c r="A101" t="s">
        <v>270</v>
      </c>
      <c r="B101">
        <f>[4]p59!B101</f>
        <v>0</v>
      </c>
    </row>
    <row r="102" spans="1:2" x14ac:dyDescent="0.2">
      <c r="A102" t="s">
        <v>271</v>
      </c>
      <c r="B102">
        <f>[4]p59!B102</f>
        <v>0</v>
      </c>
    </row>
    <row r="103" spans="1:2" x14ac:dyDescent="0.2">
      <c r="A103" t="s">
        <v>272</v>
      </c>
      <c r="B103">
        <f>[4]p59!B103</f>
        <v>283976000</v>
      </c>
    </row>
    <row r="104" spans="1:2" x14ac:dyDescent="0.2">
      <c r="A104" t="s">
        <v>273</v>
      </c>
      <c r="B104">
        <f>[4]p59!B104</f>
        <v>11523600</v>
      </c>
    </row>
    <row r="105" spans="1:2" x14ac:dyDescent="0.2">
      <c r="A105" t="s">
        <v>274</v>
      </c>
      <c r="B105">
        <f>[4]p59!B105</f>
        <v>7317139.9999999991</v>
      </c>
    </row>
    <row r="106" spans="1:2" x14ac:dyDescent="0.2">
      <c r="A106" t="s">
        <v>275</v>
      </c>
      <c r="B106">
        <f>[4]p59!B106</f>
        <v>1452780</v>
      </c>
    </row>
    <row r="107" spans="1:2" x14ac:dyDescent="0.2">
      <c r="A107" t="s">
        <v>276</v>
      </c>
      <c r="B107">
        <f>[4]p59!B107</f>
        <v>2495982</v>
      </c>
    </row>
    <row r="108" spans="1:2" x14ac:dyDescent="0.2">
      <c r="A108" t="s">
        <v>277</v>
      </c>
      <c r="B108">
        <f>[4]p59!B108</f>
        <v>5876251</v>
      </c>
    </row>
    <row r="109" spans="1:2" x14ac:dyDescent="0.2">
      <c r="A109" t="s">
        <v>278</v>
      </c>
      <c r="B109">
        <f>[4]p59!B109</f>
        <v>1730.2727494171099</v>
      </c>
    </row>
    <row r="110" spans="1:2" x14ac:dyDescent="0.2">
      <c r="A110" t="s">
        <v>279</v>
      </c>
      <c r="B110">
        <f>[4]p59!B110</f>
        <v>260.76042271956834</v>
      </c>
    </row>
    <row r="111" spans="1:2" x14ac:dyDescent="0.2">
      <c r="A111" t="s">
        <v>280</v>
      </c>
      <c r="B111">
        <f>[4]p59!B111</f>
        <v>125.49230929838379</v>
      </c>
    </row>
    <row r="112" spans="1:2" x14ac:dyDescent="0.2">
      <c r="A112" t="s">
        <v>281</v>
      </c>
      <c r="B112">
        <f>[4]p59!B112</f>
        <v>12.945230929838379</v>
      </c>
    </row>
    <row r="113" spans="1:2" x14ac:dyDescent="0.2">
      <c r="A113" t="s">
        <v>282</v>
      </c>
      <c r="B113">
        <f>[4]p59!B113</f>
        <v>15.298909280718084</v>
      </c>
    </row>
    <row r="114" spans="1:2" x14ac:dyDescent="0.2">
      <c r="A114" t="s">
        <v>283</v>
      </c>
      <c r="B114">
        <f>[4]p59!B114</f>
        <v>19.613986257330875</v>
      </c>
    </row>
    <row r="115" spans="1:2" x14ac:dyDescent="0.2">
      <c r="A115" t="s">
        <v>284</v>
      </c>
      <c r="B115">
        <f>[4]p59!B115</f>
        <v>13999986</v>
      </c>
    </row>
    <row r="116" spans="1:2" x14ac:dyDescent="0.2">
      <c r="A116" t="s">
        <v>285</v>
      </c>
      <c r="B116">
        <f>[4]p59!B116</f>
        <v>600004.80000000005</v>
      </c>
    </row>
    <row r="117" spans="1:2" x14ac:dyDescent="0.2">
      <c r="A117" t="s">
        <v>286</v>
      </c>
      <c r="B117">
        <f>[4]p59!B117</f>
        <v>599999.4</v>
      </c>
    </row>
    <row r="118" spans="1:2" x14ac:dyDescent="0.2">
      <c r="A118" t="s">
        <v>287</v>
      </c>
      <c r="B118">
        <f>[4]p59!B118</f>
        <v>150000.18</v>
      </c>
    </row>
    <row r="119" spans="1:2" x14ac:dyDescent="0.2">
      <c r="A119" t="s">
        <v>288</v>
      </c>
      <c r="B119">
        <f>[4]p59!B119</f>
        <v>250000.14</v>
      </c>
    </row>
    <row r="120" spans="1:2" x14ac:dyDescent="0.2">
      <c r="A120" t="s">
        <v>289</v>
      </c>
      <c r="B120">
        <f>[4]p59!B120</f>
        <v>1000000</v>
      </c>
    </row>
    <row r="121" spans="1:2" x14ac:dyDescent="0.2">
      <c r="A121" t="s">
        <v>290</v>
      </c>
      <c r="B121">
        <f>[4]p59!B121</f>
        <v>25557840</v>
      </c>
    </row>
    <row r="122" spans="1:2" x14ac:dyDescent="0.2">
      <c r="A122" t="s">
        <v>291</v>
      </c>
      <c r="B122">
        <f>[4]p59!B122</f>
        <v>795128.4</v>
      </c>
    </row>
    <row r="123" spans="1:2" x14ac:dyDescent="0.2">
      <c r="A123" t="s">
        <v>292</v>
      </c>
      <c r="B123">
        <f>[4]p59!B123</f>
        <v>0</v>
      </c>
    </row>
    <row r="124" spans="1:2" x14ac:dyDescent="0.2">
      <c r="A124" t="s">
        <v>293</v>
      </c>
      <c r="B124">
        <f>[4]p59!B124</f>
        <v>167069.70000000001</v>
      </c>
    </row>
    <row r="125" spans="1:2" x14ac:dyDescent="0.2">
      <c r="A125" t="s">
        <v>294</v>
      </c>
      <c r="B125">
        <f>[4]p59!B125</f>
        <v>287037.93</v>
      </c>
    </row>
    <row r="126" spans="1:2" x14ac:dyDescent="0.2">
      <c r="A126" t="s">
        <v>295</v>
      </c>
      <c r="B126">
        <f>[4]p59!B126</f>
        <v>337884.4325</v>
      </c>
    </row>
    <row r="127" spans="1:2" x14ac:dyDescent="0.2">
      <c r="A127" t="s">
        <v>296</v>
      </c>
      <c r="B127">
        <f>[4]p59!B127</f>
        <v>62212</v>
      </c>
    </row>
    <row r="128" spans="1:2" x14ac:dyDescent="0.2">
      <c r="A128" t="s">
        <v>297</v>
      </c>
      <c r="B128">
        <f>[4]p59!B128</f>
        <v>23950</v>
      </c>
    </row>
    <row r="129" spans="1:2" x14ac:dyDescent="0.2">
      <c r="A129" t="s">
        <v>298</v>
      </c>
      <c r="B129">
        <f>[4]p59!B129</f>
        <v>20719</v>
      </c>
    </row>
    <row r="130" spans="1:2" x14ac:dyDescent="0.2">
      <c r="A130" t="s">
        <v>299</v>
      </c>
      <c r="B130">
        <f>[4]p59!B130</f>
        <v>49116</v>
      </c>
    </row>
    <row r="131" spans="1:2" x14ac:dyDescent="0.2">
      <c r="A131" t="s">
        <v>300</v>
      </c>
      <c r="B131">
        <f>[4]p59!B131</f>
        <v>61996</v>
      </c>
    </row>
    <row r="132" spans="1:2" x14ac:dyDescent="0.2">
      <c r="A132" t="s">
        <v>301</v>
      </c>
      <c r="B132">
        <f>[4]p59!B132</f>
        <v>143644</v>
      </c>
    </row>
    <row r="133" spans="1:2" x14ac:dyDescent="0.2">
      <c r="A133" t="s">
        <v>302</v>
      </c>
      <c r="B133">
        <f>[4]p59!B133</f>
        <v>62212</v>
      </c>
    </row>
    <row r="134" spans="1:2" x14ac:dyDescent="0.2">
      <c r="A134" t="s">
        <v>303</v>
      </c>
      <c r="B134">
        <f>[4]p59!B134</f>
        <v>23950</v>
      </c>
    </row>
    <row r="135" spans="1:2" x14ac:dyDescent="0.2">
      <c r="A135" t="s">
        <v>304</v>
      </c>
      <c r="B135">
        <f>[4]p59!B135</f>
        <v>20719</v>
      </c>
    </row>
    <row r="136" spans="1:2" x14ac:dyDescent="0.2">
      <c r="A136" t="s">
        <v>305</v>
      </c>
      <c r="B136">
        <f>[4]p59!B136</f>
        <v>49116</v>
      </c>
    </row>
    <row r="137" spans="1:2" x14ac:dyDescent="0.2">
      <c r="A137" t="s">
        <v>306</v>
      </c>
      <c r="B137">
        <f>[4]p59!B137</f>
        <v>61996</v>
      </c>
    </row>
    <row r="138" spans="1:2" x14ac:dyDescent="0.2">
      <c r="A138" t="s">
        <v>307</v>
      </c>
      <c r="B138">
        <f>[4]p59!B138</f>
        <v>143644</v>
      </c>
    </row>
    <row r="139" spans="1:2" x14ac:dyDescent="0.2">
      <c r="A139" t="s">
        <v>308</v>
      </c>
      <c r="B139">
        <f>[4]p59!B139</f>
        <v>0</v>
      </c>
    </row>
    <row r="140" spans="1:2" x14ac:dyDescent="0.2">
      <c r="A140" t="s">
        <v>309</v>
      </c>
      <c r="B140">
        <f>[4]p59!B140</f>
        <v>0</v>
      </c>
    </row>
    <row r="141" spans="1:2" x14ac:dyDescent="0.2">
      <c r="A141" t="s">
        <v>310</v>
      </c>
      <c r="B141">
        <f>[4]p59!B141</f>
        <v>0</v>
      </c>
    </row>
    <row r="142" spans="1:2" x14ac:dyDescent="0.2">
      <c r="A142" t="s">
        <v>311</v>
      </c>
      <c r="B142">
        <f>[4]p59!B142</f>
        <v>0</v>
      </c>
    </row>
    <row r="143" spans="1:2" x14ac:dyDescent="0.2">
      <c r="A143" t="s">
        <v>312</v>
      </c>
      <c r="B143">
        <f>[4]p59!B143</f>
        <v>0</v>
      </c>
    </row>
    <row r="144" spans="1:2" x14ac:dyDescent="0.2">
      <c r="A144" t="s">
        <v>313</v>
      </c>
      <c r="B144">
        <f>[4]p59!B144</f>
        <v>0</v>
      </c>
    </row>
    <row r="145" spans="1:2" x14ac:dyDescent="0.2">
      <c r="A145" t="s">
        <v>314</v>
      </c>
      <c r="B145">
        <f>[4]p59!B145</f>
        <v>379493200</v>
      </c>
    </row>
    <row r="146" spans="1:2" x14ac:dyDescent="0.2">
      <c r="A146" t="s">
        <v>315</v>
      </c>
      <c r="B146">
        <f>[4]p59!B146</f>
        <v>10777500</v>
      </c>
    </row>
    <row r="147" spans="1:2" x14ac:dyDescent="0.2">
      <c r="A147" t="s">
        <v>316</v>
      </c>
      <c r="B147">
        <f>[4]p59!B147</f>
        <v>9323550</v>
      </c>
    </row>
    <row r="148" spans="1:2" x14ac:dyDescent="0.2">
      <c r="A148" t="s">
        <v>317</v>
      </c>
      <c r="B148">
        <f>[4]p59!B148</f>
        <v>1964640</v>
      </c>
    </row>
    <row r="149" spans="1:2" x14ac:dyDescent="0.2">
      <c r="A149" t="s">
        <v>318</v>
      </c>
      <c r="B149">
        <f>[4]p59!B149</f>
        <v>3409780</v>
      </c>
    </row>
    <row r="150" spans="1:2" x14ac:dyDescent="0.2">
      <c r="A150" t="s">
        <v>319</v>
      </c>
      <c r="B150">
        <f>[4]p59!B150</f>
        <v>8044064</v>
      </c>
    </row>
    <row r="151" spans="1:2" x14ac:dyDescent="0.2">
      <c r="A151" t="s">
        <v>320</v>
      </c>
      <c r="B151">
        <f>[4]p59!B151</f>
        <v>2593.5531023689614</v>
      </c>
    </row>
    <row r="152" spans="1:2" x14ac:dyDescent="0.2">
      <c r="A152" t="s">
        <v>321</v>
      </c>
      <c r="B152">
        <f>[4]p59!B152</f>
        <v>359.91752769845721</v>
      </c>
    </row>
    <row r="153" spans="1:2" x14ac:dyDescent="0.2">
      <c r="A153" t="s">
        <v>322</v>
      </c>
      <c r="B153">
        <f>[4]p59!B153</f>
        <v>188.10385138060599</v>
      </c>
    </row>
    <row r="154" spans="1:2" x14ac:dyDescent="0.2">
      <c r="A154" t="s">
        <v>323</v>
      </c>
      <c r="B154">
        <f>[4]p59!B154</f>
        <v>18.612385138060599</v>
      </c>
    </row>
    <row r="155" spans="1:2" x14ac:dyDescent="0.2">
      <c r="A155" t="s">
        <v>324</v>
      </c>
      <c r="B155">
        <f>[4]p59!B155</f>
        <v>21.996455163162526</v>
      </c>
    </row>
    <row r="156" spans="1:2" x14ac:dyDescent="0.2">
      <c r="A156" t="s">
        <v>325</v>
      </c>
      <c r="B156">
        <f>[4]p59!B156</f>
        <v>27.900583542516063</v>
      </c>
    </row>
    <row r="157" spans="1:2" x14ac:dyDescent="0.2">
      <c r="A157" t="s">
        <v>326</v>
      </c>
      <c r="B157">
        <f>[4]p59!B157</f>
        <v>16999983</v>
      </c>
    </row>
    <row r="158" spans="1:2" x14ac:dyDescent="0.2">
      <c r="A158" t="s">
        <v>327</v>
      </c>
      <c r="B158">
        <f>[4]p59!B158</f>
        <v>800006.4</v>
      </c>
    </row>
    <row r="159" spans="1:2" x14ac:dyDescent="0.2">
      <c r="A159" t="s">
        <v>328</v>
      </c>
      <c r="B159">
        <f>[4]p59!B159</f>
        <v>799999.2</v>
      </c>
    </row>
    <row r="160" spans="1:2" x14ac:dyDescent="0.2">
      <c r="A160" t="s">
        <v>329</v>
      </c>
      <c r="B160">
        <f>[4]p59!B160</f>
        <v>199999.8</v>
      </c>
    </row>
    <row r="161" spans="1:2" x14ac:dyDescent="0.2">
      <c r="A161" t="s">
        <v>330</v>
      </c>
      <c r="B161">
        <f>[4]p59!B161</f>
        <v>350000.04</v>
      </c>
    </row>
    <row r="162" spans="1:2" x14ac:dyDescent="0.2">
      <c r="A162" t="s">
        <v>331</v>
      </c>
      <c r="B162">
        <f>[4]p59!B162</f>
        <v>1200000</v>
      </c>
    </row>
    <row r="163" spans="1:2" x14ac:dyDescent="0.2">
      <c r="A163" t="s">
        <v>332</v>
      </c>
      <c r="B163">
        <f>[4]p59!B163</f>
        <v>34154388</v>
      </c>
    </row>
    <row r="164" spans="1:2" x14ac:dyDescent="0.2">
      <c r="A164" t="s">
        <v>333</v>
      </c>
      <c r="B164">
        <f>[4]p59!B164</f>
        <v>0</v>
      </c>
    </row>
    <row r="165" spans="1:2" x14ac:dyDescent="0.2">
      <c r="A165" t="s">
        <v>334</v>
      </c>
      <c r="B165">
        <f>[4]p59!B165</f>
        <v>857766.6</v>
      </c>
    </row>
    <row r="166" spans="1:2" x14ac:dyDescent="0.2">
      <c r="A166" t="s">
        <v>335</v>
      </c>
      <c r="B166">
        <f>[4]p59!B166</f>
        <v>225933.6</v>
      </c>
    </row>
    <row r="167" spans="1:2" x14ac:dyDescent="0.2">
      <c r="A167" t="s">
        <v>336</v>
      </c>
      <c r="B167">
        <f>[4]p59!B167</f>
        <v>392124.7</v>
      </c>
    </row>
    <row r="168" spans="1:2" x14ac:dyDescent="0.2">
      <c r="A168" t="s">
        <v>337</v>
      </c>
      <c r="B168">
        <f>[4]p59!B168</f>
        <v>0</v>
      </c>
    </row>
    <row r="169" spans="1:2" x14ac:dyDescent="0.2">
      <c r="A169" t="s">
        <v>338</v>
      </c>
      <c r="B169">
        <f>[4]p59!B169</f>
        <v>3</v>
      </c>
    </row>
    <row r="170" spans="1:2" x14ac:dyDescent="0.2">
      <c r="A170" t="s">
        <v>339</v>
      </c>
      <c r="B170">
        <f>[4]p59!B170</f>
        <v>6</v>
      </c>
    </row>
    <row r="171" spans="1:2" x14ac:dyDescent="0.2">
      <c r="A171" t="s">
        <v>340</v>
      </c>
      <c r="B171">
        <f>[4]p59!B171</f>
        <v>395074</v>
      </c>
    </row>
    <row r="172" spans="1:2" x14ac:dyDescent="0.2">
      <c r="A172" t="s">
        <v>341</v>
      </c>
      <c r="B172">
        <f>[4]p59!B172</f>
        <v>9849434.6999999993</v>
      </c>
    </row>
    <row r="173" spans="1:2" x14ac:dyDescent="0.2">
      <c r="A173" t="s">
        <v>342</v>
      </c>
      <c r="B173">
        <f>[4]p59!B173</f>
        <v>36523482.450000003</v>
      </c>
    </row>
    <row r="174" spans="1:2" x14ac:dyDescent="0.2">
      <c r="A174" t="s">
        <v>343</v>
      </c>
      <c r="B174">
        <f>[4]p59!B174</f>
        <v>396456</v>
      </c>
    </row>
    <row r="175" spans="1:2" x14ac:dyDescent="0.2">
      <c r="A175" t="s">
        <v>344</v>
      </c>
      <c r="B175">
        <f>[4]p59!B175</f>
        <v>9849434.6999999993</v>
      </c>
    </row>
    <row r="176" spans="1:2" x14ac:dyDescent="0.2">
      <c r="A176" t="s">
        <v>345</v>
      </c>
      <c r="B176">
        <f>[4]p59!B176</f>
        <v>36609254.149999999</v>
      </c>
    </row>
    <row r="177" spans="1:2" x14ac:dyDescent="0.2">
      <c r="A177" t="s">
        <v>346</v>
      </c>
      <c r="B177">
        <f>[4]p59!B177</f>
        <v>391500</v>
      </c>
    </row>
    <row r="178" spans="1:2" x14ac:dyDescent="0.2">
      <c r="A178" t="s">
        <v>347</v>
      </c>
      <c r="B178">
        <f>[4]p59!B178</f>
        <v>9823947.9704545457</v>
      </c>
    </row>
    <row r="179" spans="1:2" x14ac:dyDescent="0.2">
      <c r="A179" t="s">
        <v>348</v>
      </c>
      <c r="B179">
        <f>[4]p59!B179</f>
        <v>36596293.300000004</v>
      </c>
    </row>
    <row r="180" spans="1:2" x14ac:dyDescent="0.2">
      <c r="A180" t="s">
        <v>349</v>
      </c>
      <c r="B180">
        <f>[4]p59!B180</f>
        <v>374884</v>
      </c>
    </row>
    <row r="181" spans="1:2" x14ac:dyDescent="0.2">
      <c r="A181" t="s">
        <v>350</v>
      </c>
      <c r="B181">
        <f>[4]p59!B181</f>
        <v>1963418</v>
      </c>
    </row>
    <row r="182" spans="1:2" x14ac:dyDescent="0.2">
      <c r="A182" t="s">
        <v>351</v>
      </c>
      <c r="B182">
        <f>[4]p59!B182</f>
        <v>7957734</v>
      </c>
    </row>
    <row r="183" spans="1:2" x14ac:dyDescent="0.2">
      <c r="A183" t="s">
        <v>352</v>
      </c>
      <c r="B183">
        <f>[4]p59!B183</f>
        <v>374884</v>
      </c>
    </row>
    <row r="184" spans="1:2" x14ac:dyDescent="0.2">
      <c r="A184" t="s">
        <v>353</v>
      </c>
      <c r="B184">
        <f>[4]p59!B184</f>
        <v>1963418</v>
      </c>
    </row>
    <row r="185" spans="1:2" x14ac:dyDescent="0.2">
      <c r="A185" t="s">
        <v>354</v>
      </c>
      <c r="B185">
        <f>[4]p59!B185</f>
        <v>7957734</v>
      </c>
    </row>
    <row r="186" spans="1:2" x14ac:dyDescent="0.2">
      <c r="A186" t="s">
        <v>355</v>
      </c>
      <c r="B186">
        <f>[4]p59!B186</f>
        <v>370198</v>
      </c>
    </row>
    <row r="187" spans="1:2" x14ac:dyDescent="0.2">
      <c r="A187" t="s">
        <v>356</v>
      </c>
      <c r="B187">
        <f>[4]p59!B187</f>
        <v>1954046</v>
      </c>
    </row>
    <row r="188" spans="1:2" x14ac:dyDescent="0.2">
      <c r="A188" t="s">
        <v>357</v>
      </c>
      <c r="B188">
        <f>[4]p59!B188</f>
        <v>7858641</v>
      </c>
    </row>
    <row r="189" spans="1:2" x14ac:dyDescent="0.2">
      <c r="A189" t="s">
        <v>358</v>
      </c>
      <c r="B189">
        <f>[4]p59!B189</f>
        <v>0</v>
      </c>
    </row>
    <row r="190" spans="1:2" x14ac:dyDescent="0.2">
      <c r="A190" t="s">
        <v>359</v>
      </c>
      <c r="B190">
        <f>[4]p59!B190</f>
        <v>0</v>
      </c>
    </row>
    <row r="191" spans="1:2" x14ac:dyDescent="0.2">
      <c r="A191" t="s">
        <v>360</v>
      </c>
      <c r="B191">
        <f>[4]p59!B191</f>
        <v>0</v>
      </c>
    </row>
    <row r="192" spans="1:2" x14ac:dyDescent="0.2">
      <c r="A192" t="s">
        <v>361</v>
      </c>
      <c r="B192">
        <f>[4]p59!B192</f>
        <v>146263</v>
      </c>
    </row>
    <row r="193" spans="1:2" x14ac:dyDescent="0.2">
      <c r="A193" t="s">
        <v>362</v>
      </c>
      <c r="B193">
        <f>[4]p59!B193</f>
        <v>17168032.199999999</v>
      </c>
    </row>
    <row r="194" spans="1:2" x14ac:dyDescent="0.2">
      <c r="A194" t="s">
        <v>363</v>
      </c>
      <c r="B194">
        <f>[4]p59!B194</f>
        <v>117.37780048800984</v>
      </c>
    </row>
    <row r="195" spans="1:2" x14ac:dyDescent="0.2">
      <c r="A195" t="s">
        <v>364</v>
      </c>
      <c r="B195">
        <f>[4]p59!B195</f>
        <v>0</v>
      </c>
    </row>
    <row r="196" spans="1:2" x14ac:dyDescent="0.2">
      <c r="A196" t="s">
        <v>365</v>
      </c>
      <c r="B196">
        <f>[4]p59!B196</f>
        <v>0</v>
      </c>
    </row>
    <row r="197" spans="1:2" x14ac:dyDescent="0.2">
      <c r="A197" t="s">
        <v>366</v>
      </c>
      <c r="B197">
        <f>[4]p59!B197</f>
        <v>0</v>
      </c>
    </row>
    <row r="198" spans="1:2" x14ac:dyDescent="0.2">
      <c r="A198" t="s">
        <v>367</v>
      </c>
      <c r="B198">
        <f>[4]p59!B198</f>
        <v>0</v>
      </c>
    </row>
    <row r="199" spans="1:2" x14ac:dyDescent="0.2">
      <c r="A199" t="s">
        <v>368</v>
      </c>
      <c r="B199">
        <f>[4]p59!B199</f>
        <v>0</v>
      </c>
    </row>
    <row r="200" spans="1:2" x14ac:dyDescent="0.2">
      <c r="A200" t="s">
        <v>369</v>
      </c>
      <c r="B200">
        <f>[4]p59!B200</f>
        <v>0</v>
      </c>
    </row>
    <row r="201" spans="1:2" x14ac:dyDescent="0.2">
      <c r="A201" t="s">
        <v>370</v>
      </c>
      <c r="B201">
        <f>[4]p59!B201</f>
        <v>49626</v>
      </c>
    </row>
    <row r="202" spans="1:2" x14ac:dyDescent="0.2">
      <c r="A202" t="s">
        <v>371</v>
      </c>
      <c r="B202">
        <f>[4]p59!B202</f>
        <v>1313332</v>
      </c>
    </row>
    <row r="203" spans="1:2" x14ac:dyDescent="0.2">
      <c r="A203" t="s">
        <v>372</v>
      </c>
      <c r="B203">
        <f>[4]p59!B203</f>
        <v>26.464591713703438</v>
      </c>
    </row>
    <row r="204" spans="1:2" x14ac:dyDescent="0.2">
      <c r="A204" t="s">
        <v>373</v>
      </c>
      <c r="B204">
        <f>[4]p59!B204</f>
        <v>0</v>
      </c>
    </row>
    <row r="205" spans="1:2" x14ac:dyDescent="0.2">
      <c r="A205" t="s">
        <v>374</v>
      </c>
      <c r="B205">
        <f>[4]p59!B205</f>
        <v>0</v>
      </c>
    </row>
    <row r="206" spans="1:2" x14ac:dyDescent="0.2">
      <c r="A206" t="s">
        <v>375</v>
      </c>
      <c r="B206">
        <f>[4]p59!B206</f>
        <v>0</v>
      </c>
    </row>
    <row r="207" spans="1:2" x14ac:dyDescent="0.2">
      <c r="A207" t="s">
        <v>376</v>
      </c>
      <c r="B207">
        <f>[4]p59!B207</f>
        <v>198860</v>
      </c>
    </row>
    <row r="208" spans="1:2" x14ac:dyDescent="0.2">
      <c r="A208" t="s">
        <v>377</v>
      </c>
      <c r="B208">
        <f>[4]p59!B208</f>
        <v>371206</v>
      </c>
    </row>
    <row r="209" spans="1:2" x14ac:dyDescent="0.2">
      <c r="A209" t="s">
        <v>378</v>
      </c>
      <c r="B209">
        <f>[4]p59!B209</f>
        <v>0</v>
      </c>
    </row>
    <row r="210" spans="1:2" x14ac:dyDescent="0.2">
      <c r="A210" t="s">
        <v>379</v>
      </c>
      <c r="B210">
        <f>[4]p59!B210</f>
        <v>0</v>
      </c>
    </row>
    <row r="211" spans="1:2" x14ac:dyDescent="0.2">
      <c r="A211" t="s">
        <v>380</v>
      </c>
      <c r="B211">
        <f>[4]p59!B211</f>
        <v>699028.2</v>
      </c>
    </row>
    <row r="212" spans="1:2" x14ac:dyDescent="0.2">
      <c r="A212" t="s">
        <v>381</v>
      </c>
      <c r="B212">
        <f>[4]p59!B212</f>
        <v>1259448</v>
      </c>
    </row>
    <row r="213" spans="1:2" x14ac:dyDescent="0.2">
      <c r="A213" t="s">
        <v>382</v>
      </c>
      <c r="B213">
        <f>[4]p59!B213</f>
        <v>38210668.272696294</v>
      </c>
    </row>
    <row r="214" spans="1:2" x14ac:dyDescent="0.2">
      <c r="A214" t="s">
        <v>137</v>
      </c>
      <c r="B214">
        <f>[4]p59!B214</f>
        <v>196980</v>
      </c>
    </row>
    <row r="215" spans="1:2" x14ac:dyDescent="0.2">
      <c r="A215" t="s">
        <v>383</v>
      </c>
      <c r="B215">
        <f>[4]p59!B215</f>
        <v>0</v>
      </c>
    </row>
    <row r="216" spans="1:2" x14ac:dyDescent="0.2">
      <c r="A216" t="s">
        <v>384</v>
      </c>
      <c r="B216">
        <f>[4]p59!B216</f>
        <v>38407648.272696294</v>
      </c>
    </row>
    <row r="217" spans="1:2" x14ac:dyDescent="0.2">
      <c r="A217" t="s">
        <v>385</v>
      </c>
      <c r="B217">
        <f>[4]p59!B217</f>
        <v>15971166</v>
      </c>
    </row>
    <row r="218" spans="1:2" x14ac:dyDescent="0.2">
      <c r="A218" t="s">
        <v>386</v>
      </c>
      <c r="B218">
        <f>[4]p59!B218</f>
        <v>1269094.2</v>
      </c>
    </row>
    <row r="219" spans="1:2" x14ac:dyDescent="0.2">
      <c r="A219" t="s">
        <v>387</v>
      </c>
      <c r="B219">
        <f>[4]p59!B219</f>
        <v>4160842</v>
      </c>
    </row>
    <row r="220" spans="1:2" x14ac:dyDescent="0.2">
      <c r="A220" t="s">
        <v>388</v>
      </c>
      <c r="B220">
        <f>[4]p59!B220</f>
        <v>442152</v>
      </c>
    </row>
    <row r="221" spans="1:2" x14ac:dyDescent="0.2">
      <c r="A221" t="s">
        <v>145</v>
      </c>
      <c r="B221">
        <f>[4]p59!B221</f>
        <v>4800000</v>
      </c>
    </row>
    <row r="222" spans="1:2" x14ac:dyDescent="0.2">
      <c r="A222" t="s">
        <v>146</v>
      </c>
      <c r="B222">
        <f>[4]p59!B222</f>
        <v>1069186</v>
      </c>
    </row>
    <row r="223" spans="1:2" x14ac:dyDescent="0.2">
      <c r="A223" t="s">
        <v>389</v>
      </c>
      <c r="B223">
        <f>[4]p59!B223</f>
        <v>173012</v>
      </c>
    </row>
    <row r="224" spans="1:2" x14ac:dyDescent="0.2">
      <c r="A224" t="s">
        <v>390</v>
      </c>
      <c r="B224">
        <f>[4]p59!B224</f>
        <v>0</v>
      </c>
    </row>
    <row r="225" spans="1:2" x14ac:dyDescent="0.2">
      <c r="A225" t="s">
        <v>391</v>
      </c>
      <c r="B225">
        <f>[4]p59!B225</f>
        <v>0</v>
      </c>
    </row>
    <row r="226" spans="1:2" x14ac:dyDescent="0.2">
      <c r="A226" t="s">
        <v>392</v>
      </c>
      <c r="B226">
        <f>[4]p59!B226</f>
        <v>2700000</v>
      </c>
    </row>
    <row r="227" spans="1:2" x14ac:dyDescent="0.2">
      <c r="A227" t="s">
        <v>152</v>
      </c>
      <c r="B227">
        <f>[4]p59!B227</f>
        <v>160000</v>
      </c>
    </row>
    <row r="228" spans="1:2" x14ac:dyDescent="0.2">
      <c r="A228" t="s">
        <v>393</v>
      </c>
      <c r="B228">
        <f>[4]p59!B228</f>
        <v>13200</v>
      </c>
    </row>
    <row r="229" spans="1:2" x14ac:dyDescent="0.2">
      <c r="A229" t="s">
        <v>394</v>
      </c>
      <c r="B229">
        <f>[4]p59!B229</f>
        <v>267938</v>
      </c>
    </row>
    <row r="230" spans="1:2" x14ac:dyDescent="0.2">
      <c r="A230" t="s">
        <v>395</v>
      </c>
      <c r="B230">
        <f>[4]p59!B230</f>
        <v>2651846.1249664486</v>
      </c>
    </row>
    <row r="231" spans="1:2" x14ac:dyDescent="0.2">
      <c r="A231" t="s">
        <v>396</v>
      </c>
      <c r="B231">
        <f>[4]p59!B231</f>
        <v>33678436.324966446</v>
      </c>
    </row>
    <row r="232" spans="1:2" x14ac:dyDescent="0.2">
      <c r="A232" t="s">
        <v>397</v>
      </c>
      <c r="B232">
        <f>[4]p59!B232</f>
        <v>4729211.9477298483</v>
      </c>
    </row>
    <row r="233" spans="1:2" x14ac:dyDescent="0.2">
      <c r="A233" t="s">
        <v>398</v>
      </c>
      <c r="B233">
        <f>[4]p59!B233</f>
        <v>1607932</v>
      </c>
    </row>
    <row r="234" spans="1:2" x14ac:dyDescent="0.2">
      <c r="A234" t="s">
        <v>243</v>
      </c>
      <c r="B234">
        <f>[4]p59!B234</f>
        <v>3121279.9477298483</v>
      </c>
    </row>
    <row r="235" spans="1:2" x14ac:dyDescent="0.2">
      <c r="A235" t="s">
        <v>399</v>
      </c>
      <c r="B235">
        <f>[4]p59!B235</f>
        <v>6250000</v>
      </c>
    </row>
    <row r="236" spans="1:2" x14ac:dyDescent="0.2">
      <c r="A236" t="s">
        <v>400</v>
      </c>
      <c r="B236">
        <f>[4]p59!B236</f>
        <v>11666666.666666668</v>
      </c>
    </row>
    <row r="237" spans="1:2" x14ac:dyDescent="0.2">
      <c r="A237" t="s">
        <v>401</v>
      </c>
      <c r="B237">
        <f>[4]p59!B237</f>
        <v>10000000</v>
      </c>
    </row>
    <row r="238" spans="1:2" x14ac:dyDescent="0.2">
      <c r="A238" t="s">
        <v>402</v>
      </c>
      <c r="B238">
        <f>[4]p59!B238</f>
        <v>400</v>
      </c>
    </row>
    <row r="239" spans="1:2" x14ac:dyDescent="0.2">
      <c r="A239" t="s">
        <v>403</v>
      </c>
      <c r="B239">
        <f>[4]p59!B239</f>
        <v>300</v>
      </c>
    </row>
    <row r="240" spans="1:2" x14ac:dyDescent="0.2">
      <c r="A240" t="s">
        <v>404</v>
      </c>
      <c r="B240">
        <f>[4]p59!B240</f>
        <v>1000</v>
      </c>
    </row>
    <row r="241" spans="1:2" x14ac:dyDescent="0.2">
      <c r="A241" t="s">
        <v>405</v>
      </c>
      <c r="B241">
        <f>[4]p59!B241</f>
        <v>1.4</v>
      </c>
    </row>
    <row r="242" spans="1:2" x14ac:dyDescent="0.2">
      <c r="A242" t="s">
        <v>406</v>
      </c>
      <c r="B242">
        <f>[4]p59!B242</f>
        <v>3.8</v>
      </c>
    </row>
    <row r="243" spans="1:2" x14ac:dyDescent="0.2">
      <c r="A243" t="s">
        <v>407</v>
      </c>
      <c r="B243">
        <f>[4]p59!B243</f>
        <v>32148085</v>
      </c>
    </row>
    <row r="244" spans="1:2" x14ac:dyDescent="0.2">
      <c r="A244" t="s">
        <v>408</v>
      </c>
      <c r="B244">
        <f>[4]p59!B244</f>
        <v>2942434</v>
      </c>
    </row>
    <row r="245" spans="1:2" x14ac:dyDescent="0.2">
      <c r="A245" t="s">
        <v>409</v>
      </c>
      <c r="B245">
        <f>[4]p59!B245</f>
        <v>60000</v>
      </c>
    </row>
    <row r="246" spans="1:2" x14ac:dyDescent="0.2">
      <c r="A246" t="s">
        <v>410</v>
      </c>
      <c r="B246">
        <f>[4]p59!B246</f>
        <v>0</v>
      </c>
    </row>
    <row r="247" spans="1:2" x14ac:dyDescent="0.2">
      <c r="A247" t="s">
        <v>411</v>
      </c>
      <c r="B247">
        <f>[4]p59!B247</f>
        <v>6.9</v>
      </c>
    </row>
    <row r="248" spans="1:2" x14ac:dyDescent="0.2">
      <c r="A248" t="s">
        <v>412</v>
      </c>
      <c r="B248">
        <f>[4]p59!B248</f>
        <v>6.9</v>
      </c>
    </row>
    <row r="249" spans="1:2" x14ac:dyDescent="0.2">
      <c r="A249" t="s">
        <v>413</v>
      </c>
      <c r="B249">
        <f>[4]p59!B249</f>
        <v>0</v>
      </c>
    </row>
    <row r="250" spans="1:2" x14ac:dyDescent="0.2">
      <c r="A250" t="s">
        <v>414</v>
      </c>
      <c r="B250">
        <f>[4]p59!B250</f>
        <v>0</v>
      </c>
    </row>
    <row r="251" spans="1:2" x14ac:dyDescent="0.2">
      <c r="A251" t="s">
        <v>415</v>
      </c>
      <c r="B251">
        <f>[4]p59!B251</f>
        <v>0</v>
      </c>
    </row>
    <row r="252" spans="1:2" x14ac:dyDescent="0.2">
      <c r="A252" t="s">
        <v>416</v>
      </c>
      <c r="B252">
        <f>[4]p59!B252</f>
        <v>0</v>
      </c>
    </row>
    <row r="253" spans="1:2" x14ac:dyDescent="0.2">
      <c r="A253" t="s">
        <v>417</v>
      </c>
      <c r="B253">
        <f>[4]p59!B253</f>
        <v>0</v>
      </c>
    </row>
    <row r="254" spans="1:2" x14ac:dyDescent="0.2">
      <c r="A254" t="s">
        <v>418</v>
      </c>
      <c r="B254">
        <f>[4]p59!B254</f>
        <v>0</v>
      </c>
    </row>
    <row r="255" spans="1:2" x14ac:dyDescent="0.2">
      <c r="A255" t="s">
        <v>419</v>
      </c>
      <c r="B255">
        <f>[4]p59!B255</f>
        <v>0</v>
      </c>
    </row>
    <row r="256" spans="1:2" x14ac:dyDescent="0.2">
      <c r="A256" t="s">
        <v>420</v>
      </c>
      <c r="B256">
        <f>[4]p59!B256</f>
        <v>0</v>
      </c>
    </row>
    <row r="257" spans="1:2" x14ac:dyDescent="0.2">
      <c r="A257" t="s">
        <v>421</v>
      </c>
      <c r="B257">
        <f>[4]p59!B257</f>
        <v>0</v>
      </c>
    </row>
    <row r="258" spans="1:2" x14ac:dyDescent="0.2">
      <c r="A258" t="s">
        <v>422</v>
      </c>
      <c r="B258">
        <f>[4]p59!B258</f>
        <v>0</v>
      </c>
    </row>
    <row r="259" spans="1:2" x14ac:dyDescent="0.2">
      <c r="A259" t="s">
        <v>423</v>
      </c>
      <c r="B259">
        <f>[4]p59!B259</f>
        <v>5</v>
      </c>
    </row>
    <row r="260" spans="1:2" x14ac:dyDescent="0.2">
      <c r="A260" t="s">
        <v>1065</v>
      </c>
      <c r="B260">
        <f>[4]p59!B260</f>
        <v>13.547408999204103</v>
      </c>
    </row>
    <row r="261" spans="1:2" x14ac:dyDescent="0.2">
      <c r="A261" t="s">
        <v>1066</v>
      </c>
      <c r="B261">
        <f>[4]p59!B261</f>
        <v>21.228210309077845</v>
      </c>
    </row>
    <row r="262" spans="1:2" x14ac:dyDescent="0.2">
      <c r="A262" t="s">
        <v>227</v>
      </c>
      <c r="B262">
        <f>[4]p59!B262</f>
        <v>91</v>
      </c>
    </row>
    <row r="263" spans="1:2" x14ac:dyDescent="0.2">
      <c r="A263" t="s">
        <v>228</v>
      </c>
      <c r="B263">
        <f>[4]p59!B263</f>
        <v>91</v>
      </c>
    </row>
    <row r="264" spans="1:2" x14ac:dyDescent="0.2">
      <c r="A264" t="s">
        <v>346</v>
      </c>
      <c r="B264">
        <f>[4]p59!B264</f>
        <v>391500</v>
      </c>
    </row>
    <row r="265" spans="1:2" x14ac:dyDescent="0.2">
      <c r="A265" t="s">
        <v>355</v>
      </c>
      <c r="B265">
        <f>[4]p59!B265</f>
        <v>370198</v>
      </c>
    </row>
    <row r="266" spans="1:2" x14ac:dyDescent="0.2">
      <c r="A266" t="s">
        <v>338</v>
      </c>
      <c r="B266">
        <f>[4]p59!B266</f>
        <v>3</v>
      </c>
    </row>
    <row r="267" spans="1:2" x14ac:dyDescent="0.2">
      <c r="A267" t="s">
        <v>339</v>
      </c>
      <c r="B267">
        <f>[4]p59!B267</f>
        <v>6</v>
      </c>
    </row>
    <row r="268" spans="1:2" x14ac:dyDescent="0.2">
      <c r="A268" t="s">
        <v>1067</v>
      </c>
      <c r="B268">
        <f>[4]p59!B268</f>
        <v>939600</v>
      </c>
    </row>
    <row r="269" spans="1:2" x14ac:dyDescent="0.2">
      <c r="A269" t="s">
        <v>1068</v>
      </c>
      <c r="B269">
        <f>[4]p59!B269</f>
        <v>1110594</v>
      </c>
    </row>
    <row r="270" spans="1:2" x14ac:dyDescent="0.2">
      <c r="A270" t="s">
        <v>1069</v>
      </c>
      <c r="B270">
        <f>[4]p59!B270</f>
        <v>3121507.9633121267</v>
      </c>
    </row>
    <row r="271" spans="1:2" x14ac:dyDescent="0.2">
      <c r="A271" t="s">
        <v>1070</v>
      </c>
      <c r="B271">
        <f>[4]p59!B271</f>
        <v>0.63616587851379147</v>
      </c>
    </row>
    <row r="272" spans="1:2" x14ac:dyDescent="0.2">
      <c r="A272" t="s">
        <v>1071</v>
      </c>
      <c r="B272">
        <f>[4]p59!B272</f>
        <v>0.67613848418008582</v>
      </c>
    </row>
    <row r="273" spans="1:2" x14ac:dyDescent="0.2">
      <c r="A273" t="s">
        <v>1072</v>
      </c>
      <c r="B273">
        <f>[4]p59!B273</f>
        <v>0.66697691854710917</v>
      </c>
    </row>
    <row r="274" spans="1:2" x14ac:dyDescent="0.2">
      <c r="A274" t="s">
        <v>1073</v>
      </c>
      <c r="B274">
        <f>[4]p59!B274</f>
        <v>0.61109840366840984</v>
      </c>
    </row>
    <row r="275" spans="1:2" x14ac:dyDescent="0.2">
      <c r="A275" t="s">
        <v>1087</v>
      </c>
      <c r="B275">
        <f>[4]p59!B275</f>
        <v>0.66697691854710917</v>
      </c>
    </row>
    <row r="276" spans="1:2" x14ac:dyDescent="0.2">
      <c r="A276" t="s">
        <v>1088</v>
      </c>
      <c r="B276">
        <f>[4]p59!B276</f>
        <v>0.61109840366840984</v>
      </c>
    </row>
    <row r="277" spans="1:2" x14ac:dyDescent="0.2">
      <c r="A277" t="s">
        <v>1091</v>
      </c>
      <c r="B277">
        <f>[4]p59!B277</f>
        <v>4365357.9477298483</v>
      </c>
    </row>
    <row r="278" spans="1:2" x14ac:dyDescent="0.2">
      <c r="A278" t="s">
        <v>1092</v>
      </c>
      <c r="B278">
        <f>[4]p59!B278</f>
        <v>1.8169449744364128</v>
      </c>
    </row>
    <row r="279" spans="1:2" x14ac:dyDescent="0.2">
      <c r="A279" t="s">
        <v>1093</v>
      </c>
      <c r="B279">
        <f>[4]p59!B279</f>
        <v>0.64500549031843613</v>
      </c>
    </row>
    <row r="280" spans="1:2" x14ac:dyDescent="0.2">
      <c r="A280" t="s">
        <v>1094</v>
      </c>
      <c r="B280">
        <f>[4]p59!B280</f>
        <v>0.35499450968156393</v>
      </c>
    </row>
    <row r="281" spans="1:2" x14ac:dyDescent="0.2">
      <c r="A281" t="s">
        <v>1099</v>
      </c>
      <c r="B281">
        <f>[4]p59!B281</f>
        <v>0.10032000000000001</v>
      </c>
    </row>
    <row r="282" spans="1:2" x14ac:dyDescent="0.2">
      <c r="A282" t="s">
        <v>1100</v>
      </c>
      <c r="B282">
        <f>[4]p59!B282</f>
        <v>0.1272541746165462</v>
      </c>
    </row>
    <row r="283" spans="1:2" x14ac:dyDescent="0.2">
      <c r="A283" t="s">
        <v>1095</v>
      </c>
      <c r="B283">
        <f>[4]p59!B283</f>
        <v>29205651</v>
      </c>
    </row>
    <row r="284" spans="1:2" x14ac:dyDescent="0.2">
      <c r="A284" t="s">
        <v>1096</v>
      </c>
      <c r="B284">
        <f>[4]p59!B284</f>
        <v>16074042.643508852</v>
      </c>
    </row>
    <row r="285" spans="1:2" x14ac:dyDescent="0.2">
      <c r="A285" t="s">
        <v>1097</v>
      </c>
      <c r="B285">
        <f>[4]p59!B285</f>
        <v>1243849.9844177214</v>
      </c>
    </row>
    <row r="286" spans="1:2" x14ac:dyDescent="0.2">
      <c r="A286" t="s">
        <v>1101</v>
      </c>
      <c r="B286">
        <f>[4]p59!B286</f>
        <v>3000000</v>
      </c>
    </row>
    <row r="287" spans="1:2" x14ac:dyDescent="0.2">
      <c r="A287" t="s">
        <v>1102</v>
      </c>
      <c r="B287">
        <f>[4]p59!B287</f>
        <v>1320000</v>
      </c>
    </row>
    <row r="288" spans="1:2" x14ac:dyDescent="0.2">
      <c r="A288" t="s">
        <v>1103</v>
      </c>
      <c r="B288">
        <f>[4]p59!B288</f>
        <v>0</v>
      </c>
    </row>
    <row r="289" spans="1:2" x14ac:dyDescent="0.2">
      <c r="A289" t="s">
        <v>1069</v>
      </c>
      <c r="B289">
        <f>[4]p59!B289</f>
        <v>3121507.9633121267</v>
      </c>
    </row>
    <row r="290" spans="1:2" x14ac:dyDescent="0.2">
      <c r="A290" t="s">
        <v>508</v>
      </c>
      <c r="B290">
        <f>[4]p59!B290</f>
        <v>0.10988148411167845</v>
      </c>
    </row>
    <row r="291" spans="1:2" x14ac:dyDescent="0.2">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
      <c r="A5" t="s">
        <v>183</v>
      </c>
      <c r="B5">
        <f>[4]p60!B5</f>
        <v>0</v>
      </c>
      <c r="C5">
        <f>[4]p60!C5</f>
        <v>0</v>
      </c>
      <c r="D5">
        <f>[4]p60!D5</f>
        <v>106420</v>
      </c>
      <c r="E5">
        <f>[4]p60!E5</f>
        <v>0</v>
      </c>
      <c r="F5">
        <f>[4]p60!F5</f>
        <v>0</v>
      </c>
      <c r="G5">
        <f>[4]p60!G5</f>
        <v>0</v>
      </c>
      <c r="H5">
        <f>[4]p60!H5</f>
        <v>0</v>
      </c>
      <c r="I5">
        <f>[4]p60!I5</f>
        <v>0</v>
      </c>
      <c r="J5">
        <f>[4]p60!J5</f>
        <v>0</v>
      </c>
      <c r="K5">
        <f>[4]p60!K5</f>
        <v>0</v>
      </c>
    </row>
    <row r="6" spans="1:11" x14ac:dyDescent="0.2">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
      <c r="A7" t="s">
        <v>185</v>
      </c>
      <c r="B7">
        <f>[4]p60!B7</f>
        <v>0</v>
      </c>
      <c r="C7">
        <f>[4]p60!C7</f>
        <v>0</v>
      </c>
      <c r="D7">
        <f>[4]p60!D7</f>
        <v>1713290</v>
      </c>
      <c r="E7">
        <f>[4]p60!E7</f>
        <v>0</v>
      </c>
      <c r="F7">
        <f>[4]p60!F7</f>
        <v>0</v>
      </c>
      <c r="G7">
        <f>[4]p60!G7</f>
        <v>0</v>
      </c>
      <c r="H7">
        <f>[4]p60!H7</f>
        <v>0</v>
      </c>
      <c r="I7">
        <f>[4]p60!I7</f>
        <v>0</v>
      </c>
      <c r="J7">
        <f>[4]p60!J7</f>
        <v>0</v>
      </c>
      <c r="K7">
        <f>[4]p60!K7</f>
        <v>0</v>
      </c>
    </row>
    <row r="8" spans="1:11" x14ac:dyDescent="0.2">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2">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2">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2">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2">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2">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2">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2">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2">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2">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2">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2">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2">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2">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2">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2">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2">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2">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2">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5" thickBot="1" x14ac:dyDescent="0.25">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x14ac:dyDescent="0.2">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2">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x14ac:dyDescent="0.2">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x14ac:dyDescent="0.2">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x14ac:dyDescent="0.2">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x14ac:dyDescent="0.2">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x14ac:dyDescent="0.2">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x14ac:dyDescent="0.2">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2">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2">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2">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2">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
      <c r="A76" t="s">
        <v>437</v>
      </c>
      <c r="B76">
        <f>[4]p60!B76</f>
        <v>0</v>
      </c>
      <c r="C76">
        <f>[4]p60!C76</f>
        <v>0</v>
      </c>
      <c r="D76">
        <f>[4]p60!D76</f>
        <v>0</v>
      </c>
      <c r="E76">
        <f>[4]p60!E76</f>
        <v>0</v>
      </c>
      <c r="F76">
        <f>[4]p60!F76</f>
        <v>0</v>
      </c>
      <c r="G76">
        <f>[4]p60!G76</f>
        <v>0</v>
      </c>
      <c r="H76">
        <f>[4]p60!H76</f>
        <v>0</v>
      </c>
      <c r="I76">
        <f>[4]p60!I76</f>
        <v>0</v>
      </c>
      <c r="J76">
        <f>[4]p60!J76</f>
        <v>0</v>
      </c>
      <c r="K76">
        <f>[4]p60!K76</f>
        <v>0</v>
      </c>
    </row>
    <row r="77" spans="1:13" ht="13.5" thickBot="1" x14ac:dyDescent="0.25">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2">
      <c r="A78" t="s">
        <v>247</v>
      </c>
      <c r="B78">
        <f>[4]p60!B78</f>
        <v>1</v>
      </c>
    </row>
    <row r="79" spans="1:13" x14ac:dyDescent="0.2">
      <c r="A79" t="s">
        <v>248</v>
      </c>
      <c r="B79">
        <f>[4]p60!B79</f>
        <v>60000</v>
      </c>
    </row>
    <row r="80" spans="1:13" x14ac:dyDescent="0.2">
      <c r="A80" t="s">
        <v>249</v>
      </c>
      <c r="B80">
        <f>[4]p60!B80</f>
        <v>60000</v>
      </c>
    </row>
    <row r="81" spans="1:2" x14ac:dyDescent="0.2">
      <c r="A81" t="s">
        <v>250</v>
      </c>
      <c r="B81">
        <f>[4]p60!B81</f>
        <v>0</v>
      </c>
    </row>
    <row r="82" spans="1:2" x14ac:dyDescent="0.2">
      <c r="A82" t="s">
        <v>251</v>
      </c>
      <c r="B82">
        <f>[4]p60!B82</f>
        <v>0</v>
      </c>
    </row>
    <row r="83" spans="1:2" x14ac:dyDescent="0.2">
      <c r="A83" t="s">
        <v>252</v>
      </c>
      <c r="B83">
        <f>[4]p60!B83</f>
        <v>0</v>
      </c>
    </row>
    <row r="84" spans="1:2" x14ac:dyDescent="0.2">
      <c r="A84" t="s">
        <v>253</v>
      </c>
      <c r="B84">
        <f>[4]p60!B84</f>
        <v>0</v>
      </c>
    </row>
    <row r="85" spans="1:2" x14ac:dyDescent="0.2">
      <c r="A85" t="s">
        <v>254</v>
      </c>
      <c r="B85">
        <f>[4]p60!B85</f>
        <v>70439</v>
      </c>
    </row>
    <row r="86" spans="1:2" x14ac:dyDescent="0.2">
      <c r="A86" t="s">
        <v>255</v>
      </c>
      <c r="B86">
        <f>[4]p60!B86</f>
        <v>31939</v>
      </c>
    </row>
    <row r="87" spans="1:2" x14ac:dyDescent="0.2">
      <c r="A87" t="s">
        <v>256</v>
      </c>
      <c r="B87">
        <f>[4]p60!B87</f>
        <v>21284</v>
      </c>
    </row>
    <row r="88" spans="1:2" x14ac:dyDescent="0.2">
      <c r="A88" t="s">
        <v>257</v>
      </c>
      <c r="B88">
        <f>[4]p60!B88</f>
        <v>49291</v>
      </c>
    </row>
    <row r="89" spans="1:2" x14ac:dyDescent="0.2">
      <c r="A89" t="s">
        <v>258</v>
      </c>
      <c r="B89">
        <f>[4]p60!B89</f>
        <v>53936</v>
      </c>
    </row>
    <row r="90" spans="1:2" x14ac:dyDescent="0.2">
      <c r="A90" t="s">
        <v>259</v>
      </c>
      <c r="B90">
        <f>[4]p60!B90</f>
        <v>137053</v>
      </c>
    </row>
    <row r="91" spans="1:2" x14ac:dyDescent="0.2">
      <c r="A91" t="s">
        <v>260</v>
      </c>
      <c r="B91">
        <f>[4]p60!B91</f>
        <v>70439</v>
      </c>
    </row>
    <row r="92" spans="1:2" x14ac:dyDescent="0.2">
      <c r="A92" t="s">
        <v>261</v>
      </c>
      <c r="B92">
        <f>[4]p60!B92</f>
        <v>31939</v>
      </c>
    </row>
    <row r="93" spans="1:2" x14ac:dyDescent="0.2">
      <c r="A93" t="s">
        <v>262</v>
      </c>
      <c r="B93">
        <f>[4]p60!B93</f>
        <v>21284</v>
      </c>
    </row>
    <row r="94" spans="1:2" x14ac:dyDescent="0.2">
      <c r="A94" t="s">
        <v>263</v>
      </c>
      <c r="B94">
        <f>[4]p60!B94</f>
        <v>49291</v>
      </c>
    </row>
    <row r="95" spans="1:2" x14ac:dyDescent="0.2">
      <c r="A95" t="s">
        <v>264</v>
      </c>
      <c r="B95">
        <f>[4]p60!B95</f>
        <v>53936</v>
      </c>
    </row>
    <row r="96" spans="1:2" x14ac:dyDescent="0.2">
      <c r="A96" t="s">
        <v>265</v>
      </c>
      <c r="B96">
        <f>[4]p60!B96</f>
        <v>137053</v>
      </c>
    </row>
    <row r="97" spans="1:2" x14ac:dyDescent="0.2">
      <c r="A97" t="s">
        <v>266</v>
      </c>
      <c r="B97">
        <f>[4]p60!B97</f>
        <v>0</v>
      </c>
    </row>
    <row r="98" spans="1:2" x14ac:dyDescent="0.2">
      <c r="A98" t="s">
        <v>267</v>
      </c>
      <c r="B98">
        <f>[4]p60!B98</f>
        <v>0</v>
      </c>
    </row>
    <row r="99" spans="1:2" x14ac:dyDescent="0.2">
      <c r="A99" t="s">
        <v>268</v>
      </c>
      <c r="B99">
        <f>[4]p60!B99</f>
        <v>0</v>
      </c>
    </row>
    <row r="100" spans="1:2" x14ac:dyDescent="0.2">
      <c r="A100" t="s">
        <v>269</v>
      </c>
      <c r="B100">
        <f>[4]p60!B100</f>
        <v>0</v>
      </c>
    </row>
    <row r="101" spans="1:2" x14ac:dyDescent="0.2">
      <c r="A101" t="s">
        <v>270</v>
      </c>
      <c r="B101">
        <f>[4]p60!B101</f>
        <v>0</v>
      </c>
    </row>
    <row r="102" spans="1:2" x14ac:dyDescent="0.2">
      <c r="A102" t="s">
        <v>271</v>
      </c>
      <c r="B102">
        <f>[4]p60!B102</f>
        <v>0</v>
      </c>
    </row>
    <row r="103" spans="1:2" x14ac:dyDescent="0.2">
      <c r="A103" t="s">
        <v>272</v>
      </c>
      <c r="B103">
        <f>[4]p60!B103</f>
        <v>281756000</v>
      </c>
    </row>
    <row r="104" spans="1:2" x14ac:dyDescent="0.2">
      <c r="A104" t="s">
        <v>273</v>
      </c>
      <c r="B104">
        <f>[4]p60!B104</f>
        <v>11498040</v>
      </c>
    </row>
    <row r="105" spans="1:2" x14ac:dyDescent="0.2">
      <c r="A105" t="s">
        <v>274</v>
      </c>
      <c r="B105">
        <f>[4]p60!B105</f>
        <v>7236560</v>
      </c>
    </row>
    <row r="106" spans="1:2" x14ac:dyDescent="0.2">
      <c r="A106" t="s">
        <v>275</v>
      </c>
      <c r="B106">
        <f>[4]p60!B106</f>
        <v>1478730</v>
      </c>
    </row>
    <row r="107" spans="1:2" x14ac:dyDescent="0.2">
      <c r="A107" t="s">
        <v>276</v>
      </c>
      <c r="B107">
        <f>[4]p60!B107</f>
        <v>2534992</v>
      </c>
    </row>
    <row r="108" spans="1:2" x14ac:dyDescent="0.2">
      <c r="A108" t="s">
        <v>277</v>
      </c>
      <c r="B108">
        <f>[4]p60!B108</f>
        <v>5893279</v>
      </c>
    </row>
    <row r="109" spans="1:2" x14ac:dyDescent="0.2">
      <c r="A109" t="s">
        <v>278</v>
      </c>
      <c r="B109">
        <f>[4]p60!B109</f>
        <v>1743.9815561799476</v>
      </c>
    </row>
    <row r="110" spans="1:2" x14ac:dyDescent="0.2">
      <c r="A110" t="s">
        <v>279</v>
      </c>
      <c r="B110">
        <f>[4]p60!B110</f>
        <v>263.39293243448145</v>
      </c>
    </row>
    <row r="111" spans="1:2" x14ac:dyDescent="0.2">
      <c r="A111" t="s">
        <v>280</v>
      </c>
      <c r="B111">
        <f>[4]p60!B111</f>
        <v>125.9542235018851</v>
      </c>
    </row>
    <row r="112" spans="1:2" x14ac:dyDescent="0.2">
      <c r="A112" t="s">
        <v>281</v>
      </c>
      <c r="B112">
        <f>[4]p60!B112</f>
        <v>13.384973807117387</v>
      </c>
    </row>
    <row r="113" spans="1:2" x14ac:dyDescent="0.2">
      <c r="A113" t="s">
        <v>282</v>
      </c>
      <c r="B113">
        <f>[4]p60!B113</f>
        <v>15.782282548690649</v>
      </c>
    </row>
    <row r="114" spans="1:2" x14ac:dyDescent="0.2">
      <c r="A114" t="s">
        <v>283</v>
      </c>
      <c r="B114">
        <f>[4]p60!B114</f>
        <v>19.977572846443859</v>
      </c>
    </row>
    <row r="115" spans="1:2" x14ac:dyDescent="0.2">
      <c r="A115" t="s">
        <v>284</v>
      </c>
      <c r="B115">
        <f>[4]p60!B115</f>
        <v>14000040</v>
      </c>
    </row>
    <row r="116" spans="1:2" x14ac:dyDescent="0.2">
      <c r="A116" t="s">
        <v>285</v>
      </c>
      <c r="B116">
        <f>[4]p60!B116</f>
        <v>600000</v>
      </c>
    </row>
    <row r="117" spans="1:2" x14ac:dyDescent="0.2">
      <c r="A117" t="s">
        <v>286</v>
      </c>
      <c r="B117">
        <f>[4]p60!B117</f>
        <v>600002</v>
      </c>
    </row>
    <row r="118" spans="1:2" x14ac:dyDescent="0.2">
      <c r="A118" t="s">
        <v>287</v>
      </c>
      <c r="B118">
        <f>[4]p60!B118</f>
        <v>150000.26999999999</v>
      </c>
    </row>
    <row r="119" spans="1:2" x14ac:dyDescent="0.2">
      <c r="A119" t="s">
        <v>288</v>
      </c>
      <c r="B119">
        <f>[4]p60!B119</f>
        <v>250000.24</v>
      </c>
    </row>
    <row r="120" spans="1:2" x14ac:dyDescent="0.2">
      <c r="A120" t="s">
        <v>289</v>
      </c>
      <c r="B120">
        <f>[4]p60!B120</f>
        <v>1000000</v>
      </c>
    </row>
    <row r="121" spans="1:2" x14ac:dyDescent="0.2">
      <c r="A121" t="s">
        <v>290</v>
      </c>
      <c r="B121">
        <f>[4]p60!B121</f>
        <v>25358040</v>
      </c>
    </row>
    <row r="122" spans="1:2" x14ac:dyDescent="0.2">
      <c r="A122" t="s">
        <v>291</v>
      </c>
      <c r="B122">
        <f>[4]p60!B122</f>
        <v>793364.76</v>
      </c>
    </row>
    <row r="123" spans="1:2" x14ac:dyDescent="0.2">
      <c r="A123" t="s">
        <v>292</v>
      </c>
      <c r="B123">
        <f>[4]p60!B123</f>
        <v>0</v>
      </c>
    </row>
    <row r="124" spans="1:2" x14ac:dyDescent="0.2">
      <c r="A124" t="s">
        <v>293</v>
      </c>
      <c r="B124">
        <f>[4]p60!B124</f>
        <v>170053.95</v>
      </c>
    </row>
    <row r="125" spans="1:2" x14ac:dyDescent="0.2">
      <c r="A125" t="s">
        <v>294</v>
      </c>
      <c r="B125">
        <f>[4]p60!B125</f>
        <v>291524.08</v>
      </c>
    </row>
    <row r="126" spans="1:2" x14ac:dyDescent="0.2">
      <c r="A126" t="s">
        <v>295</v>
      </c>
      <c r="B126">
        <f>[4]p60!B126</f>
        <v>338863.54250000004</v>
      </c>
    </row>
    <row r="127" spans="1:2" x14ac:dyDescent="0.2">
      <c r="A127" t="s">
        <v>296</v>
      </c>
      <c r="B127">
        <f>[4]p60!B127</f>
        <v>61966</v>
      </c>
    </row>
    <row r="128" spans="1:2" x14ac:dyDescent="0.2">
      <c r="A128" t="s">
        <v>297</v>
      </c>
      <c r="B128">
        <f>[4]p60!B128</f>
        <v>24067</v>
      </c>
    </row>
    <row r="129" spans="1:2" x14ac:dyDescent="0.2">
      <c r="A129" t="s">
        <v>298</v>
      </c>
      <c r="B129">
        <f>[4]p60!B129</f>
        <v>20592</v>
      </c>
    </row>
    <row r="130" spans="1:2" x14ac:dyDescent="0.2">
      <c r="A130" t="s">
        <v>299</v>
      </c>
      <c r="B130">
        <f>[4]p60!B130</f>
        <v>50195</v>
      </c>
    </row>
    <row r="131" spans="1:2" x14ac:dyDescent="0.2">
      <c r="A131" t="s">
        <v>300</v>
      </c>
      <c r="B131">
        <f>[4]p60!B131</f>
        <v>63228</v>
      </c>
    </row>
    <row r="132" spans="1:2" x14ac:dyDescent="0.2">
      <c r="A132" t="s">
        <v>301</v>
      </c>
      <c r="B132">
        <f>[4]p60!B132</f>
        <v>144663</v>
      </c>
    </row>
    <row r="133" spans="1:2" x14ac:dyDescent="0.2">
      <c r="A133" t="s">
        <v>302</v>
      </c>
      <c r="B133">
        <f>[4]p60!B133</f>
        <v>61966</v>
      </c>
    </row>
    <row r="134" spans="1:2" x14ac:dyDescent="0.2">
      <c r="A134" t="s">
        <v>303</v>
      </c>
      <c r="B134">
        <f>[4]p60!B134</f>
        <v>24067</v>
      </c>
    </row>
    <row r="135" spans="1:2" x14ac:dyDescent="0.2">
      <c r="A135" t="s">
        <v>304</v>
      </c>
      <c r="B135">
        <f>[4]p60!B135</f>
        <v>20592</v>
      </c>
    </row>
    <row r="136" spans="1:2" x14ac:dyDescent="0.2">
      <c r="A136" t="s">
        <v>305</v>
      </c>
      <c r="B136">
        <f>[4]p60!B136</f>
        <v>50195</v>
      </c>
    </row>
    <row r="137" spans="1:2" x14ac:dyDescent="0.2">
      <c r="A137" t="s">
        <v>306</v>
      </c>
      <c r="B137">
        <f>[4]p60!B137</f>
        <v>63228</v>
      </c>
    </row>
    <row r="138" spans="1:2" x14ac:dyDescent="0.2">
      <c r="A138" t="s">
        <v>307</v>
      </c>
      <c r="B138">
        <f>[4]p60!B138</f>
        <v>144663</v>
      </c>
    </row>
    <row r="139" spans="1:2" x14ac:dyDescent="0.2">
      <c r="A139" t="s">
        <v>308</v>
      </c>
      <c r="B139">
        <f>[4]p60!B139</f>
        <v>0</v>
      </c>
    </row>
    <row r="140" spans="1:2" x14ac:dyDescent="0.2">
      <c r="A140" t="s">
        <v>309</v>
      </c>
      <c r="B140">
        <f>[4]p60!B140</f>
        <v>0</v>
      </c>
    </row>
    <row r="141" spans="1:2" x14ac:dyDescent="0.2">
      <c r="A141" t="s">
        <v>310</v>
      </c>
      <c r="B141">
        <f>[4]p60!B141</f>
        <v>0</v>
      </c>
    </row>
    <row r="142" spans="1:2" x14ac:dyDescent="0.2">
      <c r="A142" t="s">
        <v>311</v>
      </c>
      <c r="B142">
        <f>[4]p60!B142</f>
        <v>0</v>
      </c>
    </row>
    <row r="143" spans="1:2" x14ac:dyDescent="0.2">
      <c r="A143" t="s">
        <v>312</v>
      </c>
      <c r="B143">
        <f>[4]p60!B143</f>
        <v>0</v>
      </c>
    </row>
    <row r="144" spans="1:2" x14ac:dyDescent="0.2">
      <c r="A144" t="s">
        <v>313</v>
      </c>
      <c r="B144">
        <f>[4]p60!B144</f>
        <v>0</v>
      </c>
    </row>
    <row r="145" spans="1:2" x14ac:dyDescent="0.2">
      <c r="A145" t="s">
        <v>314</v>
      </c>
      <c r="B145">
        <f>[4]p60!B145</f>
        <v>377992599.99999994</v>
      </c>
    </row>
    <row r="146" spans="1:2" x14ac:dyDescent="0.2">
      <c r="A146" t="s">
        <v>315</v>
      </c>
      <c r="B146">
        <f>[4]p60!B146</f>
        <v>10830150</v>
      </c>
    </row>
    <row r="147" spans="1:2" x14ac:dyDescent="0.2">
      <c r="A147" t="s">
        <v>316</v>
      </c>
      <c r="B147">
        <f>[4]p60!B147</f>
        <v>9266400</v>
      </c>
    </row>
    <row r="148" spans="1:2" x14ac:dyDescent="0.2">
      <c r="A148" t="s">
        <v>317</v>
      </c>
      <c r="B148">
        <f>[4]p60!B148</f>
        <v>2007800</v>
      </c>
    </row>
    <row r="149" spans="1:2" x14ac:dyDescent="0.2">
      <c r="A149" t="s">
        <v>318</v>
      </c>
      <c r="B149">
        <f>[4]p60!B149</f>
        <v>3477540</v>
      </c>
    </row>
    <row r="150" spans="1:2" x14ac:dyDescent="0.2">
      <c r="A150" t="s">
        <v>319</v>
      </c>
      <c r="B150">
        <f>[4]p60!B150</f>
        <v>8101128</v>
      </c>
    </row>
    <row r="151" spans="1:2" x14ac:dyDescent="0.2">
      <c r="A151" t="s">
        <v>320</v>
      </c>
      <c r="B151">
        <f>[4]p60!B151</f>
        <v>2561.208181217843</v>
      </c>
    </row>
    <row r="152" spans="1:2" x14ac:dyDescent="0.2">
      <c r="A152" t="s">
        <v>321</v>
      </c>
      <c r="B152">
        <f>[4]p60!B152</f>
        <v>356.58071910653774</v>
      </c>
    </row>
    <row r="153" spans="1:2" x14ac:dyDescent="0.2">
      <c r="A153" t="s">
        <v>322</v>
      </c>
      <c r="B153">
        <f>[4]p60!B153</f>
        <v>184.97614642128866</v>
      </c>
    </row>
    <row r="154" spans="1:2" x14ac:dyDescent="0.2">
      <c r="A154" t="s">
        <v>323</v>
      </c>
      <c r="B154">
        <f>[4]p60!B154</f>
        <v>18.865772015732833</v>
      </c>
    </row>
    <row r="155" spans="1:2" x14ac:dyDescent="0.2">
      <c r="A155" t="s">
        <v>324</v>
      </c>
      <c r="B155">
        <f>[4]p60!B155</f>
        <v>22.244716257356622</v>
      </c>
    </row>
    <row r="156" spans="1:2" x14ac:dyDescent="0.2">
      <c r="A156" t="s">
        <v>325</v>
      </c>
      <c r="B156">
        <f>[4]p60!B156</f>
        <v>27.857868680198258</v>
      </c>
    </row>
    <row r="157" spans="1:2" x14ac:dyDescent="0.2">
      <c r="A157" t="s">
        <v>326</v>
      </c>
      <c r="B157">
        <f>[4]p60!B157</f>
        <v>17000010</v>
      </c>
    </row>
    <row r="158" spans="1:2" x14ac:dyDescent="0.2">
      <c r="A158" t="s">
        <v>327</v>
      </c>
      <c r="B158">
        <f>[4]p60!B158</f>
        <v>800000</v>
      </c>
    </row>
    <row r="159" spans="1:2" x14ac:dyDescent="0.2">
      <c r="A159" t="s">
        <v>328</v>
      </c>
      <c r="B159">
        <f>[4]p60!B159</f>
        <v>800000.5</v>
      </c>
    </row>
    <row r="160" spans="1:2" x14ac:dyDescent="0.2">
      <c r="A160" t="s">
        <v>329</v>
      </c>
      <c r="B160">
        <f>[4]p60!B160</f>
        <v>199999.69</v>
      </c>
    </row>
    <row r="161" spans="1:2" x14ac:dyDescent="0.2">
      <c r="A161" t="s">
        <v>330</v>
      </c>
      <c r="B161">
        <f>[4]p60!B161</f>
        <v>350000.02</v>
      </c>
    </row>
    <row r="162" spans="1:2" x14ac:dyDescent="0.2">
      <c r="A162" t="s">
        <v>331</v>
      </c>
      <c r="B162">
        <f>[4]p60!B162</f>
        <v>1200000</v>
      </c>
    </row>
    <row r="163" spans="1:2" x14ac:dyDescent="0.2">
      <c r="A163" t="s">
        <v>332</v>
      </c>
      <c r="B163">
        <f>[4]p60!B163</f>
        <v>34019333.999999993</v>
      </c>
    </row>
    <row r="164" spans="1:2" x14ac:dyDescent="0.2">
      <c r="A164" t="s">
        <v>333</v>
      </c>
      <c r="B164">
        <f>[4]p60!B164</f>
        <v>0</v>
      </c>
    </row>
    <row r="165" spans="1:2" x14ac:dyDescent="0.2">
      <c r="A165" t="s">
        <v>334</v>
      </c>
      <c r="B165">
        <f>[4]p60!B165</f>
        <v>852508.8</v>
      </c>
    </row>
    <row r="166" spans="1:2" x14ac:dyDescent="0.2">
      <c r="A166" t="s">
        <v>335</v>
      </c>
      <c r="B166">
        <f>[4]p60!B166</f>
        <v>230897</v>
      </c>
    </row>
    <row r="167" spans="1:2" x14ac:dyDescent="0.2">
      <c r="A167" t="s">
        <v>336</v>
      </c>
      <c r="B167">
        <f>[4]p60!B167</f>
        <v>399917.1</v>
      </c>
    </row>
    <row r="168" spans="1:2" x14ac:dyDescent="0.2">
      <c r="A168" t="s">
        <v>337</v>
      </c>
      <c r="B168">
        <f>[4]p60!B168</f>
        <v>0</v>
      </c>
    </row>
    <row r="169" spans="1:2" x14ac:dyDescent="0.2">
      <c r="A169" t="s">
        <v>338</v>
      </c>
      <c r="B169">
        <f>[4]p60!B169</f>
        <v>3</v>
      </c>
    </row>
    <row r="170" spans="1:2" x14ac:dyDescent="0.2">
      <c r="A170" t="s">
        <v>339</v>
      </c>
      <c r="B170">
        <f>[4]p60!B170</f>
        <v>6</v>
      </c>
    </row>
    <row r="171" spans="1:2" x14ac:dyDescent="0.2">
      <c r="A171" t="s">
        <v>340</v>
      </c>
      <c r="B171">
        <f>[4]p60!B171</f>
        <v>391500</v>
      </c>
    </row>
    <row r="172" spans="1:2" x14ac:dyDescent="0.2">
      <c r="A172" t="s">
        <v>341</v>
      </c>
      <c r="B172">
        <f>[4]p60!B172</f>
        <v>9750083.6999999993</v>
      </c>
    </row>
    <row r="173" spans="1:2" x14ac:dyDescent="0.2">
      <c r="A173" t="s">
        <v>342</v>
      </c>
      <c r="B173">
        <f>[4]p60!B173</f>
        <v>36511432.649999999</v>
      </c>
    </row>
    <row r="174" spans="1:2" x14ac:dyDescent="0.2">
      <c r="A174" t="s">
        <v>343</v>
      </c>
      <c r="B174">
        <f>[4]p60!B174</f>
        <v>391500</v>
      </c>
    </row>
    <row r="175" spans="1:2" x14ac:dyDescent="0.2">
      <c r="A175" t="s">
        <v>344</v>
      </c>
      <c r="B175">
        <f>[4]p60!B175</f>
        <v>9750083.6999999993</v>
      </c>
    </row>
    <row r="176" spans="1:2" x14ac:dyDescent="0.2">
      <c r="A176" t="s">
        <v>345</v>
      </c>
      <c r="B176">
        <f>[4]p60!B176</f>
        <v>36511432.649999999</v>
      </c>
    </row>
    <row r="177" spans="1:2" x14ac:dyDescent="0.2">
      <c r="A177" t="s">
        <v>346</v>
      </c>
      <c r="B177">
        <f>[4]p60!B177</f>
        <v>386606</v>
      </c>
    </row>
    <row r="178" spans="1:2" x14ac:dyDescent="0.2">
      <c r="A178" t="s">
        <v>347</v>
      </c>
      <c r="B178">
        <f>[4]p60!B178</f>
        <v>9580049.0453846138</v>
      </c>
    </row>
    <row r="179" spans="1:2" x14ac:dyDescent="0.2">
      <c r="A179" t="s">
        <v>348</v>
      </c>
      <c r="B179">
        <f>[4]p60!B179</f>
        <v>35813755.949999996</v>
      </c>
    </row>
    <row r="180" spans="1:2" x14ac:dyDescent="0.2">
      <c r="A180" t="s">
        <v>349</v>
      </c>
      <c r="B180">
        <f>[4]p60!B180</f>
        <v>370198</v>
      </c>
    </row>
    <row r="181" spans="1:2" x14ac:dyDescent="0.2">
      <c r="A181" t="s">
        <v>350</v>
      </c>
      <c r="B181">
        <f>[4]p60!B181</f>
        <v>1954046</v>
      </c>
    </row>
    <row r="182" spans="1:2" x14ac:dyDescent="0.2">
      <c r="A182" t="s">
        <v>351</v>
      </c>
      <c r="B182">
        <f>[4]p60!B182</f>
        <v>7858641</v>
      </c>
    </row>
    <row r="183" spans="1:2" x14ac:dyDescent="0.2">
      <c r="A183" t="s">
        <v>352</v>
      </c>
      <c r="B183">
        <f>[4]p60!B183</f>
        <v>370198</v>
      </c>
    </row>
    <row r="184" spans="1:2" x14ac:dyDescent="0.2">
      <c r="A184" t="s">
        <v>353</v>
      </c>
      <c r="B184">
        <f>[4]p60!B184</f>
        <v>1954046</v>
      </c>
    </row>
    <row r="185" spans="1:2" x14ac:dyDescent="0.2">
      <c r="A185" t="s">
        <v>354</v>
      </c>
      <c r="B185">
        <f>[4]p60!B185</f>
        <v>7858641</v>
      </c>
    </row>
    <row r="186" spans="1:2" x14ac:dyDescent="0.2">
      <c r="A186" t="s">
        <v>355</v>
      </c>
      <c r="B186">
        <f>[4]p60!B186</f>
        <v>365571</v>
      </c>
    </row>
    <row r="187" spans="1:2" x14ac:dyDescent="0.2">
      <c r="A187" t="s">
        <v>356</v>
      </c>
      <c r="B187">
        <f>[4]p60!B187</f>
        <v>1944792</v>
      </c>
    </row>
    <row r="188" spans="1:2" x14ac:dyDescent="0.2">
      <c r="A188" t="s">
        <v>357</v>
      </c>
      <c r="B188">
        <f>[4]p60!B188</f>
        <v>7760669</v>
      </c>
    </row>
    <row r="189" spans="1:2" x14ac:dyDescent="0.2">
      <c r="A189" t="s">
        <v>358</v>
      </c>
      <c r="B189">
        <f>[4]p60!B189</f>
        <v>0</v>
      </c>
    </row>
    <row r="190" spans="1:2" x14ac:dyDescent="0.2">
      <c r="A190" t="s">
        <v>359</v>
      </c>
      <c r="B190">
        <f>[4]p60!B190</f>
        <v>0</v>
      </c>
    </row>
    <row r="191" spans="1:2" x14ac:dyDescent="0.2">
      <c r="A191" t="s">
        <v>360</v>
      </c>
      <c r="B191">
        <f>[4]p60!B191</f>
        <v>0</v>
      </c>
    </row>
    <row r="192" spans="1:2" x14ac:dyDescent="0.2">
      <c r="A192" t="s">
        <v>361</v>
      </c>
      <c r="B192">
        <f>[4]p60!B192</f>
        <v>173821</v>
      </c>
    </row>
    <row r="193" spans="1:2" x14ac:dyDescent="0.2">
      <c r="A193" t="s">
        <v>362</v>
      </c>
      <c r="B193">
        <f>[4]p60!B193</f>
        <v>20539525.5</v>
      </c>
    </row>
    <row r="194" spans="1:2" x14ac:dyDescent="0.2">
      <c r="A194" t="s">
        <v>363</v>
      </c>
      <c r="B194">
        <f>[4]p60!B194</f>
        <v>118.16479272030652</v>
      </c>
    </row>
    <row r="195" spans="1:2" x14ac:dyDescent="0.2">
      <c r="A195" t="s">
        <v>364</v>
      </c>
      <c r="B195">
        <f>[4]p60!B195</f>
        <v>0</v>
      </c>
    </row>
    <row r="196" spans="1:2" x14ac:dyDescent="0.2">
      <c r="A196" t="s">
        <v>365</v>
      </c>
      <c r="B196">
        <f>[4]p60!B196</f>
        <v>0</v>
      </c>
    </row>
    <row r="197" spans="1:2" x14ac:dyDescent="0.2">
      <c r="A197" t="s">
        <v>366</v>
      </c>
      <c r="B197">
        <f>[4]p60!B197</f>
        <v>0</v>
      </c>
    </row>
    <row r="198" spans="1:2" x14ac:dyDescent="0.2">
      <c r="A198" t="s">
        <v>367</v>
      </c>
      <c r="B198">
        <f>[4]p60!B198</f>
        <v>0</v>
      </c>
    </row>
    <row r="199" spans="1:2" x14ac:dyDescent="0.2">
      <c r="A199" t="s">
        <v>368</v>
      </c>
      <c r="B199">
        <f>[4]p60!B199</f>
        <v>0</v>
      </c>
    </row>
    <row r="200" spans="1:2" x14ac:dyDescent="0.2">
      <c r="A200" t="s">
        <v>369</v>
      </c>
      <c r="B200">
        <f>[4]p60!B200</f>
        <v>0</v>
      </c>
    </row>
    <row r="201" spans="1:2" x14ac:dyDescent="0.2">
      <c r="A201" t="s">
        <v>370</v>
      </c>
      <c r="B201">
        <f>[4]p60!B201</f>
        <v>55113</v>
      </c>
    </row>
    <row r="202" spans="1:2" x14ac:dyDescent="0.2">
      <c r="A202" t="s">
        <v>371</v>
      </c>
      <c r="B202">
        <f>[4]p60!B202</f>
        <v>1460858</v>
      </c>
    </row>
    <row r="203" spans="1:2" x14ac:dyDescent="0.2">
      <c r="A203" t="s">
        <v>372</v>
      </c>
      <c r="B203">
        <f>[4]p60!B203</f>
        <v>26.506591067482805</v>
      </c>
    </row>
    <row r="204" spans="1:2" x14ac:dyDescent="0.2">
      <c r="A204" t="s">
        <v>373</v>
      </c>
      <c r="B204">
        <f>[4]p60!B204</f>
        <v>0</v>
      </c>
    </row>
    <row r="205" spans="1:2" x14ac:dyDescent="0.2">
      <c r="A205" t="s">
        <v>374</v>
      </c>
      <c r="B205">
        <f>[4]p60!B205</f>
        <v>0</v>
      </c>
    </row>
    <row r="206" spans="1:2" x14ac:dyDescent="0.2">
      <c r="A206" t="s">
        <v>375</v>
      </c>
      <c r="B206">
        <f>[4]p60!B206</f>
        <v>0</v>
      </c>
    </row>
    <row r="207" spans="1:2" x14ac:dyDescent="0.2">
      <c r="A207" t="s">
        <v>376</v>
      </c>
      <c r="B207">
        <f>[4]p60!B207</f>
        <v>188917</v>
      </c>
    </row>
    <row r="208" spans="1:2" x14ac:dyDescent="0.2">
      <c r="A208" t="s">
        <v>377</v>
      </c>
      <c r="B208">
        <f>[4]p60!B208</f>
        <v>352645</v>
      </c>
    </row>
    <row r="209" spans="1:2" x14ac:dyDescent="0.2">
      <c r="A209" t="s">
        <v>378</v>
      </c>
      <c r="B209">
        <f>[4]p60!B209</f>
        <v>0</v>
      </c>
    </row>
    <row r="210" spans="1:2" x14ac:dyDescent="0.2">
      <c r="A210" t="s">
        <v>379</v>
      </c>
      <c r="B210">
        <f>[4]p60!B210</f>
        <v>0</v>
      </c>
    </row>
    <row r="211" spans="1:2" x14ac:dyDescent="0.2">
      <c r="A211" t="s">
        <v>380</v>
      </c>
      <c r="B211">
        <f>[4]p60!B211</f>
        <v>703248.3</v>
      </c>
    </row>
    <row r="212" spans="1:2" x14ac:dyDescent="0.2">
      <c r="A212" t="s">
        <v>381</v>
      </c>
      <c r="B212">
        <f>[4]p60!B212</f>
        <v>1196476</v>
      </c>
    </row>
    <row r="213" spans="1:2" x14ac:dyDescent="0.2">
      <c r="A213" t="s">
        <v>382</v>
      </c>
      <c r="B213">
        <f>[4]p60!B213</f>
        <v>38422829.88622991</v>
      </c>
    </row>
    <row r="214" spans="1:2" x14ac:dyDescent="0.2">
      <c r="A214" t="s">
        <v>137</v>
      </c>
      <c r="B214">
        <f>[4]p60!B214</f>
        <v>158900</v>
      </c>
    </row>
    <row r="215" spans="1:2" x14ac:dyDescent="0.2">
      <c r="A215" t="s">
        <v>383</v>
      </c>
      <c r="B215">
        <f>[4]p60!B215</f>
        <v>0</v>
      </c>
    </row>
    <row r="216" spans="1:2" x14ac:dyDescent="0.2">
      <c r="A216" t="s">
        <v>384</v>
      </c>
      <c r="B216">
        <f>[4]p60!B216</f>
        <v>38581729.88622991</v>
      </c>
    </row>
    <row r="217" spans="1:2" x14ac:dyDescent="0.2">
      <c r="A217" t="s">
        <v>385</v>
      </c>
      <c r="B217">
        <f>[4]p60!B217</f>
        <v>16223607</v>
      </c>
    </row>
    <row r="218" spans="1:2" x14ac:dyDescent="0.2">
      <c r="A218" t="s">
        <v>386</v>
      </c>
      <c r="B218">
        <f>[4]p60!B218</f>
        <v>1244810.3</v>
      </c>
    </row>
    <row r="219" spans="1:2" x14ac:dyDescent="0.2">
      <c r="A219" t="s">
        <v>387</v>
      </c>
      <c r="B219">
        <f>[4]p60!B219</f>
        <v>4151087</v>
      </c>
    </row>
    <row r="220" spans="1:2" x14ac:dyDescent="0.2">
      <c r="A220" t="s">
        <v>388</v>
      </c>
      <c r="B220">
        <f>[4]p60!B220</f>
        <v>502755</v>
      </c>
    </row>
    <row r="221" spans="1:2" x14ac:dyDescent="0.2">
      <c r="A221" t="s">
        <v>145</v>
      </c>
      <c r="B221">
        <f>[4]p60!B221</f>
        <v>4800000</v>
      </c>
    </row>
    <row r="222" spans="1:2" x14ac:dyDescent="0.2">
      <c r="A222" t="s">
        <v>146</v>
      </c>
      <c r="B222">
        <f>[4]p60!B222</f>
        <v>1109815</v>
      </c>
    </row>
    <row r="223" spans="1:2" x14ac:dyDescent="0.2">
      <c r="A223" t="s">
        <v>389</v>
      </c>
      <c r="B223">
        <f>[4]p60!B223</f>
        <v>170850</v>
      </c>
    </row>
    <row r="224" spans="1:2" x14ac:dyDescent="0.2">
      <c r="A224" t="s">
        <v>390</v>
      </c>
      <c r="B224">
        <f>[4]p60!B224</f>
        <v>0</v>
      </c>
    </row>
    <row r="225" spans="1:2" x14ac:dyDescent="0.2">
      <c r="A225" t="s">
        <v>391</v>
      </c>
      <c r="B225">
        <f>[4]p60!B225</f>
        <v>0</v>
      </c>
    </row>
    <row r="226" spans="1:2" x14ac:dyDescent="0.2">
      <c r="A226" t="s">
        <v>392</v>
      </c>
      <c r="B226">
        <f>[4]p60!B226</f>
        <v>2700000</v>
      </c>
    </row>
    <row r="227" spans="1:2" x14ac:dyDescent="0.2">
      <c r="A227" t="s">
        <v>152</v>
      </c>
      <c r="B227">
        <f>[4]p60!B227</f>
        <v>160000</v>
      </c>
    </row>
    <row r="228" spans="1:2" x14ac:dyDescent="0.2">
      <c r="A228" t="s">
        <v>393</v>
      </c>
      <c r="B228">
        <f>[4]p60!B228</f>
        <v>0</v>
      </c>
    </row>
    <row r="229" spans="1:2" x14ac:dyDescent="0.2">
      <c r="A229" t="s">
        <v>394</v>
      </c>
      <c r="B229">
        <f>[4]p60!B229</f>
        <v>267052</v>
      </c>
    </row>
    <row r="230" spans="1:2" x14ac:dyDescent="0.2">
      <c r="A230" t="s">
        <v>395</v>
      </c>
      <c r="B230">
        <f>[4]p60!B230</f>
        <v>2665425.2181063434</v>
      </c>
    </row>
    <row r="231" spans="1:2" x14ac:dyDescent="0.2">
      <c r="A231" t="s">
        <v>396</v>
      </c>
      <c r="B231">
        <f>[4]p60!B231</f>
        <v>33995401.518106341</v>
      </c>
    </row>
    <row r="232" spans="1:2" x14ac:dyDescent="0.2">
      <c r="A232" t="s">
        <v>397</v>
      </c>
      <c r="B232">
        <f>[4]p60!B232</f>
        <v>4586328.3681235686</v>
      </c>
    </row>
    <row r="233" spans="1:2" x14ac:dyDescent="0.2">
      <c r="A233" t="s">
        <v>398</v>
      </c>
      <c r="B233">
        <f>[4]p60!B233</f>
        <v>1559352</v>
      </c>
    </row>
    <row r="234" spans="1:2" x14ac:dyDescent="0.2">
      <c r="A234" t="s">
        <v>243</v>
      </c>
      <c r="B234">
        <f>[4]p60!B234</f>
        <v>3026976.3681235686</v>
      </c>
    </row>
    <row r="235" spans="1:2" x14ac:dyDescent="0.2">
      <c r="A235" t="s">
        <v>399</v>
      </c>
      <c r="B235">
        <f>[4]p60!B235</f>
        <v>6250000</v>
      </c>
    </row>
    <row r="236" spans="1:2" x14ac:dyDescent="0.2">
      <c r="A236" t="s">
        <v>400</v>
      </c>
      <c r="B236">
        <f>[4]p60!B236</f>
        <v>11666666.666666668</v>
      </c>
    </row>
    <row r="237" spans="1:2" x14ac:dyDescent="0.2">
      <c r="A237" t="s">
        <v>401</v>
      </c>
      <c r="B237">
        <f>[4]p60!B237</f>
        <v>10000000</v>
      </c>
    </row>
    <row r="238" spans="1:2" x14ac:dyDescent="0.2">
      <c r="A238" t="s">
        <v>402</v>
      </c>
      <c r="B238">
        <f>[4]p60!B238</f>
        <v>400</v>
      </c>
    </row>
    <row r="239" spans="1:2" x14ac:dyDescent="0.2">
      <c r="A239" t="s">
        <v>403</v>
      </c>
      <c r="B239">
        <f>[4]p60!B239</f>
        <v>300</v>
      </c>
    </row>
    <row r="240" spans="1:2" x14ac:dyDescent="0.2">
      <c r="A240" t="s">
        <v>404</v>
      </c>
      <c r="B240">
        <f>[4]p60!B240</f>
        <v>1000</v>
      </c>
    </row>
    <row r="241" spans="1:2" x14ac:dyDescent="0.2">
      <c r="A241" t="s">
        <v>405</v>
      </c>
      <c r="B241">
        <f>[4]p60!B241</f>
        <v>1.4</v>
      </c>
    </row>
    <row r="242" spans="1:2" x14ac:dyDescent="0.2">
      <c r="A242" t="s">
        <v>406</v>
      </c>
      <c r="B242">
        <f>[4]p60!B242</f>
        <v>3.8</v>
      </c>
    </row>
    <row r="243" spans="1:2" x14ac:dyDescent="0.2">
      <c r="A243" t="s">
        <v>407</v>
      </c>
      <c r="B243">
        <f>[4]p60!B243</f>
        <v>32202038</v>
      </c>
    </row>
    <row r="244" spans="1:2" x14ac:dyDescent="0.2">
      <c r="A244" t="s">
        <v>408</v>
      </c>
      <c r="B244">
        <f>[4]p60!B244</f>
        <v>1886572</v>
      </c>
    </row>
    <row r="245" spans="1:2" x14ac:dyDescent="0.2">
      <c r="A245" t="s">
        <v>409</v>
      </c>
      <c r="B245">
        <f>[4]p60!B245</f>
        <v>40000</v>
      </c>
    </row>
    <row r="246" spans="1:2" x14ac:dyDescent="0.2">
      <c r="A246" t="s">
        <v>410</v>
      </c>
      <c r="B246">
        <f>[4]p60!B246</f>
        <v>0</v>
      </c>
    </row>
    <row r="247" spans="1:2" x14ac:dyDescent="0.2">
      <c r="A247" t="s">
        <v>411</v>
      </c>
      <c r="B247">
        <f>[4]p60!B247</f>
        <v>7</v>
      </c>
    </row>
    <row r="248" spans="1:2" x14ac:dyDescent="0.2">
      <c r="A248" t="s">
        <v>412</v>
      </c>
      <c r="B248">
        <f>[4]p60!B248</f>
        <v>7</v>
      </c>
    </row>
    <row r="249" spans="1:2" x14ac:dyDescent="0.2">
      <c r="A249" t="s">
        <v>413</v>
      </c>
      <c r="B249">
        <f>[4]p60!B249</f>
        <v>0</v>
      </c>
    </row>
    <row r="250" spans="1:2" x14ac:dyDescent="0.2">
      <c r="A250" t="s">
        <v>414</v>
      </c>
      <c r="B250">
        <f>[4]p60!B250</f>
        <v>0</v>
      </c>
    </row>
    <row r="251" spans="1:2" x14ac:dyDescent="0.2">
      <c r="A251" t="s">
        <v>415</v>
      </c>
      <c r="B251">
        <f>[4]p60!B251</f>
        <v>0</v>
      </c>
    </row>
    <row r="252" spans="1:2" x14ac:dyDescent="0.2">
      <c r="A252" t="s">
        <v>416</v>
      </c>
      <c r="B252">
        <f>[4]p60!B252</f>
        <v>0</v>
      </c>
    </row>
    <row r="253" spans="1:2" x14ac:dyDescent="0.2">
      <c r="A253" t="s">
        <v>417</v>
      </c>
      <c r="B253">
        <f>[4]p60!B253</f>
        <v>0</v>
      </c>
    </row>
    <row r="254" spans="1:2" x14ac:dyDescent="0.2">
      <c r="A254" t="s">
        <v>418</v>
      </c>
      <c r="B254">
        <f>[4]p60!B254</f>
        <v>0</v>
      </c>
    </row>
    <row r="255" spans="1:2" x14ac:dyDescent="0.2">
      <c r="A255" t="s">
        <v>419</v>
      </c>
      <c r="B255">
        <f>[4]p60!B255</f>
        <v>0</v>
      </c>
    </row>
    <row r="256" spans="1:2" x14ac:dyDescent="0.2">
      <c r="A256" t="s">
        <v>420</v>
      </c>
      <c r="B256">
        <f>[4]p60!B256</f>
        <v>0</v>
      </c>
    </row>
    <row r="257" spans="1:2" x14ac:dyDescent="0.2">
      <c r="A257" t="s">
        <v>421</v>
      </c>
      <c r="B257">
        <f>[4]p60!B257</f>
        <v>0</v>
      </c>
    </row>
    <row r="258" spans="1:2" x14ac:dyDescent="0.2">
      <c r="A258" t="s">
        <v>422</v>
      </c>
      <c r="B258">
        <f>[4]p60!B258</f>
        <v>0</v>
      </c>
    </row>
    <row r="259" spans="1:2" x14ac:dyDescent="0.2">
      <c r="A259" t="s">
        <v>423</v>
      </c>
      <c r="B259">
        <f>[4]p60!B259</f>
        <v>5</v>
      </c>
    </row>
    <row r="260" spans="1:2" x14ac:dyDescent="0.2">
      <c r="A260" t="s">
        <v>1065</v>
      </c>
      <c r="B260">
        <f>[4]p60!B260</f>
        <v>14.251741068923677</v>
      </c>
    </row>
    <row r="261" spans="1:2" x14ac:dyDescent="0.2">
      <c r="A261" t="s">
        <v>1066</v>
      </c>
      <c r="B261">
        <f>[4]p60!B261</f>
        <v>21.228896712266565</v>
      </c>
    </row>
    <row r="262" spans="1:2" x14ac:dyDescent="0.2">
      <c r="A262" t="s">
        <v>227</v>
      </c>
      <c r="B262">
        <f>[4]p60!B262</f>
        <v>90</v>
      </c>
    </row>
    <row r="263" spans="1:2" x14ac:dyDescent="0.2">
      <c r="A263" t="s">
        <v>228</v>
      </c>
      <c r="B263">
        <f>[4]p60!B263</f>
        <v>91</v>
      </c>
    </row>
    <row r="264" spans="1:2" x14ac:dyDescent="0.2">
      <c r="A264" t="s">
        <v>346</v>
      </c>
      <c r="B264">
        <f>[4]p60!B264</f>
        <v>386606</v>
      </c>
    </row>
    <row r="265" spans="1:2" x14ac:dyDescent="0.2">
      <c r="A265" t="s">
        <v>355</v>
      </c>
      <c r="B265">
        <f>[4]p60!B265</f>
        <v>365571</v>
      </c>
    </row>
    <row r="266" spans="1:2" x14ac:dyDescent="0.2">
      <c r="A266" t="s">
        <v>338</v>
      </c>
      <c r="B266">
        <f>[4]p60!B266</f>
        <v>3</v>
      </c>
    </row>
    <row r="267" spans="1:2" x14ac:dyDescent="0.2">
      <c r="A267" t="s">
        <v>339</v>
      </c>
      <c r="B267">
        <f>[4]p60!B267</f>
        <v>6</v>
      </c>
    </row>
    <row r="268" spans="1:2" x14ac:dyDescent="0.2">
      <c r="A268" t="s">
        <v>1067</v>
      </c>
      <c r="B268">
        <f>[4]p60!B268</f>
        <v>927854.4</v>
      </c>
    </row>
    <row r="269" spans="1:2" x14ac:dyDescent="0.2">
      <c r="A269" t="s">
        <v>1068</v>
      </c>
      <c r="B269">
        <f>[4]p60!B269</f>
        <v>1096713</v>
      </c>
    </row>
    <row r="270" spans="1:2" x14ac:dyDescent="0.2">
      <c r="A270" t="s">
        <v>1069</v>
      </c>
      <c r="B270">
        <f>[4]p60!B270</f>
        <v>3061138.0080527579</v>
      </c>
    </row>
    <row r="271" spans="1:2" x14ac:dyDescent="0.2">
      <c r="A271" t="s">
        <v>1070</v>
      </c>
      <c r="B271">
        <f>[4]p60!B271</f>
        <v>0.62831366253697274</v>
      </c>
    </row>
    <row r="272" spans="1:2" x14ac:dyDescent="0.2">
      <c r="A272" t="s">
        <v>1071</v>
      </c>
      <c r="B272">
        <f>[4]p60!B272</f>
        <v>0.6695878204152278</v>
      </c>
    </row>
    <row r="273" spans="1:2" x14ac:dyDescent="0.2">
      <c r="A273" t="s">
        <v>1072</v>
      </c>
      <c r="B273">
        <f>[4]p60!B273</f>
        <v>0.65934001340364568</v>
      </c>
    </row>
    <row r="274" spans="1:2" x14ac:dyDescent="0.2">
      <c r="A274" t="s">
        <v>1073</v>
      </c>
      <c r="B274">
        <f>[4]p60!B274</f>
        <v>0.60424822127888211</v>
      </c>
    </row>
    <row r="275" spans="1:2" x14ac:dyDescent="0.2">
      <c r="A275" t="s">
        <v>1087</v>
      </c>
      <c r="B275">
        <f>[4]p60!B275</f>
        <v>0.65934001340364568</v>
      </c>
    </row>
    <row r="276" spans="1:2" x14ac:dyDescent="0.2">
      <c r="A276" t="s">
        <v>1088</v>
      </c>
      <c r="B276">
        <f>[4]p60!B276</f>
        <v>0.60424822127888211</v>
      </c>
    </row>
    <row r="277" spans="1:2" x14ac:dyDescent="0.2">
      <c r="A277" t="s">
        <v>1091</v>
      </c>
      <c r="B277">
        <f>[4]p60!B277</f>
        <v>4337658.3681235686</v>
      </c>
    </row>
    <row r="278" spans="1:2" x14ac:dyDescent="0.2">
      <c r="A278" t="s">
        <v>1092</v>
      </c>
      <c r="B278">
        <f>[4]p60!B278</f>
        <v>1.8828290295227987</v>
      </c>
    </row>
    <row r="279" spans="1:2" x14ac:dyDescent="0.2">
      <c r="A279" t="s">
        <v>1093</v>
      </c>
      <c r="B279">
        <f>[4]p60!B279</f>
        <v>0.65311852012065652</v>
      </c>
    </row>
    <row r="280" spans="1:2" x14ac:dyDescent="0.2">
      <c r="A280" t="s">
        <v>1094</v>
      </c>
      <c r="B280">
        <f>[4]p60!B280</f>
        <v>0.34688147987934348</v>
      </c>
    </row>
    <row r="281" spans="1:2" x14ac:dyDescent="0.2">
      <c r="A281" t="s">
        <v>1099</v>
      </c>
      <c r="B281">
        <f>[4]p60!B281</f>
        <v>0.10032000000000001</v>
      </c>
    </row>
    <row r="282" spans="1:2" x14ac:dyDescent="0.2">
      <c r="A282" t="s">
        <v>1100</v>
      </c>
      <c r="B282">
        <f>[4]p60!B282</f>
        <v>0.12824243544284197</v>
      </c>
    </row>
    <row r="283" spans="1:2" x14ac:dyDescent="0.2">
      <c r="A283" t="s">
        <v>1095</v>
      </c>
      <c r="B283">
        <f>[4]p60!B283</f>
        <v>30315466</v>
      </c>
    </row>
    <row r="284" spans="1:2" x14ac:dyDescent="0.2">
      <c r="A284" t="s">
        <v>1096</v>
      </c>
      <c r="B284">
        <f>[4]p60!B284</f>
        <v>16101019.01163242</v>
      </c>
    </row>
    <row r="285" spans="1:2" x14ac:dyDescent="0.2">
      <c r="A285" t="s">
        <v>1097</v>
      </c>
      <c r="B285">
        <f>[4]p60!B285</f>
        <v>1276520.3600708104</v>
      </c>
    </row>
    <row r="286" spans="1:2" x14ac:dyDescent="0.2">
      <c r="A286" t="s">
        <v>1101</v>
      </c>
      <c r="B286">
        <f>[4]p60!B286</f>
        <v>3000000</v>
      </c>
    </row>
    <row r="287" spans="1:2" x14ac:dyDescent="0.2">
      <c r="A287" t="s">
        <v>1102</v>
      </c>
      <c r="B287">
        <f>[4]p60!B287</f>
        <v>0</v>
      </c>
    </row>
    <row r="288" spans="1:2" x14ac:dyDescent="0.2">
      <c r="A288" t="s">
        <v>1103</v>
      </c>
      <c r="B288">
        <f>[4]p60!B288</f>
        <v>0</v>
      </c>
    </row>
    <row r="289" spans="1:2" x14ac:dyDescent="0.2">
      <c r="A289" t="s">
        <v>1069</v>
      </c>
      <c r="B289">
        <f>[4]p60!B289</f>
        <v>3061138.0080527579</v>
      </c>
    </row>
    <row r="290" spans="1:2" x14ac:dyDescent="0.2">
      <c r="A290" t="s">
        <v>508</v>
      </c>
      <c r="B290">
        <f>[4]p60!B290</f>
        <v>0.11000577572824846</v>
      </c>
    </row>
    <row r="291" spans="1:2" x14ac:dyDescent="0.2">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2">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2">
      <c r="A5" t="s">
        <v>183</v>
      </c>
      <c r="B5">
        <f>[4]p61!B5</f>
        <v>0</v>
      </c>
      <c r="C5">
        <f>[4]p61!C5</f>
        <v>0</v>
      </c>
      <c r="D5">
        <f>[4]p61!D5</f>
        <v>109662</v>
      </c>
      <c r="E5">
        <f>[4]p61!E5</f>
        <v>0</v>
      </c>
      <c r="F5">
        <f>[4]p61!F5</f>
        <v>0</v>
      </c>
      <c r="G5">
        <f>[4]p61!G5</f>
        <v>0</v>
      </c>
      <c r="H5">
        <f>[4]p61!H5</f>
        <v>0</v>
      </c>
      <c r="I5">
        <f>[4]p61!I5</f>
        <v>0</v>
      </c>
      <c r="J5">
        <f>[4]p61!J5</f>
        <v>0</v>
      </c>
      <c r="K5">
        <f>[4]p61!K5</f>
        <v>0</v>
      </c>
    </row>
    <row r="6" spans="1:11" x14ac:dyDescent="0.2">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2">
      <c r="A7" t="s">
        <v>185</v>
      </c>
      <c r="B7">
        <f>[4]p61!B7</f>
        <v>0</v>
      </c>
      <c r="C7">
        <f>[4]p61!C7</f>
        <v>0</v>
      </c>
      <c r="D7">
        <f>[4]p61!D7</f>
        <v>1742937</v>
      </c>
      <c r="E7">
        <f>[4]p61!E7</f>
        <v>0</v>
      </c>
      <c r="F7">
        <f>[4]p61!F7</f>
        <v>0</v>
      </c>
      <c r="G7">
        <f>[4]p61!G7</f>
        <v>0</v>
      </c>
      <c r="H7">
        <f>[4]p61!H7</f>
        <v>0</v>
      </c>
      <c r="I7">
        <f>[4]p61!I7</f>
        <v>0</v>
      </c>
      <c r="J7">
        <f>[4]p61!J7</f>
        <v>0</v>
      </c>
      <c r="K7">
        <f>[4]p61!K7</f>
        <v>0</v>
      </c>
    </row>
    <row r="8" spans="1:11" x14ac:dyDescent="0.2">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2">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2">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2">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2">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2">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2">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2">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2">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2">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2">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2">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2">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2">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2">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2">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2">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2">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2">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2">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2">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2">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2">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2">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2">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2">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2">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2">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2">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2">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2">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2">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2">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2">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5" thickBot="1" x14ac:dyDescent="0.25">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x14ac:dyDescent="0.2">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2">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x14ac:dyDescent="0.2">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x14ac:dyDescent="0.2">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x14ac:dyDescent="0.2">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x14ac:dyDescent="0.2">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x14ac:dyDescent="0.2">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x14ac:dyDescent="0.2">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2">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2">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2">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2">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2">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2">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2">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2">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2">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2">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2">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2">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2">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2">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2">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2">
      <c r="A75" t="s">
        <v>436</v>
      </c>
      <c r="B75">
        <f>[4]p61!B75</f>
        <v>0</v>
      </c>
      <c r="C75">
        <f>[4]p61!C75</f>
        <v>5</v>
      </c>
      <c r="D75">
        <f>[4]p61!D75</f>
        <v>0</v>
      </c>
      <c r="E75">
        <f>[4]p61!E75</f>
        <v>5</v>
      </c>
      <c r="F75">
        <f>[4]p61!F75</f>
        <v>0</v>
      </c>
      <c r="G75">
        <f>[4]p61!G75</f>
        <v>0</v>
      </c>
      <c r="H75">
        <f>[4]p61!H75</f>
        <v>0</v>
      </c>
      <c r="I75">
        <f>[4]p61!I75</f>
        <v>0</v>
      </c>
      <c r="J75">
        <f>[4]p61!J75</f>
        <v>0</v>
      </c>
      <c r="K75">
        <f>[4]p61!K75</f>
        <v>0</v>
      </c>
    </row>
    <row r="76" spans="1:13" x14ac:dyDescent="0.2">
      <c r="A76" t="s">
        <v>437</v>
      </c>
      <c r="B76">
        <f>[4]p61!B76</f>
        <v>0</v>
      </c>
      <c r="C76">
        <f>[4]p61!C76</f>
        <v>0</v>
      </c>
      <c r="D76">
        <f>[4]p61!D76</f>
        <v>0</v>
      </c>
      <c r="E76">
        <f>[4]p61!E76</f>
        <v>0</v>
      </c>
      <c r="F76">
        <f>[4]p61!F76</f>
        <v>0</v>
      </c>
      <c r="G76">
        <f>[4]p61!G76</f>
        <v>0</v>
      </c>
      <c r="H76">
        <f>[4]p61!H76</f>
        <v>0</v>
      </c>
      <c r="I76">
        <f>[4]p61!I76</f>
        <v>0</v>
      </c>
      <c r="J76">
        <f>[4]p61!J76</f>
        <v>0</v>
      </c>
      <c r="K76">
        <f>[4]p61!K76</f>
        <v>0</v>
      </c>
    </row>
    <row r="77" spans="1:13" ht="13.5" thickBot="1" x14ac:dyDescent="0.25">
      <c r="A77" s="325" t="s">
        <v>438</v>
      </c>
      <c r="B77" s="325">
        <f>[4]p61!B77</f>
        <v>0</v>
      </c>
      <c r="C77" s="325">
        <f>[4]p61!C77</f>
        <v>370000</v>
      </c>
      <c r="D77" s="325">
        <f>[4]p61!D77</f>
        <v>0</v>
      </c>
      <c r="E77" s="325">
        <f>[4]p61!E77</f>
        <v>365570</v>
      </c>
      <c r="F77" s="325">
        <f>[4]p61!F77</f>
        <v>0</v>
      </c>
      <c r="G77" s="325">
        <f>[4]p61!G77</f>
        <v>0</v>
      </c>
      <c r="H77" s="325">
        <f>[4]p61!H77</f>
        <v>0</v>
      </c>
      <c r="I77" s="325">
        <f>[4]p61!I77</f>
        <v>0</v>
      </c>
      <c r="J77" s="325">
        <f>[4]p61!J77</f>
        <v>0</v>
      </c>
      <c r="K77" s="325">
        <f>[4]p61!K77</f>
        <v>0</v>
      </c>
      <c r="L77" s="325"/>
      <c r="M77" s="325"/>
    </row>
    <row r="78" spans="1:13" x14ac:dyDescent="0.2">
      <c r="A78" t="s">
        <v>247</v>
      </c>
      <c r="B78">
        <f>[4]p61!B78</f>
        <v>1</v>
      </c>
    </row>
    <row r="79" spans="1:13" x14ac:dyDescent="0.2">
      <c r="A79" t="s">
        <v>248</v>
      </c>
      <c r="B79">
        <f>[4]p61!B79</f>
        <v>40000</v>
      </c>
    </row>
    <row r="80" spans="1:13" x14ac:dyDescent="0.2">
      <c r="A80" t="s">
        <v>249</v>
      </c>
      <c r="B80">
        <f>[4]p61!B80</f>
        <v>40000</v>
      </c>
    </row>
    <row r="81" spans="1:2" x14ac:dyDescent="0.2">
      <c r="A81" t="s">
        <v>250</v>
      </c>
      <c r="B81">
        <f>[4]p61!B81</f>
        <v>20</v>
      </c>
    </row>
    <row r="82" spans="1:2" x14ac:dyDescent="0.2">
      <c r="A82" t="s">
        <v>251</v>
      </c>
      <c r="B82">
        <f>[4]p61!B82</f>
        <v>40000</v>
      </c>
    </row>
    <row r="83" spans="1:2" x14ac:dyDescent="0.2">
      <c r="A83" t="s">
        <v>252</v>
      </c>
      <c r="B83">
        <f>[4]p61!B83</f>
        <v>800000</v>
      </c>
    </row>
    <row r="84" spans="1:2" x14ac:dyDescent="0.2">
      <c r="A84" t="s">
        <v>253</v>
      </c>
      <c r="B84">
        <f>[4]p61!B84</f>
        <v>18.179198880047156</v>
      </c>
    </row>
    <row r="85" spans="1:2" x14ac:dyDescent="0.2">
      <c r="A85" t="s">
        <v>254</v>
      </c>
      <c r="B85">
        <f>[4]p61!B85</f>
        <v>66607</v>
      </c>
    </row>
    <row r="86" spans="1:2" x14ac:dyDescent="0.2">
      <c r="A86" t="s">
        <v>255</v>
      </c>
      <c r="B86">
        <f>[4]p61!B86</f>
        <v>31181</v>
      </c>
    </row>
    <row r="87" spans="1:2" x14ac:dyDescent="0.2">
      <c r="A87" t="s">
        <v>256</v>
      </c>
      <c r="B87">
        <f>[4]p61!B87</f>
        <v>21368</v>
      </c>
    </row>
    <row r="88" spans="1:2" x14ac:dyDescent="0.2">
      <c r="A88" t="s">
        <v>257</v>
      </c>
      <c r="B88">
        <f>[4]p61!B88</f>
        <v>48072</v>
      </c>
    </row>
    <row r="89" spans="1:2" x14ac:dyDescent="0.2">
      <c r="A89" t="s">
        <v>258</v>
      </c>
      <c r="B89">
        <f>[4]p61!B89</f>
        <v>52360</v>
      </c>
    </row>
    <row r="90" spans="1:2" x14ac:dyDescent="0.2">
      <c r="A90" t="s">
        <v>259</v>
      </c>
      <c r="B90">
        <f>[4]p61!B90</f>
        <v>135875</v>
      </c>
    </row>
    <row r="91" spans="1:2" x14ac:dyDescent="0.2">
      <c r="A91" t="s">
        <v>260</v>
      </c>
      <c r="B91">
        <f>[4]p61!B91</f>
        <v>66607</v>
      </c>
    </row>
    <row r="92" spans="1:2" x14ac:dyDescent="0.2">
      <c r="A92" t="s">
        <v>261</v>
      </c>
      <c r="B92">
        <f>[4]p61!B92</f>
        <v>31181</v>
      </c>
    </row>
    <row r="93" spans="1:2" x14ac:dyDescent="0.2">
      <c r="A93" t="s">
        <v>262</v>
      </c>
      <c r="B93">
        <f>[4]p61!B93</f>
        <v>21368</v>
      </c>
    </row>
    <row r="94" spans="1:2" x14ac:dyDescent="0.2">
      <c r="A94" t="s">
        <v>263</v>
      </c>
      <c r="B94">
        <f>[4]p61!B94</f>
        <v>48072</v>
      </c>
    </row>
    <row r="95" spans="1:2" x14ac:dyDescent="0.2">
      <c r="A95" t="s">
        <v>264</v>
      </c>
      <c r="B95">
        <f>[4]p61!B95</f>
        <v>52360</v>
      </c>
    </row>
    <row r="96" spans="1:2" x14ac:dyDescent="0.2">
      <c r="A96" t="s">
        <v>265</v>
      </c>
      <c r="B96">
        <f>[4]p61!B96</f>
        <v>135875</v>
      </c>
    </row>
    <row r="97" spans="1:2" x14ac:dyDescent="0.2">
      <c r="A97" t="s">
        <v>266</v>
      </c>
      <c r="B97">
        <f>[4]p61!B97</f>
        <v>0</v>
      </c>
    </row>
    <row r="98" spans="1:2" x14ac:dyDescent="0.2">
      <c r="A98" t="s">
        <v>267</v>
      </c>
      <c r="B98">
        <f>[4]p61!B98</f>
        <v>0</v>
      </c>
    </row>
    <row r="99" spans="1:2" x14ac:dyDescent="0.2">
      <c r="A99" t="s">
        <v>268</v>
      </c>
      <c r="B99">
        <f>[4]p61!B99</f>
        <v>0</v>
      </c>
    </row>
    <row r="100" spans="1:2" x14ac:dyDescent="0.2">
      <c r="A100" t="s">
        <v>269</v>
      </c>
      <c r="B100">
        <f>[4]p61!B100</f>
        <v>0</v>
      </c>
    </row>
    <row r="101" spans="1:2" x14ac:dyDescent="0.2">
      <c r="A101" t="s">
        <v>270</v>
      </c>
      <c r="B101">
        <f>[4]p61!B101</f>
        <v>0</v>
      </c>
    </row>
    <row r="102" spans="1:2" x14ac:dyDescent="0.2">
      <c r="A102" t="s">
        <v>271</v>
      </c>
      <c r="B102">
        <f>[4]p61!B102</f>
        <v>0</v>
      </c>
    </row>
    <row r="103" spans="1:2" x14ac:dyDescent="0.2">
      <c r="A103" t="s">
        <v>272</v>
      </c>
      <c r="B103">
        <f>[4]p61!B103</f>
        <v>266428000.00000003</v>
      </c>
    </row>
    <row r="104" spans="1:2" x14ac:dyDescent="0.2">
      <c r="A104" t="s">
        <v>273</v>
      </c>
      <c r="B104">
        <f>[4]p61!B104</f>
        <v>10913350</v>
      </c>
    </row>
    <row r="105" spans="1:2" x14ac:dyDescent="0.2">
      <c r="A105" t="s">
        <v>274</v>
      </c>
      <c r="B105">
        <f>[4]p61!B105</f>
        <v>7051440</v>
      </c>
    </row>
    <row r="106" spans="1:2" x14ac:dyDescent="0.2">
      <c r="A106" t="s">
        <v>275</v>
      </c>
      <c r="B106">
        <f>[4]p61!B106</f>
        <v>1442160.0000000002</v>
      </c>
    </row>
    <row r="107" spans="1:2" x14ac:dyDescent="0.2">
      <c r="A107" t="s">
        <v>276</v>
      </c>
      <c r="B107">
        <f>[4]p61!B107</f>
        <v>2460920</v>
      </c>
    </row>
    <row r="108" spans="1:2" x14ac:dyDescent="0.2">
      <c r="A108" t="s">
        <v>277</v>
      </c>
      <c r="B108">
        <f>[4]p61!B108</f>
        <v>5842625</v>
      </c>
    </row>
    <row r="109" spans="1:2" x14ac:dyDescent="0.2">
      <c r="A109" t="s">
        <v>278</v>
      </c>
      <c r="B109">
        <f>[4]p61!B109</f>
        <v>1744.9579437147481</v>
      </c>
    </row>
    <row r="110" spans="1:2" x14ac:dyDescent="0.2">
      <c r="A110" t="s">
        <v>279</v>
      </c>
      <c r="B110">
        <f>[4]p61!B110</f>
        <v>266.32024359043567</v>
      </c>
    </row>
    <row r="111" spans="1:2" x14ac:dyDescent="0.2">
      <c r="A111" t="s">
        <v>280</v>
      </c>
      <c r="B111">
        <f>[4]p61!B111</f>
        <v>125.48012179521784</v>
      </c>
    </row>
    <row r="112" spans="1:2" x14ac:dyDescent="0.2">
      <c r="A112" t="s">
        <v>281</v>
      </c>
      <c r="B112">
        <f>[4]p61!B112</f>
        <v>13.336137560131839</v>
      </c>
    </row>
    <row r="113" spans="1:2" x14ac:dyDescent="0.2">
      <c r="A113" t="s">
        <v>282</v>
      </c>
      <c r="B113">
        <f>[4]p61!B113</f>
        <v>15.760889843792173</v>
      </c>
    </row>
    <row r="114" spans="1:2" x14ac:dyDescent="0.2">
      <c r="A114" t="s">
        <v>283</v>
      </c>
      <c r="B114">
        <f>[4]p61!B114</f>
        <v>20.206269030502785</v>
      </c>
    </row>
    <row r="115" spans="1:2" x14ac:dyDescent="0.2">
      <c r="A115" t="s">
        <v>284</v>
      </c>
      <c r="B115">
        <f>[4]p61!B115</f>
        <v>13999967</v>
      </c>
    </row>
    <row r="116" spans="1:2" x14ac:dyDescent="0.2">
      <c r="A116" t="s">
        <v>285</v>
      </c>
      <c r="B116">
        <f>[4]p61!B116</f>
        <v>600000</v>
      </c>
    </row>
    <row r="117" spans="1:2" x14ac:dyDescent="0.2">
      <c r="A117" t="s">
        <v>286</v>
      </c>
      <c r="B117">
        <f>[4]p61!B117</f>
        <v>600000</v>
      </c>
    </row>
    <row r="118" spans="1:2" x14ac:dyDescent="0.2">
      <c r="A118" t="s">
        <v>287</v>
      </c>
      <c r="B118">
        <f>[4]p61!B118</f>
        <v>150000.18</v>
      </c>
    </row>
    <row r="119" spans="1:2" x14ac:dyDescent="0.2">
      <c r="A119" t="s">
        <v>288</v>
      </c>
      <c r="B119">
        <f>[4]p61!B119</f>
        <v>250000.14</v>
      </c>
    </row>
    <row r="120" spans="1:2" x14ac:dyDescent="0.2">
      <c r="A120" t="s">
        <v>289</v>
      </c>
      <c r="B120">
        <f>[4]p61!B120</f>
        <v>1000000</v>
      </c>
    </row>
    <row r="121" spans="1:2" x14ac:dyDescent="0.2">
      <c r="A121" t="s">
        <v>290</v>
      </c>
      <c r="B121">
        <f>[4]p61!B121</f>
        <v>23978520.000000004</v>
      </c>
    </row>
    <row r="122" spans="1:2" x14ac:dyDescent="0.2">
      <c r="A122" t="s">
        <v>291</v>
      </c>
      <c r="B122">
        <f>[4]p61!B122</f>
        <v>753021.14999999991</v>
      </c>
    </row>
    <row r="123" spans="1:2" x14ac:dyDescent="0.2">
      <c r="A123" t="s">
        <v>292</v>
      </c>
      <c r="B123">
        <f>[4]p61!B123</f>
        <v>0</v>
      </c>
    </row>
    <row r="124" spans="1:2" x14ac:dyDescent="0.2">
      <c r="A124" t="s">
        <v>293</v>
      </c>
      <c r="B124">
        <f>[4]p61!B124</f>
        <v>165848.40000000002</v>
      </c>
    </row>
    <row r="125" spans="1:2" x14ac:dyDescent="0.2">
      <c r="A125" t="s">
        <v>294</v>
      </c>
      <c r="B125">
        <f>[4]p61!B125</f>
        <v>283005.80000000005</v>
      </c>
    </row>
    <row r="126" spans="1:2" x14ac:dyDescent="0.2">
      <c r="A126" t="s">
        <v>295</v>
      </c>
      <c r="B126">
        <f>[4]p61!B126</f>
        <v>335950.9375</v>
      </c>
    </row>
    <row r="127" spans="1:2" x14ac:dyDescent="0.2">
      <c r="A127" t="s">
        <v>296</v>
      </c>
      <c r="B127">
        <f>[4]p61!B127</f>
        <v>58925</v>
      </c>
    </row>
    <row r="128" spans="1:2" x14ac:dyDescent="0.2">
      <c r="A128" t="s">
        <v>297</v>
      </c>
      <c r="B128">
        <f>[4]p61!B128</f>
        <v>21448</v>
      </c>
    </row>
    <row r="129" spans="1:2" x14ac:dyDescent="0.2">
      <c r="A129" t="s">
        <v>298</v>
      </c>
      <c r="B129">
        <f>[4]p61!B129</f>
        <v>19450</v>
      </c>
    </row>
    <row r="130" spans="1:2" x14ac:dyDescent="0.2">
      <c r="A130" t="s">
        <v>299</v>
      </c>
      <c r="B130">
        <f>[4]p61!B130</f>
        <v>42274</v>
      </c>
    </row>
    <row r="131" spans="1:2" x14ac:dyDescent="0.2">
      <c r="A131" t="s">
        <v>300</v>
      </c>
      <c r="B131">
        <f>[4]p61!B131</f>
        <v>56422</v>
      </c>
    </row>
    <row r="132" spans="1:2" x14ac:dyDescent="0.2">
      <c r="A132" t="s">
        <v>301</v>
      </c>
      <c r="B132">
        <f>[4]p61!B132</f>
        <v>133749</v>
      </c>
    </row>
    <row r="133" spans="1:2" x14ac:dyDescent="0.2">
      <c r="A133" t="s">
        <v>302</v>
      </c>
      <c r="B133">
        <f>[4]p61!B133</f>
        <v>58925</v>
      </c>
    </row>
    <row r="134" spans="1:2" x14ac:dyDescent="0.2">
      <c r="A134" t="s">
        <v>303</v>
      </c>
      <c r="B134">
        <f>[4]p61!B134</f>
        <v>21448</v>
      </c>
    </row>
    <row r="135" spans="1:2" x14ac:dyDescent="0.2">
      <c r="A135" t="s">
        <v>304</v>
      </c>
      <c r="B135">
        <f>[4]p61!B135</f>
        <v>19450</v>
      </c>
    </row>
    <row r="136" spans="1:2" x14ac:dyDescent="0.2">
      <c r="A136" t="s">
        <v>305</v>
      </c>
      <c r="B136">
        <f>[4]p61!B136</f>
        <v>42274</v>
      </c>
    </row>
    <row r="137" spans="1:2" x14ac:dyDescent="0.2">
      <c r="A137" t="s">
        <v>306</v>
      </c>
      <c r="B137">
        <f>[4]p61!B137</f>
        <v>56422</v>
      </c>
    </row>
    <row r="138" spans="1:2" x14ac:dyDescent="0.2">
      <c r="A138" t="s">
        <v>307</v>
      </c>
      <c r="B138">
        <f>[4]p61!B138</f>
        <v>133749</v>
      </c>
    </row>
    <row r="139" spans="1:2" x14ac:dyDescent="0.2">
      <c r="A139" t="s">
        <v>308</v>
      </c>
      <c r="B139">
        <f>[4]p61!B139</f>
        <v>0</v>
      </c>
    </row>
    <row r="140" spans="1:2" x14ac:dyDescent="0.2">
      <c r="A140" t="s">
        <v>309</v>
      </c>
      <c r="B140">
        <f>[4]p61!B140</f>
        <v>0</v>
      </c>
    </row>
    <row r="141" spans="1:2" x14ac:dyDescent="0.2">
      <c r="A141" t="s">
        <v>310</v>
      </c>
      <c r="B141">
        <f>[4]p61!B141</f>
        <v>0</v>
      </c>
    </row>
    <row r="142" spans="1:2" x14ac:dyDescent="0.2">
      <c r="A142" t="s">
        <v>311</v>
      </c>
      <c r="B142">
        <f>[4]p61!B142</f>
        <v>0</v>
      </c>
    </row>
    <row r="143" spans="1:2" x14ac:dyDescent="0.2">
      <c r="A143" t="s">
        <v>312</v>
      </c>
      <c r="B143">
        <f>[4]p61!B143</f>
        <v>0</v>
      </c>
    </row>
    <row r="144" spans="1:2" x14ac:dyDescent="0.2">
      <c r="A144" t="s">
        <v>313</v>
      </c>
      <c r="B144">
        <f>[4]p61!B144</f>
        <v>0</v>
      </c>
    </row>
    <row r="145" spans="1:2" x14ac:dyDescent="0.2">
      <c r="A145" t="s">
        <v>314</v>
      </c>
      <c r="B145">
        <f>[4]p61!B145</f>
        <v>377120000</v>
      </c>
    </row>
    <row r="146" spans="1:2" x14ac:dyDescent="0.2">
      <c r="A146" t="s">
        <v>315</v>
      </c>
      <c r="B146">
        <f>[4]p61!B146</f>
        <v>9973320</v>
      </c>
    </row>
    <row r="147" spans="1:2" x14ac:dyDescent="0.2">
      <c r="A147" t="s">
        <v>316</v>
      </c>
      <c r="B147">
        <f>[4]p61!B147</f>
        <v>9044250</v>
      </c>
    </row>
    <row r="148" spans="1:2" x14ac:dyDescent="0.2">
      <c r="A148" t="s">
        <v>317</v>
      </c>
      <c r="B148">
        <f>[4]p61!B148</f>
        <v>1860055.9999999998</v>
      </c>
    </row>
    <row r="149" spans="1:2" x14ac:dyDescent="0.2">
      <c r="A149" t="s">
        <v>318</v>
      </c>
      <c r="B149">
        <f>[4]p61!B149</f>
        <v>3413530.9999999995</v>
      </c>
    </row>
    <row r="150" spans="1:2" x14ac:dyDescent="0.2">
      <c r="A150" t="s">
        <v>319</v>
      </c>
      <c r="B150">
        <f>[4]p61!B150</f>
        <v>8225563.5</v>
      </c>
    </row>
    <row r="151" spans="1:2" x14ac:dyDescent="0.2">
      <c r="A151" t="s">
        <v>320</v>
      </c>
      <c r="B151">
        <f>[4]p61!B151</f>
        <v>2536.892595881925</v>
      </c>
    </row>
    <row r="152" spans="1:2" x14ac:dyDescent="0.2">
      <c r="A152" t="s">
        <v>321</v>
      </c>
      <c r="B152">
        <f>[4]p61!B152</f>
        <v>357.1764632279623</v>
      </c>
    </row>
    <row r="153" spans="1:2" x14ac:dyDescent="0.2">
      <c r="A153" t="s">
        <v>322</v>
      </c>
      <c r="B153">
        <f>[4]p61!B153</f>
        <v>182.42823161398113</v>
      </c>
    </row>
    <row r="154" spans="1:2" x14ac:dyDescent="0.2">
      <c r="A154" t="s">
        <v>323</v>
      </c>
      <c r="B154">
        <f>[4]p61!B154</f>
        <v>18.614911385191803</v>
      </c>
    </row>
    <row r="155" spans="1:2" x14ac:dyDescent="0.2">
      <c r="A155" t="s">
        <v>324</v>
      </c>
      <c r="B155">
        <f>[4]p61!B155</f>
        <v>21.999440727953949</v>
      </c>
    </row>
    <row r="156" spans="1:2" x14ac:dyDescent="0.2">
      <c r="A156" t="s">
        <v>325</v>
      </c>
      <c r="B156">
        <f>[4]p61!B156</f>
        <v>27.904411189684552</v>
      </c>
    </row>
    <row r="157" spans="1:2" x14ac:dyDescent="0.2">
      <c r="A157" t="s">
        <v>326</v>
      </c>
      <c r="B157">
        <f>[4]p61!B157</f>
        <v>16999979</v>
      </c>
    </row>
    <row r="158" spans="1:2" x14ac:dyDescent="0.2">
      <c r="A158" t="s">
        <v>327</v>
      </c>
      <c r="B158">
        <f>[4]p61!B158</f>
        <v>800000</v>
      </c>
    </row>
    <row r="159" spans="1:2" x14ac:dyDescent="0.2">
      <c r="A159" t="s">
        <v>328</v>
      </c>
      <c r="B159">
        <f>[4]p61!B159</f>
        <v>800000</v>
      </c>
    </row>
    <row r="160" spans="1:2" x14ac:dyDescent="0.2">
      <c r="A160" t="s">
        <v>329</v>
      </c>
      <c r="B160">
        <f>[4]p61!B160</f>
        <v>199999.80000000002</v>
      </c>
    </row>
    <row r="161" spans="1:2" x14ac:dyDescent="0.2">
      <c r="A161" t="s">
        <v>330</v>
      </c>
      <c r="B161">
        <f>[4]p61!B161</f>
        <v>350000.04000000004</v>
      </c>
    </row>
    <row r="162" spans="1:2" x14ac:dyDescent="0.2">
      <c r="A162" t="s">
        <v>331</v>
      </c>
      <c r="B162">
        <f>[4]p61!B162</f>
        <v>1200000</v>
      </c>
    </row>
    <row r="163" spans="1:2" x14ac:dyDescent="0.2">
      <c r="A163" t="s">
        <v>332</v>
      </c>
      <c r="B163">
        <f>[4]p61!B163</f>
        <v>33940800</v>
      </c>
    </row>
    <row r="164" spans="1:2" x14ac:dyDescent="0.2">
      <c r="A164" t="s">
        <v>333</v>
      </c>
      <c r="B164">
        <f>[4]p61!B164</f>
        <v>0</v>
      </c>
    </row>
    <row r="165" spans="1:2" x14ac:dyDescent="0.2">
      <c r="A165" t="s">
        <v>334</v>
      </c>
      <c r="B165">
        <f>[4]p61!B165</f>
        <v>832071</v>
      </c>
    </row>
    <row r="166" spans="1:2" x14ac:dyDescent="0.2">
      <c r="A166" t="s">
        <v>335</v>
      </c>
      <c r="B166">
        <f>[4]p61!B166</f>
        <v>213906.43999999997</v>
      </c>
    </row>
    <row r="167" spans="1:2" x14ac:dyDescent="0.2">
      <c r="A167" t="s">
        <v>336</v>
      </c>
      <c r="B167">
        <f>[4]p61!B167</f>
        <v>392556.06499999994</v>
      </c>
    </row>
    <row r="168" spans="1:2" x14ac:dyDescent="0.2">
      <c r="A168" t="s">
        <v>337</v>
      </c>
      <c r="B168">
        <f>[4]p61!B168</f>
        <v>0</v>
      </c>
    </row>
    <row r="169" spans="1:2" x14ac:dyDescent="0.2">
      <c r="A169" t="s">
        <v>338</v>
      </c>
      <c r="B169">
        <f>[4]p61!B169</f>
        <v>3</v>
      </c>
    </row>
    <row r="170" spans="1:2" x14ac:dyDescent="0.2">
      <c r="A170" t="s">
        <v>339</v>
      </c>
      <c r="B170">
        <f>[4]p61!B170</f>
        <v>6</v>
      </c>
    </row>
    <row r="171" spans="1:2" x14ac:dyDescent="0.2">
      <c r="A171" t="s">
        <v>340</v>
      </c>
      <c r="B171">
        <f>[4]p61!B171</f>
        <v>386606</v>
      </c>
    </row>
    <row r="172" spans="1:2" x14ac:dyDescent="0.2">
      <c r="A172" t="s">
        <v>341</v>
      </c>
      <c r="B172">
        <f>[4]p61!B172</f>
        <v>9506918.9000000004</v>
      </c>
    </row>
    <row r="173" spans="1:2" x14ac:dyDescent="0.2">
      <c r="A173" t="s">
        <v>342</v>
      </c>
      <c r="B173">
        <f>[4]p61!B173</f>
        <v>35729175.800000004</v>
      </c>
    </row>
    <row r="174" spans="1:2" x14ac:dyDescent="0.2">
      <c r="A174" t="s">
        <v>343</v>
      </c>
      <c r="B174">
        <f>[4]p61!B174</f>
        <v>386606</v>
      </c>
    </row>
    <row r="175" spans="1:2" x14ac:dyDescent="0.2">
      <c r="A175" t="s">
        <v>344</v>
      </c>
      <c r="B175">
        <f>[4]p61!B175</f>
        <v>9506918.9000000004</v>
      </c>
    </row>
    <row r="176" spans="1:2" x14ac:dyDescent="0.2">
      <c r="A176" t="s">
        <v>345</v>
      </c>
      <c r="B176">
        <f>[4]p61!B176</f>
        <v>35729175.800000004</v>
      </c>
    </row>
    <row r="177" spans="1:2" x14ac:dyDescent="0.2">
      <c r="A177" t="s">
        <v>346</v>
      </c>
      <c r="B177">
        <f>[4]p61!B177</f>
        <v>381774</v>
      </c>
    </row>
    <row r="178" spans="1:2" x14ac:dyDescent="0.2">
      <c r="A178" t="s">
        <v>347</v>
      </c>
      <c r="B178">
        <f>[4]p61!B178</f>
        <v>9342088.3898437507</v>
      </c>
    </row>
    <row r="179" spans="1:2" x14ac:dyDescent="0.2">
      <c r="A179" t="s">
        <v>348</v>
      </c>
      <c r="B179">
        <f>[4]p61!B179</f>
        <v>34129994.399999999</v>
      </c>
    </row>
    <row r="180" spans="1:2" x14ac:dyDescent="0.2">
      <c r="A180" t="s">
        <v>349</v>
      </c>
      <c r="B180">
        <f>[4]p61!B180</f>
        <v>365571</v>
      </c>
    </row>
    <row r="181" spans="1:2" x14ac:dyDescent="0.2">
      <c r="A181" t="s">
        <v>350</v>
      </c>
      <c r="B181">
        <f>[4]p61!B181</f>
        <v>1944792</v>
      </c>
    </row>
    <row r="182" spans="1:2" x14ac:dyDescent="0.2">
      <c r="A182" t="s">
        <v>351</v>
      </c>
      <c r="B182">
        <f>[4]p61!B182</f>
        <v>7760669</v>
      </c>
    </row>
    <row r="183" spans="1:2" x14ac:dyDescent="0.2">
      <c r="A183" t="s">
        <v>352</v>
      </c>
      <c r="B183">
        <f>[4]p61!B183</f>
        <v>365571</v>
      </c>
    </row>
    <row r="184" spans="1:2" x14ac:dyDescent="0.2">
      <c r="A184" t="s">
        <v>353</v>
      </c>
      <c r="B184">
        <f>[4]p61!B184</f>
        <v>1944792</v>
      </c>
    </row>
    <row r="185" spans="1:2" x14ac:dyDescent="0.2">
      <c r="A185" t="s">
        <v>354</v>
      </c>
      <c r="B185">
        <f>[4]p61!B185</f>
        <v>7760669</v>
      </c>
    </row>
    <row r="186" spans="1:2" x14ac:dyDescent="0.2">
      <c r="A186" t="s">
        <v>355</v>
      </c>
      <c r="B186">
        <f>[4]p61!B186</f>
        <v>361001</v>
      </c>
    </row>
    <row r="187" spans="1:2" x14ac:dyDescent="0.2">
      <c r="A187" t="s">
        <v>356</v>
      </c>
      <c r="B187">
        <f>[4]p61!B187</f>
        <v>1935652</v>
      </c>
    </row>
    <row r="188" spans="1:2" x14ac:dyDescent="0.2">
      <c r="A188" t="s">
        <v>357</v>
      </c>
      <c r="B188">
        <f>[4]p61!B188</f>
        <v>7906688</v>
      </c>
    </row>
    <row r="189" spans="1:2" x14ac:dyDescent="0.2">
      <c r="A189" t="s">
        <v>358</v>
      </c>
      <c r="B189">
        <f>[4]p61!B189</f>
        <v>0</v>
      </c>
    </row>
    <row r="190" spans="1:2" x14ac:dyDescent="0.2">
      <c r="A190" t="s">
        <v>359</v>
      </c>
      <c r="B190">
        <f>[4]p61!B190</f>
        <v>0</v>
      </c>
    </row>
    <row r="191" spans="1:2" x14ac:dyDescent="0.2">
      <c r="A191" t="s">
        <v>360</v>
      </c>
      <c r="B191">
        <f>[4]p61!B191</f>
        <v>0</v>
      </c>
    </row>
    <row r="192" spans="1:2" x14ac:dyDescent="0.2">
      <c r="A192" t="s">
        <v>361</v>
      </c>
      <c r="B192">
        <f>[4]p61!B192</f>
        <v>164964</v>
      </c>
    </row>
    <row r="193" spans="1:2" x14ac:dyDescent="0.2">
      <c r="A193" t="s">
        <v>362</v>
      </c>
      <c r="B193">
        <f>[4]p61!B193</f>
        <v>19302150.400000002</v>
      </c>
    </row>
    <row r="194" spans="1:2" x14ac:dyDescent="0.2">
      <c r="A194" t="s">
        <v>363</v>
      </c>
      <c r="B194">
        <f>[4]p61!B194</f>
        <v>117.00825827845404</v>
      </c>
    </row>
    <row r="195" spans="1:2" x14ac:dyDescent="0.2">
      <c r="A195" t="s">
        <v>364</v>
      </c>
      <c r="B195">
        <f>[4]p61!B195</f>
        <v>0</v>
      </c>
    </row>
    <row r="196" spans="1:2" x14ac:dyDescent="0.2">
      <c r="A196" t="s">
        <v>365</v>
      </c>
      <c r="B196">
        <f>[4]p61!B196</f>
        <v>0</v>
      </c>
    </row>
    <row r="197" spans="1:2" x14ac:dyDescent="0.2">
      <c r="A197" t="s">
        <v>366</v>
      </c>
      <c r="B197">
        <f>[4]p61!B197</f>
        <v>0</v>
      </c>
    </row>
    <row r="198" spans="1:2" x14ac:dyDescent="0.2">
      <c r="A198" t="s">
        <v>367</v>
      </c>
      <c r="B198">
        <f>[4]p61!B198</f>
        <v>0</v>
      </c>
    </row>
    <row r="199" spans="1:2" x14ac:dyDescent="0.2">
      <c r="A199" t="s">
        <v>368</v>
      </c>
      <c r="B199">
        <f>[4]p61!B199</f>
        <v>0</v>
      </c>
    </row>
    <row r="200" spans="1:2" x14ac:dyDescent="0.2">
      <c r="A200" t="s">
        <v>369</v>
      </c>
      <c r="B200">
        <f>[4]p61!B200</f>
        <v>0</v>
      </c>
    </row>
    <row r="201" spans="1:2" x14ac:dyDescent="0.2">
      <c r="A201" t="s">
        <v>370</v>
      </c>
      <c r="B201">
        <f>[4]p61!B201</f>
        <v>88416</v>
      </c>
    </row>
    <row r="202" spans="1:2" x14ac:dyDescent="0.2">
      <c r="A202" t="s">
        <v>371</v>
      </c>
      <c r="B202">
        <f>[4]p61!B202</f>
        <v>2347336</v>
      </c>
    </row>
    <row r="203" spans="1:2" x14ac:dyDescent="0.2">
      <c r="A203" t="s">
        <v>372</v>
      </c>
      <c r="B203">
        <f>[4]p61!B203</f>
        <v>26.548771647641633</v>
      </c>
    </row>
    <row r="204" spans="1:2" x14ac:dyDescent="0.2">
      <c r="A204" t="s">
        <v>373</v>
      </c>
      <c r="B204">
        <f>[4]p61!B204</f>
        <v>0</v>
      </c>
    </row>
    <row r="205" spans="1:2" x14ac:dyDescent="0.2">
      <c r="A205" t="s">
        <v>374</v>
      </c>
      <c r="B205">
        <f>[4]p61!B205</f>
        <v>0</v>
      </c>
    </row>
    <row r="206" spans="1:2" x14ac:dyDescent="0.2">
      <c r="A206" t="s">
        <v>375</v>
      </c>
      <c r="B206">
        <f>[4]p61!B206</f>
        <v>0</v>
      </c>
    </row>
    <row r="207" spans="1:2" x14ac:dyDescent="0.2">
      <c r="A207" t="s">
        <v>376</v>
      </c>
      <c r="B207">
        <f>[4]p61!B207</f>
        <v>179621</v>
      </c>
    </row>
    <row r="208" spans="1:2" x14ac:dyDescent="0.2">
      <c r="A208" t="s">
        <v>377</v>
      </c>
      <c r="B208">
        <f>[4]p61!B208</f>
        <v>335293</v>
      </c>
    </row>
    <row r="209" spans="1:2" x14ac:dyDescent="0.2">
      <c r="A209" t="s">
        <v>378</v>
      </c>
      <c r="B209">
        <f>[4]p61!B209</f>
        <v>0</v>
      </c>
    </row>
    <row r="210" spans="1:2" x14ac:dyDescent="0.2">
      <c r="A210" t="s">
        <v>379</v>
      </c>
      <c r="B210">
        <f>[4]p61!B210</f>
        <v>0</v>
      </c>
    </row>
    <row r="211" spans="1:2" x14ac:dyDescent="0.2">
      <c r="A211" t="s">
        <v>380</v>
      </c>
      <c r="B211">
        <f>[4]p61!B211</f>
        <v>668473.80000000005</v>
      </c>
    </row>
    <row r="212" spans="1:2" x14ac:dyDescent="0.2">
      <c r="A212" t="s">
        <v>381</v>
      </c>
      <c r="B212">
        <f>[4]p61!B212</f>
        <v>1137602</v>
      </c>
    </row>
    <row r="213" spans="1:2" x14ac:dyDescent="0.2">
      <c r="A213" t="s">
        <v>382</v>
      </c>
      <c r="B213">
        <f>[4]p61!B213</f>
        <v>38780492.572399393</v>
      </c>
    </row>
    <row r="214" spans="1:2" x14ac:dyDescent="0.2">
      <c r="A214" t="s">
        <v>137</v>
      </c>
      <c r="B214">
        <f>[4]p61!B214</f>
        <v>67620</v>
      </c>
    </row>
    <row r="215" spans="1:2" x14ac:dyDescent="0.2">
      <c r="A215" t="s">
        <v>383</v>
      </c>
      <c r="B215">
        <f>[4]p61!B215</f>
        <v>0</v>
      </c>
    </row>
    <row r="216" spans="1:2" x14ac:dyDescent="0.2">
      <c r="A216" t="s">
        <v>384</v>
      </c>
      <c r="B216">
        <f>[4]p61!B216</f>
        <v>38848112.572399393</v>
      </c>
    </row>
    <row r="217" spans="1:2" x14ac:dyDescent="0.2">
      <c r="A217" t="s">
        <v>385</v>
      </c>
      <c r="B217">
        <f>[4]p61!B217</f>
        <v>16031087</v>
      </c>
    </row>
    <row r="218" spans="1:2" x14ac:dyDescent="0.2">
      <c r="A218" t="s">
        <v>386</v>
      </c>
      <c r="B218">
        <f>[4]p61!B218</f>
        <v>1183387.8</v>
      </c>
    </row>
    <row r="219" spans="1:2" x14ac:dyDescent="0.2">
      <c r="A219" t="s">
        <v>387</v>
      </c>
      <c r="B219">
        <f>[4]p61!B219</f>
        <v>4175973</v>
      </c>
    </row>
    <row r="220" spans="1:2" x14ac:dyDescent="0.2">
      <c r="A220" t="s">
        <v>388</v>
      </c>
      <c r="B220">
        <f>[4]p61!B220</f>
        <v>606760</v>
      </c>
    </row>
    <row r="221" spans="1:2" x14ac:dyDescent="0.2">
      <c r="A221" t="s">
        <v>145</v>
      </c>
      <c r="B221">
        <f>[4]p61!B221</f>
        <v>8000000</v>
      </c>
    </row>
    <row r="222" spans="1:2" x14ac:dyDescent="0.2">
      <c r="A222" t="s">
        <v>146</v>
      </c>
      <c r="B222">
        <f>[4]p61!B222</f>
        <v>1075988</v>
      </c>
    </row>
    <row r="223" spans="1:2" x14ac:dyDescent="0.2">
      <c r="A223" t="s">
        <v>389</v>
      </c>
      <c r="B223">
        <f>[4]p61!B223</f>
        <v>168714</v>
      </c>
    </row>
    <row r="224" spans="1:2" x14ac:dyDescent="0.2">
      <c r="A224" t="s">
        <v>390</v>
      </c>
      <c r="B224">
        <f>[4]p61!B224</f>
        <v>0</v>
      </c>
    </row>
    <row r="225" spans="1:2" x14ac:dyDescent="0.2">
      <c r="A225" t="s">
        <v>391</v>
      </c>
      <c r="B225">
        <f>[4]p61!B225</f>
        <v>0</v>
      </c>
    </row>
    <row r="226" spans="1:2" x14ac:dyDescent="0.2">
      <c r="A226" t="s">
        <v>392</v>
      </c>
      <c r="B226">
        <f>[4]p61!B226</f>
        <v>3210000</v>
      </c>
    </row>
    <row r="227" spans="1:2" x14ac:dyDescent="0.2">
      <c r="A227" t="s">
        <v>152</v>
      </c>
      <c r="B227">
        <f>[4]p61!B227</f>
        <v>160000</v>
      </c>
    </row>
    <row r="228" spans="1:2" x14ac:dyDescent="0.2">
      <c r="A228" t="s">
        <v>393</v>
      </c>
      <c r="B228">
        <f>[4]p61!B228</f>
        <v>52261.41510514883</v>
      </c>
    </row>
    <row r="229" spans="1:2" x14ac:dyDescent="0.2">
      <c r="A229" t="s">
        <v>394</v>
      </c>
      <c r="B229">
        <f>[4]p61!B229</f>
        <v>267475</v>
      </c>
    </row>
    <row r="230" spans="1:2" x14ac:dyDescent="0.2">
      <c r="A230" t="s">
        <v>395</v>
      </c>
      <c r="B230">
        <f>[4]p61!B230</f>
        <v>2617061.7613385706</v>
      </c>
    </row>
    <row r="231" spans="1:2" x14ac:dyDescent="0.2">
      <c r="A231" t="s">
        <v>396</v>
      </c>
      <c r="B231">
        <f>[4]p61!B231</f>
        <v>37548707.976443715</v>
      </c>
    </row>
    <row r="232" spans="1:2" x14ac:dyDescent="0.2">
      <c r="A232" t="s">
        <v>397</v>
      </c>
      <c r="B232">
        <f>[4]p61!B232</f>
        <v>1299404.5959556773</v>
      </c>
    </row>
    <row r="233" spans="1:2" x14ac:dyDescent="0.2">
      <c r="A233" t="s">
        <v>398</v>
      </c>
      <c r="B233">
        <f>[4]p61!B233</f>
        <v>441798</v>
      </c>
    </row>
    <row r="234" spans="1:2" x14ac:dyDescent="0.2">
      <c r="A234" t="s">
        <v>243</v>
      </c>
      <c r="B234">
        <f>[4]p61!B234</f>
        <v>857606.59595567733</v>
      </c>
    </row>
    <row r="235" spans="1:2" x14ac:dyDescent="0.2">
      <c r="A235" t="s">
        <v>399</v>
      </c>
      <c r="B235">
        <f>[4]p61!B235</f>
        <v>6250000</v>
      </c>
    </row>
    <row r="236" spans="1:2" x14ac:dyDescent="0.2">
      <c r="A236" t="s">
        <v>400</v>
      </c>
      <c r="B236">
        <f>[4]p61!B236</f>
        <v>11666666.666666668</v>
      </c>
    </row>
    <row r="237" spans="1:2" x14ac:dyDescent="0.2">
      <c r="A237" t="s">
        <v>401</v>
      </c>
      <c r="B237">
        <f>[4]p61!B237</f>
        <v>10000000</v>
      </c>
    </row>
    <row r="238" spans="1:2" x14ac:dyDescent="0.2">
      <c r="A238" t="s">
        <v>402</v>
      </c>
      <c r="B238">
        <f>[4]p61!B238</f>
        <v>400</v>
      </c>
    </row>
    <row r="239" spans="1:2" x14ac:dyDescent="0.2">
      <c r="A239" t="s">
        <v>403</v>
      </c>
      <c r="B239">
        <f>[4]p61!B239</f>
        <v>300</v>
      </c>
    </row>
    <row r="240" spans="1:2" x14ac:dyDescent="0.2">
      <c r="A240" t="s">
        <v>404</v>
      </c>
      <c r="B240">
        <f>[4]p61!B240</f>
        <v>1000</v>
      </c>
    </row>
    <row r="241" spans="1:2" x14ac:dyDescent="0.2">
      <c r="A241" t="s">
        <v>405</v>
      </c>
      <c r="B241">
        <f>[4]p61!B241</f>
        <v>1.4</v>
      </c>
    </row>
    <row r="242" spans="1:2" x14ac:dyDescent="0.2">
      <c r="A242" t="s">
        <v>406</v>
      </c>
      <c r="B242">
        <f>[4]p61!B242</f>
        <v>2.6599999999999997</v>
      </c>
    </row>
    <row r="243" spans="1:2" x14ac:dyDescent="0.2">
      <c r="A243" t="s">
        <v>407</v>
      </c>
      <c r="B243">
        <f>[4]p61!B243</f>
        <v>37917251</v>
      </c>
    </row>
    <row r="244" spans="1:2" x14ac:dyDescent="0.2">
      <c r="A244" t="s">
        <v>408</v>
      </c>
      <c r="B244">
        <f>[4]p61!B244</f>
        <v>8525797</v>
      </c>
    </row>
    <row r="245" spans="1:2" x14ac:dyDescent="0.2">
      <c r="A245" t="s">
        <v>409</v>
      </c>
      <c r="B245">
        <f>[4]p61!B245</f>
        <v>30000</v>
      </c>
    </row>
    <row r="246" spans="1:2" x14ac:dyDescent="0.2">
      <c r="A246" t="s">
        <v>410</v>
      </c>
      <c r="B246">
        <f>[4]p61!B246</f>
        <v>1</v>
      </c>
    </row>
    <row r="247" spans="1:2" x14ac:dyDescent="0.2">
      <c r="A247" t="s">
        <v>411</v>
      </c>
      <c r="B247">
        <f>[4]p61!B247</f>
        <v>7.1</v>
      </c>
    </row>
    <row r="248" spans="1:2" x14ac:dyDescent="0.2">
      <c r="A248" t="s">
        <v>412</v>
      </c>
      <c r="B248">
        <f>[4]p61!B248</f>
        <v>7.1</v>
      </c>
    </row>
    <row r="249" spans="1:2" x14ac:dyDescent="0.2">
      <c r="A249" t="s">
        <v>413</v>
      </c>
      <c r="B249">
        <f>[4]p61!B249</f>
        <v>0</v>
      </c>
    </row>
    <row r="250" spans="1:2" x14ac:dyDescent="0.2">
      <c r="A250" t="s">
        <v>414</v>
      </c>
      <c r="B250">
        <f>[4]p61!B250</f>
        <v>0</v>
      </c>
    </row>
    <row r="251" spans="1:2" x14ac:dyDescent="0.2">
      <c r="A251" t="s">
        <v>415</v>
      </c>
      <c r="B251">
        <f>[4]p61!B251</f>
        <v>0</v>
      </c>
    </row>
    <row r="252" spans="1:2" x14ac:dyDescent="0.2">
      <c r="A252" t="s">
        <v>416</v>
      </c>
      <c r="B252">
        <f>[4]p61!B252</f>
        <v>0</v>
      </c>
    </row>
    <row r="253" spans="1:2" x14ac:dyDescent="0.2">
      <c r="A253" t="s">
        <v>417</v>
      </c>
      <c r="B253">
        <f>[4]p61!B253</f>
        <v>0</v>
      </c>
    </row>
    <row r="254" spans="1:2" x14ac:dyDescent="0.2">
      <c r="A254" t="s">
        <v>418</v>
      </c>
      <c r="B254">
        <f>[4]p61!B254</f>
        <v>0</v>
      </c>
    </row>
    <row r="255" spans="1:2" x14ac:dyDescent="0.2">
      <c r="A255" t="s">
        <v>419</v>
      </c>
      <c r="B255">
        <f>[4]p61!B255</f>
        <v>0</v>
      </c>
    </row>
    <row r="256" spans="1:2" x14ac:dyDescent="0.2">
      <c r="A256" t="s">
        <v>420</v>
      </c>
      <c r="B256">
        <f>[4]p61!B256</f>
        <v>0</v>
      </c>
    </row>
    <row r="257" spans="1:2" x14ac:dyDescent="0.2">
      <c r="A257" t="s">
        <v>421</v>
      </c>
      <c r="B257">
        <f>[4]p61!B257</f>
        <v>0</v>
      </c>
    </row>
    <row r="258" spans="1:2" x14ac:dyDescent="0.2">
      <c r="A258" t="s">
        <v>422</v>
      </c>
      <c r="B258">
        <f>[4]p61!B258</f>
        <v>0</v>
      </c>
    </row>
    <row r="259" spans="1:2" x14ac:dyDescent="0.2">
      <c r="A259" t="s">
        <v>423</v>
      </c>
      <c r="B259">
        <f>[4]p61!B259</f>
        <v>5</v>
      </c>
    </row>
    <row r="260" spans="1:2" x14ac:dyDescent="0.2">
      <c r="A260" t="s">
        <v>1065</v>
      </c>
      <c r="B260">
        <f>[4]p61!B260</f>
        <v>13.753603884053835</v>
      </c>
    </row>
    <row r="261" spans="1:2" x14ac:dyDescent="0.2">
      <c r="A261" t="s">
        <v>1066</v>
      </c>
      <c r="B261">
        <f>[4]p61!B261</f>
        <v>21.902122154786277</v>
      </c>
    </row>
    <row r="262" spans="1:2" x14ac:dyDescent="0.2">
      <c r="A262" t="s">
        <v>227</v>
      </c>
      <c r="B262">
        <f>[4]p61!B262</f>
        <v>89</v>
      </c>
    </row>
    <row r="263" spans="1:2" x14ac:dyDescent="0.2">
      <c r="A263" t="s">
        <v>228</v>
      </c>
      <c r="B263">
        <f>[4]p61!B263</f>
        <v>91</v>
      </c>
    </row>
    <row r="264" spans="1:2" x14ac:dyDescent="0.2">
      <c r="A264" t="s">
        <v>346</v>
      </c>
      <c r="B264">
        <f>[4]p61!B264</f>
        <v>381774</v>
      </c>
    </row>
    <row r="265" spans="1:2" x14ac:dyDescent="0.2">
      <c r="A265" t="s">
        <v>355</v>
      </c>
      <c r="B265">
        <f>[4]p61!B265</f>
        <v>361001</v>
      </c>
    </row>
    <row r="266" spans="1:2" x14ac:dyDescent="0.2">
      <c r="A266" t="s">
        <v>338</v>
      </c>
      <c r="B266">
        <f>[4]p61!B266</f>
        <v>3</v>
      </c>
    </row>
    <row r="267" spans="1:2" x14ac:dyDescent="0.2">
      <c r="A267" t="s">
        <v>339</v>
      </c>
      <c r="B267">
        <f>[4]p61!B267</f>
        <v>6</v>
      </c>
    </row>
    <row r="268" spans="1:2" x14ac:dyDescent="0.2">
      <c r="A268" t="s">
        <v>1067</v>
      </c>
      <c r="B268">
        <f>[4]p61!B268</f>
        <v>916257.6</v>
      </c>
    </row>
    <row r="269" spans="1:2" x14ac:dyDescent="0.2">
      <c r="A269" t="s">
        <v>1068</v>
      </c>
      <c r="B269">
        <f>[4]p61!B269</f>
        <v>1083003</v>
      </c>
    </row>
    <row r="270" spans="1:2" x14ac:dyDescent="0.2">
      <c r="A270" t="s">
        <v>1069</v>
      </c>
      <c r="B270">
        <f>[4]p61!B270</f>
        <v>1114129.6368419749</v>
      </c>
    </row>
    <row r="271" spans="1:2" x14ac:dyDescent="0.2">
      <c r="A271" t="s">
        <v>1070</v>
      </c>
      <c r="B271">
        <f>[4]p61!B271</f>
        <v>0.61047924484363481</v>
      </c>
    </row>
    <row r="272" spans="1:2" x14ac:dyDescent="0.2">
      <c r="A272" t="s">
        <v>1071</v>
      </c>
      <c r="B272">
        <f>[4]p61!B272</f>
        <v>0.72370515272685731</v>
      </c>
    </row>
    <row r="273" spans="1:2" x14ac:dyDescent="0.2">
      <c r="A273" t="s">
        <v>1072</v>
      </c>
      <c r="B273">
        <f>[4]p61!B273</f>
        <v>0.65165609628448695</v>
      </c>
    </row>
    <row r="274" spans="1:2" x14ac:dyDescent="0.2">
      <c r="A274" t="s">
        <v>1073</v>
      </c>
      <c r="B274">
        <f>[4]p61!B274</f>
        <v>0.70591063642493934</v>
      </c>
    </row>
    <row r="275" spans="1:2" x14ac:dyDescent="0.2">
      <c r="A275" t="s">
        <v>1087</v>
      </c>
      <c r="B275">
        <f>[4]p61!B275</f>
        <v>0.68994878464587428</v>
      </c>
    </row>
    <row r="276" spans="1:2" x14ac:dyDescent="0.2">
      <c r="A276" t="s">
        <v>1088</v>
      </c>
      <c r="B276">
        <f>[4]p61!B276</f>
        <v>0.64344738590636397</v>
      </c>
    </row>
    <row r="277" spans="1:2" x14ac:dyDescent="0.2">
      <c r="A277" t="s">
        <v>1091</v>
      </c>
      <c r="B277">
        <f>[4]p61!B277</f>
        <v>2214309.5959556773</v>
      </c>
    </row>
    <row r="278" spans="1:2" x14ac:dyDescent="0.2">
      <c r="A278" t="s">
        <v>1092</v>
      </c>
      <c r="B278">
        <f>[4]p61!B278</f>
        <v>1.550294552377057</v>
      </c>
    </row>
    <row r="279" spans="1:2" x14ac:dyDescent="0.2">
      <c r="A279" t="s">
        <v>1093</v>
      </c>
      <c r="B279">
        <f>[4]p61!B279</f>
        <v>0.60788843035094575</v>
      </c>
    </row>
    <row r="280" spans="1:2" x14ac:dyDescent="0.2">
      <c r="A280" t="s">
        <v>1094</v>
      </c>
      <c r="B280">
        <f>[4]p61!B280</f>
        <v>0.39211156964905425</v>
      </c>
    </row>
    <row r="281" spans="1:2" x14ac:dyDescent="0.2">
      <c r="A281" t="s">
        <v>1099</v>
      </c>
      <c r="B281">
        <f>[4]p61!B281</f>
        <v>7.0223999999999995E-2</v>
      </c>
    </row>
    <row r="282" spans="1:2" x14ac:dyDescent="0.2">
      <c r="A282" t="s">
        <v>1100</v>
      </c>
      <c r="B282">
        <f>[4]p61!B282</f>
        <v>0.12325441828565586</v>
      </c>
    </row>
    <row r="283" spans="1:2" x14ac:dyDescent="0.2">
      <c r="A283" t="s">
        <v>1095</v>
      </c>
      <c r="B283">
        <f>[4]p61!B283</f>
        <v>29391454</v>
      </c>
    </row>
    <row r="284" spans="1:2" x14ac:dyDescent="0.2">
      <c r="A284" t="s">
        <v>1096</v>
      </c>
      <c r="B284">
        <f>[4]p61!B284</f>
        <v>18958625.607588097</v>
      </c>
    </row>
    <row r="285" spans="1:2" x14ac:dyDescent="0.2">
      <c r="A285" t="s">
        <v>1097</v>
      </c>
      <c r="B285">
        <f>[4]p61!B285</f>
        <v>1100179.9591137024</v>
      </c>
    </row>
    <row r="286" spans="1:2" x14ac:dyDescent="0.2">
      <c r="A286" t="s">
        <v>1101</v>
      </c>
      <c r="B286">
        <f>[4]p61!B286</f>
        <v>0</v>
      </c>
    </row>
    <row r="287" spans="1:2" x14ac:dyDescent="0.2">
      <c r="A287" t="s">
        <v>1102</v>
      </c>
      <c r="B287">
        <f>[4]p61!B287</f>
        <v>0</v>
      </c>
    </row>
    <row r="288" spans="1:2" x14ac:dyDescent="0.2">
      <c r="A288" t="s">
        <v>1103</v>
      </c>
      <c r="B288">
        <f>[4]p61!B288</f>
        <v>2000000</v>
      </c>
    </row>
    <row r="289" spans="1:2" x14ac:dyDescent="0.2">
      <c r="A289" t="s">
        <v>1069</v>
      </c>
      <c r="B289">
        <f>[4]p61!B289</f>
        <v>1114129.6368419749</v>
      </c>
    </row>
    <row r="290" spans="1:2" x14ac:dyDescent="0.2">
      <c r="A290" t="s">
        <v>508</v>
      </c>
      <c r="B290">
        <f>[4]p61!B290</f>
        <v>9.1017840553134416E-2</v>
      </c>
    </row>
    <row r="291" spans="1:2" x14ac:dyDescent="0.2">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1216</v>
      </c>
    </row>
    <row r="2" spans="1:11" x14ac:dyDescent="0.2">
      <c r="A2">
        <v>62</v>
      </c>
      <c r="B2" t="s">
        <v>176</v>
      </c>
      <c r="C2" t="s">
        <v>177</v>
      </c>
      <c r="D2" t="s">
        <v>178</v>
      </c>
      <c r="E2" t="s">
        <v>8</v>
      </c>
      <c r="F2" t="s">
        <v>179</v>
      </c>
      <c r="G2" t="s">
        <v>10</v>
      </c>
      <c r="H2" t="s">
        <v>180</v>
      </c>
    </row>
    <row r="3" spans="1:11" x14ac:dyDescent="0.2">
      <c r="A3" t="s">
        <v>181</v>
      </c>
      <c r="B3">
        <f>[4]p62!B3</f>
        <v>346404</v>
      </c>
      <c r="C3">
        <f>[4]p62!C3</f>
        <v>169343</v>
      </c>
      <c r="D3">
        <f>[4]p62!D3</f>
        <v>114278</v>
      </c>
      <c r="E3">
        <f>[4]p62!E3</f>
        <v>239922</v>
      </c>
      <c r="F3">
        <f>[4]p62!F3</f>
        <v>263622</v>
      </c>
      <c r="G3">
        <f>[4]p62!G3</f>
        <v>728916</v>
      </c>
      <c r="H3">
        <f>[4]p62!H3</f>
        <v>1862485</v>
      </c>
      <c r="I3">
        <f>[4]p62!I3</f>
        <v>0</v>
      </c>
      <c r="J3">
        <f>[4]p62!J3</f>
        <v>0</v>
      </c>
      <c r="K3">
        <f>[4]p62!K3</f>
        <v>0</v>
      </c>
    </row>
    <row r="4" spans="1:11" x14ac:dyDescent="0.2">
      <c r="A4" t="s">
        <v>182</v>
      </c>
      <c r="B4">
        <f>[4]p62!B4</f>
        <v>346404</v>
      </c>
      <c r="C4">
        <f>[4]p62!C4</f>
        <v>169343</v>
      </c>
      <c r="D4">
        <f>[4]p62!D4</f>
        <v>114278</v>
      </c>
      <c r="E4">
        <f>[4]p62!E4</f>
        <v>239922</v>
      </c>
      <c r="F4">
        <f>[4]p62!F4</f>
        <v>263622</v>
      </c>
      <c r="G4">
        <f>[4]p62!G4</f>
        <v>728916</v>
      </c>
      <c r="H4">
        <f>[4]p62!H4</f>
        <v>1862485</v>
      </c>
      <c r="I4">
        <f>[4]p62!I4</f>
        <v>0</v>
      </c>
      <c r="J4">
        <f>[4]p62!J4</f>
        <v>0</v>
      </c>
      <c r="K4">
        <f>[4]p62!K4</f>
        <v>0</v>
      </c>
    </row>
    <row r="5" spans="1:11" x14ac:dyDescent="0.2">
      <c r="A5" t="s">
        <v>183</v>
      </c>
      <c r="B5">
        <f>[4]p62!B5</f>
        <v>0</v>
      </c>
      <c r="C5">
        <f>[4]p62!C5</f>
        <v>0</v>
      </c>
      <c r="D5">
        <f>[4]p62!D5</f>
        <v>114278</v>
      </c>
      <c r="E5">
        <f>[4]p62!E5</f>
        <v>0</v>
      </c>
      <c r="F5">
        <f>[4]p62!F5</f>
        <v>0</v>
      </c>
      <c r="G5">
        <f>[4]p62!G5</f>
        <v>0</v>
      </c>
      <c r="H5">
        <f>[4]p62!H5</f>
        <v>0</v>
      </c>
      <c r="I5">
        <f>[4]p62!I5</f>
        <v>0</v>
      </c>
      <c r="J5">
        <f>[4]p62!J5</f>
        <v>0</v>
      </c>
      <c r="K5">
        <f>[4]p62!K5</f>
        <v>0</v>
      </c>
    </row>
    <row r="6" spans="1:11" x14ac:dyDescent="0.2">
      <c r="A6" t="s">
        <v>184</v>
      </c>
      <c r="B6">
        <f>[4]p62!B6</f>
        <v>346404</v>
      </c>
      <c r="C6">
        <f>[4]p62!C6</f>
        <v>169343</v>
      </c>
      <c r="D6">
        <f>[4]p62!D6</f>
        <v>0</v>
      </c>
      <c r="E6">
        <f>[4]p62!E6</f>
        <v>239922</v>
      </c>
      <c r="F6">
        <f>[4]p62!F6</f>
        <v>263622</v>
      </c>
      <c r="G6">
        <f>[4]p62!G6</f>
        <v>728916</v>
      </c>
      <c r="H6">
        <f>[4]p62!H6</f>
        <v>0</v>
      </c>
      <c r="I6">
        <f>[4]p62!I6</f>
        <v>0</v>
      </c>
      <c r="J6">
        <f>[4]p62!J6</f>
        <v>0</v>
      </c>
      <c r="K6">
        <f>[4]p62!K6</f>
        <v>0</v>
      </c>
    </row>
    <row r="7" spans="1:11" x14ac:dyDescent="0.2">
      <c r="A7" t="s">
        <v>185</v>
      </c>
      <c r="B7">
        <f>[4]p62!B7</f>
        <v>0</v>
      </c>
      <c r="C7">
        <f>[4]p62!C7</f>
        <v>0</v>
      </c>
      <c r="D7">
        <f>[4]p62!D7</f>
        <v>1748207</v>
      </c>
      <c r="E7">
        <f>[4]p62!E7</f>
        <v>0</v>
      </c>
      <c r="F7">
        <f>[4]p62!F7</f>
        <v>0</v>
      </c>
      <c r="G7">
        <f>[4]p62!G7</f>
        <v>0</v>
      </c>
      <c r="H7">
        <f>[4]p62!H7</f>
        <v>0</v>
      </c>
      <c r="I7">
        <f>[4]p62!I7</f>
        <v>0</v>
      </c>
      <c r="J7">
        <f>[4]p62!J7</f>
        <v>0</v>
      </c>
      <c r="K7">
        <f>[4]p62!K7</f>
        <v>0</v>
      </c>
    </row>
    <row r="8" spans="1:11" x14ac:dyDescent="0.2">
      <c r="A8" t="s">
        <v>186</v>
      </c>
      <c r="B8">
        <f>[4]p62!B8</f>
        <v>305636</v>
      </c>
      <c r="C8">
        <f>[4]p62!C8</f>
        <v>106107</v>
      </c>
      <c r="D8">
        <f>[4]p62!D8</f>
        <v>101649</v>
      </c>
      <c r="E8">
        <f>[4]p62!E8</f>
        <v>242738</v>
      </c>
      <c r="F8">
        <f>[4]p62!F8</f>
        <v>309557</v>
      </c>
      <c r="G8">
        <f>[4]p62!G8</f>
        <v>769127</v>
      </c>
      <c r="H8">
        <f>[4]p62!H8</f>
        <v>1834814</v>
      </c>
      <c r="I8">
        <f>[4]p62!I8</f>
        <v>0</v>
      </c>
      <c r="J8">
        <f>[4]p62!J8</f>
        <v>0</v>
      </c>
      <c r="K8">
        <f>[4]p62!K8</f>
        <v>0</v>
      </c>
    </row>
    <row r="9" spans="1:11" x14ac:dyDescent="0.2">
      <c r="A9" t="s">
        <v>187</v>
      </c>
      <c r="B9">
        <f>[4]p62!B9</f>
        <v>305636</v>
      </c>
      <c r="C9">
        <f>[4]p62!C9</f>
        <v>106107</v>
      </c>
      <c r="D9">
        <f>[4]p62!D9</f>
        <v>101649</v>
      </c>
      <c r="E9">
        <f>[4]p62!E9</f>
        <v>242738</v>
      </c>
      <c r="F9">
        <f>[4]p62!F9</f>
        <v>309557</v>
      </c>
      <c r="G9">
        <f>[4]p62!G9</f>
        <v>763317</v>
      </c>
      <c r="H9">
        <f>[4]p62!H9</f>
        <v>1829004</v>
      </c>
      <c r="I9">
        <f>[4]p62!I9</f>
        <v>0</v>
      </c>
      <c r="J9">
        <f>[4]p62!J9</f>
        <v>0</v>
      </c>
      <c r="K9">
        <f>[4]p62!K9</f>
        <v>0</v>
      </c>
    </row>
    <row r="10" spans="1:11" x14ac:dyDescent="0.2">
      <c r="A10" t="s">
        <v>188</v>
      </c>
      <c r="B10">
        <f>[4]p62!B10</f>
        <v>0</v>
      </c>
      <c r="C10">
        <f>[4]p62!C10</f>
        <v>0</v>
      </c>
      <c r="D10">
        <f>[4]p62!D10</f>
        <v>0</v>
      </c>
      <c r="E10">
        <f>[4]p62!E10</f>
        <v>0</v>
      </c>
      <c r="F10">
        <f>[4]p62!F10</f>
        <v>119143</v>
      </c>
      <c r="G10">
        <f>[4]p62!G10</f>
        <v>482754</v>
      </c>
      <c r="H10">
        <f>[4]p62!H10</f>
        <v>0</v>
      </c>
      <c r="I10">
        <f>[4]p62!I10</f>
        <v>0</v>
      </c>
      <c r="J10">
        <f>[4]p62!J10</f>
        <v>0</v>
      </c>
      <c r="K10">
        <f>[4]p62!K10</f>
        <v>0</v>
      </c>
    </row>
    <row r="11" spans="1:11" x14ac:dyDescent="0.2">
      <c r="A11" t="s">
        <v>189</v>
      </c>
      <c r="B11">
        <f>[4]p62!B11</f>
        <v>305636</v>
      </c>
      <c r="C11">
        <f>[4]p62!C11</f>
        <v>106107</v>
      </c>
      <c r="D11">
        <f>[4]p62!D11</f>
        <v>101649</v>
      </c>
      <c r="E11">
        <f>[4]p62!E11</f>
        <v>242738</v>
      </c>
      <c r="F11">
        <f>[4]p62!F11</f>
        <v>190414</v>
      </c>
      <c r="G11">
        <f>[4]p62!G11</f>
        <v>280563</v>
      </c>
      <c r="H11">
        <f>[4]p62!H11</f>
        <v>0</v>
      </c>
      <c r="I11">
        <f>[4]p62!I11</f>
        <v>0</v>
      </c>
      <c r="J11">
        <f>[4]p62!J11</f>
        <v>0</v>
      </c>
      <c r="K11">
        <f>[4]p62!K11</f>
        <v>0</v>
      </c>
    </row>
    <row r="12" spans="1:11" x14ac:dyDescent="0.2">
      <c r="A12" t="s">
        <v>190</v>
      </c>
      <c r="B12">
        <f>[4]p62!B12</f>
        <v>0</v>
      </c>
      <c r="C12">
        <f>[4]p62!C12</f>
        <v>0</v>
      </c>
      <c r="D12">
        <f>[4]p62!D12</f>
        <v>0</v>
      </c>
      <c r="E12">
        <f>[4]p62!E12</f>
        <v>0</v>
      </c>
      <c r="F12">
        <f>[4]p62!F12</f>
        <v>571308</v>
      </c>
      <c r="G12">
        <f>[4]p62!G12</f>
        <v>655799</v>
      </c>
      <c r="H12">
        <f>[4]p62!H12</f>
        <v>0</v>
      </c>
      <c r="I12">
        <f>[4]p62!I12</f>
        <v>0</v>
      </c>
      <c r="J12">
        <f>[4]p62!J12</f>
        <v>0</v>
      </c>
      <c r="K12">
        <f>[4]p62!K12</f>
        <v>0</v>
      </c>
    </row>
    <row r="13" spans="1:11" x14ac:dyDescent="0.2">
      <c r="A13" t="s">
        <v>191</v>
      </c>
      <c r="B13">
        <f>[4]p62!B13</f>
        <v>3800</v>
      </c>
      <c r="C13">
        <f>[4]p62!C13</f>
        <v>345</v>
      </c>
      <c r="D13">
        <f>[4]p62!D13</f>
        <v>320</v>
      </c>
      <c r="E13">
        <f>[4]p62!E13</f>
        <v>29</v>
      </c>
      <c r="F13">
        <f>[4]p62!F13</f>
        <v>45</v>
      </c>
      <c r="G13">
        <f>[4]p62!G13</f>
        <v>38</v>
      </c>
      <c r="H13">
        <f>[4]p62!H13</f>
        <v>0</v>
      </c>
      <c r="I13">
        <f>[4]p62!I13</f>
        <v>0</v>
      </c>
      <c r="J13">
        <f>[4]p62!J13</f>
        <v>0</v>
      </c>
      <c r="K13">
        <f>[4]p62!K13</f>
        <v>0</v>
      </c>
    </row>
    <row r="14" spans="1:11" x14ac:dyDescent="0.2">
      <c r="A14" t="s">
        <v>192</v>
      </c>
      <c r="B14">
        <f>[4]p62!B14</f>
        <v>3800</v>
      </c>
      <c r="C14">
        <f>[4]p62!C14</f>
        <v>345</v>
      </c>
      <c r="D14">
        <f>[4]p62!D14</f>
        <v>325</v>
      </c>
      <c r="E14">
        <f>[4]p62!E14</f>
        <v>28</v>
      </c>
      <c r="F14">
        <f>[4]p62!F14</f>
        <v>44</v>
      </c>
      <c r="G14">
        <f>[4]p62!G14</f>
        <v>42</v>
      </c>
      <c r="H14">
        <f>[4]p62!H14</f>
        <v>0</v>
      </c>
      <c r="I14">
        <f>[4]p62!I14</f>
        <v>0</v>
      </c>
      <c r="J14">
        <f>[4]p62!J14</f>
        <v>0</v>
      </c>
      <c r="K14">
        <f>[4]p62!K14</f>
        <v>0</v>
      </c>
    </row>
    <row r="15" spans="1:11" x14ac:dyDescent="0.2">
      <c r="A15" t="s">
        <v>193</v>
      </c>
      <c r="B15">
        <f>[4]p62!B15</f>
        <v>4000</v>
      </c>
      <c r="C15">
        <f>[4]p62!C15</f>
        <v>330</v>
      </c>
      <c r="D15">
        <f>[4]p62!D15</f>
        <v>300</v>
      </c>
      <c r="E15">
        <f>[4]p62!E15</f>
        <v>30</v>
      </c>
      <c r="F15">
        <f>[4]p62!F15</f>
        <v>47</v>
      </c>
      <c r="G15">
        <f>[4]p62!G15</f>
        <v>39</v>
      </c>
      <c r="H15">
        <f>[4]p62!H15</f>
        <v>0</v>
      </c>
      <c r="I15">
        <f>[4]p62!I15</f>
        <v>0</v>
      </c>
      <c r="J15">
        <f>[4]p62!J15</f>
        <v>0</v>
      </c>
      <c r="K15">
        <f>[4]p62!K15</f>
        <v>0</v>
      </c>
    </row>
    <row r="16" spans="1:11" x14ac:dyDescent="0.2">
      <c r="A16" t="s">
        <v>194</v>
      </c>
      <c r="B16">
        <f>[4]p62!B16</f>
        <v>3880.0000000000005</v>
      </c>
      <c r="C16">
        <f>[4]p62!C16</f>
        <v>358</v>
      </c>
      <c r="D16">
        <f>[4]p62!D16</f>
        <v>330</v>
      </c>
      <c r="E16">
        <f>[4]p62!E16</f>
        <v>28.5</v>
      </c>
      <c r="F16">
        <f>[4]p62!F16</f>
        <v>45.5</v>
      </c>
      <c r="G16">
        <f>[4]p62!G16</f>
        <v>41.6</v>
      </c>
      <c r="H16">
        <f>[4]p62!H16</f>
        <v>0</v>
      </c>
      <c r="I16">
        <f>[4]p62!I16</f>
        <v>0</v>
      </c>
      <c r="J16">
        <f>[4]p62!J16</f>
        <v>0</v>
      </c>
      <c r="K16">
        <f>[4]p62!K16</f>
        <v>0</v>
      </c>
    </row>
    <row r="17" spans="1:11" x14ac:dyDescent="0.2">
      <c r="A17" t="s">
        <v>195</v>
      </c>
      <c r="B17">
        <f>[4]p62!B17</f>
        <v>4000</v>
      </c>
      <c r="C17">
        <f>[4]p62!C17</f>
        <v>360</v>
      </c>
      <c r="D17">
        <f>[4]p62!D17</f>
        <v>340</v>
      </c>
      <c r="E17">
        <f>[4]p62!E17</f>
        <v>30</v>
      </c>
      <c r="F17">
        <f>[4]p62!F17</f>
        <v>47</v>
      </c>
      <c r="G17">
        <f>[4]p62!G17</f>
        <v>43</v>
      </c>
      <c r="H17">
        <f>[4]p62!H17</f>
        <v>0</v>
      </c>
      <c r="I17">
        <f>[4]p62!I17</f>
        <v>0</v>
      </c>
      <c r="J17">
        <f>[4]p62!J17</f>
        <v>0</v>
      </c>
      <c r="K17">
        <f>[4]p62!K17</f>
        <v>0</v>
      </c>
    </row>
    <row r="18" spans="1:11" x14ac:dyDescent="0.2">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
      <c r="A23" t="s">
        <v>201</v>
      </c>
      <c r="B23">
        <f>[4]p62!B23</f>
        <v>5800</v>
      </c>
      <c r="C23">
        <f>[4]p62!C23</f>
        <v>435</v>
      </c>
      <c r="D23">
        <f>[4]p62!D23</f>
        <v>435</v>
      </c>
      <c r="E23">
        <f>[4]p62!E23</f>
        <v>38</v>
      </c>
      <c r="F23">
        <f>[4]p62!F23</f>
        <v>52</v>
      </c>
      <c r="G23">
        <f>[4]p62!G23</f>
        <v>50</v>
      </c>
      <c r="H23">
        <f>[4]p62!H23</f>
        <v>0</v>
      </c>
      <c r="I23">
        <f>[4]p62!I23</f>
        <v>0</v>
      </c>
      <c r="J23">
        <f>[4]p62!J23</f>
        <v>0</v>
      </c>
      <c r="K23">
        <f>[4]p62!K23</f>
        <v>0</v>
      </c>
    </row>
    <row r="24" spans="1:11" x14ac:dyDescent="0.2">
      <c r="A24" t="s">
        <v>202</v>
      </c>
      <c r="B24">
        <f>[4]p62!B24</f>
        <v>6099.9999999999991</v>
      </c>
      <c r="C24">
        <f>[4]p62!C24</f>
        <v>438</v>
      </c>
      <c r="D24">
        <f>[4]p62!D24</f>
        <v>438</v>
      </c>
      <c r="E24">
        <f>[4]p62!E24</f>
        <v>41</v>
      </c>
      <c r="F24">
        <f>[4]p62!F24</f>
        <v>52.999999999999993</v>
      </c>
      <c r="G24">
        <f>[4]p62!G24</f>
        <v>57</v>
      </c>
      <c r="H24">
        <f>[4]p62!H24</f>
        <v>0</v>
      </c>
      <c r="I24">
        <f>[4]p62!I24</f>
        <v>0</v>
      </c>
      <c r="J24">
        <f>[4]p62!J24</f>
        <v>0</v>
      </c>
      <c r="K24">
        <f>[4]p62!K24</f>
        <v>0</v>
      </c>
    </row>
    <row r="25" spans="1:11" x14ac:dyDescent="0.2">
      <c r="A25" t="s">
        <v>203</v>
      </c>
      <c r="B25">
        <f>[4]p62!B25</f>
        <v>5800</v>
      </c>
      <c r="C25">
        <f>[4]p62!C25</f>
        <v>440</v>
      </c>
      <c r="D25">
        <f>[4]p62!D25</f>
        <v>450</v>
      </c>
      <c r="E25">
        <f>[4]p62!E25</f>
        <v>40</v>
      </c>
      <c r="F25">
        <f>[4]p62!F25</f>
        <v>52</v>
      </c>
      <c r="G25">
        <f>[4]p62!G25</f>
        <v>53</v>
      </c>
      <c r="H25">
        <f>[4]p62!H25</f>
        <v>0</v>
      </c>
      <c r="I25">
        <f>[4]p62!I25</f>
        <v>0</v>
      </c>
      <c r="J25">
        <f>[4]p62!J25</f>
        <v>0</v>
      </c>
      <c r="K25">
        <f>[4]p62!K25</f>
        <v>0</v>
      </c>
    </row>
    <row r="26" spans="1:11" x14ac:dyDescent="0.2">
      <c r="A26" t="s">
        <v>204</v>
      </c>
      <c r="B26">
        <f>[4]p62!B26</f>
        <v>6099.9999999999991</v>
      </c>
      <c r="C26">
        <f>[4]p62!C26</f>
        <v>457</v>
      </c>
      <c r="D26">
        <f>[4]p62!D26</f>
        <v>450</v>
      </c>
      <c r="E26">
        <f>[4]p62!E26</f>
        <v>40</v>
      </c>
      <c r="F26">
        <f>[4]p62!F26</f>
        <v>55.500000000000007</v>
      </c>
      <c r="G26">
        <f>[4]p62!G26</f>
        <v>56.4</v>
      </c>
      <c r="H26">
        <f>[4]p62!H26</f>
        <v>0</v>
      </c>
      <c r="I26">
        <f>[4]p62!I26</f>
        <v>0</v>
      </c>
      <c r="J26">
        <f>[4]p62!J26</f>
        <v>0</v>
      </c>
      <c r="K26">
        <f>[4]p62!K26</f>
        <v>0</v>
      </c>
    </row>
    <row r="27" spans="1:11" x14ac:dyDescent="0.2">
      <c r="A27" t="s">
        <v>205</v>
      </c>
      <c r="B27">
        <f>[4]p62!B27</f>
        <v>6099.9999999999991</v>
      </c>
      <c r="C27">
        <f>[4]p62!C27</f>
        <v>450</v>
      </c>
      <c r="D27">
        <f>[4]p62!D27</f>
        <v>450</v>
      </c>
      <c r="E27">
        <f>[4]p62!E27</f>
        <v>40</v>
      </c>
      <c r="F27">
        <f>[4]p62!F27</f>
        <v>55</v>
      </c>
      <c r="G27">
        <f>[4]p62!G27</f>
        <v>56</v>
      </c>
      <c r="H27">
        <f>[4]p62!H27</f>
        <v>0</v>
      </c>
      <c r="I27">
        <f>[4]p62!I27</f>
        <v>0</v>
      </c>
      <c r="J27">
        <f>[4]p62!J27</f>
        <v>0</v>
      </c>
      <c r="K27">
        <f>[4]p62!K27</f>
        <v>0</v>
      </c>
    </row>
    <row r="28" spans="1:11" x14ac:dyDescent="0.2">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2">
      <c r="A33" t="s">
        <v>211</v>
      </c>
      <c r="B33">
        <f>[4]p62!B33</f>
        <v>69000120</v>
      </c>
      <c r="C33">
        <f>[4]p62!C33</f>
        <v>3055001.6000000001</v>
      </c>
      <c r="D33">
        <f>[4]p62!D33</f>
        <v>2950005.5</v>
      </c>
      <c r="E33">
        <f>[4]p62!E33</f>
        <v>714999.35</v>
      </c>
      <c r="F33">
        <f>[4]p62!F33</f>
        <v>1189999.58</v>
      </c>
      <c r="G33">
        <f>[4]p62!G33</f>
        <v>4950000</v>
      </c>
      <c r="H33">
        <f>[4]p62!H33</f>
        <v>9054640</v>
      </c>
      <c r="I33">
        <f>[4]p62!I33</f>
        <v>0</v>
      </c>
      <c r="J33">
        <f>[4]p62!J33</f>
        <v>0</v>
      </c>
      <c r="K33">
        <f>[4]p62!K33</f>
        <v>0</v>
      </c>
    </row>
    <row r="34" spans="1:20" x14ac:dyDescent="0.2">
      <c r="A34" t="s">
        <v>212</v>
      </c>
      <c r="B34">
        <f>[4]p62!B34</f>
        <v>85000050</v>
      </c>
      <c r="C34">
        <f>[4]p62!C34</f>
        <v>3899993.6</v>
      </c>
      <c r="D34">
        <f>[4]p62!D34</f>
        <v>3949998</v>
      </c>
      <c r="E34">
        <f>[4]p62!E34</f>
        <v>1034999.55</v>
      </c>
      <c r="F34">
        <f>[4]p62!F34</f>
        <v>1802998.8900000001</v>
      </c>
      <c r="G34">
        <f>[4]p62!G34</f>
        <v>6151000</v>
      </c>
      <c r="H34">
        <f>[4]p62!H34</f>
        <v>11941688</v>
      </c>
      <c r="I34">
        <f>[4]p62!I34</f>
        <v>0</v>
      </c>
      <c r="J34">
        <f>[4]p62!J34</f>
        <v>0</v>
      </c>
      <c r="K34">
        <f>[4]p62!K34</f>
        <v>0</v>
      </c>
    </row>
    <row r="35" spans="1:20" x14ac:dyDescent="0.2">
      <c r="A35" t="s">
        <v>213</v>
      </c>
      <c r="B35">
        <f>[4]p62!B35</f>
        <v>0</v>
      </c>
      <c r="C35">
        <f>[4]p62!C35</f>
        <v>0.09</v>
      </c>
      <c r="D35">
        <f>[4]p62!D35</f>
        <v>0.09</v>
      </c>
      <c r="E35">
        <f>[4]p62!E35</f>
        <v>0.09</v>
      </c>
      <c r="F35">
        <f>[4]p62!F35</f>
        <v>0.09</v>
      </c>
      <c r="G35">
        <f>[4]p62!G35</f>
        <v>0.09</v>
      </c>
      <c r="H35">
        <f>[4]p62!H35</f>
        <v>0</v>
      </c>
      <c r="I35">
        <f>[4]p62!I35</f>
        <v>0</v>
      </c>
      <c r="J35">
        <f>[4]p62!J35</f>
        <v>0</v>
      </c>
      <c r="K35">
        <f>[4]p62!K35</f>
        <v>0</v>
      </c>
    </row>
    <row r="36" spans="1:20" x14ac:dyDescent="0.2">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20" x14ac:dyDescent="0.2">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20" x14ac:dyDescent="0.2">
      <c r="A38" t="s">
        <v>216</v>
      </c>
      <c r="B38">
        <f>[4]p62!B38</f>
        <v>0.115</v>
      </c>
      <c r="C38">
        <f>[4]p62!C38</f>
        <v>0.115</v>
      </c>
      <c r="D38">
        <f>[4]p62!D38</f>
        <v>0.115</v>
      </c>
      <c r="E38">
        <f>[4]p62!E38</f>
        <v>0</v>
      </c>
      <c r="F38">
        <f>[4]p62!F38</f>
        <v>0</v>
      </c>
      <c r="G38">
        <f>[4]p62!G38</f>
        <v>0.115</v>
      </c>
      <c r="H38">
        <f>[4]p62!H38</f>
        <v>0</v>
      </c>
      <c r="I38">
        <f>[4]p62!I38</f>
        <v>0</v>
      </c>
      <c r="J38">
        <f>[4]p62!J38</f>
        <v>0</v>
      </c>
      <c r="K38">
        <f>[4]p62!K38</f>
        <v>0</v>
      </c>
    </row>
    <row r="39" spans="1:20" x14ac:dyDescent="0.2">
      <c r="A39" t="s">
        <v>217</v>
      </c>
      <c r="B39">
        <f>[4]p62!B39</f>
        <v>0.115</v>
      </c>
      <c r="C39">
        <f>[4]p62!C39</f>
        <v>0.115</v>
      </c>
      <c r="D39">
        <f>[4]p62!D39</f>
        <v>0.115</v>
      </c>
      <c r="E39">
        <f>[4]p62!E39</f>
        <v>0</v>
      </c>
      <c r="F39">
        <f>[4]p62!F39</f>
        <v>0</v>
      </c>
      <c r="G39">
        <f>[4]p62!G39</f>
        <v>0.115</v>
      </c>
      <c r="H39">
        <f>[4]p62!H39</f>
        <v>0</v>
      </c>
      <c r="I39">
        <f>[4]p62!I39</f>
        <v>0</v>
      </c>
      <c r="J39">
        <f>[4]p62!J39</f>
        <v>0</v>
      </c>
      <c r="K39">
        <f>[4]p62!K39</f>
        <v>0</v>
      </c>
    </row>
    <row r="40" spans="1:20" x14ac:dyDescent="0.2">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20" x14ac:dyDescent="0.2">
      <c r="A41" t="s">
        <v>219</v>
      </c>
      <c r="B41">
        <f>[4]p62!B41</f>
        <v>0.6</v>
      </c>
      <c r="C41">
        <f>[4]p62!C41</f>
        <v>1.2</v>
      </c>
      <c r="D41">
        <f>[4]p62!D41</f>
        <v>0.6</v>
      </c>
      <c r="E41">
        <f>[4]p62!E41</f>
        <v>1.5</v>
      </c>
      <c r="F41">
        <f>[4]p62!F41</f>
        <v>1.5</v>
      </c>
      <c r="G41">
        <f>[4]p62!G41</f>
        <v>1.2</v>
      </c>
      <c r="H41">
        <f>[4]p62!H41</f>
        <v>0</v>
      </c>
      <c r="I41">
        <f>[4]p62!I41</f>
        <v>0</v>
      </c>
      <c r="J41">
        <f>[4]p62!J41</f>
        <v>0</v>
      </c>
      <c r="K41">
        <f>[4]p62!K41</f>
        <v>0</v>
      </c>
    </row>
    <row r="42" spans="1:20" x14ac:dyDescent="0.2">
      <c r="A42" t="s">
        <v>220</v>
      </c>
      <c r="B42">
        <f>[4]p62!B42</f>
        <v>1.2</v>
      </c>
      <c r="C42">
        <f>[4]p62!C42</f>
        <v>0.6</v>
      </c>
      <c r="D42">
        <f>[4]p62!D42</f>
        <v>1.8</v>
      </c>
      <c r="E42">
        <f>[4]p62!E42</f>
        <v>1.2</v>
      </c>
      <c r="F42">
        <f>[4]p62!F42</f>
        <v>1.2</v>
      </c>
      <c r="G42">
        <f>[4]p62!G42</f>
        <v>0.6</v>
      </c>
      <c r="H42">
        <f>[4]p62!H42</f>
        <v>0</v>
      </c>
      <c r="I42">
        <f>[4]p62!I42</f>
        <v>0</v>
      </c>
      <c r="J42">
        <f>[4]p62!J42</f>
        <v>0</v>
      </c>
      <c r="K42">
        <f>[4]p62!K42</f>
        <v>0</v>
      </c>
    </row>
    <row r="43" spans="1:20" x14ac:dyDescent="0.2">
      <c r="A43" t="s">
        <v>221</v>
      </c>
      <c r="B43">
        <f>[4]p62!B43</f>
        <v>0.6</v>
      </c>
      <c r="C43">
        <f>[4]p62!C43</f>
        <v>1.8</v>
      </c>
      <c r="D43">
        <f>[4]p62!D43</f>
        <v>0.6</v>
      </c>
      <c r="E43">
        <f>[4]p62!E43</f>
        <v>1.2</v>
      </c>
      <c r="F43">
        <f>[4]p62!F43</f>
        <v>1.2</v>
      </c>
      <c r="G43">
        <f>[4]p62!G43</f>
        <v>1.2</v>
      </c>
      <c r="H43">
        <f>[4]p62!H43</f>
        <v>0</v>
      </c>
      <c r="I43">
        <f>[4]p62!I43</f>
        <v>0</v>
      </c>
      <c r="J43">
        <f>[4]p62!J43</f>
        <v>0</v>
      </c>
      <c r="K43">
        <f>[4]p62!K43</f>
        <v>0</v>
      </c>
    </row>
    <row r="44" spans="1:20" x14ac:dyDescent="0.2">
      <c r="A44" t="s">
        <v>222</v>
      </c>
      <c r="B44">
        <f>[4]p62!B44</f>
        <v>1.5</v>
      </c>
      <c r="C44">
        <f>[4]p62!C44</f>
        <v>1.2</v>
      </c>
      <c r="D44">
        <f>[4]p62!D44</f>
        <v>1.2</v>
      </c>
      <c r="E44">
        <f>[4]p62!E44</f>
        <v>0.6</v>
      </c>
      <c r="F44">
        <f>[4]p62!F44</f>
        <v>0.6</v>
      </c>
      <c r="G44">
        <f>[4]p62!G44</f>
        <v>0.9</v>
      </c>
      <c r="H44">
        <f>[4]p62!H44</f>
        <v>0</v>
      </c>
      <c r="I44">
        <f>[4]p62!I44</f>
        <v>0</v>
      </c>
      <c r="J44">
        <f>[4]p62!J44</f>
        <v>0</v>
      </c>
      <c r="K44">
        <f>[4]p62!K44</f>
        <v>0</v>
      </c>
    </row>
    <row r="45" spans="1:20" x14ac:dyDescent="0.2">
      <c r="A45" t="s">
        <v>223</v>
      </c>
      <c r="B45">
        <f>[4]p62!B45</f>
        <v>1.5</v>
      </c>
      <c r="C45">
        <f>[4]p62!C45</f>
        <v>1.2</v>
      </c>
      <c r="D45">
        <f>[4]p62!D45</f>
        <v>1.2</v>
      </c>
      <c r="E45">
        <f>[4]p62!E45</f>
        <v>0.6</v>
      </c>
      <c r="F45">
        <f>[4]p62!F45</f>
        <v>0.6</v>
      </c>
      <c r="G45">
        <f>[4]p62!G45</f>
        <v>0.9</v>
      </c>
      <c r="H45">
        <f>[4]p62!H45</f>
        <v>0</v>
      </c>
      <c r="I45">
        <f>[4]p62!I45</f>
        <v>0</v>
      </c>
      <c r="J45">
        <f>[4]p62!J45</f>
        <v>0</v>
      </c>
      <c r="K45">
        <f>[4]p62!K45</f>
        <v>0</v>
      </c>
    </row>
    <row r="46" spans="1:20" x14ac:dyDescent="0.2">
      <c r="A46" t="s">
        <v>224</v>
      </c>
      <c r="B46">
        <f>[4]p62!B46</f>
        <v>1.2</v>
      </c>
      <c r="C46">
        <f>[4]p62!C46</f>
        <v>0.6</v>
      </c>
      <c r="D46">
        <f>[4]p62!D46</f>
        <v>1.2</v>
      </c>
      <c r="E46">
        <f>[4]p62!E46</f>
        <v>0.9</v>
      </c>
      <c r="F46">
        <f>[4]p62!F46</f>
        <v>0.9</v>
      </c>
      <c r="G46">
        <f>[4]p62!G46</f>
        <v>0.6</v>
      </c>
      <c r="H46">
        <f>[4]p62!H46</f>
        <v>0</v>
      </c>
      <c r="I46">
        <f>[4]p62!I46</f>
        <v>0</v>
      </c>
      <c r="J46">
        <f>[4]p62!J46</f>
        <v>0</v>
      </c>
      <c r="K46">
        <f>[4]p62!K46</f>
        <v>0</v>
      </c>
      <c r="M46" s="32"/>
      <c r="N46" s="32"/>
      <c r="O46" s="32"/>
      <c r="P46" s="32"/>
      <c r="Q46" s="32"/>
      <c r="R46" s="32"/>
      <c r="S46" s="32"/>
      <c r="T46" s="32"/>
    </row>
    <row r="47" spans="1:20" x14ac:dyDescent="0.2">
      <c r="A47" t="s">
        <v>225</v>
      </c>
      <c r="B47">
        <f>[4]p62!B47</f>
        <v>89</v>
      </c>
      <c r="C47">
        <f>[4]p62!C47</f>
        <v>12.8</v>
      </c>
      <c r="D47">
        <f>[4]p62!D47</f>
        <v>6.4</v>
      </c>
      <c r="E47">
        <f>[4]p62!E47</f>
        <v>0.66</v>
      </c>
      <c r="F47">
        <f>[4]p62!F47</f>
        <v>0.78</v>
      </c>
      <c r="G47">
        <f>[4]p62!G47</f>
        <v>1</v>
      </c>
      <c r="H47">
        <f>[4]p62!H47</f>
        <v>0</v>
      </c>
      <c r="I47">
        <f>[4]p62!I47</f>
        <v>0</v>
      </c>
      <c r="J47">
        <f>[4]p62!J47</f>
        <v>0</v>
      </c>
      <c r="K47">
        <f>[4]p62!K47</f>
        <v>0</v>
      </c>
      <c r="M47" s="32"/>
      <c r="N47" s="32"/>
      <c r="O47" s="32"/>
      <c r="P47" s="32"/>
      <c r="Q47" s="32"/>
      <c r="R47" s="32"/>
      <c r="S47" s="32"/>
      <c r="T47" s="32"/>
    </row>
    <row r="48" spans="1:20" x14ac:dyDescent="0.2">
      <c r="A48" t="s">
        <v>226</v>
      </c>
      <c r="B48">
        <f>[4]p62!B48</f>
        <v>91</v>
      </c>
      <c r="C48">
        <f>[4]p62!C48</f>
        <v>13</v>
      </c>
      <c r="D48">
        <f>[4]p62!D48</f>
        <v>6.5</v>
      </c>
      <c r="E48">
        <f>[4]p62!E48</f>
        <v>0.67</v>
      </c>
      <c r="F48">
        <f>[4]p62!F48</f>
        <v>0.8</v>
      </c>
      <c r="G48">
        <f>[4]p62!G48</f>
        <v>1</v>
      </c>
      <c r="H48">
        <f>[4]p62!H48</f>
        <v>0</v>
      </c>
      <c r="I48">
        <f>[4]p62!I48</f>
        <v>0</v>
      </c>
      <c r="J48">
        <f>[4]p62!J48</f>
        <v>0</v>
      </c>
      <c r="K48">
        <f>[4]p62!K48</f>
        <v>0</v>
      </c>
      <c r="M48" s="32"/>
      <c r="N48" s="32"/>
      <c r="O48" s="32"/>
      <c r="P48" s="32"/>
      <c r="Q48" s="32"/>
      <c r="R48" s="32"/>
      <c r="S48" s="32"/>
      <c r="T48" s="32"/>
    </row>
    <row r="49" spans="1:20" x14ac:dyDescent="0.2">
      <c r="A49" t="s">
        <v>227</v>
      </c>
      <c r="B49">
        <f>[4]p62!B49</f>
        <v>90</v>
      </c>
      <c r="C49">
        <f>[4]p62!C49</f>
        <v>12.8</v>
      </c>
      <c r="D49">
        <f>[4]p62!D49</f>
        <v>6.5</v>
      </c>
      <c r="E49">
        <f>[4]p62!E49</f>
        <v>0.65</v>
      </c>
      <c r="F49">
        <f>[4]p62!F49</f>
        <v>0.77</v>
      </c>
      <c r="G49">
        <f>[4]p62!G49</f>
        <v>1</v>
      </c>
      <c r="H49">
        <f>[4]p62!H49</f>
        <v>0</v>
      </c>
      <c r="I49">
        <f>[4]p62!I49</f>
        <v>0</v>
      </c>
      <c r="J49">
        <f>[4]p62!J49</f>
        <v>0</v>
      </c>
      <c r="K49">
        <f>[4]p62!K49</f>
        <v>0</v>
      </c>
      <c r="M49" s="32"/>
      <c r="N49" s="32"/>
      <c r="O49" s="32"/>
      <c r="P49" s="32"/>
      <c r="Q49" s="32"/>
      <c r="R49" s="32"/>
      <c r="S49" s="32"/>
      <c r="T49" s="32"/>
    </row>
    <row r="50" spans="1:20" x14ac:dyDescent="0.2">
      <c r="A50" t="s">
        <v>228</v>
      </c>
      <c r="B50">
        <f>[4]p62!B50</f>
        <v>90</v>
      </c>
      <c r="C50">
        <f>[4]p62!C50</f>
        <v>12.7</v>
      </c>
      <c r="D50">
        <f>[4]p62!D50</f>
        <v>6.1</v>
      </c>
      <c r="E50">
        <f>[4]p62!E50</f>
        <v>0.66</v>
      </c>
      <c r="F50">
        <f>[4]p62!F50</f>
        <v>0.79</v>
      </c>
      <c r="G50">
        <f>[4]p62!G50</f>
        <v>1</v>
      </c>
      <c r="H50">
        <f>[4]p62!H50</f>
        <v>0</v>
      </c>
      <c r="I50">
        <f>[4]p62!I50</f>
        <v>0</v>
      </c>
      <c r="J50">
        <f>[4]p62!J50</f>
        <v>0</v>
      </c>
      <c r="K50">
        <f>[4]p62!K50</f>
        <v>0</v>
      </c>
      <c r="M50" s="32"/>
      <c r="N50" s="32"/>
      <c r="O50" s="32"/>
      <c r="P50" s="32"/>
      <c r="Q50" s="32"/>
      <c r="R50" s="32"/>
      <c r="S50" s="32"/>
      <c r="T50" s="32"/>
    </row>
    <row r="51" spans="1:20" ht="13.5" thickBot="1" x14ac:dyDescent="0.25">
      <c r="A51" s="325" t="s">
        <v>229</v>
      </c>
      <c r="B51" s="325">
        <f>[4]p62!B51</f>
        <v>7.6000000000000068</v>
      </c>
      <c r="C51" s="325">
        <f>[4]p62!C51</f>
        <v>6.7593749999999897</v>
      </c>
      <c r="D51" s="325">
        <f>[4]p62!D51</f>
        <v>0.97846153846155026</v>
      </c>
      <c r="E51" s="325">
        <f>[4]p62!E51</f>
        <v>9.2553846153846209</v>
      </c>
      <c r="F51" s="325">
        <f>[4]p62!F51</f>
        <v>10.394805194805201</v>
      </c>
      <c r="G51" s="325">
        <f>[4]p62!G51</f>
        <v>7.6</v>
      </c>
      <c r="H51" s="325">
        <f>[4]p62!H51</f>
        <v>0</v>
      </c>
      <c r="I51" s="325">
        <f>[4]p62!I51</f>
        <v>0</v>
      </c>
      <c r="J51" s="325">
        <f>[4]p62!J51</f>
        <v>0</v>
      </c>
      <c r="K51" s="325">
        <f>[4]p62!K51</f>
        <v>0</v>
      </c>
      <c r="L51" s="325"/>
      <c r="M51" s="48"/>
      <c r="N51" s="32"/>
      <c r="O51" s="32"/>
      <c r="P51" s="32"/>
      <c r="Q51" s="32"/>
      <c r="R51" s="32"/>
      <c r="S51" s="32"/>
      <c r="T51" s="32"/>
    </row>
    <row r="52" spans="1:20" x14ac:dyDescent="0.2">
      <c r="A52" t="s">
        <v>115</v>
      </c>
      <c r="B52">
        <f>[4]p62!B52</f>
        <v>9645365.5675432459</v>
      </c>
      <c r="C52">
        <f>[4]p62!C52</f>
        <v>21215668.514104553</v>
      </c>
      <c r="D52">
        <f>[4]p62!D52</f>
        <v>18207105.12295042</v>
      </c>
      <c r="E52">
        <f>[4]p62!E52</f>
        <v>17958034.175032064</v>
      </c>
      <c r="F52">
        <f>[4]p62!F52</f>
        <v>3364203.2026826963</v>
      </c>
      <c r="G52">
        <f>[4]p62!G52</f>
        <v>0</v>
      </c>
      <c r="H52">
        <f>[4]p62!H52</f>
        <v>0</v>
      </c>
      <c r="I52">
        <f>[4]p62!I52</f>
        <v>0</v>
      </c>
      <c r="J52">
        <f>[4]p62!J52</f>
        <v>0</v>
      </c>
      <c r="K52">
        <f>[4]p62!K52</f>
        <v>0</v>
      </c>
      <c r="M52" s="42"/>
      <c r="N52" s="32"/>
      <c r="O52" s="32"/>
      <c r="P52" s="32"/>
      <c r="Q52" s="32"/>
      <c r="R52" s="32"/>
      <c r="S52" s="32"/>
      <c r="T52" s="32"/>
    </row>
    <row r="53" spans="1:20" x14ac:dyDescent="0.2">
      <c r="A53" t="s">
        <v>116</v>
      </c>
      <c r="B53">
        <f>[4]p62!B53</f>
        <v>23279664</v>
      </c>
      <c r="C53">
        <f>[4]p62!C53</f>
        <v>16071985</v>
      </c>
      <c r="D53">
        <f>[4]p62!D53</f>
        <v>12891285</v>
      </c>
      <c r="E53">
        <f>[4]p62!E53</f>
        <v>15612733</v>
      </c>
      <c r="F53">
        <f>[4]p62!F53</f>
        <v>12485735</v>
      </c>
      <c r="G53">
        <f>[4]p62!G53</f>
        <v>0</v>
      </c>
      <c r="H53">
        <f>[4]p62!H53</f>
        <v>0</v>
      </c>
      <c r="I53">
        <f>[4]p62!I53</f>
        <v>0</v>
      </c>
      <c r="J53">
        <f>[4]p62!J53</f>
        <v>0</v>
      </c>
      <c r="K53">
        <f>[4]p62!K53</f>
        <v>0</v>
      </c>
      <c r="M53" s="32"/>
      <c r="N53" s="36"/>
      <c r="O53" s="36"/>
      <c r="P53" s="36"/>
      <c r="Q53" s="36"/>
      <c r="R53" s="36"/>
      <c r="S53" s="32"/>
      <c r="T53" s="32"/>
    </row>
    <row r="54" spans="1:20" x14ac:dyDescent="0.2">
      <c r="A54" t="s">
        <v>230</v>
      </c>
      <c r="B54">
        <f>[4]p62!B54</f>
        <v>1796790</v>
      </c>
      <c r="C54">
        <f>[4]p62!C54</f>
        <v>1729069</v>
      </c>
      <c r="D54">
        <f>[4]p62!D54</f>
        <v>716879</v>
      </c>
      <c r="E54">
        <f>[4]p62!E54</f>
        <v>3885662</v>
      </c>
      <c r="F54">
        <f>[4]p62!F54</f>
        <v>3068992</v>
      </c>
      <c r="G54">
        <f>[4]p62!G54</f>
        <v>0</v>
      </c>
      <c r="H54">
        <f>[4]p62!H54</f>
        <v>0</v>
      </c>
      <c r="I54">
        <f>[4]p62!I54</f>
        <v>0</v>
      </c>
      <c r="J54">
        <f>[4]p62!J54</f>
        <v>0</v>
      </c>
      <c r="K54">
        <f>[4]p62!K54</f>
        <v>0</v>
      </c>
      <c r="M54" s="32"/>
      <c r="N54" s="43"/>
      <c r="O54" s="43"/>
      <c r="P54" s="43"/>
      <c r="Q54" s="43"/>
      <c r="R54" s="43"/>
      <c r="S54" s="43"/>
      <c r="T54" s="44"/>
    </row>
    <row r="55" spans="1:20" x14ac:dyDescent="0.2">
      <c r="A55" t="s">
        <v>231</v>
      </c>
      <c r="B55">
        <f>[4]p62!B55</f>
        <v>1377709</v>
      </c>
      <c r="C55">
        <f>[4]p62!C55</f>
        <v>1870868</v>
      </c>
      <c r="D55">
        <f>[4]p62!D55</f>
        <v>1101879</v>
      </c>
      <c r="E55">
        <f>[4]p62!E55</f>
        <v>1773231</v>
      </c>
      <c r="F55">
        <f>[4]p62!F55</f>
        <v>1629939</v>
      </c>
      <c r="G55">
        <f>[4]p62!G55</f>
        <v>0</v>
      </c>
      <c r="H55">
        <f>[4]p62!H55</f>
        <v>0</v>
      </c>
      <c r="I55">
        <f>[4]p62!I55</f>
        <v>0</v>
      </c>
      <c r="J55">
        <f>[4]p62!J55</f>
        <v>0</v>
      </c>
      <c r="K55">
        <f>[4]p62!K55</f>
        <v>0</v>
      </c>
      <c r="M55" s="32"/>
      <c r="N55" s="43"/>
      <c r="O55" s="43"/>
      <c r="P55" s="43"/>
      <c r="Q55" s="43"/>
      <c r="R55" s="43"/>
      <c r="S55" s="43"/>
      <c r="T55" s="44"/>
    </row>
    <row r="56" spans="1:20" x14ac:dyDescent="0.2">
      <c r="A56" t="s">
        <v>232</v>
      </c>
      <c r="B56">
        <f>[4]p62!B56</f>
        <v>3174499</v>
      </c>
      <c r="C56">
        <f>[4]p62!C56</f>
        <v>3599937</v>
      </c>
      <c r="D56">
        <f>[4]p62!D56</f>
        <v>1818758</v>
      </c>
      <c r="E56">
        <f>[4]p62!E56</f>
        <v>5658893</v>
      </c>
      <c r="F56">
        <f>[4]p62!F56</f>
        <v>4698931</v>
      </c>
      <c r="G56">
        <f>[4]p62!G56</f>
        <v>0</v>
      </c>
      <c r="H56">
        <f>[4]p62!H56</f>
        <v>0</v>
      </c>
      <c r="I56">
        <f>[4]p62!I56</f>
        <v>0</v>
      </c>
      <c r="J56">
        <f>[4]p62!J56</f>
        <v>0</v>
      </c>
      <c r="K56">
        <f>[4]p62!K56</f>
        <v>0</v>
      </c>
      <c r="M56" s="32"/>
      <c r="N56" s="32"/>
      <c r="O56" s="32"/>
      <c r="P56" s="32"/>
      <c r="Q56" s="32"/>
      <c r="R56" s="32"/>
      <c r="S56" s="32"/>
      <c r="T56" s="44"/>
    </row>
    <row r="57" spans="1:20" x14ac:dyDescent="0.2">
      <c r="A57" t="s">
        <v>233</v>
      </c>
      <c r="B57">
        <f>[4]p62!B57</f>
        <v>3245016</v>
      </c>
      <c r="C57">
        <f>[4]p62!C57</f>
        <v>3260343</v>
      </c>
      <c r="D57">
        <f>[4]p62!D57</f>
        <v>3247478</v>
      </c>
      <c r="E57">
        <f>[4]p62!E57</f>
        <v>3270748</v>
      </c>
      <c r="F57">
        <f>[4]p62!F57</f>
        <v>3256316</v>
      </c>
      <c r="G57">
        <f>[4]p62!G57</f>
        <v>50531</v>
      </c>
      <c r="H57">
        <f>[4]p62!H57</f>
        <v>50531</v>
      </c>
      <c r="I57">
        <f>[4]p62!I57</f>
        <v>50531</v>
      </c>
      <c r="J57">
        <f>[4]p62!J57</f>
        <v>50531</v>
      </c>
      <c r="K57">
        <f>[4]p62!K57</f>
        <v>50531</v>
      </c>
      <c r="M57" s="42"/>
      <c r="N57" s="36"/>
      <c r="O57" s="36"/>
      <c r="P57" s="36"/>
      <c r="Q57" s="36"/>
      <c r="R57" s="36"/>
      <c r="S57" s="32"/>
      <c r="T57" s="44"/>
    </row>
    <row r="58" spans="1:20" x14ac:dyDescent="0.2">
      <c r="A58" t="s">
        <v>234</v>
      </c>
      <c r="B58">
        <f>[4]p62!B58</f>
        <v>6032023</v>
      </c>
      <c r="C58">
        <f>[4]p62!C58</f>
        <v>6978273</v>
      </c>
      <c r="D58">
        <f>[4]p62!D58</f>
        <v>6232023</v>
      </c>
      <c r="E58">
        <f>[4]p62!E58</f>
        <v>6032023</v>
      </c>
      <c r="F58">
        <f>[4]p62!F58</f>
        <v>6032023</v>
      </c>
      <c r="G58">
        <f>[4]p62!G58</f>
        <v>2578834</v>
      </c>
      <c r="H58">
        <f>[4]p62!H58</f>
        <v>1753606</v>
      </c>
      <c r="I58">
        <f>[4]p62!I58</f>
        <v>1650453</v>
      </c>
      <c r="J58">
        <f>[4]p62!J58</f>
        <v>2269371</v>
      </c>
      <c r="K58">
        <f>[4]p62!K58</f>
        <v>2475678</v>
      </c>
      <c r="M58" s="32"/>
      <c r="N58" s="43"/>
      <c r="O58" s="43"/>
      <c r="P58" s="43"/>
      <c r="Q58" s="43"/>
      <c r="R58" s="43"/>
      <c r="S58" s="43"/>
      <c r="T58" s="44"/>
    </row>
    <row r="59" spans="1:20" x14ac:dyDescent="0.2">
      <c r="A59" t="s">
        <v>235</v>
      </c>
      <c r="B59">
        <f>[4]p62!B59</f>
        <v>7129774</v>
      </c>
      <c r="C59">
        <f>[4]p62!C59</f>
        <v>10089000</v>
      </c>
      <c r="D59">
        <f>[4]p62!D59</f>
        <v>7329774</v>
      </c>
      <c r="E59">
        <f>[4]p62!E59</f>
        <v>8664009</v>
      </c>
      <c r="F59">
        <f>[4]p62!F59</f>
        <v>7129774</v>
      </c>
      <c r="G59">
        <f>[4]p62!G59</f>
        <v>2063067</v>
      </c>
      <c r="H59">
        <f>[4]p62!H59</f>
        <v>2475678</v>
      </c>
      <c r="I59">
        <f>[4]p62!I59</f>
        <v>2269371</v>
      </c>
      <c r="J59">
        <f>[4]p62!J59</f>
        <v>1650453</v>
      </c>
      <c r="K59">
        <f>[4]p62!K59</f>
        <v>1753606</v>
      </c>
      <c r="M59" s="32"/>
      <c r="N59" s="43"/>
      <c r="O59" s="43"/>
      <c r="P59" s="43"/>
      <c r="Q59" s="43"/>
      <c r="R59" s="43"/>
      <c r="S59" s="43"/>
      <c r="T59" s="44"/>
    </row>
    <row r="60" spans="1:20" x14ac:dyDescent="0.2">
      <c r="A60" t="s">
        <v>236</v>
      </c>
      <c r="B60">
        <f>[4]p62!B60</f>
        <v>13161797</v>
      </c>
      <c r="C60">
        <f>[4]p62!C60</f>
        <v>17067273</v>
      </c>
      <c r="D60">
        <f>[4]p62!D60</f>
        <v>13561797</v>
      </c>
      <c r="E60">
        <f>[4]p62!E60</f>
        <v>14696032</v>
      </c>
      <c r="F60">
        <f>[4]p62!F60</f>
        <v>13161797</v>
      </c>
      <c r="G60">
        <f>[4]p62!G60</f>
        <v>4641901</v>
      </c>
      <c r="H60">
        <f>[4]p62!H60</f>
        <v>4229284</v>
      </c>
      <c r="I60">
        <f>[4]p62!I60</f>
        <v>3919824</v>
      </c>
      <c r="J60">
        <f>[4]p62!J60</f>
        <v>3919824</v>
      </c>
      <c r="K60">
        <f>[4]p62!K60</f>
        <v>4229284</v>
      </c>
      <c r="M60" s="32"/>
      <c r="N60" s="32"/>
      <c r="O60" s="32"/>
      <c r="P60" s="32"/>
      <c r="Q60" s="32"/>
      <c r="R60" s="32"/>
      <c r="S60" s="32"/>
      <c r="T60" s="32"/>
    </row>
    <row r="61" spans="1:20" x14ac:dyDescent="0.2">
      <c r="A61" t="s">
        <v>237</v>
      </c>
      <c r="B61">
        <f>[4]p62!B61</f>
        <v>52506341.567543246</v>
      </c>
      <c r="C61">
        <f>[4]p62!C61</f>
        <v>61215206.514104553</v>
      </c>
      <c r="D61">
        <f>[4]p62!D61</f>
        <v>49726423.12295042</v>
      </c>
      <c r="E61">
        <f>[4]p62!E61</f>
        <v>57196440.175032064</v>
      </c>
      <c r="F61">
        <f>[4]p62!F61</f>
        <v>36966982.202682696</v>
      </c>
      <c r="G61">
        <f>[4]p62!G61</f>
        <v>0</v>
      </c>
      <c r="H61">
        <f>[4]p62!H61</f>
        <v>0</v>
      </c>
      <c r="I61">
        <f>[4]p62!I61</f>
        <v>0</v>
      </c>
      <c r="J61">
        <f>[4]p62!J61</f>
        <v>0</v>
      </c>
      <c r="K61">
        <f>[4]p62!K61</f>
        <v>0</v>
      </c>
      <c r="M61" s="32"/>
      <c r="N61" s="32"/>
      <c r="O61" s="32"/>
      <c r="P61" s="32"/>
      <c r="Q61" s="32"/>
      <c r="R61" s="32"/>
      <c r="S61" s="32"/>
      <c r="T61" s="32"/>
    </row>
    <row r="62" spans="1:20" x14ac:dyDescent="0.2">
      <c r="A62" t="s">
        <v>121</v>
      </c>
      <c r="B62">
        <f>[4]p62!B62</f>
        <v>8265722.7346153846</v>
      </c>
      <c r="C62">
        <f>[4]p62!C62</f>
        <v>8787060.5292707309</v>
      </c>
      <c r="D62">
        <f>[4]p62!D62</f>
        <v>8189353.6653846148</v>
      </c>
      <c r="E62">
        <f>[4]p62!E62</f>
        <v>8401912.649550451</v>
      </c>
      <c r="F62">
        <f>[4]p62!F62</f>
        <v>7000000.1692307694</v>
      </c>
      <c r="G62">
        <f>[4]p62!G62</f>
        <v>0</v>
      </c>
      <c r="H62">
        <f>[4]p62!H62</f>
        <v>0</v>
      </c>
      <c r="I62">
        <f>[4]p62!I62</f>
        <v>0</v>
      </c>
      <c r="J62">
        <f>[4]p62!J62</f>
        <v>0</v>
      </c>
      <c r="K62">
        <f>[4]p62!K62</f>
        <v>0</v>
      </c>
      <c r="M62" s="32"/>
      <c r="N62" s="32"/>
      <c r="O62" s="32"/>
      <c r="P62" s="32"/>
      <c r="Q62" s="32"/>
      <c r="R62" s="32"/>
      <c r="S62" s="32"/>
      <c r="T62" s="32"/>
    </row>
    <row r="63" spans="1:20" x14ac:dyDescent="0.2">
      <c r="A63" t="s">
        <v>122</v>
      </c>
      <c r="B63">
        <f>[4]p62!B63</f>
        <v>780275</v>
      </c>
      <c r="C63">
        <f>[4]p62!C63</f>
        <v>706127</v>
      </c>
      <c r="D63">
        <f>[4]p62!D63</f>
        <v>1043839</v>
      </c>
      <c r="E63">
        <f>[4]p62!E63</f>
        <v>737887</v>
      </c>
      <c r="F63">
        <f>[4]p62!F63</f>
        <v>847480</v>
      </c>
      <c r="G63">
        <f>[4]p62!G63</f>
        <v>-3984458</v>
      </c>
      <c r="H63">
        <f>[4]p62!H63</f>
        <v>-3515848</v>
      </c>
      <c r="I63">
        <f>[4]p62!I63</f>
        <v>-2782759</v>
      </c>
      <c r="J63">
        <f>[4]p62!J63</f>
        <v>-2628650</v>
      </c>
      <c r="K63">
        <f>[4]p62!K63</f>
        <v>-3237519</v>
      </c>
    </row>
    <row r="64" spans="1:20" x14ac:dyDescent="0.2">
      <c r="A64" t="s">
        <v>238</v>
      </c>
      <c r="B64">
        <f>[4]p62!B64</f>
        <v>22987067</v>
      </c>
      <c r="C64">
        <f>[4]p62!C64</f>
        <v>31520649</v>
      </c>
      <c r="D64">
        <f>[4]p62!D64</f>
        <v>26285380</v>
      </c>
      <c r="E64">
        <f>[4]p62!E64</f>
        <v>27569278</v>
      </c>
      <c r="F64">
        <f>[4]p62!F64</f>
        <v>16474315</v>
      </c>
      <c r="G64">
        <f>[4]p62!G64</f>
        <v>0</v>
      </c>
      <c r="H64">
        <f>[4]p62!H64</f>
        <v>0</v>
      </c>
      <c r="I64">
        <f>[4]p62!I64</f>
        <v>0</v>
      </c>
      <c r="J64">
        <f>[4]p62!J64</f>
        <v>0</v>
      </c>
      <c r="K64">
        <f>[4]p62!K64</f>
        <v>0</v>
      </c>
    </row>
    <row r="65" spans="1:13" x14ac:dyDescent="0.2">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2">
      <c r="A66" t="s">
        <v>125</v>
      </c>
      <c r="B66">
        <f>[4]p62!B66</f>
        <v>19473276.83292786</v>
      </c>
      <c r="C66">
        <f>[4]p62!C66</f>
        <v>19201369.984833825</v>
      </c>
      <c r="D66">
        <f>[4]p62!D66</f>
        <v>13207850.457565807</v>
      </c>
      <c r="E66">
        <f>[4]p62!E66</f>
        <v>19487362.525481608</v>
      </c>
      <c r="F66">
        <f>[4]p62!F66</f>
        <v>11645187.033451926</v>
      </c>
      <c r="G66">
        <f>[4]p62!G66</f>
        <v>12786977</v>
      </c>
      <c r="H66">
        <f>[4]p62!H66</f>
        <v>13696626</v>
      </c>
      <c r="I66">
        <f>[4]p62!I66</f>
        <v>15119679</v>
      </c>
      <c r="J66">
        <f>[4]p62!J66</f>
        <v>15419846</v>
      </c>
      <c r="K66">
        <f>[4]p62!K66</f>
        <v>14236911</v>
      </c>
    </row>
    <row r="67" spans="1:13" x14ac:dyDescent="0.2">
      <c r="A67" t="s">
        <v>240</v>
      </c>
      <c r="B67">
        <f>[4]p62!B67</f>
        <v>52506341.567543246</v>
      </c>
      <c r="C67">
        <f>[4]p62!C67</f>
        <v>61215206.514104553</v>
      </c>
      <c r="D67">
        <f>[4]p62!D67</f>
        <v>49726423.12295042</v>
      </c>
      <c r="E67">
        <f>[4]p62!E67</f>
        <v>57196440.175032064</v>
      </c>
      <c r="F67">
        <f>[4]p62!F67</f>
        <v>36966982.202682696</v>
      </c>
      <c r="G67">
        <f>[4]p62!G67</f>
        <v>0</v>
      </c>
      <c r="H67">
        <f>[4]p62!H67</f>
        <v>0</v>
      </c>
      <c r="I67">
        <f>[4]p62!I67</f>
        <v>0</v>
      </c>
      <c r="J67">
        <f>[4]p62!J67</f>
        <v>0</v>
      </c>
      <c r="K67">
        <f>[4]p62!K67</f>
        <v>0</v>
      </c>
    </row>
    <row r="68" spans="1:13" x14ac:dyDescent="0.2">
      <c r="A68" t="s">
        <v>241</v>
      </c>
      <c r="B68">
        <f>[4]p62!B68</f>
        <v>0</v>
      </c>
      <c r="C68">
        <f>[4]p62!C68</f>
        <v>0</v>
      </c>
      <c r="D68">
        <f>[4]p62!D68</f>
        <v>3000000</v>
      </c>
      <c r="E68">
        <f>[4]p62!E68</f>
        <v>0</v>
      </c>
      <c r="F68">
        <f>[4]p62!F68</f>
        <v>2000000</v>
      </c>
      <c r="G68">
        <f>[4]p62!G68</f>
        <v>0</v>
      </c>
      <c r="H68">
        <f>[4]p62!H68</f>
        <v>0</v>
      </c>
      <c r="I68">
        <f>[4]p62!I68</f>
        <v>0</v>
      </c>
      <c r="J68">
        <f>[4]p62!J68</f>
        <v>0</v>
      </c>
      <c r="K68">
        <f>[4]p62!K68</f>
        <v>0</v>
      </c>
    </row>
    <row r="69" spans="1:13" x14ac:dyDescent="0.2">
      <c r="A69" t="s">
        <v>242</v>
      </c>
      <c r="B69">
        <f>[4]p62!B69</f>
        <v>43367607.873948969</v>
      </c>
      <c r="C69">
        <f>[4]p62!C69</f>
        <v>37714643.746132344</v>
      </c>
      <c r="D69">
        <f>[4]p62!D69</f>
        <v>38674916.169295982</v>
      </c>
      <c r="E69">
        <f>[4]p62!E69</f>
        <v>36635502.087545097</v>
      </c>
      <c r="F69">
        <f>[4]p62!F69</f>
        <v>33730980.915074512</v>
      </c>
      <c r="G69">
        <f>[4]p62!G69</f>
        <v>0</v>
      </c>
      <c r="H69">
        <f>[4]p62!H69</f>
        <v>0</v>
      </c>
      <c r="I69">
        <f>[4]p62!I69</f>
        <v>0</v>
      </c>
      <c r="J69">
        <f>[4]p62!J69</f>
        <v>0</v>
      </c>
      <c r="K69">
        <f>[4]p62!K69</f>
        <v>0</v>
      </c>
    </row>
    <row r="70" spans="1:13" x14ac:dyDescent="0.2">
      <c r="A70" t="s">
        <v>243</v>
      </c>
      <c r="B70">
        <f>[4]p62!B70</f>
        <v>1514651.2253397629</v>
      </c>
      <c r="C70">
        <f>[4]p62!C70</f>
        <v>1370715.7134685442</v>
      </c>
      <c r="D70">
        <f>[4]p62!D70</f>
        <v>2026274.4410978481</v>
      </c>
      <c r="E70">
        <f>[4]p62!E70</f>
        <v>1432368.3321571797</v>
      </c>
      <c r="F70">
        <f>[4]p62!F70</f>
        <v>1645107.1411665305</v>
      </c>
      <c r="G70">
        <f>[4]p62!G70</f>
        <v>-43813</v>
      </c>
      <c r="H70">
        <f>[4]p62!H70</f>
        <v>-40367</v>
      </c>
      <c r="I70">
        <f>[4]p62!I70</f>
        <v>-37781</v>
      </c>
      <c r="J70">
        <f>[4]p62!J70</f>
        <v>-37781</v>
      </c>
      <c r="K70">
        <f>[4]p62!K70</f>
        <v>-40367</v>
      </c>
    </row>
    <row r="71" spans="1:13" x14ac:dyDescent="0.2">
      <c r="A71" t="s">
        <v>244</v>
      </c>
      <c r="B71">
        <f>[4]p62!B71</f>
        <v>0.97569871291421617</v>
      </c>
      <c r="C71">
        <f>[4]p62!C71</f>
        <v>1.0255475069363367</v>
      </c>
      <c r="D71">
        <f>[4]p62!D71</f>
        <v>0.96323651440868607</v>
      </c>
      <c r="E71">
        <f>[4]p62!E71</f>
        <v>0.97569871291421617</v>
      </c>
      <c r="F71">
        <f>[4]p62!F71</f>
        <v>1.0598185528265445</v>
      </c>
      <c r="G71">
        <f>[4]p62!G71</f>
        <v>0</v>
      </c>
      <c r="H71">
        <f>[4]p62!H71</f>
        <v>0</v>
      </c>
      <c r="I71">
        <f>[4]p62!I71</f>
        <v>0</v>
      </c>
      <c r="J71">
        <f>[4]p62!J71</f>
        <v>0</v>
      </c>
      <c r="K71">
        <f>[4]p62!K71</f>
        <v>0</v>
      </c>
    </row>
    <row r="72" spans="1:13" x14ac:dyDescent="0.2">
      <c r="A72" t="s">
        <v>245</v>
      </c>
      <c r="B72">
        <f>[4]p62!B72</f>
        <v>1.0981747705318068</v>
      </c>
      <c r="C72">
        <f>[4]p62!C72</f>
        <v>1.0263622779510355</v>
      </c>
      <c r="D72">
        <f>[4]p62!D72</f>
        <v>0.97908812453118521</v>
      </c>
      <c r="E72">
        <f>[4]p62!E72</f>
        <v>1.0066294046925579</v>
      </c>
      <c r="F72">
        <f>[4]p62!F72</f>
        <v>0.88974542229341458</v>
      </c>
      <c r="G72">
        <f>[4]p62!G72</f>
        <v>0</v>
      </c>
      <c r="H72">
        <f>[4]p62!H72</f>
        <v>0</v>
      </c>
      <c r="I72">
        <f>[4]p62!I72</f>
        <v>0</v>
      </c>
      <c r="J72">
        <f>[4]p62!J72</f>
        <v>0</v>
      </c>
      <c r="K72">
        <f>[4]p62!K72</f>
        <v>0</v>
      </c>
    </row>
    <row r="73" spans="1:13" x14ac:dyDescent="0.2">
      <c r="A73" t="s">
        <v>246</v>
      </c>
      <c r="B73">
        <f>[4]p62!B73</f>
        <v>1</v>
      </c>
      <c r="C73">
        <f>[4]p62!C73</f>
        <v>0</v>
      </c>
      <c r="D73">
        <f>[4]p62!D73</f>
        <v>0</v>
      </c>
      <c r="E73">
        <f>[4]p62!E73</f>
        <v>0</v>
      </c>
      <c r="F73">
        <f>[4]p62!F73</f>
        <v>0</v>
      </c>
      <c r="G73">
        <f>[4]p62!G73</f>
        <v>0</v>
      </c>
      <c r="H73">
        <f>[4]p62!H73</f>
        <v>0</v>
      </c>
      <c r="I73">
        <f>[4]p62!I73</f>
        <v>0</v>
      </c>
      <c r="J73">
        <f>[4]p62!J73</f>
        <v>0</v>
      </c>
      <c r="K73">
        <f>[4]p62!K73</f>
        <v>0</v>
      </c>
    </row>
    <row r="74" spans="1:13" x14ac:dyDescent="0.2">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
      <c r="A76" t="s">
        <v>437</v>
      </c>
      <c r="B76">
        <f>[4]p62!B76</f>
        <v>0</v>
      </c>
      <c r="C76">
        <f>[4]p62!C76</f>
        <v>0</v>
      </c>
      <c r="D76">
        <f>[4]p62!D76</f>
        <v>0</v>
      </c>
      <c r="E76">
        <f>[4]p62!E76</f>
        <v>0</v>
      </c>
      <c r="F76">
        <f>[4]p62!F76</f>
        <v>0</v>
      </c>
      <c r="G76">
        <f>[4]p62!G76</f>
        <v>0</v>
      </c>
      <c r="H76">
        <f>[4]p62!H76</f>
        <v>0</v>
      </c>
      <c r="I76">
        <f>[4]p62!I76</f>
        <v>0</v>
      </c>
      <c r="J76">
        <f>[4]p62!J76</f>
        <v>0</v>
      </c>
      <c r="K76">
        <f>[4]p62!K76</f>
        <v>0</v>
      </c>
    </row>
    <row r="77" spans="1:13" ht="13.5" thickBot="1" x14ac:dyDescent="0.25">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2">
      <c r="A78" t="s">
        <v>247</v>
      </c>
      <c r="B78">
        <f>[4]p62!B78</f>
        <v>1</v>
      </c>
    </row>
    <row r="79" spans="1:13" x14ac:dyDescent="0.2">
      <c r="A79" t="s">
        <v>248</v>
      </c>
      <c r="B79">
        <f>[4]p62!B79</f>
        <v>30000</v>
      </c>
    </row>
    <row r="80" spans="1:13" x14ac:dyDescent="0.2">
      <c r="A80" t="s">
        <v>249</v>
      </c>
      <c r="B80">
        <f>[4]p62!B80</f>
        <v>30000</v>
      </c>
    </row>
    <row r="81" spans="1:2" x14ac:dyDescent="0.2">
      <c r="A81" t="s">
        <v>250</v>
      </c>
      <c r="B81">
        <f>[4]p62!B81</f>
        <v>19</v>
      </c>
    </row>
    <row r="82" spans="1:2" x14ac:dyDescent="0.2">
      <c r="A82" t="s">
        <v>251</v>
      </c>
      <c r="B82">
        <f>[4]p62!B82</f>
        <v>30000</v>
      </c>
    </row>
    <row r="83" spans="1:2" x14ac:dyDescent="0.2">
      <c r="A83" t="s">
        <v>252</v>
      </c>
      <c r="B83">
        <f>[4]p62!B83</f>
        <v>600000</v>
      </c>
    </row>
    <row r="84" spans="1:2" x14ac:dyDescent="0.2">
      <c r="A84" t="s">
        <v>253</v>
      </c>
      <c r="B84">
        <f>[4]p62!B84</f>
        <v>18.282540356008443</v>
      </c>
    </row>
    <row r="85" spans="1:2" x14ac:dyDescent="0.2">
      <c r="A85" t="s">
        <v>254</v>
      </c>
      <c r="B85">
        <f>[4]p62!B85</f>
        <v>72909</v>
      </c>
    </row>
    <row r="86" spans="1:2" x14ac:dyDescent="0.2">
      <c r="A86" t="s">
        <v>255</v>
      </c>
      <c r="B86">
        <f>[4]p62!B86</f>
        <v>35708</v>
      </c>
    </row>
    <row r="87" spans="1:2" x14ac:dyDescent="0.2">
      <c r="A87" t="s">
        <v>256</v>
      </c>
      <c r="B87">
        <f>[4]p62!B87</f>
        <v>24781</v>
      </c>
    </row>
    <row r="88" spans="1:2" x14ac:dyDescent="0.2">
      <c r="A88" t="s">
        <v>257</v>
      </c>
      <c r="B88">
        <f>[4]p62!B88</f>
        <v>51865</v>
      </c>
    </row>
    <row r="89" spans="1:2" x14ac:dyDescent="0.2">
      <c r="A89" t="s">
        <v>258</v>
      </c>
      <c r="B89">
        <f>[4]p62!B89</f>
        <v>57135</v>
      </c>
    </row>
    <row r="90" spans="1:2" x14ac:dyDescent="0.2">
      <c r="A90" t="s">
        <v>259</v>
      </c>
      <c r="B90">
        <f>[4]p62!B90</f>
        <v>171790</v>
      </c>
    </row>
    <row r="91" spans="1:2" x14ac:dyDescent="0.2">
      <c r="A91" t="s">
        <v>260</v>
      </c>
      <c r="B91">
        <f>[4]p62!B91</f>
        <v>72909</v>
      </c>
    </row>
    <row r="92" spans="1:2" x14ac:dyDescent="0.2">
      <c r="A92" t="s">
        <v>261</v>
      </c>
      <c r="B92">
        <f>[4]p62!B92</f>
        <v>35708</v>
      </c>
    </row>
    <row r="93" spans="1:2" x14ac:dyDescent="0.2">
      <c r="A93" t="s">
        <v>262</v>
      </c>
      <c r="B93">
        <f>[4]p62!B93</f>
        <v>24781</v>
      </c>
    </row>
    <row r="94" spans="1:2" x14ac:dyDescent="0.2">
      <c r="A94" t="s">
        <v>263</v>
      </c>
      <c r="B94">
        <f>[4]p62!B94</f>
        <v>51865</v>
      </c>
    </row>
    <row r="95" spans="1:2" x14ac:dyDescent="0.2">
      <c r="A95" t="s">
        <v>264</v>
      </c>
      <c r="B95">
        <f>[4]p62!B95</f>
        <v>57135</v>
      </c>
    </row>
    <row r="96" spans="1:2" x14ac:dyDescent="0.2">
      <c r="A96" t="s">
        <v>265</v>
      </c>
      <c r="B96">
        <f>[4]p62!B96</f>
        <v>171790</v>
      </c>
    </row>
    <row r="97" spans="1:2" x14ac:dyDescent="0.2">
      <c r="A97" t="s">
        <v>266</v>
      </c>
      <c r="B97">
        <f>[4]p62!B97</f>
        <v>0</v>
      </c>
    </row>
    <row r="98" spans="1:2" x14ac:dyDescent="0.2">
      <c r="A98" t="s">
        <v>267</v>
      </c>
      <c r="B98">
        <f>[4]p62!B98</f>
        <v>0</v>
      </c>
    </row>
    <row r="99" spans="1:2" x14ac:dyDescent="0.2">
      <c r="A99" t="s">
        <v>268</v>
      </c>
      <c r="B99">
        <f>[4]p62!B99</f>
        <v>0</v>
      </c>
    </row>
    <row r="100" spans="1:2" x14ac:dyDescent="0.2">
      <c r="A100" t="s">
        <v>269</v>
      </c>
      <c r="B100">
        <f>[4]p62!B100</f>
        <v>0</v>
      </c>
    </row>
    <row r="101" spans="1:2" x14ac:dyDescent="0.2">
      <c r="A101" t="s">
        <v>270</v>
      </c>
      <c r="B101">
        <f>[4]p62!B101</f>
        <v>0</v>
      </c>
    </row>
    <row r="102" spans="1:2" x14ac:dyDescent="0.2">
      <c r="A102" t="s">
        <v>271</v>
      </c>
      <c r="B102">
        <f>[4]p62!B102</f>
        <v>0</v>
      </c>
    </row>
    <row r="103" spans="1:2" x14ac:dyDescent="0.2">
      <c r="A103" t="s">
        <v>272</v>
      </c>
      <c r="B103">
        <f>[4]p62!B103</f>
        <v>277054200</v>
      </c>
    </row>
    <row r="104" spans="1:2" x14ac:dyDescent="0.2">
      <c r="A104" t="s">
        <v>273</v>
      </c>
      <c r="B104">
        <f>[4]p62!B104</f>
        <v>12319260</v>
      </c>
    </row>
    <row r="105" spans="1:2" x14ac:dyDescent="0.2">
      <c r="A105" t="s">
        <v>274</v>
      </c>
      <c r="B105">
        <f>[4]p62!B105</f>
        <v>7929920.0000000009</v>
      </c>
    </row>
    <row r="106" spans="1:2" x14ac:dyDescent="0.2">
      <c r="A106" t="s">
        <v>275</v>
      </c>
      <c r="B106">
        <f>[4]p62!B106</f>
        <v>1504085</v>
      </c>
    </row>
    <row r="107" spans="1:2" x14ac:dyDescent="0.2">
      <c r="A107" t="s">
        <v>276</v>
      </c>
      <c r="B107">
        <f>[4]p62!B107</f>
        <v>2571075</v>
      </c>
    </row>
    <row r="108" spans="1:2" x14ac:dyDescent="0.2">
      <c r="A108" t="s">
        <v>277</v>
      </c>
      <c r="B108">
        <f>[4]p62!B108</f>
        <v>6528020</v>
      </c>
    </row>
    <row r="109" spans="1:2" x14ac:dyDescent="0.2">
      <c r="A109" t="s">
        <v>278</v>
      </c>
      <c r="B109">
        <f>[4]p62!B109</f>
        <v>1705.1223743392832</v>
      </c>
    </row>
    <row r="110" spans="1:2" x14ac:dyDescent="0.2">
      <c r="A110" t="s">
        <v>279</v>
      </c>
      <c r="B110">
        <f>[4]p62!B110</f>
        <v>257.86629323936472</v>
      </c>
    </row>
    <row r="111" spans="1:2" x14ac:dyDescent="0.2">
      <c r="A111" t="s">
        <v>280</v>
      </c>
      <c r="B111">
        <f>[4]p62!B111</f>
        <v>123.14772703561491</v>
      </c>
    </row>
    <row r="112" spans="1:2" x14ac:dyDescent="0.2">
      <c r="A112" t="s">
        <v>281</v>
      </c>
      <c r="B112">
        <f>[4]p62!B112</f>
        <v>12.70477270356149</v>
      </c>
    </row>
    <row r="113" spans="1:2" x14ac:dyDescent="0.2">
      <c r="A113" t="s">
        <v>282</v>
      </c>
      <c r="B113">
        <f>[4]p62!B113</f>
        <v>15.050269202680534</v>
      </c>
    </row>
    <row r="114" spans="1:2" x14ac:dyDescent="0.2">
      <c r="A114" t="s">
        <v>283</v>
      </c>
      <c r="B114">
        <f>[4]p62!B114</f>
        <v>19.545804159325368</v>
      </c>
    </row>
    <row r="115" spans="1:2" x14ac:dyDescent="0.2">
      <c r="A115" t="s">
        <v>284</v>
      </c>
      <c r="B115">
        <f>[4]p62!B115</f>
        <v>14000040</v>
      </c>
    </row>
    <row r="116" spans="1:2" x14ac:dyDescent="0.2">
      <c r="A116" t="s">
        <v>285</v>
      </c>
      <c r="B116">
        <f>[4]p62!B116</f>
        <v>600000</v>
      </c>
    </row>
    <row r="117" spans="1:2" x14ac:dyDescent="0.2">
      <c r="A117" t="s">
        <v>286</v>
      </c>
      <c r="B117">
        <f>[4]p62!B117</f>
        <v>600002</v>
      </c>
    </row>
    <row r="118" spans="1:2" x14ac:dyDescent="0.2">
      <c r="A118" t="s">
        <v>287</v>
      </c>
      <c r="B118">
        <f>[4]p62!B118</f>
        <v>149999.85</v>
      </c>
    </row>
    <row r="119" spans="1:2" x14ac:dyDescent="0.2">
      <c r="A119" t="s">
        <v>288</v>
      </c>
      <c r="B119">
        <f>[4]p62!B119</f>
        <v>249999.75</v>
      </c>
    </row>
    <row r="120" spans="1:2" x14ac:dyDescent="0.2">
      <c r="A120" t="s">
        <v>289</v>
      </c>
      <c r="B120">
        <f>[4]p62!B120</f>
        <v>1000000</v>
      </c>
    </row>
    <row r="121" spans="1:2" x14ac:dyDescent="0.2">
      <c r="A121" t="s">
        <v>290</v>
      </c>
      <c r="B121">
        <f>[4]p62!B121</f>
        <v>24934878</v>
      </c>
    </row>
    <row r="122" spans="1:2" x14ac:dyDescent="0.2">
      <c r="A122" t="s">
        <v>291</v>
      </c>
      <c r="B122">
        <f>[4]p62!B122</f>
        <v>850028.94</v>
      </c>
    </row>
    <row r="123" spans="1:2" x14ac:dyDescent="0.2">
      <c r="A123" t="s">
        <v>292</v>
      </c>
      <c r="B123">
        <f>[4]p62!B123</f>
        <v>0</v>
      </c>
    </row>
    <row r="124" spans="1:2" x14ac:dyDescent="0.2">
      <c r="A124" t="s">
        <v>293</v>
      </c>
      <c r="B124">
        <f>[4]p62!B124</f>
        <v>172969.77500000002</v>
      </c>
    </row>
    <row r="125" spans="1:2" x14ac:dyDescent="0.2">
      <c r="A125" t="s">
        <v>294</v>
      </c>
      <c r="B125">
        <f>[4]p62!B125</f>
        <v>295673.625</v>
      </c>
    </row>
    <row r="126" spans="1:2" x14ac:dyDescent="0.2">
      <c r="A126" t="s">
        <v>295</v>
      </c>
      <c r="B126">
        <f>[4]p62!B126</f>
        <v>375361.15</v>
      </c>
    </row>
    <row r="127" spans="1:2" x14ac:dyDescent="0.2">
      <c r="A127" t="s">
        <v>296</v>
      </c>
      <c r="B127">
        <f>[4]p62!B127</f>
        <v>71688</v>
      </c>
    </row>
    <row r="128" spans="1:2" x14ac:dyDescent="0.2">
      <c r="A128" t="s">
        <v>297</v>
      </c>
      <c r="B128">
        <f>[4]p62!B128</f>
        <v>25810</v>
      </c>
    </row>
    <row r="129" spans="1:2" x14ac:dyDescent="0.2">
      <c r="A129" t="s">
        <v>298</v>
      </c>
      <c r="B129">
        <f>[4]p62!B129</f>
        <v>25043</v>
      </c>
    </row>
    <row r="130" spans="1:2" x14ac:dyDescent="0.2">
      <c r="A130" t="s">
        <v>299</v>
      </c>
      <c r="B130">
        <f>[4]p62!B130</f>
        <v>60556</v>
      </c>
    </row>
    <row r="131" spans="1:2" x14ac:dyDescent="0.2">
      <c r="A131" t="s">
        <v>300</v>
      </c>
      <c r="B131">
        <f>[4]p62!B131</f>
        <v>73952</v>
      </c>
    </row>
    <row r="132" spans="1:2" x14ac:dyDescent="0.2">
      <c r="A132" t="s">
        <v>301</v>
      </c>
      <c r="B132">
        <f>[4]p62!B132</f>
        <v>198178</v>
      </c>
    </row>
    <row r="133" spans="1:2" x14ac:dyDescent="0.2">
      <c r="A133" t="s">
        <v>302</v>
      </c>
      <c r="B133">
        <f>[4]p62!B133</f>
        <v>71688</v>
      </c>
    </row>
    <row r="134" spans="1:2" x14ac:dyDescent="0.2">
      <c r="A134" t="s">
        <v>303</v>
      </c>
      <c r="B134">
        <f>[4]p62!B134</f>
        <v>25810</v>
      </c>
    </row>
    <row r="135" spans="1:2" x14ac:dyDescent="0.2">
      <c r="A135" t="s">
        <v>304</v>
      </c>
      <c r="B135">
        <f>[4]p62!B135</f>
        <v>25043</v>
      </c>
    </row>
    <row r="136" spans="1:2" x14ac:dyDescent="0.2">
      <c r="A136" t="s">
        <v>305</v>
      </c>
      <c r="B136">
        <f>[4]p62!B136</f>
        <v>60556</v>
      </c>
    </row>
    <row r="137" spans="1:2" x14ac:dyDescent="0.2">
      <c r="A137" t="s">
        <v>306</v>
      </c>
      <c r="B137">
        <f>[4]p62!B137</f>
        <v>73952</v>
      </c>
    </row>
    <row r="138" spans="1:2" x14ac:dyDescent="0.2">
      <c r="A138" t="s">
        <v>307</v>
      </c>
      <c r="B138">
        <f>[4]p62!B138</f>
        <v>192368</v>
      </c>
    </row>
    <row r="139" spans="1:2" x14ac:dyDescent="0.2">
      <c r="A139" t="s">
        <v>308</v>
      </c>
      <c r="B139">
        <f>[4]p62!B139</f>
        <v>0</v>
      </c>
    </row>
    <row r="140" spans="1:2" x14ac:dyDescent="0.2">
      <c r="A140" t="s">
        <v>309</v>
      </c>
      <c r="B140">
        <f>[4]p62!B140</f>
        <v>0</v>
      </c>
    </row>
    <row r="141" spans="1:2" x14ac:dyDescent="0.2">
      <c r="A141" t="s">
        <v>310</v>
      </c>
      <c r="B141">
        <f>[4]p62!B141</f>
        <v>0</v>
      </c>
    </row>
    <row r="142" spans="1:2" x14ac:dyDescent="0.2">
      <c r="A142" t="s">
        <v>311</v>
      </c>
      <c r="B142">
        <f>[4]p62!B142</f>
        <v>0</v>
      </c>
    </row>
    <row r="143" spans="1:2" x14ac:dyDescent="0.2">
      <c r="A143" t="s">
        <v>312</v>
      </c>
      <c r="B143">
        <f>[4]p62!B143</f>
        <v>0</v>
      </c>
    </row>
    <row r="144" spans="1:2" x14ac:dyDescent="0.2">
      <c r="A144" t="s">
        <v>313</v>
      </c>
      <c r="B144">
        <f>[4]p62!B144</f>
        <v>5810</v>
      </c>
    </row>
    <row r="145" spans="1:2" x14ac:dyDescent="0.2">
      <c r="A145" t="s">
        <v>314</v>
      </c>
      <c r="B145">
        <f>[4]p62!B145</f>
        <v>415790400</v>
      </c>
    </row>
    <row r="146" spans="1:2" x14ac:dyDescent="0.2">
      <c r="A146" t="s">
        <v>315</v>
      </c>
      <c r="B146">
        <f>[4]p62!B146</f>
        <v>11227350</v>
      </c>
    </row>
    <row r="147" spans="1:2" x14ac:dyDescent="0.2">
      <c r="A147" t="s">
        <v>316</v>
      </c>
      <c r="B147">
        <f>[4]p62!B147</f>
        <v>10893705</v>
      </c>
    </row>
    <row r="148" spans="1:2" x14ac:dyDescent="0.2">
      <c r="A148" t="s">
        <v>317</v>
      </c>
      <c r="B148">
        <f>[4]p62!B148</f>
        <v>2301128</v>
      </c>
    </row>
    <row r="149" spans="1:2" x14ac:dyDescent="0.2">
      <c r="A149" t="s">
        <v>318</v>
      </c>
      <c r="B149">
        <f>[4]p62!B149</f>
        <v>3845504</v>
      </c>
    </row>
    <row r="150" spans="1:2" x14ac:dyDescent="0.2">
      <c r="A150" t="s">
        <v>319</v>
      </c>
      <c r="B150">
        <f>[4]p62!B150</f>
        <v>9618400</v>
      </c>
    </row>
    <row r="151" spans="1:2" x14ac:dyDescent="0.2">
      <c r="A151" t="s">
        <v>320</v>
      </c>
      <c r="B151">
        <f>[4]p62!B151</f>
        <v>2600.9898509110772</v>
      </c>
    </row>
    <row r="152" spans="1:2" x14ac:dyDescent="0.2">
      <c r="A152" t="s">
        <v>321</v>
      </c>
      <c r="B152">
        <f>[4]p62!B152</f>
        <v>362.23855657401992</v>
      </c>
    </row>
    <row r="153" spans="1:2" x14ac:dyDescent="0.2">
      <c r="A153" t="s">
        <v>322</v>
      </c>
      <c r="B153">
        <f>[4]p62!B153</f>
        <v>187.84926701024446</v>
      </c>
    </row>
    <row r="154" spans="1:2" x14ac:dyDescent="0.2">
      <c r="A154" t="s">
        <v>323</v>
      </c>
      <c r="B154">
        <f>[4]p62!B154</f>
        <v>18.589926701024446</v>
      </c>
    </row>
    <row r="155" spans="1:2" x14ac:dyDescent="0.2">
      <c r="A155" t="s">
        <v>324</v>
      </c>
      <c r="B155">
        <f>[4]p62!B155</f>
        <v>22.021913168905883</v>
      </c>
    </row>
    <row r="156" spans="1:2" x14ac:dyDescent="0.2">
      <c r="A156" t="s">
        <v>325</v>
      </c>
      <c r="B156">
        <f>[4]p62!B156</f>
        <v>28.299887232345306</v>
      </c>
    </row>
    <row r="157" spans="1:2" x14ac:dyDescent="0.2">
      <c r="A157" t="s">
        <v>326</v>
      </c>
      <c r="B157">
        <f>[4]p62!B157</f>
        <v>17000010</v>
      </c>
    </row>
    <row r="158" spans="1:2" x14ac:dyDescent="0.2">
      <c r="A158" t="s">
        <v>327</v>
      </c>
      <c r="B158">
        <f>[4]p62!B158</f>
        <v>800000</v>
      </c>
    </row>
    <row r="159" spans="1:2" x14ac:dyDescent="0.2">
      <c r="A159" t="s">
        <v>328</v>
      </c>
      <c r="B159">
        <f>[4]p62!B159</f>
        <v>800000.5</v>
      </c>
    </row>
    <row r="160" spans="1:2" x14ac:dyDescent="0.2">
      <c r="A160" t="s">
        <v>329</v>
      </c>
      <c r="B160">
        <f>[4]p62!B160</f>
        <v>199999.80000000002</v>
      </c>
    </row>
    <row r="161" spans="1:2" x14ac:dyDescent="0.2">
      <c r="A161" t="s">
        <v>330</v>
      </c>
      <c r="B161">
        <f>[4]p62!B161</f>
        <v>349999.65</v>
      </c>
    </row>
    <row r="162" spans="1:2" x14ac:dyDescent="0.2">
      <c r="A162" t="s">
        <v>331</v>
      </c>
      <c r="B162">
        <f>[4]p62!B162</f>
        <v>1200000</v>
      </c>
    </row>
    <row r="163" spans="1:2" x14ac:dyDescent="0.2">
      <c r="A163" t="s">
        <v>332</v>
      </c>
      <c r="B163">
        <f>[4]p62!B163</f>
        <v>37421136</v>
      </c>
    </row>
    <row r="164" spans="1:2" x14ac:dyDescent="0.2">
      <c r="A164" t="s">
        <v>333</v>
      </c>
      <c r="B164">
        <f>[4]p62!B164</f>
        <v>0</v>
      </c>
    </row>
    <row r="165" spans="1:2" x14ac:dyDescent="0.2">
      <c r="A165" t="s">
        <v>334</v>
      </c>
      <c r="B165">
        <f>[4]p62!B165</f>
        <v>1002220.8599999999</v>
      </c>
    </row>
    <row r="166" spans="1:2" x14ac:dyDescent="0.2">
      <c r="A166" t="s">
        <v>335</v>
      </c>
      <c r="B166">
        <f>[4]p62!B166</f>
        <v>264629.72000000003</v>
      </c>
    </row>
    <row r="167" spans="1:2" x14ac:dyDescent="0.2">
      <c r="A167" t="s">
        <v>336</v>
      </c>
      <c r="B167">
        <f>[4]p62!B167</f>
        <v>442232.96</v>
      </c>
    </row>
    <row r="168" spans="1:2" x14ac:dyDescent="0.2">
      <c r="A168" t="s">
        <v>337</v>
      </c>
      <c r="B168">
        <f>[4]p62!B168</f>
        <v>0</v>
      </c>
    </row>
    <row r="169" spans="1:2" x14ac:dyDescent="0.2">
      <c r="A169" t="s">
        <v>338</v>
      </c>
      <c r="B169">
        <f>[4]p62!B169</f>
        <v>3</v>
      </c>
    </row>
    <row r="170" spans="1:2" x14ac:dyDescent="0.2">
      <c r="A170" t="s">
        <v>339</v>
      </c>
      <c r="B170">
        <f>[4]p62!B170</f>
        <v>6</v>
      </c>
    </row>
    <row r="171" spans="1:2" x14ac:dyDescent="0.2">
      <c r="A171" t="s">
        <v>340</v>
      </c>
      <c r="B171">
        <f>[4]p62!B171</f>
        <v>381774</v>
      </c>
    </row>
    <row r="172" spans="1:2" x14ac:dyDescent="0.2">
      <c r="A172" t="s">
        <v>341</v>
      </c>
      <c r="B172">
        <f>[4]p62!B172</f>
        <v>9269669.0999999996</v>
      </c>
    </row>
    <row r="173" spans="1:2" x14ac:dyDescent="0.2">
      <c r="A173" t="s">
        <v>342</v>
      </c>
      <c r="B173">
        <f>[4]p62!B173</f>
        <v>34209516.450000003</v>
      </c>
    </row>
    <row r="174" spans="1:2" x14ac:dyDescent="0.2">
      <c r="A174" t="s">
        <v>343</v>
      </c>
      <c r="B174">
        <f>[4]p62!B174</f>
        <v>381774</v>
      </c>
    </row>
    <row r="175" spans="1:2" x14ac:dyDescent="0.2">
      <c r="A175" t="s">
        <v>344</v>
      </c>
      <c r="B175">
        <f>[4]p62!B175</f>
        <v>9269669.0999999996</v>
      </c>
    </row>
    <row r="176" spans="1:2" x14ac:dyDescent="0.2">
      <c r="A176" t="s">
        <v>345</v>
      </c>
      <c r="B176">
        <f>[4]p62!B176</f>
        <v>34209516.450000003</v>
      </c>
    </row>
    <row r="177" spans="1:2" x14ac:dyDescent="0.2">
      <c r="A177" t="s">
        <v>346</v>
      </c>
      <c r="B177">
        <f>[4]p62!B177</f>
        <v>377001</v>
      </c>
    </row>
    <row r="178" spans="1:2" x14ac:dyDescent="0.2">
      <c r="A178" t="s">
        <v>347</v>
      </c>
      <c r="B178">
        <f>[4]p62!B178</f>
        <v>9107824.1123076938</v>
      </c>
    </row>
    <row r="179" spans="1:2" x14ac:dyDescent="0.2">
      <c r="A179" t="s">
        <v>348</v>
      </c>
      <c r="B179">
        <f>[4]p62!B179</f>
        <v>32817509.700000003</v>
      </c>
    </row>
    <row r="180" spans="1:2" x14ac:dyDescent="0.2">
      <c r="A180" t="s">
        <v>349</v>
      </c>
      <c r="B180">
        <f>[4]p62!B180</f>
        <v>361001</v>
      </c>
    </row>
    <row r="181" spans="1:2" x14ac:dyDescent="0.2">
      <c r="A181" t="s">
        <v>350</v>
      </c>
      <c r="B181">
        <f>[4]p62!B181</f>
        <v>1935652</v>
      </c>
    </row>
    <row r="182" spans="1:2" x14ac:dyDescent="0.2">
      <c r="A182" t="s">
        <v>351</v>
      </c>
      <c r="B182">
        <f>[4]p62!B182</f>
        <v>7906688</v>
      </c>
    </row>
    <row r="183" spans="1:2" x14ac:dyDescent="0.2">
      <c r="A183" t="s">
        <v>352</v>
      </c>
      <c r="B183">
        <f>[4]p62!B183</f>
        <v>361001</v>
      </c>
    </row>
    <row r="184" spans="1:2" x14ac:dyDescent="0.2">
      <c r="A184" t="s">
        <v>353</v>
      </c>
      <c r="B184">
        <f>[4]p62!B184</f>
        <v>1935652</v>
      </c>
    </row>
    <row r="185" spans="1:2" x14ac:dyDescent="0.2">
      <c r="A185" t="s">
        <v>354</v>
      </c>
      <c r="B185">
        <f>[4]p62!B185</f>
        <v>7906688</v>
      </c>
    </row>
    <row r="186" spans="1:2" x14ac:dyDescent="0.2">
      <c r="A186" t="s">
        <v>355</v>
      </c>
      <c r="B186">
        <f>[4]p62!B186</f>
        <v>356489</v>
      </c>
    </row>
    <row r="187" spans="1:2" x14ac:dyDescent="0.2">
      <c r="A187" t="s">
        <v>356</v>
      </c>
      <c r="B187">
        <f>[4]p62!B187</f>
        <v>1926628</v>
      </c>
    </row>
    <row r="188" spans="1:2" x14ac:dyDescent="0.2">
      <c r="A188" t="s">
        <v>357</v>
      </c>
      <c r="B188">
        <f>[4]p62!B188</f>
        <v>7980919</v>
      </c>
    </row>
    <row r="189" spans="1:2" x14ac:dyDescent="0.2">
      <c r="A189" t="s">
        <v>358</v>
      </c>
      <c r="B189">
        <f>[4]p62!B189</f>
        <v>0</v>
      </c>
    </row>
    <row r="190" spans="1:2" x14ac:dyDescent="0.2">
      <c r="A190" t="s">
        <v>359</v>
      </c>
      <c r="B190">
        <f>[4]p62!B190</f>
        <v>0</v>
      </c>
    </row>
    <row r="191" spans="1:2" x14ac:dyDescent="0.2">
      <c r="A191" t="s">
        <v>360</v>
      </c>
      <c r="B191">
        <f>[4]p62!B191</f>
        <v>0</v>
      </c>
    </row>
    <row r="192" spans="1:2" x14ac:dyDescent="0.2">
      <c r="A192" t="s">
        <v>361</v>
      </c>
      <c r="B192">
        <f>[4]p62!B192</f>
        <v>102550</v>
      </c>
    </row>
    <row r="193" spans="1:2" x14ac:dyDescent="0.2">
      <c r="A193" t="s">
        <v>362</v>
      </c>
      <c r="B193">
        <f>[4]p62!B193</f>
        <v>11679135</v>
      </c>
    </row>
    <row r="194" spans="1:2" x14ac:dyDescent="0.2">
      <c r="A194" t="s">
        <v>363</v>
      </c>
      <c r="B194">
        <f>[4]p62!B194</f>
        <v>113.88723577299659</v>
      </c>
    </row>
    <row r="195" spans="1:2" x14ac:dyDescent="0.2">
      <c r="A195" t="s">
        <v>364</v>
      </c>
      <c r="B195">
        <f>[4]p62!B195</f>
        <v>0</v>
      </c>
    </row>
    <row r="196" spans="1:2" x14ac:dyDescent="0.2">
      <c r="A196" t="s">
        <v>365</v>
      </c>
      <c r="B196">
        <f>[4]p62!B196</f>
        <v>0</v>
      </c>
    </row>
    <row r="197" spans="1:2" x14ac:dyDescent="0.2">
      <c r="A197" t="s">
        <v>366</v>
      </c>
      <c r="B197">
        <f>[4]p62!B197</f>
        <v>0</v>
      </c>
    </row>
    <row r="198" spans="1:2" x14ac:dyDescent="0.2">
      <c r="A198" t="s">
        <v>367</v>
      </c>
      <c r="B198">
        <f>[4]p62!B198</f>
        <v>0</v>
      </c>
    </row>
    <row r="199" spans="1:2" x14ac:dyDescent="0.2">
      <c r="A199" t="s">
        <v>368</v>
      </c>
      <c r="B199">
        <f>[4]p62!B199</f>
        <v>0</v>
      </c>
    </row>
    <row r="200" spans="1:2" x14ac:dyDescent="0.2">
      <c r="A200" t="s">
        <v>369</v>
      </c>
      <c r="B200">
        <f>[4]p62!B200</f>
        <v>0</v>
      </c>
    </row>
    <row r="201" spans="1:2" x14ac:dyDescent="0.2">
      <c r="A201" t="s">
        <v>370</v>
      </c>
      <c r="B201">
        <f>[4]p62!B201</f>
        <v>0</v>
      </c>
    </row>
    <row r="202" spans="1:2" x14ac:dyDescent="0.2">
      <c r="A202" t="s">
        <v>371</v>
      </c>
      <c r="B202">
        <f>[4]p62!B202</f>
        <v>0</v>
      </c>
    </row>
    <row r="203" spans="1:2" x14ac:dyDescent="0.2">
      <c r="A203" t="s">
        <v>372</v>
      </c>
      <c r="B203">
        <f>[4]p62!B203</f>
        <v>0</v>
      </c>
    </row>
    <row r="204" spans="1:2" x14ac:dyDescent="0.2">
      <c r="A204" t="s">
        <v>373</v>
      </c>
      <c r="B204">
        <f>[4]p62!B204</f>
        <v>45523</v>
      </c>
    </row>
    <row r="205" spans="1:2" x14ac:dyDescent="0.2">
      <c r="A205" t="s">
        <v>374</v>
      </c>
      <c r="B205">
        <f>[4]p62!B205</f>
        <v>1377709</v>
      </c>
    </row>
    <row r="206" spans="1:2" x14ac:dyDescent="0.2">
      <c r="A206" t="s">
        <v>375</v>
      </c>
      <c r="B206">
        <f>[4]p62!B206</f>
        <v>30.264024199378948</v>
      </c>
    </row>
    <row r="207" spans="1:2" x14ac:dyDescent="0.2">
      <c r="A207" t="s">
        <v>376</v>
      </c>
      <c r="B207">
        <f>[4]p62!B207</f>
        <v>170790</v>
      </c>
    </row>
    <row r="208" spans="1:2" x14ac:dyDescent="0.2">
      <c r="A208" t="s">
        <v>377</v>
      </c>
      <c r="B208">
        <f>[4]p62!B208</f>
        <v>318809</v>
      </c>
    </row>
    <row r="209" spans="1:2" x14ac:dyDescent="0.2">
      <c r="A209" t="s">
        <v>378</v>
      </c>
      <c r="B209">
        <f>[4]p62!B209</f>
        <v>0</v>
      </c>
    </row>
    <row r="210" spans="1:2" x14ac:dyDescent="0.2">
      <c r="A210" t="s">
        <v>379</v>
      </c>
      <c r="B210">
        <f>[4]p62!B210</f>
        <v>0</v>
      </c>
    </row>
    <row r="211" spans="1:2" x14ac:dyDescent="0.2">
      <c r="A211" t="s">
        <v>380</v>
      </c>
      <c r="B211">
        <f>[4]p62!B211</f>
        <v>827877.6</v>
      </c>
    </row>
    <row r="212" spans="1:2" x14ac:dyDescent="0.2">
      <c r="A212" t="s">
        <v>381</v>
      </c>
      <c r="B212">
        <f>[4]p62!B212</f>
        <v>1081672</v>
      </c>
    </row>
    <row r="213" spans="1:2" x14ac:dyDescent="0.2">
      <c r="A213" t="s">
        <v>382</v>
      </c>
      <c r="B213">
        <f>[4]p62!B213</f>
        <v>43367607.873948969</v>
      </c>
    </row>
    <row r="214" spans="1:2" x14ac:dyDescent="0.2">
      <c r="A214" t="s">
        <v>137</v>
      </c>
      <c r="B214">
        <f>[4]p62!B214</f>
        <v>134120</v>
      </c>
    </row>
    <row r="215" spans="1:2" x14ac:dyDescent="0.2">
      <c r="A215" t="s">
        <v>383</v>
      </c>
      <c r="B215">
        <f>[4]p62!B215</f>
        <v>0</v>
      </c>
    </row>
    <row r="216" spans="1:2" x14ac:dyDescent="0.2">
      <c r="A216" t="s">
        <v>384</v>
      </c>
      <c r="B216">
        <f>[4]p62!B216</f>
        <v>43501727.873948969</v>
      </c>
    </row>
    <row r="217" spans="1:2" x14ac:dyDescent="0.2">
      <c r="A217" t="s">
        <v>385</v>
      </c>
      <c r="B217">
        <f>[4]p62!B217</f>
        <v>20097952</v>
      </c>
    </row>
    <row r="218" spans="1:2" x14ac:dyDescent="0.2">
      <c r="A218" t="s">
        <v>386</v>
      </c>
      <c r="B218">
        <f>[4]p62!B218</f>
        <v>1317476.6000000001</v>
      </c>
    </row>
    <row r="219" spans="1:2" x14ac:dyDescent="0.2">
      <c r="A219" t="s">
        <v>387</v>
      </c>
      <c r="B219">
        <f>[4]p62!B219</f>
        <v>4186886</v>
      </c>
    </row>
    <row r="220" spans="1:2" x14ac:dyDescent="0.2">
      <c r="A220" t="s">
        <v>388</v>
      </c>
      <c r="B220">
        <f>[4]p62!B220</f>
        <v>248073</v>
      </c>
    </row>
    <row r="221" spans="1:2" x14ac:dyDescent="0.2">
      <c r="A221" t="s">
        <v>145</v>
      </c>
      <c r="B221">
        <f>[4]p62!B221</f>
        <v>8000000</v>
      </c>
    </row>
    <row r="222" spans="1:2" x14ac:dyDescent="0.2">
      <c r="A222" t="s">
        <v>146</v>
      </c>
      <c r="B222">
        <f>[4]p62!B222</f>
        <v>595613</v>
      </c>
    </row>
    <row r="223" spans="1:2" x14ac:dyDescent="0.2">
      <c r="A223" t="s">
        <v>389</v>
      </c>
      <c r="B223">
        <f>[4]p62!B223</f>
        <v>166605</v>
      </c>
    </row>
    <row r="224" spans="1:2" x14ac:dyDescent="0.2">
      <c r="A224" t="s">
        <v>390</v>
      </c>
      <c r="B224">
        <f>[4]p62!B224</f>
        <v>0</v>
      </c>
    </row>
    <row r="225" spans="1:2" x14ac:dyDescent="0.2">
      <c r="A225" t="s">
        <v>391</v>
      </c>
      <c r="B225">
        <f>[4]p62!B225</f>
        <v>0</v>
      </c>
    </row>
    <row r="226" spans="1:2" x14ac:dyDescent="0.2">
      <c r="A226" t="s">
        <v>392</v>
      </c>
      <c r="B226">
        <f>[4]p62!B226</f>
        <v>3210000</v>
      </c>
    </row>
    <row r="227" spans="1:2" x14ac:dyDescent="0.2">
      <c r="A227" t="s">
        <v>152</v>
      </c>
      <c r="B227">
        <f>[4]p62!B227</f>
        <v>160000</v>
      </c>
    </row>
    <row r="228" spans="1:2" x14ac:dyDescent="0.2">
      <c r="A228" t="s">
        <v>393</v>
      </c>
      <c r="B228">
        <f>[4]p62!B228</f>
        <v>34883.730488886118</v>
      </c>
    </row>
    <row r="229" spans="1:2" x14ac:dyDescent="0.2">
      <c r="A229" t="s">
        <v>394</v>
      </c>
      <c r="B229">
        <f>[4]p62!B229</f>
        <v>268960</v>
      </c>
    </row>
    <row r="230" spans="1:2" x14ac:dyDescent="0.2">
      <c r="A230" t="s">
        <v>395</v>
      </c>
      <c r="B230">
        <f>[4]p62!B230</f>
        <v>2920352.3181203171</v>
      </c>
    </row>
    <row r="231" spans="1:2" x14ac:dyDescent="0.2">
      <c r="A231" t="s">
        <v>396</v>
      </c>
      <c r="B231">
        <f>[4]p62!B231</f>
        <v>41206801.648609206</v>
      </c>
    </row>
    <row r="232" spans="1:2" x14ac:dyDescent="0.2">
      <c r="A232" t="s">
        <v>397</v>
      </c>
      <c r="B232">
        <f>[4]p62!B232</f>
        <v>2294926.2253397629</v>
      </c>
    </row>
    <row r="233" spans="1:2" x14ac:dyDescent="0.2">
      <c r="A233" t="s">
        <v>398</v>
      </c>
      <c r="B233">
        <f>[4]p62!B233</f>
        <v>780275</v>
      </c>
    </row>
    <row r="234" spans="1:2" x14ac:dyDescent="0.2">
      <c r="A234" t="s">
        <v>243</v>
      </c>
      <c r="B234">
        <f>[4]p62!B234</f>
        <v>1514651.2253397629</v>
      </c>
    </row>
    <row r="235" spans="1:2" x14ac:dyDescent="0.2">
      <c r="A235" t="s">
        <v>399</v>
      </c>
      <c r="B235">
        <f>[4]p62!B235</f>
        <v>6250000</v>
      </c>
    </row>
    <row r="236" spans="1:2" x14ac:dyDescent="0.2">
      <c r="A236" t="s">
        <v>400</v>
      </c>
      <c r="B236">
        <f>[4]p62!B236</f>
        <v>11666666.666666668</v>
      </c>
    </row>
    <row r="237" spans="1:2" x14ac:dyDescent="0.2">
      <c r="A237" t="s">
        <v>401</v>
      </c>
      <c r="B237">
        <f>[4]p62!B237</f>
        <v>10000000</v>
      </c>
    </row>
    <row r="238" spans="1:2" x14ac:dyDescent="0.2">
      <c r="A238" t="s">
        <v>402</v>
      </c>
      <c r="B238">
        <f>[4]p62!B238</f>
        <v>400</v>
      </c>
    </row>
    <row r="239" spans="1:2" x14ac:dyDescent="0.2">
      <c r="A239" t="s">
        <v>403</v>
      </c>
      <c r="B239">
        <f>[4]p62!B239</f>
        <v>300</v>
      </c>
    </row>
    <row r="240" spans="1:2" x14ac:dyDescent="0.2">
      <c r="A240" t="s">
        <v>404</v>
      </c>
      <c r="B240">
        <f>[4]p62!B240</f>
        <v>1000</v>
      </c>
    </row>
    <row r="241" spans="1:2" x14ac:dyDescent="0.2">
      <c r="A241" t="s">
        <v>405</v>
      </c>
      <c r="B241">
        <f>[4]p62!B241</f>
        <v>1.4</v>
      </c>
    </row>
    <row r="242" spans="1:2" x14ac:dyDescent="0.2">
      <c r="A242" t="s">
        <v>406</v>
      </c>
      <c r="B242">
        <f>[4]p62!B242</f>
        <v>2.4699999999999998</v>
      </c>
    </row>
    <row r="243" spans="1:2" x14ac:dyDescent="0.2">
      <c r="A243" t="s">
        <v>407</v>
      </c>
      <c r="B243">
        <f>[4]p62!B243</f>
        <v>40946553</v>
      </c>
    </row>
    <row r="244" spans="1:2" x14ac:dyDescent="0.2">
      <c r="A244" t="s">
        <v>408</v>
      </c>
      <c r="B244">
        <f>[4]p62!B244</f>
        <v>17959486</v>
      </c>
    </row>
    <row r="245" spans="1:2" x14ac:dyDescent="0.2">
      <c r="A245" t="s">
        <v>409</v>
      </c>
      <c r="B245">
        <f>[4]p62!B245</f>
        <v>45000</v>
      </c>
    </row>
    <row r="246" spans="1:2" x14ac:dyDescent="0.2">
      <c r="A246" t="s">
        <v>410</v>
      </c>
      <c r="B246">
        <f>[4]p62!B246</f>
        <v>2</v>
      </c>
    </row>
    <row r="247" spans="1:2" x14ac:dyDescent="0.2">
      <c r="A247" t="s">
        <v>411</v>
      </c>
      <c r="B247">
        <f>[4]p62!B247</f>
        <v>7.2</v>
      </c>
    </row>
    <row r="248" spans="1:2" x14ac:dyDescent="0.2">
      <c r="A248" t="s">
        <v>412</v>
      </c>
      <c r="B248">
        <f>[4]p62!B248</f>
        <v>6.9702199854870939</v>
      </c>
    </row>
    <row r="249" spans="1:2" x14ac:dyDescent="0.2">
      <c r="A249" t="s">
        <v>413</v>
      </c>
      <c r="B249">
        <f>[4]p62!B249</f>
        <v>0</v>
      </c>
    </row>
    <row r="250" spans="1:2" x14ac:dyDescent="0.2">
      <c r="A250" t="s">
        <v>414</v>
      </c>
      <c r="B250">
        <f>[4]p62!B250</f>
        <v>0</v>
      </c>
    </row>
    <row r="251" spans="1:2" x14ac:dyDescent="0.2">
      <c r="A251" t="s">
        <v>415</v>
      </c>
      <c r="B251">
        <f>[4]p62!B251</f>
        <v>0</v>
      </c>
    </row>
    <row r="252" spans="1:2" x14ac:dyDescent="0.2">
      <c r="A252" t="s">
        <v>416</v>
      </c>
      <c r="B252">
        <f>[4]p62!B252</f>
        <v>0</v>
      </c>
    </row>
    <row r="253" spans="1:2" x14ac:dyDescent="0.2">
      <c r="A253" t="s">
        <v>417</v>
      </c>
      <c r="B253">
        <f>[4]p62!B253</f>
        <v>0</v>
      </c>
    </row>
    <row r="254" spans="1:2" x14ac:dyDescent="0.2">
      <c r="A254" t="s">
        <v>418</v>
      </c>
      <c r="B254">
        <f>[4]p62!B254</f>
        <v>0</v>
      </c>
    </row>
    <row r="255" spans="1:2" x14ac:dyDescent="0.2">
      <c r="A255" t="s">
        <v>419</v>
      </c>
      <c r="B255">
        <f>[4]p62!B255</f>
        <v>0</v>
      </c>
    </row>
    <row r="256" spans="1:2" x14ac:dyDescent="0.2">
      <c r="A256" t="s">
        <v>420</v>
      </c>
      <c r="B256">
        <f>[4]p62!B256</f>
        <v>0</v>
      </c>
    </row>
    <row r="257" spans="1:2" x14ac:dyDescent="0.2">
      <c r="A257" t="s">
        <v>421</v>
      </c>
      <c r="B257">
        <f>[4]p62!B257</f>
        <v>0</v>
      </c>
    </row>
    <row r="258" spans="1:2" x14ac:dyDescent="0.2">
      <c r="A258" t="s">
        <v>422</v>
      </c>
      <c r="B258">
        <f>[4]p62!B258</f>
        <v>0</v>
      </c>
    </row>
    <row r="259" spans="1:2" x14ac:dyDescent="0.2">
      <c r="A259" t="s">
        <v>423</v>
      </c>
      <c r="B259">
        <f>[4]p62!B259</f>
        <v>5</v>
      </c>
    </row>
    <row r="260" spans="1:2" x14ac:dyDescent="0.2">
      <c r="A260" t="s">
        <v>1065</v>
      </c>
      <c r="B260">
        <f>[4]p62!B260</f>
        <v>14.270305975185266</v>
      </c>
    </row>
    <row r="261" spans="1:2" x14ac:dyDescent="0.2">
      <c r="A261" t="s">
        <v>1066</v>
      </c>
      <c r="B261">
        <f>[4]p62!B261</f>
        <v>22.387560345480505</v>
      </c>
    </row>
    <row r="262" spans="1:2" x14ac:dyDescent="0.2">
      <c r="A262" t="s">
        <v>227</v>
      </c>
      <c r="B262">
        <f>[4]p62!B262</f>
        <v>90</v>
      </c>
    </row>
    <row r="263" spans="1:2" x14ac:dyDescent="0.2">
      <c r="A263" t="s">
        <v>228</v>
      </c>
      <c r="B263">
        <f>[4]p62!B263</f>
        <v>90</v>
      </c>
    </row>
    <row r="264" spans="1:2" x14ac:dyDescent="0.2">
      <c r="A264" t="s">
        <v>346</v>
      </c>
      <c r="B264">
        <f>[4]p62!B264</f>
        <v>377001</v>
      </c>
    </row>
    <row r="265" spans="1:2" x14ac:dyDescent="0.2">
      <c r="A265" t="s">
        <v>355</v>
      </c>
      <c r="B265">
        <f>[4]p62!B265</f>
        <v>356489</v>
      </c>
    </row>
    <row r="266" spans="1:2" x14ac:dyDescent="0.2">
      <c r="A266" t="s">
        <v>338</v>
      </c>
      <c r="B266">
        <f>[4]p62!B266</f>
        <v>3</v>
      </c>
    </row>
    <row r="267" spans="1:2" x14ac:dyDescent="0.2">
      <c r="A267" t="s">
        <v>339</v>
      </c>
      <c r="B267">
        <f>[4]p62!B267</f>
        <v>6</v>
      </c>
    </row>
    <row r="268" spans="1:2" x14ac:dyDescent="0.2">
      <c r="A268" t="s">
        <v>1067</v>
      </c>
      <c r="B268">
        <f>[4]p62!B268</f>
        <v>904802.4</v>
      </c>
    </row>
    <row r="269" spans="1:2" x14ac:dyDescent="0.2">
      <c r="A269" t="s">
        <v>1068</v>
      </c>
      <c r="B269">
        <f>[4]p62!B269</f>
        <v>1069467</v>
      </c>
    </row>
    <row r="270" spans="1:2" x14ac:dyDescent="0.2">
      <c r="A270" t="s">
        <v>1069</v>
      </c>
      <c r="B270">
        <f>[4]p62!B270</f>
        <v>1340770.6370325664</v>
      </c>
    </row>
    <row r="271" spans="1:2" x14ac:dyDescent="0.2">
      <c r="A271" t="s">
        <v>1070</v>
      </c>
      <c r="B271">
        <f>[4]p62!B271</f>
        <v>0.59461365488838125</v>
      </c>
    </row>
    <row r="272" spans="1:2" x14ac:dyDescent="0.2">
      <c r="A272" t="s">
        <v>1071</v>
      </c>
      <c r="B272">
        <f>[4]p62!B272</f>
        <v>0.76549091598856711</v>
      </c>
    </row>
    <row r="273" spans="1:2" x14ac:dyDescent="0.2">
      <c r="A273" t="s">
        <v>1072</v>
      </c>
      <c r="B273">
        <f>[4]p62!B273</f>
        <v>0.64399532434699447</v>
      </c>
    </row>
    <row r="274" spans="1:2" x14ac:dyDescent="0.2">
      <c r="A274" t="s">
        <v>1073</v>
      </c>
      <c r="B274">
        <f>[4]p62!B274</f>
        <v>0.75130863965772088</v>
      </c>
    </row>
    <row r="275" spans="1:2" x14ac:dyDescent="0.2">
      <c r="A275" t="s">
        <v>1087</v>
      </c>
      <c r="B275">
        <f>[4]p62!B275</f>
        <v>0.71645226557407538</v>
      </c>
    </row>
    <row r="276" spans="1:2" x14ac:dyDescent="0.2">
      <c r="A276" t="s">
        <v>1088</v>
      </c>
      <c r="B276">
        <f>[4]p62!B276</f>
        <v>0.67375287664058614</v>
      </c>
    </row>
    <row r="277" spans="1:2" x14ac:dyDescent="0.2">
      <c r="A277" t="s">
        <v>1091</v>
      </c>
      <c r="B277">
        <f>[4]p62!B277</f>
        <v>2313539.2253397629</v>
      </c>
    </row>
    <row r="278" spans="1:2" x14ac:dyDescent="0.2">
      <c r="A278" t="s">
        <v>1092</v>
      </c>
      <c r="B278">
        <f>[4]p62!B278</f>
        <v>1.1227839679786447</v>
      </c>
    </row>
    <row r="279" spans="1:2" x14ac:dyDescent="0.2">
      <c r="A279" t="s">
        <v>1093</v>
      </c>
      <c r="B279">
        <f>[4]p62!B279</f>
        <v>0.52892050482545372</v>
      </c>
    </row>
    <row r="280" spans="1:2" x14ac:dyDescent="0.2">
      <c r="A280" t="s">
        <v>1094</v>
      </c>
      <c r="B280">
        <f>[4]p62!B280</f>
        <v>0.47107949517454623</v>
      </c>
    </row>
    <row r="281" spans="1:2" x14ac:dyDescent="0.2">
      <c r="A281" t="s">
        <v>1099</v>
      </c>
      <c r="B281">
        <f>[4]p62!B281</f>
        <v>6.5207999999999988E-2</v>
      </c>
    </row>
    <row r="282" spans="1:2" x14ac:dyDescent="0.2">
      <c r="A282" t="s">
        <v>1100</v>
      </c>
      <c r="B282">
        <f>[4]p62!B282</f>
        <v>0.11684175951967968</v>
      </c>
    </row>
    <row r="283" spans="1:2" x14ac:dyDescent="0.2">
      <c r="A283" t="s">
        <v>1095</v>
      </c>
      <c r="B283">
        <f>[4]p62!B283</f>
        <v>22987067</v>
      </c>
    </row>
    <row r="284" spans="1:2" x14ac:dyDescent="0.2">
      <c r="A284" t="s">
        <v>1096</v>
      </c>
      <c r="B284">
        <f>[4]p62!B284</f>
        <v>20473276.83292786</v>
      </c>
    </row>
    <row r="285" spans="1:2" x14ac:dyDescent="0.2">
      <c r="A285" t="s">
        <v>1097</v>
      </c>
      <c r="B285">
        <f>[4]p62!B285</f>
        <v>972768.58830719651</v>
      </c>
    </row>
    <row r="286" spans="1:2" x14ac:dyDescent="0.2">
      <c r="A286" t="s">
        <v>1101</v>
      </c>
      <c r="B286">
        <f>[4]p62!B286</f>
        <v>0</v>
      </c>
    </row>
    <row r="287" spans="1:2" x14ac:dyDescent="0.2">
      <c r="A287" t="s">
        <v>1102</v>
      </c>
      <c r="B287">
        <f>[4]p62!B287</f>
        <v>0</v>
      </c>
    </row>
    <row r="288" spans="1:2" x14ac:dyDescent="0.2">
      <c r="A288" t="s">
        <v>1103</v>
      </c>
      <c r="B288">
        <f>[4]p62!B288</f>
        <v>0</v>
      </c>
    </row>
    <row r="289" spans="1:2" x14ac:dyDescent="0.2">
      <c r="A289" t="s">
        <v>1069</v>
      </c>
      <c r="B289">
        <f>[4]p62!B289</f>
        <v>1340770.6370325664</v>
      </c>
    </row>
    <row r="290" spans="1:2" x14ac:dyDescent="0.2">
      <c r="A290" t="s">
        <v>508</v>
      </c>
      <c r="B290">
        <f>[4]p62!B290</f>
        <v>8.953160536849461E-2</v>
      </c>
    </row>
    <row r="291" spans="1:2" x14ac:dyDescent="0.2">
      <c r="A291" t="s">
        <v>1104</v>
      </c>
      <c r="B291">
        <f>[4]p62!B291</f>
        <v>0.21293335683063813</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f>[4]p63!B3</f>
        <v>316581</v>
      </c>
      <c r="C3">
        <f>[4]p63!C3</f>
        <v>148387</v>
      </c>
      <c r="D3">
        <f>[4]p63!D3</f>
        <v>105093</v>
      </c>
      <c r="E3">
        <f>[4]p63!E3</f>
        <v>247151</v>
      </c>
      <c r="F3">
        <f>[4]p63!F3</f>
        <v>285247</v>
      </c>
      <c r="G3">
        <f>[4]p63!G3</f>
        <v>776805</v>
      </c>
      <c r="H3">
        <f>[4]p63!H3</f>
        <v>1879264</v>
      </c>
      <c r="I3">
        <f>[4]p63!I3</f>
        <v>0</v>
      </c>
      <c r="J3">
        <f>[4]p63!J3</f>
        <v>0</v>
      </c>
      <c r="K3">
        <f>[4]p63!K3</f>
        <v>0</v>
      </c>
    </row>
    <row r="4" spans="1:11" x14ac:dyDescent="0.2">
      <c r="A4" t="s">
        <v>182</v>
      </c>
      <c r="B4">
        <f>[4]p63!B4</f>
        <v>316581</v>
      </c>
      <c r="C4">
        <f>[4]p63!C4</f>
        <v>148387</v>
      </c>
      <c r="D4">
        <f>[4]p63!D4</f>
        <v>105093</v>
      </c>
      <c r="E4">
        <f>[4]p63!E4</f>
        <v>247151</v>
      </c>
      <c r="F4">
        <f>[4]p63!F4</f>
        <v>285247</v>
      </c>
      <c r="G4">
        <f>[4]p63!G4</f>
        <v>776805</v>
      </c>
      <c r="H4">
        <f>[4]p63!H4</f>
        <v>1879264</v>
      </c>
      <c r="I4">
        <f>[4]p63!I4</f>
        <v>0</v>
      </c>
      <c r="J4">
        <f>[4]p63!J4</f>
        <v>0</v>
      </c>
      <c r="K4">
        <f>[4]p63!K4</f>
        <v>0</v>
      </c>
    </row>
    <row r="5" spans="1:11" x14ac:dyDescent="0.2">
      <c r="A5" t="s">
        <v>183</v>
      </c>
      <c r="B5">
        <f>[4]p63!B5</f>
        <v>0</v>
      </c>
      <c r="C5">
        <f>[4]p63!C5</f>
        <v>0</v>
      </c>
      <c r="D5">
        <f>[4]p63!D5</f>
        <v>105093</v>
      </c>
      <c r="E5">
        <f>[4]p63!E5</f>
        <v>0</v>
      </c>
      <c r="F5">
        <f>[4]p63!F5</f>
        <v>0</v>
      </c>
      <c r="G5">
        <f>[4]p63!G5</f>
        <v>0</v>
      </c>
      <c r="H5">
        <f>[4]p63!H5</f>
        <v>0</v>
      </c>
      <c r="I5">
        <f>[4]p63!I5</f>
        <v>0</v>
      </c>
      <c r="J5">
        <f>[4]p63!J5</f>
        <v>0</v>
      </c>
      <c r="K5">
        <f>[4]p63!K5</f>
        <v>0</v>
      </c>
    </row>
    <row r="6" spans="1:11" x14ac:dyDescent="0.2">
      <c r="A6" t="s">
        <v>184</v>
      </c>
      <c r="B6">
        <f>[4]p63!B6</f>
        <v>316581</v>
      </c>
      <c r="C6">
        <f>[4]p63!C6</f>
        <v>148387</v>
      </c>
      <c r="D6">
        <f>[4]p63!D6</f>
        <v>0</v>
      </c>
      <c r="E6">
        <f>[4]p63!E6</f>
        <v>247151</v>
      </c>
      <c r="F6">
        <f>[4]p63!F6</f>
        <v>285247</v>
      </c>
      <c r="G6">
        <f>[4]p63!G6</f>
        <v>776805</v>
      </c>
      <c r="H6">
        <f>[4]p63!H6</f>
        <v>0</v>
      </c>
      <c r="I6">
        <f>[4]p63!I6</f>
        <v>0</v>
      </c>
      <c r="J6">
        <f>[4]p63!J6</f>
        <v>0</v>
      </c>
      <c r="K6">
        <f>[4]p63!K6</f>
        <v>0</v>
      </c>
    </row>
    <row r="7" spans="1:11" x14ac:dyDescent="0.2">
      <c r="A7" t="s">
        <v>185</v>
      </c>
      <c r="B7">
        <f>[4]p63!B7</f>
        <v>0</v>
      </c>
      <c r="C7">
        <f>[4]p63!C7</f>
        <v>0</v>
      </c>
      <c r="D7">
        <f>[4]p63!D7</f>
        <v>1774171</v>
      </c>
      <c r="E7">
        <f>[4]p63!E7</f>
        <v>0</v>
      </c>
      <c r="F7">
        <f>[4]p63!F7</f>
        <v>0</v>
      </c>
      <c r="G7">
        <f>[4]p63!G7</f>
        <v>0</v>
      </c>
      <c r="H7">
        <f>[4]p63!H7</f>
        <v>0</v>
      </c>
      <c r="I7">
        <f>[4]p63!I7</f>
        <v>0</v>
      </c>
      <c r="J7">
        <f>[4]p63!J7</f>
        <v>0</v>
      </c>
      <c r="K7">
        <f>[4]p63!K7</f>
        <v>0</v>
      </c>
    </row>
    <row r="8" spans="1:11" x14ac:dyDescent="0.2">
      <c r="A8" t="s">
        <v>186</v>
      </c>
      <c r="B8">
        <f>[4]p63!B8</f>
        <v>307394</v>
      </c>
      <c r="C8">
        <f>[4]p63!C8</f>
        <v>53645</v>
      </c>
      <c r="D8">
        <f>[4]p63!D8</f>
        <v>58954</v>
      </c>
      <c r="E8">
        <f>[4]p63!E8</f>
        <v>256802</v>
      </c>
      <c r="F8">
        <f>[4]p63!F8</f>
        <v>342882</v>
      </c>
      <c r="G8">
        <f>[4]p63!G8</f>
        <v>829051</v>
      </c>
      <c r="H8">
        <f>[4]p63!H8</f>
        <v>1848728</v>
      </c>
      <c r="I8">
        <f>[4]p63!I8</f>
        <v>0</v>
      </c>
      <c r="J8">
        <f>[4]p63!J8</f>
        <v>0</v>
      </c>
      <c r="K8">
        <f>[4]p63!K8</f>
        <v>0</v>
      </c>
    </row>
    <row r="9" spans="1:11" x14ac:dyDescent="0.2">
      <c r="A9" t="s">
        <v>187</v>
      </c>
      <c r="B9">
        <f>[4]p63!B9</f>
        <v>307394</v>
      </c>
      <c r="C9">
        <f>[4]p63!C9</f>
        <v>39967</v>
      </c>
      <c r="D9">
        <f>[4]p63!D9</f>
        <v>55017</v>
      </c>
      <c r="E9">
        <f>[4]p63!E9</f>
        <v>256802</v>
      </c>
      <c r="F9">
        <f>[4]p63!F9</f>
        <v>342882</v>
      </c>
      <c r="G9">
        <f>[4]p63!G9</f>
        <v>829051</v>
      </c>
      <c r="H9">
        <f>[4]p63!H9</f>
        <v>1831113</v>
      </c>
      <c r="I9">
        <f>[4]p63!I9</f>
        <v>0</v>
      </c>
      <c r="J9">
        <f>[4]p63!J9</f>
        <v>0</v>
      </c>
      <c r="K9">
        <f>[4]p63!K9</f>
        <v>0</v>
      </c>
    </row>
    <row r="10" spans="1:11" x14ac:dyDescent="0.2">
      <c r="A10" t="s">
        <v>188</v>
      </c>
      <c r="B10">
        <f>[4]p63!B10</f>
        <v>0</v>
      </c>
      <c r="C10">
        <f>[4]p63!C10</f>
        <v>0</v>
      </c>
      <c r="D10">
        <f>[4]p63!D10</f>
        <v>0</v>
      </c>
      <c r="E10">
        <f>[4]p63!E10</f>
        <v>0</v>
      </c>
      <c r="F10">
        <f>[4]p63!F10</f>
        <v>144898</v>
      </c>
      <c r="G10">
        <f>[4]p63!G10</f>
        <v>488604</v>
      </c>
      <c r="H10">
        <f>[4]p63!H10</f>
        <v>0</v>
      </c>
      <c r="I10">
        <f>[4]p63!I10</f>
        <v>0</v>
      </c>
      <c r="J10">
        <f>[4]p63!J10</f>
        <v>0</v>
      </c>
      <c r="K10">
        <f>[4]p63!K10</f>
        <v>0</v>
      </c>
    </row>
    <row r="11" spans="1:11" x14ac:dyDescent="0.2">
      <c r="A11" t="s">
        <v>189</v>
      </c>
      <c r="B11">
        <f>[4]p63!B11</f>
        <v>307394</v>
      </c>
      <c r="C11">
        <f>[4]p63!C11</f>
        <v>39967</v>
      </c>
      <c r="D11">
        <f>[4]p63!D11</f>
        <v>55017</v>
      </c>
      <c r="E11">
        <f>[4]p63!E11</f>
        <v>256802</v>
      </c>
      <c r="F11">
        <f>[4]p63!F11</f>
        <v>197984</v>
      </c>
      <c r="G11">
        <f>[4]p63!G11</f>
        <v>340447</v>
      </c>
      <c r="H11">
        <f>[4]p63!H11</f>
        <v>0</v>
      </c>
      <c r="I11">
        <f>[4]p63!I11</f>
        <v>0</v>
      </c>
      <c r="J11">
        <f>[4]p63!J11</f>
        <v>0</v>
      </c>
      <c r="K11">
        <f>[4]p63!K11</f>
        <v>0</v>
      </c>
    </row>
    <row r="12" spans="1:11" x14ac:dyDescent="0.2">
      <c r="A12" t="s">
        <v>190</v>
      </c>
      <c r="B12">
        <f>[4]p63!B12</f>
        <v>0</v>
      </c>
      <c r="C12">
        <f>[4]p63!C12</f>
        <v>0</v>
      </c>
      <c r="D12">
        <f>[4]p63!D12</f>
        <v>0</v>
      </c>
      <c r="E12">
        <f>[4]p63!E12</f>
        <v>0</v>
      </c>
      <c r="F12">
        <f>[4]p63!F12</f>
        <v>616795</v>
      </c>
      <c r="G12">
        <f>[4]p63!G12</f>
        <v>580816</v>
      </c>
      <c r="H12">
        <f>[4]p63!H12</f>
        <v>0</v>
      </c>
      <c r="I12">
        <f>[4]p63!I12</f>
        <v>0</v>
      </c>
      <c r="J12">
        <f>[4]p63!J12</f>
        <v>0</v>
      </c>
      <c r="K12">
        <f>[4]p63!K12</f>
        <v>0</v>
      </c>
    </row>
    <row r="13" spans="1:11" x14ac:dyDescent="0.2">
      <c r="A13" t="s">
        <v>191</v>
      </c>
      <c r="B13">
        <f>[4]p63!B13</f>
        <v>3800</v>
      </c>
      <c r="C13">
        <f>[4]p63!C13</f>
        <v>345</v>
      </c>
      <c r="D13">
        <f>[4]p63!D13</f>
        <v>320</v>
      </c>
      <c r="E13">
        <f>[4]p63!E13</f>
        <v>29</v>
      </c>
      <c r="F13">
        <f>[4]p63!F13</f>
        <v>45</v>
      </c>
      <c r="G13">
        <f>[4]p63!G13</f>
        <v>38</v>
      </c>
      <c r="H13">
        <f>[4]p63!H13</f>
        <v>0</v>
      </c>
      <c r="I13">
        <f>[4]p63!I13</f>
        <v>0</v>
      </c>
      <c r="J13">
        <f>[4]p63!J13</f>
        <v>0</v>
      </c>
      <c r="K13">
        <f>[4]p63!K13</f>
        <v>0</v>
      </c>
    </row>
    <row r="14" spans="1:11" x14ac:dyDescent="0.2">
      <c r="A14" t="s">
        <v>192</v>
      </c>
      <c r="B14">
        <f>[4]p63!B14</f>
        <v>3775</v>
      </c>
      <c r="C14">
        <f>[4]p63!C14</f>
        <v>345</v>
      </c>
      <c r="D14">
        <f>[4]p63!D14</f>
        <v>320</v>
      </c>
      <c r="E14">
        <f>[4]p63!E14</f>
        <v>27</v>
      </c>
      <c r="F14">
        <f>[4]p63!F14</f>
        <v>43</v>
      </c>
      <c r="G14">
        <f>[4]p63!G14</f>
        <v>40</v>
      </c>
      <c r="H14">
        <f>[4]p63!H14</f>
        <v>0</v>
      </c>
      <c r="I14">
        <f>[4]p63!I14</f>
        <v>0</v>
      </c>
      <c r="J14">
        <f>[4]p63!J14</f>
        <v>0</v>
      </c>
      <c r="K14">
        <f>[4]p63!K14</f>
        <v>0</v>
      </c>
    </row>
    <row r="15" spans="1:11" x14ac:dyDescent="0.2">
      <c r="A15" t="s">
        <v>193</v>
      </c>
      <c r="B15">
        <f>[4]p63!B15</f>
        <v>4000</v>
      </c>
      <c r="C15">
        <f>[4]p63!C15</f>
        <v>330</v>
      </c>
      <c r="D15">
        <f>[4]p63!D15</f>
        <v>300</v>
      </c>
      <c r="E15">
        <f>[4]p63!E15</f>
        <v>28</v>
      </c>
      <c r="F15">
        <f>[4]p63!F15</f>
        <v>47</v>
      </c>
      <c r="G15">
        <f>[4]p63!G15</f>
        <v>39</v>
      </c>
      <c r="H15">
        <f>[4]p63!H15</f>
        <v>0</v>
      </c>
      <c r="I15">
        <f>[4]p63!I15</f>
        <v>0</v>
      </c>
      <c r="J15">
        <f>[4]p63!J15</f>
        <v>0</v>
      </c>
      <c r="K15">
        <f>[4]p63!K15</f>
        <v>0</v>
      </c>
    </row>
    <row r="16" spans="1:11" x14ac:dyDescent="0.2">
      <c r="A16" t="s">
        <v>194</v>
      </c>
      <c r="B16">
        <f>[4]p63!B16</f>
        <v>3750.0000000000005</v>
      </c>
      <c r="C16">
        <f>[4]p63!C16</f>
        <v>360</v>
      </c>
      <c r="D16">
        <f>[4]p63!D16</f>
        <v>285</v>
      </c>
      <c r="E16">
        <f>[4]p63!E16</f>
        <v>24</v>
      </c>
      <c r="F16">
        <f>[4]p63!F16</f>
        <v>36</v>
      </c>
      <c r="G16">
        <f>[4]p63!G16</f>
        <v>32</v>
      </c>
      <c r="H16">
        <f>[4]p63!H16</f>
        <v>0</v>
      </c>
      <c r="I16">
        <f>[4]p63!I16</f>
        <v>0</v>
      </c>
      <c r="J16">
        <f>[4]p63!J16</f>
        <v>0</v>
      </c>
      <c r="K16">
        <f>[4]p63!K16</f>
        <v>0</v>
      </c>
    </row>
    <row r="17" spans="1:11" x14ac:dyDescent="0.2">
      <c r="A17" t="s">
        <v>195</v>
      </c>
      <c r="B17">
        <f>[4]p63!B17</f>
        <v>4000</v>
      </c>
      <c r="C17">
        <f>[4]p63!C17</f>
        <v>360</v>
      </c>
      <c r="D17">
        <f>[4]p63!D17</f>
        <v>340</v>
      </c>
      <c r="E17">
        <f>[4]p63!E17</f>
        <v>30</v>
      </c>
      <c r="F17">
        <f>[4]p63!F17</f>
        <v>47</v>
      </c>
      <c r="G17">
        <f>[4]p63!G17</f>
        <v>43</v>
      </c>
      <c r="H17">
        <f>[4]p63!H17</f>
        <v>0</v>
      </c>
      <c r="I17">
        <f>[4]p63!I17</f>
        <v>0</v>
      </c>
      <c r="J17">
        <f>[4]p63!J17</f>
        <v>0</v>
      </c>
      <c r="K17">
        <f>[4]p63!K17</f>
        <v>0</v>
      </c>
    </row>
    <row r="18" spans="1:11" x14ac:dyDescent="0.2">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
      <c r="A23" t="s">
        <v>201</v>
      </c>
      <c r="B23">
        <f>[4]p63!B23</f>
        <v>5800</v>
      </c>
      <c r="C23">
        <f>[4]p63!C23</f>
        <v>435</v>
      </c>
      <c r="D23">
        <f>[4]p63!D23</f>
        <v>435</v>
      </c>
      <c r="E23">
        <f>[4]p63!E23</f>
        <v>38</v>
      </c>
      <c r="F23">
        <f>[4]p63!F23</f>
        <v>52</v>
      </c>
      <c r="G23">
        <f>[4]p63!G23</f>
        <v>50</v>
      </c>
      <c r="H23">
        <f>[4]p63!H23</f>
        <v>0</v>
      </c>
      <c r="I23">
        <f>[4]p63!I23</f>
        <v>0</v>
      </c>
      <c r="J23">
        <f>[4]p63!J23</f>
        <v>0</v>
      </c>
      <c r="K23">
        <f>[4]p63!K23</f>
        <v>0</v>
      </c>
    </row>
    <row r="24" spans="1:11" x14ac:dyDescent="0.2">
      <c r="A24" t="s">
        <v>202</v>
      </c>
      <c r="B24">
        <f>[4]p63!B24</f>
        <v>5999.9999999999991</v>
      </c>
      <c r="C24">
        <f>[4]p63!C24</f>
        <v>445.00000000000006</v>
      </c>
      <c r="D24">
        <f>[4]p63!D24</f>
        <v>435</v>
      </c>
      <c r="E24">
        <f>[4]p63!E24</f>
        <v>40</v>
      </c>
      <c r="F24">
        <f>[4]p63!F24</f>
        <v>52.999999999999993</v>
      </c>
      <c r="G24">
        <f>[4]p63!G24</f>
        <v>55</v>
      </c>
      <c r="H24">
        <f>[4]p63!H24</f>
        <v>0</v>
      </c>
      <c r="I24">
        <f>[4]p63!I24</f>
        <v>0</v>
      </c>
      <c r="J24">
        <f>[4]p63!J24</f>
        <v>0</v>
      </c>
      <c r="K24">
        <f>[4]p63!K24</f>
        <v>0</v>
      </c>
    </row>
    <row r="25" spans="1:11" x14ac:dyDescent="0.2">
      <c r="A25" t="s">
        <v>203</v>
      </c>
      <c r="B25">
        <f>[4]p63!B25</f>
        <v>5800</v>
      </c>
      <c r="C25">
        <f>[4]p63!C25</f>
        <v>440</v>
      </c>
      <c r="D25">
        <f>[4]p63!D25</f>
        <v>450</v>
      </c>
      <c r="E25">
        <f>[4]p63!E25</f>
        <v>40</v>
      </c>
      <c r="F25">
        <f>[4]p63!F25</f>
        <v>52</v>
      </c>
      <c r="G25">
        <f>[4]p63!G25</f>
        <v>53</v>
      </c>
      <c r="H25">
        <f>[4]p63!H25</f>
        <v>0</v>
      </c>
      <c r="I25">
        <f>[4]p63!I25</f>
        <v>0</v>
      </c>
      <c r="J25">
        <f>[4]p63!J25</f>
        <v>0</v>
      </c>
      <c r="K25">
        <f>[4]p63!K25</f>
        <v>0</v>
      </c>
    </row>
    <row r="26" spans="1:11" x14ac:dyDescent="0.2">
      <c r="A26" t="s">
        <v>204</v>
      </c>
      <c r="B26">
        <f>[4]p63!B26</f>
        <v>5200</v>
      </c>
      <c r="C26">
        <f>[4]p63!C26</f>
        <v>460</v>
      </c>
      <c r="D26">
        <f>[4]p63!D26</f>
        <v>400</v>
      </c>
      <c r="E26">
        <f>[4]p63!E26</f>
        <v>32</v>
      </c>
      <c r="F26">
        <f>[4]p63!F26</f>
        <v>42</v>
      </c>
      <c r="G26">
        <f>[4]p63!G26</f>
        <v>42</v>
      </c>
      <c r="H26">
        <f>[4]p63!H26</f>
        <v>0</v>
      </c>
      <c r="I26">
        <f>[4]p63!I26</f>
        <v>0</v>
      </c>
      <c r="J26">
        <f>[4]p63!J26</f>
        <v>0</v>
      </c>
      <c r="K26">
        <f>[4]p63!K26</f>
        <v>0</v>
      </c>
    </row>
    <row r="27" spans="1:11" x14ac:dyDescent="0.2">
      <c r="A27" t="s">
        <v>205</v>
      </c>
      <c r="B27">
        <f>[4]p63!B27</f>
        <v>6100</v>
      </c>
      <c r="C27">
        <f>[4]p63!C27</f>
        <v>450</v>
      </c>
      <c r="D27">
        <f>[4]p63!D27</f>
        <v>450</v>
      </c>
      <c r="E27">
        <f>[4]p63!E27</f>
        <v>40</v>
      </c>
      <c r="F27">
        <f>[4]p63!F27</f>
        <v>55</v>
      </c>
      <c r="G27">
        <f>[4]p63!G27</f>
        <v>56</v>
      </c>
      <c r="H27">
        <f>[4]p63!H27</f>
        <v>0</v>
      </c>
      <c r="I27">
        <f>[4]p63!I27</f>
        <v>0</v>
      </c>
      <c r="J27">
        <f>[4]p63!J27</f>
        <v>0</v>
      </c>
      <c r="K27">
        <f>[4]p63!K27</f>
        <v>0</v>
      </c>
    </row>
    <row r="28" spans="1:11" x14ac:dyDescent="0.2">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2">
      <c r="A33" t="s">
        <v>211</v>
      </c>
      <c r="B33">
        <f>[4]p63!B33</f>
        <v>68999931</v>
      </c>
      <c r="C33">
        <f>[4]p63!C33</f>
        <v>3030014</v>
      </c>
      <c r="D33">
        <f>[4]p63!D33</f>
        <v>2950003.2</v>
      </c>
      <c r="E33">
        <f>[4]p63!E33</f>
        <v>735000.32000000007</v>
      </c>
      <c r="F33">
        <f>[4]p63!F33</f>
        <v>1214999.8400000001</v>
      </c>
      <c r="G33">
        <f>[4]p63!G33</f>
        <v>5045000</v>
      </c>
      <c r="H33">
        <f>[4]p63!H33</f>
        <v>9244379</v>
      </c>
      <c r="I33">
        <f>[4]p63!I33</f>
        <v>0</v>
      </c>
      <c r="J33">
        <f>[4]p63!J33</f>
        <v>0</v>
      </c>
      <c r="K33">
        <f>[4]p63!K33</f>
        <v>0</v>
      </c>
    </row>
    <row r="34" spans="1:20" x14ac:dyDescent="0.2">
      <c r="A34" t="s">
        <v>212</v>
      </c>
      <c r="B34">
        <f>[4]p63!B34</f>
        <v>84999915</v>
      </c>
      <c r="C34">
        <f>[4]p63!C34</f>
        <v>3699982</v>
      </c>
      <c r="D34">
        <f>[4]p63!D34</f>
        <v>3950003.2</v>
      </c>
      <c r="E34">
        <f>[4]p63!E34</f>
        <v>1090000</v>
      </c>
      <c r="F34">
        <f>[4]p63!F34</f>
        <v>1964999.76</v>
      </c>
      <c r="G34">
        <f>[4]p63!G34</f>
        <v>6475000</v>
      </c>
      <c r="H34">
        <f>[4]p63!H34</f>
        <v>12599518</v>
      </c>
      <c r="I34">
        <f>[4]p63!I34</f>
        <v>0</v>
      </c>
      <c r="J34">
        <f>[4]p63!J34</f>
        <v>0</v>
      </c>
      <c r="K34">
        <f>[4]p63!K34</f>
        <v>0</v>
      </c>
    </row>
    <row r="35" spans="1:20" x14ac:dyDescent="0.2">
      <c r="A35" t="s">
        <v>213</v>
      </c>
      <c r="B35">
        <f>[4]p63!B35</f>
        <v>0</v>
      </c>
      <c r="C35">
        <f>[4]p63!C35</f>
        <v>0.09</v>
      </c>
      <c r="D35">
        <f>[4]p63!D35</f>
        <v>0.09</v>
      </c>
      <c r="E35">
        <f>[4]p63!E35</f>
        <v>0.09</v>
      </c>
      <c r="F35">
        <f>[4]p63!F35</f>
        <v>0.09</v>
      </c>
      <c r="G35">
        <f>[4]p63!G35</f>
        <v>0.09</v>
      </c>
      <c r="H35">
        <f>[4]p63!H35</f>
        <v>0</v>
      </c>
      <c r="I35">
        <f>[4]p63!I35</f>
        <v>0</v>
      </c>
      <c r="J35">
        <f>[4]p63!J35</f>
        <v>0</v>
      </c>
      <c r="K35">
        <f>[4]p63!K35</f>
        <v>0</v>
      </c>
    </row>
    <row r="36" spans="1:20" x14ac:dyDescent="0.2">
      <c r="A36" t="s">
        <v>214</v>
      </c>
      <c r="B36">
        <f>[4]p63!B36</f>
        <v>6.8999999999999992E-2</v>
      </c>
      <c r="C36">
        <f>[4]p63!C36</f>
        <v>0</v>
      </c>
      <c r="D36">
        <f>[4]p63!D36</f>
        <v>6.8999999999999992E-2</v>
      </c>
      <c r="E36">
        <f>[4]p63!E36</f>
        <v>6.8999999999999992E-2</v>
      </c>
      <c r="F36">
        <f>[4]p63!F36</f>
        <v>6.8999999999999992E-2</v>
      </c>
      <c r="G36">
        <f>[4]p63!G36</f>
        <v>0</v>
      </c>
      <c r="H36">
        <f>[4]p63!H36</f>
        <v>0</v>
      </c>
      <c r="I36">
        <f>[4]p63!I36</f>
        <v>0</v>
      </c>
      <c r="J36">
        <f>[4]p63!J36</f>
        <v>0</v>
      </c>
      <c r="K36">
        <f>[4]p63!K36</f>
        <v>0</v>
      </c>
    </row>
    <row r="37" spans="1:20" x14ac:dyDescent="0.2">
      <c r="A37" t="s">
        <v>215</v>
      </c>
      <c r="B37">
        <f>[4]p63!B37</f>
        <v>9.1999999999999998E-2</v>
      </c>
      <c r="C37">
        <f>[4]p63!C37</f>
        <v>9.1999999999999998E-2</v>
      </c>
      <c r="D37">
        <f>[4]p63!D37</f>
        <v>0</v>
      </c>
      <c r="E37">
        <f>[4]p63!E37</f>
        <v>9.1999999999999998E-2</v>
      </c>
      <c r="F37">
        <f>[4]p63!F37</f>
        <v>9.1999999999999998E-2</v>
      </c>
      <c r="G37">
        <f>[4]p63!G37</f>
        <v>9.1999999999999998E-2</v>
      </c>
      <c r="H37">
        <f>[4]p63!H37</f>
        <v>0</v>
      </c>
      <c r="I37">
        <f>[4]p63!I37</f>
        <v>0</v>
      </c>
      <c r="J37">
        <f>[4]p63!J37</f>
        <v>0</v>
      </c>
      <c r="K37">
        <f>[4]p63!K37</f>
        <v>0</v>
      </c>
    </row>
    <row r="38" spans="1:20" x14ac:dyDescent="0.2">
      <c r="A38" t="s">
        <v>216</v>
      </c>
      <c r="B38">
        <f>[4]p63!B38</f>
        <v>0.115</v>
      </c>
      <c r="C38">
        <f>[4]p63!C38</f>
        <v>0.115</v>
      </c>
      <c r="D38">
        <f>[4]p63!D38</f>
        <v>0.115</v>
      </c>
      <c r="E38">
        <f>[4]p63!E38</f>
        <v>0</v>
      </c>
      <c r="F38">
        <f>[4]p63!F38</f>
        <v>0</v>
      </c>
      <c r="G38">
        <f>[4]p63!G38</f>
        <v>0.115</v>
      </c>
      <c r="H38">
        <f>[4]p63!H38</f>
        <v>0</v>
      </c>
      <c r="I38">
        <f>[4]p63!I38</f>
        <v>0</v>
      </c>
      <c r="J38">
        <f>[4]p63!J38</f>
        <v>0</v>
      </c>
      <c r="K38">
        <f>[4]p63!K38</f>
        <v>0</v>
      </c>
    </row>
    <row r="39" spans="1:20" x14ac:dyDescent="0.2">
      <c r="A39" t="s">
        <v>217</v>
      </c>
      <c r="B39">
        <f>[4]p63!B39</f>
        <v>0.115</v>
      </c>
      <c r="C39">
        <f>[4]p63!C39</f>
        <v>0.115</v>
      </c>
      <c r="D39">
        <f>[4]p63!D39</f>
        <v>0.115</v>
      </c>
      <c r="E39">
        <f>[4]p63!E39</f>
        <v>0</v>
      </c>
      <c r="F39">
        <f>[4]p63!F39</f>
        <v>0</v>
      </c>
      <c r="G39">
        <f>[4]p63!G39</f>
        <v>0.115</v>
      </c>
      <c r="H39">
        <f>[4]p63!H39</f>
        <v>0</v>
      </c>
      <c r="I39">
        <f>[4]p63!I39</f>
        <v>0</v>
      </c>
      <c r="J39">
        <f>[4]p63!J39</f>
        <v>0</v>
      </c>
      <c r="K39">
        <f>[4]p63!K39</f>
        <v>0</v>
      </c>
    </row>
    <row r="40" spans="1:20" x14ac:dyDescent="0.2">
      <c r="A40" t="s">
        <v>218</v>
      </c>
      <c r="B40">
        <f>[4]p63!B40</f>
        <v>5.7500000000000002E-2</v>
      </c>
      <c r="C40">
        <f>[4]p63!C40</f>
        <v>0</v>
      </c>
      <c r="D40">
        <f>[4]p63!D40</f>
        <v>5.7500000000000002E-2</v>
      </c>
      <c r="E40">
        <f>[4]p63!E40</f>
        <v>5.7500000000000002E-2</v>
      </c>
      <c r="F40">
        <f>[4]p63!F40</f>
        <v>5.7500000000000002E-2</v>
      </c>
      <c r="G40">
        <f>[4]p63!G40</f>
        <v>0</v>
      </c>
      <c r="H40">
        <f>[4]p63!H40</f>
        <v>0</v>
      </c>
      <c r="I40">
        <f>[4]p63!I40</f>
        <v>0</v>
      </c>
      <c r="J40">
        <f>[4]p63!J40</f>
        <v>0</v>
      </c>
      <c r="K40">
        <f>[4]p63!K40</f>
        <v>0</v>
      </c>
    </row>
    <row r="41" spans="1:20" x14ac:dyDescent="0.2">
      <c r="A41" t="s">
        <v>219</v>
      </c>
      <c r="B41">
        <f>[4]p63!B41</f>
        <v>0.6</v>
      </c>
      <c r="C41">
        <f>[4]p63!C41</f>
        <v>1.2</v>
      </c>
      <c r="D41">
        <f>[4]p63!D41</f>
        <v>0.6</v>
      </c>
      <c r="E41">
        <f>[4]p63!E41</f>
        <v>1.5</v>
      </c>
      <c r="F41">
        <f>[4]p63!F41</f>
        <v>1.5</v>
      </c>
      <c r="G41">
        <f>[4]p63!G41</f>
        <v>1.2</v>
      </c>
      <c r="H41">
        <f>[4]p63!H41</f>
        <v>0</v>
      </c>
      <c r="I41">
        <f>[4]p63!I41</f>
        <v>0</v>
      </c>
      <c r="J41">
        <f>[4]p63!J41</f>
        <v>0</v>
      </c>
      <c r="K41">
        <f>[4]p63!K41</f>
        <v>0</v>
      </c>
    </row>
    <row r="42" spans="1:20" x14ac:dyDescent="0.2">
      <c r="A42" t="s">
        <v>220</v>
      </c>
      <c r="B42">
        <f>[4]p63!B42</f>
        <v>1.2</v>
      </c>
      <c r="C42">
        <f>[4]p63!C42</f>
        <v>0.6</v>
      </c>
      <c r="D42">
        <f>[4]p63!D42</f>
        <v>1.8</v>
      </c>
      <c r="E42">
        <f>[4]p63!E42</f>
        <v>1.2</v>
      </c>
      <c r="F42">
        <f>[4]p63!F42</f>
        <v>1.2</v>
      </c>
      <c r="G42">
        <f>[4]p63!G42</f>
        <v>0.6</v>
      </c>
      <c r="H42">
        <f>[4]p63!H42</f>
        <v>0</v>
      </c>
      <c r="I42">
        <f>[4]p63!I42</f>
        <v>0</v>
      </c>
      <c r="J42">
        <f>[4]p63!J42</f>
        <v>0</v>
      </c>
      <c r="K42">
        <f>[4]p63!K42</f>
        <v>0</v>
      </c>
    </row>
    <row r="43" spans="1:20" x14ac:dyDescent="0.2">
      <c r="A43" t="s">
        <v>221</v>
      </c>
      <c r="B43">
        <f>[4]p63!B43</f>
        <v>0.6</v>
      </c>
      <c r="C43">
        <f>[4]p63!C43</f>
        <v>1.8</v>
      </c>
      <c r="D43">
        <f>[4]p63!D43</f>
        <v>0.6</v>
      </c>
      <c r="E43">
        <f>[4]p63!E43</f>
        <v>1.2</v>
      </c>
      <c r="F43">
        <f>[4]p63!F43</f>
        <v>1.2</v>
      </c>
      <c r="G43">
        <f>[4]p63!G43</f>
        <v>1.2</v>
      </c>
      <c r="H43">
        <f>[4]p63!H43</f>
        <v>0</v>
      </c>
      <c r="I43">
        <f>[4]p63!I43</f>
        <v>0</v>
      </c>
      <c r="J43">
        <f>[4]p63!J43</f>
        <v>0</v>
      </c>
      <c r="K43">
        <f>[4]p63!K43</f>
        <v>0</v>
      </c>
    </row>
    <row r="44" spans="1:20" x14ac:dyDescent="0.2">
      <c r="A44" t="s">
        <v>222</v>
      </c>
      <c r="B44">
        <f>[4]p63!B44</f>
        <v>1.5</v>
      </c>
      <c r="C44">
        <f>[4]p63!C44</f>
        <v>1.2</v>
      </c>
      <c r="D44">
        <f>[4]p63!D44</f>
        <v>1.2</v>
      </c>
      <c r="E44">
        <f>[4]p63!E44</f>
        <v>0.6</v>
      </c>
      <c r="F44">
        <f>[4]p63!F44</f>
        <v>0.6</v>
      </c>
      <c r="G44">
        <f>[4]p63!G44</f>
        <v>0.9</v>
      </c>
      <c r="H44">
        <f>[4]p63!H44</f>
        <v>0</v>
      </c>
      <c r="I44">
        <f>[4]p63!I44</f>
        <v>0</v>
      </c>
      <c r="J44">
        <f>[4]p63!J44</f>
        <v>0</v>
      </c>
      <c r="K44">
        <f>[4]p63!K44</f>
        <v>0</v>
      </c>
    </row>
    <row r="45" spans="1:20" x14ac:dyDescent="0.2">
      <c r="A45" t="s">
        <v>223</v>
      </c>
      <c r="B45">
        <f>[4]p63!B45</f>
        <v>1.5</v>
      </c>
      <c r="C45">
        <f>[4]p63!C45</f>
        <v>1.2</v>
      </c>
      <c r="D45">
        <f>[4]p63!D45</f>
        <v>1.2</v>
      </c>
      <c r="E45">
        <f>[4]p63!E45</f>
        <v>0.6</v>
      </c>
      <c r="F45">
        <f>[4]p63!F45</f>
        <v>0.6</v>
      </c>
      <c r="G45">
        <f>[4]p63!G45</f>
        <v>0.9</v>
      </c>
      <c r="H45">
        <f>[4]p63!H45</f>
        <v>0</v>
      </c>
      <c r="I45">
        <f>[4]p63!I45</f>
        <v>0</v>
      </c>
      <c r="J45">
        <f>[4]p63!J45</f>
        <v>0</v>
      </c>
      <c r="K45">
        <f>[4]p63!K45</f>
        <v>0</v>
      </c>
    </row>
    <row r="46" spans="1:20" x14ac:dyDescent="0.2">
      <c r="A46" t="s">
        <v>224</v>
      </c>
      <c r="B46">
        <f>[4]p63!B46</f>
        <v>1.2</v>
      </c>
      <c r="C46">
        <f>[4]p63!C46</f>
        <v>0.6</v>
      </c>
      <c r="D46">
        <f>[4]p63!D46</f>
        <v>1.2</v>
      </c>
      <c r="E46">
        <f>[4]p63!E46</f>
        <v>0.9</v>
      </c>
      <c r="F46">
        <f>[4]p63!F46</f>
        <v>0.9</v>
      </c>
      <c r="G46">
        <f>[4]p63!G46</f>
        <v>0.6</v>
      </c>
      <c r="H46">
        <f>[4]p63!H46</f>
        <v>0</v>
      </c>
      <c r="I46">
        <f>[4]p63!I46</f>
        <v>0</v>
      </c>
      <c r="J46">
        <f>[4]p63!J46</f>
        <v>0</v>
      </c>
      <c r="K46">
        <f>[4]p63!K46</f>
        <v>0</v>
      </c>
      <c r="M46" s="32"/>
      <c r="N46" s="32"/>
      <c r="O46" s="32"/>
      <c r="P46" s="32"/>
      <c r="Q46" s="32"/>
      <c r="R46" s="32"/>
      <c r="S46" s="32"/>
      <c r="T46" s="32"/>
    </row>
    <row r="47" spans="1:20" x14ac:dyDescent="0.2">
      <c r="A47" t="s">
        <v>225</v>
      </c>
      <c r="B47">
        <f>[4]p63!B47</f>
        <v>90</v>
      </c>
      <c r="C47">
        <f>[4]p63!C47</f>
        <v>12.8</v>
      </c>
      <c r="D47">
        <f>[4]p63!D47</f>
        <v>6.5</v>
      </c>
      <c r="E47">
        <f>[4]p63!E47</f>
        <v>0.65</v>
      </c>
      <c r="F47">
        <f>[4]p63!F47</f>
        <v>0.77</v>
      </c>
      <c r="G47">
        <f>[4]p63!G47</f>
        <v>1</v>
      </c>
      <c r="H47">
        <f>[4]p63!H47</f>
        <v>0</v>
      </c>
      <c r="I47">
        <f>[4]p63!I47</f>
        <v>0</v>
      </c>
      <c r="J47">
        <f>[4]p63!J47</f>
        <v>0</v>
      </c>
      <c r="K47">
        <f>[4]p63!K47</f>
        <v>0</v>
      </c>
      <c r="M47" s="32"/>
      <c r="N47" s="32"/>
      <c r="O47" s="32"/>
      <c r="P47" s="32"/>
      <c r="Q47" s="32"/>
      <c r="R47" s="32"/>
      <c r="S47" s="32"/>
      <c r="T47" s="32"/>
    </row>
    <row r="48" spans="1:20" x14ac:dyDescent="0.2">
      <c r="A48" t="s">
        <v>226</v>
      </c>
      <c r="B48">
        <f>[4]p63!B48</f>
        <v>90</v>
      </c>
      <c r="C48">
        <f>[4]p63!C48</f>
        <v>12.7</v>
      </c>
      <c r="D48">
        <f>[4]p63!D48</f>
        <v>6.1</v>
      </c>
      <c r="E48">
        <f>[4]p63!E48</f>
        <v>0.66</v>
      </c>
      <c r="F48">
        <f>[4]p63!F48</f>
        <v>0.79</v>
      </c>
      <c r="G48">
        <f>[4]p63!G48</f>
        <v>1</v>
      </c>
      <c r="H48">
        <f>[4]p63!H48</f>
        <v>0</v>
      </c>
      <c r="I48">
        <f>[4]p63!I48</f>
        <v>0</v>
      </c>
      <c r="J48">
        <f>[4]p63!J48</f>
        <v>0</v>
      </c>
      <c r="K48">
        <f>[4]p63!K48</f>
        <v>0</v>
      </c>
      <c r="M48" s="32"/>
      <c r="N48" s="32"/>
      <c r="O48" s="32"/>
      <c r="P48" s="32"/>
      <c r="Q48" s="32"/>
      <c r="R48" s="32"/>
      <c r="S48" s="32"/>
      <c r="T48" s="32"/>
    </row>
    <row r="49" spans="1:20" x14ac:dyDescent="0.2">
      <c r="A49" t="s">
        <v>227</v>
      </c>
      <c r="B49">
        <f>[4]p63!B49</f>
        <v>91</v>
      </c>
      <c r="C49">
        <f>[4]p63!C49</f>
        <v>13</v>
      </c>
      <c r="D49">
        <f>[4]p63!D49</f>
        <v>6.4</v>
      </c>
      <c r="E49">
        <f>[4]p63!E49</f>
        <v>0.64</v>
      </c>
      <c r="F49">
        <f>[4]p63!F49</f>
        <v>0.76</v>
      </c>
      <c r="G49">
        <f>[4]p63!G49</f>
        <v>1</v>
      </c>
      <c r="H49">
        <f>[4]p63!H49</f>
        <v>0</v>
      </c>
      <c r="I49">
        <f>[4]p63!I49</f>
        <v>0</v>
      </c>
      <c r="J49">
        <f>[4]p63!J49</f>
        <v>0</v>
      </c>
      <c r="K49">
        <f>[4]p63!K49</f>
        <v>0</v>
      </c>
      <c r="M49" s="32"/>
      <c r="N49" s="32"/>
      <c r="O49" s="32"/>
      <c r="P49" s="32"/>
      <c r="Q49" s="32"/>
      <c r="R49" s="32"/>
      <c r="S49" s="32"/>
      <c r="T49" s="32"/>
    </row>
    <row r="50" spans="1:20" x14ac:dyDescent="0.2">
      <c r="A50" t="s">
        <v>228</v>
      </c>
      <c r="B50">
        <f>[4]p63!B50</f>
        <v>89</v>
      </c>
      <c r="C50">
        <f>[4]p63!C50</f>
        <v>13.4</v>
      </c>
      <c r="D50">
        <f>[4]p63!D50</f>
        <v>6.8</v>
      </c>
      <c r="E50">
        <f>[4]p63!E50</f>
        <v>0.63</v>
      </c>
      <c r="F50">
        <f>[4]p63!F50</f>
        <v>0.76</v>
      </c>
      <c r="G50">
        <f>[4]p63!G50</f>
        <v>1</v>
      </c>
      <c r="H50">
        <f>[4]p63!H50</f>
        <v>0</v>
      </c>
      <c r="I50">
        <f>[4]p63!I50</f>
        <v>0</v>
      </c>
      <c r="J50">
        <f>[4]p63!J50</f>
        <v>0</v>
      </c>
      <c r="K50">
        <f>[4]p63!K50</f>
        <v>0</v>
      </c>
      <c r="M50" s="32"/>
      <c r="N50" s="32"/>
      <c r="O50" s="32"/>
      <c r="P50" s="32"/>
      <c r="Q50" s="32"/>
      <c r="R50" s="32"/>
      <c r="S50" s="32"/>
      <c r="T50" s="32"/>
    </row>
    <row r="51" spans="1:20" ht="13.5" thickBot="1" x14ac:dyDescent="0.25">
      <c r="A51" s="325" t="s">
        <v>229</v>
      </c>
      <c r="B51" s="325">
        <f>[4]p63!B51</f>
        <v>5.2351648351648405</v>
      </c>
      <c r="C51" s="325">
        <f>[4]p63!C51</f>
        <v>10.910769230769258</v>
      </c>
      <c r="D51" s="325">
        <f>[4]p63!D51</f>
        <v>14.32500000000001</v>
      </c>
      <c r="E51" s="325">
        <f>[4]p63!E51</f>
        <v>5.9187500000000171</v>
      </c>
      <c r="F51" s="325">
        <f>[4]p63!F51</f>
        <v>7.6000000000000068</v>
      </c>
      <c r="G51" s="325">
        <f>[4]p63!G51</f>
        <v>7.6</v>
      </c>
      <c r="H51" s="325">
        <f>[4]p63!H51</f>
        <v>0</v>
      </c>
      <c r="I51" s="325">
        <f>[4]p63!I51</f>
        <v>0</v>
      </c>
      <c r="J51" s="325">
        <f>[4]p63!J51</f>
        <v>0</v>
      </c>
      <c r="K51" s="325">
        <f>[4]p63!K51</f>
        <v>0</v>
      </c>
      <c r="L51" s="325"/>
      <c r="M51" s="48"/>
      <c r="N51" s="32"/>
      <c r="O51" s="32"/>
      <c r="P51" s="32"/>
      <c r="Q51" s="32"/>
      <c r="R51" s="32"/>
      <c r="S51" s="32"/>
      <c r="T51" s="32"/>
    </row>
    <row r="52" spans="1:20" x14ac:dyDescent="0.2">
      <c r="A52" t="s">
        <v>115</v>
      </c>
      <c r="B52">
        <f>[4]p63!B52</f>
        <v>10441985.231595293</v>
      </c>
      <c r="C52">
        <f>[4]p63!C52</f>
        <v>19532590.757819653</v>
      </c>
      <c r="D52">
        <f>[4]p63!D52</f>
        <v>14654636.266250461</v>
      </c>
      <c r="E52">
        <f>[4]p63!E52</f>
        <v>19915014.91312062</v>
      </c>
      <c r="F52">
        <f>[4]p63!F52</f>
        <v>5235380.4626885951</v>
      </c>
      <c r="G52">
        <f>[4]p63!G52</f>
        <v>0</v>
      </c>
      <c r="H52">
        <f>[4]p63!H52</f>
        <v>0</v>
      </c>
      <c r="I52">
        <f>[4]p63!I52</f>
        <v>0</v>
      </c>
      <c r="J52">
        <f>[4]p63!J52</f>
        <v>0</v>
      </c>
      <c r="K52">
        <f>[4]p63!K52</f>
        <v>0</v>
      </c>
      <c r="M52" s="42"/>
      <c r="N52" s="32"/>
      <c r="O52" s="32"/>
      <c r="P52" s="32"/>
      <c r="Q52" s="32"/>
      <c r="R52" s="32"/>
      <c r="S52" s="32"/>
      <c r="T52" s="32"/>
    </row>
    <row r="53" spans="1:20" x14ac:dyDescent="0.2">
      <c r="A53" t="s">
        <v>116</v>
      </c>
      <c r="B53">
        <f>[4]p63!B53</f>
        <v>22030976</v>
      </c>
      <c r="C53">
        <f>[4]p63!C53</f>
        <v>15270185</v>
      </c>
      <c r="D53">
        <f>[4]p63!D53</f>
        <v>12471620</v>
      </c>
      <c r="E53">
        <f>[4]p63!E53</f>
        <v>15053208</v>
      </c>
      <c r="F53">
        <f>[4]p63!F53</f>
        <v>12337810</v>
      </c>
      <c r="G53">
        <f>[4]p63!G53</f>
        <v>0</v>
      </c>
      <c r="H53">
        <f>[4]p63!H53</f>
        <v>0</v>
      </c>
      <c r="I53">
        <f>[4]p63!I53</f>
        <v>0</v>
      </c>
      <c r="J53">
        <f>[4]p63!J53</f>
        <v>0</v>
      </c>
      <c r="K53">
        <f>[4]p63!K53</f>
        <v>0</v>
      </c>
      <c r="M53" s="32"/>
      <c r="N53" s="36"/>
      <c r="O53" s="36"/>
      <c r="P53" s="36"/>
      <c r="Q53" s="36"/>
      <c r="R53" s="36"/>
      <c r="S53" s="32"/>
      <c r="T53" s="32"/>
    </row>
    <row r="54" spans="1:20" x14ac:dyDescent="0.2">
      <c r="A54" t="s">
        <v>230</v>
      </c>
      <c r="B54">
        <f>[4]p63!B54</f>
        <v>1299691</v>
      </c>
      <c r="C54">
        <f>[4]p63!C54</f>
        <v>3333621</v>
      </c>
      <c r="D54">
        <f>[4]p63!D54</f>
        <v>1007122</v>
      </c>
      <c r="E54">
        <f>[4]p63!E54</f>
        <v>856603</v>
      </c>
      <c r="F54">
        <f>[4]p63!F54</f>
        <v>2802346</v>
      </c>
      <c r="G54">
        <f>[4]p63!G54</f>
        <v>0</v>
      </c>
      <c r="H54">
        <f>[4]p63!H54</f>
        <v>0</v>
      </c>
      <c r="I54">
        <f>[4]p63!I54</f>
        <v>0</v>
      </c>
      <c r="J54">
        <f>[4]p63!J54</f>
        <v>0</v>
      </c>
      <c r="K54">
        <f>[4]p63!K54</f>
        <v>0</v>
      </c>
      <c r="M54" s="32"/>
      <c r="N54" s="43"/>
      <c r="O54" s="43"/>
      <c r="P54" s="43"/>
      <c r="Q54" s="43"/>
      <c r="R54" s="43"/>
      <c r="S54" s="43"/>
      <c r="T54" s="44"/>
    </row>
    <row r="55" spans="1:20" x14ac:dyDescent="0.2">
      <c r="A55" t="s">
        <v>231</v>
      </c>
      <c r="B55">
        <f>[4]p63!B55</f>
        <v>1222337</v>
      </c>
      <c r="C55">
        <f>[4]p63!C55</f>
        <v>3332908</v>
      </c>
      <c r="D55">
        <f>[4]p63!D55</f>
        <v>1103257</v>
      </c>
      <c r="E55">
        <f>[4]p63!E55</f>
        <v>1239276</v>
      </c>
      <c r="F55">
        <f>[4]p63!F55</f>
        <v>2920628</v>
      </c>
      <c r="G55">
        <f>[4]p63!G55</f>
        <v>0</v>
      </c>
      <c r="H55">
        <f>[4]p63!H55</f>
        <v>0</v>
      </c>
      <c r="I55">
        <f>[4]p63!I55</f>
        <v>0</v>
      </c>
      <c r="J55">
        <f>[4]p63!J55</f>
        <v>0</v>
      </c>
      <c r="K55">
        <f>[4]p63!K55</f>
        <v>0</v>
      </c>
      <c r="M55" s="32"/>
      <c r="N55" s="43"/>
      <c r="O55" s="43"/>
      <c r="P55" s="43"/>
      <c r="Q55" s="43"/>
      <c r="R55" s="43"/>
      <c r="S55" s="43"/>
      <c r="T55" s="44"/>
    </row>
    <row r="56" spans="1:20" x14ac:dyDescent="0.2">
      <c r="A56" t="s">
        <v>232</v>
      </c>
      <c r="B56">
        <f>[4]p63!B56</f>
        <v>2522028</v>
      </c>
      <c r="C56">
        <f>[4]p63!C56</f>
        <v>6666529</v>
      </c>
      <c r="D56">
        <f>[4]p63!D56</f>
        <v>2110379</v>
      </c>
      <c r="E56">
        <f>[4]p63!E56</f>
        <v>2095879</v>
      </c>
      <c r="F56">
        <f>[4]p63!F56</f>
        <v>5722974</v>
      </c>
      <c r="G56">
        <f>[4]p63!G56</f>
        <v>0</v>
      </c>
      <c r="H56">
        <f>[4]p63!H56</f>
        <v>0</v>
      </c>
      <c r="I56">
        <f>[4]p63!I56</f>
        <v>0</v>
      </c>
      <c r="J56">
        <f>[4]p63!J56</f>
        <v>0</v>
      </c>
      <c r="K56">
        <f>[4]p63!K56</f>
        <v>0</v>
      </c>
      <c r="M56" s="32"/>
      <c r="N56" s="32"/>
      <c r="O56" s="32"/>
      <c r="P56" s="32"/>
      <c r="Q56" s="32"/>
      <c r="R56" s="32"/>
      <c r="S56" s="32"/>
      <c r="T56" s="44"/>
    </row>
    <row r="57" spans="1:20" x14ac:dyDescent="0.2">
      <c r="A57" t="s">
        <v>233</v>
      </c>
      <c r="B57">
        <f>[4]p63!B57</f>
        <v>3111265</v>
      </c>
      <c r="C57">
        <f>[4]p63!C57</f>
        <v>3097326</v>
      </c>
      <c r="D57">
        <f>[4]p63!D57</f>
        <v>3085105</v>
      </c>
      <c r="E57">
        <f>[4]p63!E57</f>
        <v>3107210</v>
      </c>
      <c r="F57">
        <f>[4]p63!F57</f>
        <v>3093501</v>
      </c>
      <c r="G57">
        <f>[4]p63!G57</f>
        <v>48005</v>
      </c>
      <c r="H57">
        <f>[4]p63!H57</f>
        <v>48005</v>
      </c>
      <c r="I57">
        <f>[4]p63!I57</f>
        <v>48005</v>
      </c>
      <c r="J57">
        <f>[4]p63!J57</f>
        <v>48005</v>
      </c>
      <c r="K57">
        <f>[4]p63!K57</f>
        <v>48005</v>
      </c>
      <c r="M57" s="42"/>
      <c r="N57" s="36"/>
      <c r="O57" s="36"/>
      <c r="P57" s="36"/>
      <c r="Q57" s="36"/>
      <c r="R57" s="36"/>
      <c r="S57" s="32"/>
      <c r="T57" s="44"/>
    </row>
    <row r="58" spans="1:20" x14ac:dyDescent="0.2">
      <c r="A58" t="s">
        <v>234</v>
      </c>
      <c r="B58">
        <f>[4]p63!B58</f>
        <v>6861426</v>
      </c>
      <c r="C58">
        <f>[4]p63!C58</f>
        <v>6891045</v>
      </c>
      <c r="D58">
        <f>[4]p63!D58</f>
        <v>6454123</v>
      </c>
      <c r="E58">
        <f>[4]p63!E58</f>
        <v>5956623</v>
      </c>
      <c r="F58">
        <f>[4]p63!F58</f>
        <v>5956623</v>
      </c>
      <c r="G58">
        <f>[4]p63!G58</f>
        <v>2546599</v>
      </c>
      <c r="H58">
        <f>[4]p63!H58</f>
        <v>1731686</v>
      </c>
      <c r="I58">
        <f>[4]p63!I58</f>
        <v>1629822</v>
      </c>
      <c r="J58">
        <f>[4]p63!J58</f>
        <v>2241004</v>
      </c>
      <c r="K58">
        <f>[4]p63!K58</f>
        <v>2444732</v>
      </c>
      <c r="M58" s="32"/>
      <c r="N58" s="43"/>
      <c r="O58" s="43"/>
      <c r="P58" s="43"/>
      <c r="Q58" s="43"/>
      <c r="R58" s="43"/>
      <c r="S58" s="43"/>
      <c r="T58" s="44"/>
    </row>
    <row r="59" spans="1:20" x14ac:dyDescent="0.2">
      <c r="A59" t="s">
        <v>235</v>
      </c>
      <c r="B59">
        <f>[4]p63!B59</f>
        <v>8110118</v>
      </c>
      <c r="C59">
        <f>[4]p63!C59</f>
        <v>9962888</v>
      </c>
      <c r="D59">
        <f>[4]p63!D59</f>
        <v>7538152</v>
      </c>
      <c r="E59">
        <f>[4]p63!E59</f>
        <v>8555709</v>
      </c>
      <c r="F59">
        <f>[4]p63!F59</f>
        <v>7040652</v>
      </c>
      <c r="G59">
        <f>[4]p63!G59</f>
        <v>2037279</v>
      </c>
      <c r="H59">
        <f>[4]p63!H59</f>
        <v>2444732</v>
      </c>
      <c r="I59">
        <f>[4]p63!I59</f>
        <v>2241004</v>
      </c>
      <c r="J59">
        <f>[4]p63!J59</f>
        <v>1629822</v>
      </c>
      <c r="K59">
        <f>[4]p63!K59</f>
        <v>1731686</v>
      </c>
      <c r="M59" s="32"/>
      <c r="N59" s="43"/>
      <c r="O59" s="43"/>
      <c r="P59" s="43"/>
      <c r="Q59" s="43"/>
      <c r="R59" s="43"/>
      <c r="S59" s="43"/>
      <c r="T59" s="44"/>
    </row>
    <row r="60" spans="1:20" x14ac:dyDescent="0.2">
      <c r="A60" t="s">
        <v>236</v>
      </c>
      <c r="B60">
        <f>[4]p63!B60</f>
        <v>14971544</v>
      </c>
      <c r="C60">
        <f>[4]p63!C60</f>
        <v>16853933</v>
      </c>
      <c r="D60">
        <f>[4]p63!D60</f>
        <v>13992275</v>
      </c>
      <c r="E60">
        <f>[4]p63!E60</f>
        <v>14512332</v>
      </c>
      <c r="F60">
        <f>[4]p63!F60</f>
        <v>12997275</v>
      </c>
      <c r="G60">
        <f>[4]p63!G60</f>
        <v>4583878</v>
      </c>
      <c r="H60">
        <f>[4]p63!H60</f>
        <v>4176418</v>
      </c>
      <c r="I60">
        <f>[4]p63!I60</f>
        <v>3870826</v>
      </c>
      <c r="J60">
        <f>[4]p63!J60</f>
        <v>3870826</v>
      </c>
      <c r="K60">
        <f>[4]p63!K60</f>
        <v>4176418</v>
      </c>
      <c r="M60" s="32"/>
      <c r="N60" s="32"/>
      <c r="O60" s="32"/>
      <c r="P60" s="32"/>
      <c r="Q60" s="32"/>
      <c r="R60" s="32"/>
      <c r="S60" s="32"/>
      <c r="T60" s="32"/>
    </row>
    <row r="61" spans="1:20" x14ac:dyDescent="0.2">
      <c r="A61" t="s">
        <v>237</v>
      </c>
      <c r="B61">
        <f>[4]p63!B61</f>
        <v>53077798.231595293</v>
      </c>
      <c r="C61">
        <f>[4]p63!C61</f>
        <v>61420563.757819653</v>
      </c>
      <c r="D61">
        <f>[4]p63!D61</f>
        <v>46314015.266250461</v>
      </c>
      <c r="E61">
        <f>[4]p63!E61</f>
        <v>54683643.91312062</v>
      </c>
      <c r="F61">
        <f>[4]p63!F61</f>
        <v>39386940.462688595</v>
      </c>
      <c r="G61">
        <f>[4]p63!G61</f>
        <v>0</v>
      </c>
      <c r="H61">
        <f>[4]p63!H61</f>
        <v>0</v>
      </c>
      <c r="I61">
        <f>[4]p63!I61</f>
        <v>0</v>
      </c>
      <c r="J61">
        <f>[4]p63!J61</f>
        <v>0</v>
      </c>
      <c r="K61">
        <f>[4]p63!K61</f>
        <v>0</v>
      </c>
      <c r="M61" s="32"/>
      <c r="N61" s="32"/>
      <c r="O61" s="32"/>
      <c r="P61" s="32"/>
      <c r="Q61" s="32"/>
      <c r="R61" s="32"/>
      <c r="S61" s="32"/>
      <c r="T61" s="32"/>
    </row>
    <row r="62" spans="1:20" x14ac:dyDescent="0.2">
      <c r="A62" t="s">
        <v>121</v>
      </c>
      <c r="B62">
        <f>[4]p63!B62</f>
        <v>7803024.171875</v>
      </c>
      <c r="C62">
        <f>[4]p63!C62</f>
        <v>9401046.9300986826</v>
      </c>
      <c r="D62">
        <f>[4]p63!D62</f>
        <v>8293430.80859375</v>
      </c>
      <c r="E62">
        <f>[4]p63!E62</f>
        <v>8320589.1116365129</v>
      </c>
      <c r="F62">
        <f>[4]p63!F62</f>
        <v>8030712.95703125</v>
      </c>
      <c r="G62">
        <f>[4]p63!G62</f>
        <v>0</v>
      </c>
      <c r="H62">
        <f>[4]p63!H62</f>
        <v>0</v>
      </c>
      <c r="I62">
        <f>[4]p63!I62</f>
        <v>0</v>
      </c>
      <c r="J62">
        <f>[4]p63!J62</f>
        <v>0</v>
      </c>
      <c r="K62">
        <f>[4]p63!K62</f>
        <v>0</v>
      </c>
      <c r="M62" s="32"/>
      <c r="N62" s="32"/>
      <c r="O62" s="32"/>
      <c r="P62" s="32"/>
      <c r="Q62" s="32"/>
      <c r="R62" s="32"/>
      <c r="S62" s="32"/>
      <c r="T62" s="32"/>
    </row>
    <row r="63" spans="1:20" x14ac:dyDescent="0.2">
      <c r="A63" t="s">
        <v>122</v>
      </c>
      <c r="B63">
        <f>[4]p63!B63</f>
        <v>938842</v>
      </c>
      <c r="C63">
        <f>[4]p63!C63</f>
        <v>1329252</v>
      </c>
      <c r="D63">
        <f>[4]p63!D63</f>
        <v>1945071</v>
      </c>
      <c r="E63">
        <f>[4]p63!E63</f>
        <v>10895</v>
      </c>
      <c r="F63">
        <f>[4]p63!F63</f>
        <v>2208918</v>
      </c>
      <c r="G63">
        <f>[4]p63!G63</f>
        <v>-4006647</v>
      </c>
      <c r="H63">
        <f>[4]p63!H63</f>
        <v>-3536284</v>
      </c>
      <c r="I63">
        <f>[4]p63!I63</f>
        <v>-2801880</v>
      </c>
      <c r="J63">
        <f>[4]p63!J63</f>
        <v>-2647771</v>
      </c>
      <c r="K63">
        <f>[4]p63!K63</f>
        <v>-3257955</v>
      </c>
    </row>
    <row r="64" spans="1:20" x14ac:dyDescent="0.2">
      <c r="A64" t="s">
        <v>238</v>
      </c>
      <c r="B64">
        <f>[4]p63!B64</f>
        <v>23554848</v>
      </c>
      <c r="C64">
        <f>[4]p63!C64</f>
        <v>29279298</v>
      </c>
      <c r="D64">
        <f>[4]p63!D64</f>
        <v>20018224</v>
      </c>
      <c r="E64">
        <f>[4]p63!E64</f>
        <v>27276021</v>
      </c>
      <c r="F64">
        <f>[4]p63!F64</f>
        <v>14859332</v>
      </c>
      <c r="G64">
        <f>[4]p63!G64</f>
        <v>0</v>
      </c>
      <c r="H64">
        <f>[4]p63!H64</f>
        <v>0</v>
      </c>
      <c r="I64">
        <f>[4]p63!I64</f>
        <v>0</v>
      </c>
      <c r="J64">
        <f>[4]p63!J64</f>
        <v>0</v>
      </c>
      <c r="K64">
        <f>[4]p63!K64</f>
        <v>0</v>
      </c>
    </row>
    <row r="65" spans="1:13" x14ac:dyDescent="0.2">
      <c r="A65" t="s">
        <v>239</v>
      </c>
      <c r="B65">
        <f>[4]p63!B65</f>
        <v>1000000</v>
      </c>
      <c r="C65">
        <f>[4]p63!C65</f>
        <v>1000000</v>
      </c>
      <c r="D65">
        <f>[4]p63!D65</f>
        <v>1000000</v>
      </c>
      <c r="E65">
        <f>[4]p63!E65</f>
        <v>1000000</v>
      </c>
      <c r="F65">
        <f>[4]p63!F65</f>
        <v>1000000</v>
      </c>
      <c r="G65">
        <f>[4]p63!G65</f>
        <v>1000000</v>
      </c>
      <c r="H65">
        <f>[4]p63!H65</f>
        <v>1000000</v>
      </c>
      <c r="I65">
        <f>[4]p63!I65</f>
        <v>1000000</v>
      </c>
      <c r="J65">
        <f>[4]p63!J65</f>
        <v>1000000</v>
      </c>
      <c r="K65">
        <f>[4]p63!K65</f>
        <v>1000000</v>
      </c>
    </row>
    <row r="66" spans="1:13" x14ac:dyDescent="0.2">
      <c r="A66" t="s">
        <v>125</v>
      </c>
      <c r="B66">
        <f>[4]p63!B66</f>
        <v>19781084.059720293</v>
      </c>
      <c r="C66">
        <f>[4]p63!C66</f>
        <v>20410966.827720974</v>
      </c>
      <c r="D66">
        <f>[4]p63!D66</f>
        <v>15057289.457656711</v>
      </c>
      <c r="E66">
        <f>[4]p63!E66</f>
        <v>18076138.801484104</v>
      </c>
      <c r="F66">
        <f>[4]p63!F66</f>
        <v>13287977.505657341</v>
      </c>
      <c r="G66">
        <f>[4]p63!G66</f>
        <v>12743900</v>
      </c>
      <c r="H66">
        <f>[4]p63!H66</f>
        <v>13656953</v>
      </c>
      <c r="I66">
        <f>[4]p63!I66</f>
        <v>15082559</v>
      </c>
      <c r="J66">
        <f>[4]p63!J66</f>
        <v>15382726</v>
      </c>
      <c r="K66">
        <f>[4]p63!K66</f>
        <v>14197238</v>
      </c>
    </row>
    <row r="67" spans="1:13" x14ac:dyDescent="0.2">
      <c r="A67" t="s">
        <v>240</v>
      </c>
      <c r="B67">
        <f>[4]p63!B67</f>
        <v>53077798.231595293</v>
      </c>
      <c r="C67">
        <f>[4]p63!C67</f>
        <v>61420563.757819653</v>
      </c>
      <c r="D67">
        <f>[4]p63!D67</f>
        <v>46314015.266250461</v>
      </c>
      <c r="E67">
        <f>[4]p63!E67</f>
        <v>54683643.91312062</v>
      </c>
      <c r="F67">
        <f>[4]p63!F67</f>
        <v>39386940.462688595</v>
      </c>
      <c r="G67">
        <f>[4]p63!G67</f>
        <v>0</v>
      </c>
      <c r="H67">
        <f>[4]p63!H67</f>
        <v>0</v>
      </c>
      <c r="I67">
        <f>[4]p63!I67</f>
        <v>0</v>
      </c>
      <c r="J67">
        <f>[4]p63!J67</f>
        <v>0</v>
      </c>
      <c r="K67">
        <f>[4]p63!K67</f>
        <v>0</v>
      </c>
    </row>
    <row r="68" spans="1:13" x14ac:dyDescent="0.2">
      <c r="A68" t="s">
        <v>241</v>
      </c>
      <c r="B68">
        <f>[4]p63!B68</f>
        <v>0</v>
      </c>
      <c r="C68">
        <f>[4]p63!C68</f>
        <v>0</v>
      </c>
      <c r="D68">
        <f>[4]p63!D68</f>
        <v>10</v>
      </c>
      <c r="E68">
        <f>[4]p63!E68</f>
        <v>0</v>
      </c>
      <c r="F68">
        <f>[4]p63!F68</f>
        <v>1000000</v>
      </c>
      <c r="G68">
        <f>[4]p63!G68</f>
        <v>0</v>
      </c>
      <c r="H68">
        <f>[4]p63!H68</f>
        <v>0</v>
      </c>
      <c r="I68">
        <f>[4]p63!I68</f>
        <v>0</v>
      </c>
      <c r="J68">
        <f>[4]p63!J68</f>
        <v>0</v>
      </c>
      <c r="K68">
        <f>[4]p63!K68</f>
        <v>0</v>
      </c>
    </row>
    <row r="69" spans="1:13" x14ac:dyDescent="0.2">
      <c r="A69" t="s">
        <v>242</v>
      </c>
      <c r="B69">
        <f>[4]p63!B69</f>
        <v>39098835.842701703</v>
      </c>
      <c r="C69">
        <f>[4]p63!C69</f>
        <v>35679052.511115529</v>
      </c>
      <c r="D69">
        <f>[4]p63!D69</f>
        <v>37414912.779135339</v>
      </c>
      <c r="E69">
        <f>[4]p63!E69</f>
        <v>38191743.513248265</v>
      </c>
      <c r="F69">
        <f>[4]p63!F69</f>
        <v>36264156.5765616</v>
      </c>
      <c r="G69">
        <f>[4]p63!G69</f>
        <v>0</v>
      </c>
      <c r="H69">
        <f>[4]p63!H69</f>
        <v>0</v>
      </c>
      <c r="I69">
        <f>[4]p63!I69</f>
        <v>0</v>
      </c>
      <c r="J69">
        <f>[4]p63!J69</f>
        <v>0</v>
      </c>
      <c r="K69">
        <f>[4]p63!K69</f>
        <v>0</v>
      </c>
    </row>
    <row r="70" spans="1:13" x14ac:dyDescent="0.2">
      <c r="A70" t="s">
        <v>243</v>
      </c>
      <c r="B70">
        <f>[4]p63!B70</f>
        <v>307807.22679243237</v>
      </c>
      <c r="C70">
        <f>[4]p63!C70</f>
        <v>1209596.8428871483</v>
      </c>
      <c r="D70">
        <f>[4]p63!D70</f>
        <v>1749449.0000909045</v>
      </c>
      <c r="E70">
        <f>[4]p63!E70</f>
        <v>-1411223.7239975035</v>
      </c>
      <c r="F70">
        <f>[4]p63!F70</f>
        <v>2642790.4722054154</v>
      </c>
      <c r="G70">
        <f>[4]p63!G70</f>
        <v>-43077</v>
      </c>
      <c r="H70">
        <f>[4]p63!H70</f>
        <v>-39673</v>
      </c>
      <c r="I70">
        <f>[4]p63!I70</f>
        <v>-37120</v>
      </c>
      <c r="J70">
        <f>[4]p63!J70</f>
        <v>-37120</v>
      </c>
      <c r="K70">
        <f>[4]p63!K70</f>
        <v>-39673</v>
      </c>
    </row>
    <row r="71" spans="1:13" x14ac:dyDescent="0.2">
      <c r="A71" t="s">
        <v>244</v>
      </c>
      <c r="B71">
        <f>[4]p63!B71</f>
        <v>0.95999709690274382</v>
      </c>
      <c r="C71">
        <f>[4]p63!C71</f>
        <v>1.0227528104169867</v>
      </c>
      <c r="D71">
        <f>[4]p63!D71</f>
        <v>0.96556164292863733</v>
      </c>
      <c r="E71">
        <f>[4]p63!E71</f>
        <v>0.97854558365572197</v>
      </c>
      <c r="F71">
        <f>[4]p63!F71</f>
        <v>1.0731428660959108</v>
      </c>
      <c r="G71">
        <f>[4]p63!G71</f>
        <v>0</v>
      </c>
      <c r="H71">
        <f>[4]p63!H71</f>
        <v>0</v>
      </c>
      <c r="I71">
        <f>[4]p63!I71</f>
        <v>0</v>
      </c>
      <c r="J71">
        <f>[4]p63!J71</f>
        <v>0</v>
      </c>
      <c r="K71">
        <f>[4]p63!K71</f>
        <v>0</v>
      </c>
    </row>
    <row r="72" spans="1:13" x14ac:dyDescent="0.2">
      <c r="A72" t="s">
        <v>245</v>
      </c>
      <c r="B72">
        <f>[4]p63!B72</f>
        <v>1.106767602413</v>
      </c>
      <c r="C72">
        <f>[4]p63!C72</f>
        <v>1.0225969129372221</v>
      </c>
      <c r="D72">
        <f>[4]p63!D72</f>
        <v>0.9790996646496638</v>
      </c>
      <c r="E72">
        <f>[4]p63!E72</f>
        <v>1.058279870196968</v>
      </c>
      <c r="F72">
        <f>[4]p63!F72</f>
        <v>0.83325594980314543</v>
      </c>
      <c r="G72">
        <f>[4]p63!G72</f>
        <v>0</v>
      </c>
      <c r="H72">
        <f>[4]p63!H72</f>
        <v>0</v>
      </c>
      <c r="I72">
        <f>[4]p63!I72</f>
        <v>0</v>
      </c>
      <c r="J72">
        <f>[4]p63!J72</f>
        <v>0</v>
      </c>
      <c r="K72">
        <f>[4]p63!K72</f>
        <v>0</v>
      </c>
    </row>
    <row r="73" spans="1:13" x14ac:dyDescent="0.2">
      <c r="A73" t="s">
        <v>246</v>
      </c>
      <c r="B73">
        <f>[4]p63!B73</f>
        <v>1</v>
      </c>
      <c r="C73">
        <f>[4]p63!C73</f>
        <v>0</v>
      </c>
      <c r="D73">
        <f>[4]p63!D73</f>
        <v>0</v>
      </c>
      <c r="E73">
        <f>[4]p63!E73</f>
        <v>0</v>
      </c>
      <c r="F73">
        <f>[4]p63!F73</f>
        <v>0</v>
      </c>
      <c r="G73">
        <f>[4]p63!G73</f>
        <v>0</v>
      </c>
      <c r="H73">
        <f>[4]p63!H73</f>
        <v>0</v>
      </c>
      <c r="I73">
        <f>[4]p63!I73</f>
        <v>0</v>
      </c>
      <c r="J73">
        <f>[4]p63!J73</f>
        <v>0</v>
      </c>
      <c r="K73">
        <f>[4]p63!K73</f>
        <v>0</v>
      </c>
    </row>
    <row r="74" spans="1:13" x14ac:dyDescent="0.2">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
      <c r="A76" t="s">
        <v>437</v>
      </c>
      <c r="B76">
        <f>[4]p63!B76</f>
        <v>0</v>
      </c>
      <c r="C76">
        <f>[4]p63!C76</f>
        <v>0</v>
      </c>
      <c r="D76">
        <f>[4]p63!D76</f>
        <v>0</v>
      </c>
      <c r="E76">
        <f>[4]p63!E76</f>
        <v>0</v>
      </c>
      <c r="F76">
        <f>[4]p63!F76</f>
        <v>0</v>
      </c>
      <c r="G76">
        <f>[4]p63!G76</f>
        <v>0</v>
      </c>
      <c r="H76">
        <f>[4]p63!H76</f>
        <v>0</v>
      </c>
      <c r="I76">
        <f>[4]p63!I76</f>
        <v>0</v>
      </c>
      <c r="J76">
        <f>[4]p63!J76</f>
        <v>0</v>
      </c>
      <c r="K76">
        <f>[4]p63!K76</f>
        <v>0</v>
      </c>
    </row>
    <row r="77" spans="1:13" ht="13.5" thickBot="1" x14ac:dyDescent="0.25">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2">
      <c r="A78" t="s">
        <v>247</v>
      </c>
      <c r="B78">
        <f>[4]p63!B78</f>
        <v>1</v>
      </c>
    </row>
    <row r="79" spans="1:13" x14ac:dyDescent="0.2">
      <c r="A79" t="s">
        <v>248</v>
      </c>
      <c r="B79">
        <f>[4]p63!B79</f>
        <v>45000</v>
      </c>
    </row>
    <row r="80" spans="1:13" x14ac:dyDescent="0.2">
      <c r="A80" t="s">
        <v>249</v>
      </c>
      <c r="B80">
        <f>[4]p63!B80</f>
        <v>45000</v>
      </c>
    </row>
    <row r="81" spans="1:2" x14ac:dyDescent="0.2">
      <c r="A81" t="s">
        <v>250</v>
      </c>
      <c r="B81">
        <f>[4]p63!B81</f>
        <v>18</v>
      </c>
    </row>
    <row r="82" spans="1:2" x14ac:dyDescent="0.2">
      <c r="A82" t="s">
        <v>251</v>
      </c>
      <c r="B82">
        <f>[4]p63!B82</f>
        <v>45000</v>
      </c>
    </row>
    <row r="83" spans="1:2" x14ac:dyDescent="0.2">
      <c r="A83" t="s">
        <v>252</v>
      </c>
      <c r="B83">
        <f>[4]p63!B83</f>
        <v>900000</v>
      </c>
    </row>
    <row r="84" spans="1:2" x14ac:dyDescent="0.2">
      <c r="A84" t="s">
        <v>253</v>
      </c>
      <c r="B84">
        <f>[4]p63!B84</f>
        <v>17.521113195845629</v>
      </c>
    </row>
    <row r="85" spans="1:2" x14ac:dyDescent="0.2">
      <c r="A85" t="s">
        <v>254</v>
      </c>
      <c r="B85">
        <f>[4]p63!B85</f>
        <v>59359</v>
      </c>
    </row>
    <row r="86" spans="1:2" x14ac:dyDescent="0.2">
      <c r="A86" t="s">
        <v>255</v>
      </c>
      <c r="B86">
        <f>[4]p63!B86</f>
        <v>29638</v>
      </c>
    </row>
    <row r="87" spans="1:2" x14ac:dyDescent="0.2">
      <c r="A87" t="s">
        <v>256</v>
      </c>
      <c r="B87">
        <f>[4]p63!B87</f>
        <v>20234</v>
      </c>
    </row>
    <row r="88" spans="1:2" x14ac:dyDescent="0.2">
      <c r="A88" t="s">
        <v>257</v>
      </c>
      <c r="B88">
        <f>[4]p63!B88</f>
        <v>43826</v>
      </c>
    </row>
    <row r="89" spans="1:2" x14ac:dyDescent="0.2">
      <c r="A89" t="s">
        <v>258</v>
      </c>
      <c r="B89">
        <f>[4]p63!B89</f>
        <v>51557</v>
      </c>
    </row>
    <row r="90" spans="1:2" x14ac:dyDescent="0.2">
      <c r="A90" t="s">
        <v>259</v>
      </c>
      <c r="B90">
        <f>[4]p63!B90</f>
        <v>152055</v>
      </c>
    </row>
    <row r="91" spans="1:2" x14ac:dyDescent="0.2">
      <c r="A91" t="s">
        <v>260</v>
      </c>
      <c r="B91">
        <f>[4]p63!B91</f>
        <v>59359</v>
      </c>
    </row>
    <row r="92" spans="1:2" x14ac:dyDescent="0.2">
      <c r="A92" t="s">
        <v>261</v>
      </c>
      <c r="B92">
        <f>[4]p63!B92</f>
        <v>29638</v>
      </c>
    </row>
    <row r="93" spans="1:2" x14ac:dyDescent="0.2">
      <c r="A93" t="s">
        <v>262</v>
      </c>
      <c r="B93">
        <f>[4]p63!B93</f>
        <v>20234</v>
      </c>
    </row>
    <row r="94" spans="1:2" x14ac:dyDescent="0.2">
      <c r="A94" t="s">
        <v>263</v>
      </c>
      <c r="B94">
        <f>[4]p63!B94</f>
        <v>43826</v>
      </c>
    </row>
    <row r="95" spans="1:2" x14ac:dyDescent="0.2">
      <c r="A95" t="s">
        <v>264</v>
      </c>
      <c r="B95">
        <f>[4]p63!B95</f>
        <v>51557</v>
      </c>
    </row>
    <row r="96" spans="1:2" x14ac:dyDescent="0.2">
      <c r="A96" t="s">
        <v>265</v>
      </c>
      <c r="B96">
        <f>[4]p63!B96</f>
        <v>152055</v>
      </c>
    </row>
    <row r="97" spans="1:2" x14ac:dyDescent="0.2">
      <c r="A97" t="s">
        <v>266</v>
      </c>
      <c r="B97">
        <f>[4]p63!B97</f>
        <v>0</v>
      </c>
    </row>
    <row r="98" spans="1:2" x14ac:dyDescent="0.2">
      <c r="A98" t="s">
        <v>267</v>
      </c>
      <c r="B98">
        <f>[4]p63!B98</f>
        <v>0</v>
      </c>
    </row>
    <row r="99" spans="1:2" x14ac:dyDescent="0.2">
      <c r="A99" t="s">
        <v>268</v>
      </c>
      <c r="B99">
        <f>[4]p63!B99</f>
        <v>0</v>
      </c>
    </row>
    <row r="100" spans="1:2" x14ac:dyDescent="0.2">
      <c r="A100" t="s">
        <v>269</v>
      </c>
      <c r="B100">
        <f>[4]p63!B100</f>
        <v>0</v>
      </c>
    </row>
    <row r="101" spans="1:2" x14ac:dyDescent="0.2">
      <c r="A101" t="s">
        <v>270</v>
      </c>
      <c r="B101">
        <f>[4]p63!B101</f>
        <v>0</v>
      </c>
    </row>
    <row r="102" spans="1:2" x14ac:dyDescent="0.2">
      <c r="A102" t="s">
        <v>271</v>
      </c>
      <c r="B102">
        <f>[4]p63!B102</f>
        <v>0</v>
      </c>
    </row>
    <row r="103" spans="1:2" x14ac:dyDescent="0.2">
      <c r="A103" t="s">
        <v>272</v>
      </c>
      <c r="B103">
        <f>[4]p63!B103</f>
        <v>225564200.00000003</v>
      </c>
    </row>
    <row r="104" spans="1:2" x14ac:dyDescent="0.2">
      <c r="A104" t="s">
        <v>273</v>
      </c>
      <c r="B104">
        <f>[4]p63!B104</f>
        <v>10225110</v>
      </c>
    </row>
    <row r="105" spans="1:2" x14ac:dyDescent="0.2">
      <c r="A105" t="s">
        <v>274</v>
      </c>
      <c r="B105">
        <f>[4]p63!B105</f>
        <v>6474880</v>
      </c>
    </row>
    <row r="106" spans="1:2" x14ac:dyDescent="0.2">
      <c r="A106" t="s">
        <v>275</v>
      </c>
      <c r="B106">
        <f>[4]p63!B106</f>
        <v>1270954</v>
      </c>
    </row>
    <row r="107" spans="1:2" x14ac:dyDescent="0.2">
      <c r="A107" t="s">
        <v>276</v>
      </c>
      <c r="B107">
        <f>[4]p63!B107</f>
        <v>2320065</v>
      </c>
    </row>
    <row r="108" spans="1:2" x14ac:dyDescent="0.2">
      <c r="A108" t="s">
        <v>277</v>
      </c>
      <c r="B108">
        <f>[4]p63!B108</f>
        <v>5778090</v>
      </c>
    </row>
    <row r="109" spans="1:2" x14ac:dyDescent="0.2">
      <c r="A109" t="s">
        <v>278</v>
      </c>
      <c r="B109">
        <f>[4]p63!B109</f>
        <v>1642.6991559940707</v>
      </c>
    </row>
    <row r="110" spans="1:2" x14ac:dyDescent="0.2">
      <c r="A110" t="s">
        <v>279</v>
      </c>
      <c r="B110">
        <f>[4]p63!B110</f>
        <v>250.27130799915295</v>
      </c>
    </row>
    <row r="111" spans="1:2" x14ac:dyDescent="0.2">
      <c r="A111" t="s">
        <v>280</v>
      </c>
      <c r="B111">
        <f>[4]p63!B111</f>
        <v>115.5304900918907</v>
      </c>
    </row>
    <row r="112" spans="1:2" x14ac:dyDescent="0.2">
      <c r="A112" t="s">
        <v>281</v>
      </c>
      <c r="B112">
        <f>[4]p63!B112</f>
        <v>11.937049009189067</v>
      </c>
    </row>
    <row r="113" spans="1:2" x14ac:dyDescent="0.2">
      <c r="A113" t="s">
        <v>282</v>
      </c>
      <c r="B113">
        <f>[4]p63!B113</f>
        <v>14.175245698412018</v>
      </c>
    </row>
    <row r="114" spans="1:2" x14ac:dyDescent="0.2">
      <c r="A114" t="s">
        <v>283</v>
      </c>
      <c r="B114">
        <f>[4]p63!B114</f>
        <v>18.651639076857919</v>
      </c>
    </row>
    <row r="115" spans="1:2" x14ac:dyDescent="0.2">
      <c r="A115" t="s">
        <v>284</v>
      </c>
      <c r="B115">
        <f>[4]p63!B115</f>
        <v>13999986</v>
      </c>
    </row>
    <row r="116" spans="1:2" x14ac:dyDescent="0.2">
      <c r="A116" t="s">
        <v>285</v>
      </c>
      <c r="B116">
        <f>[4]p63!B116</f>
        <v>600002</v>
      </c>
    </row>
    <row r="117" spans="1:2" x14ac:dyDescent="0.2">
      <c r="A117" t="s">
        <v>286</v>
      </c>
      <c r="B117">
        <f>[4]p63!B117</f>
        <v>600000</v>
      </c>
    </row>
    <row r="118" spans="1:2" x14ac:dyDescent="0.2">
      <c r="A118" t="s">
        <v>287</v>
      </c>
      <c r="B118">
        <f>[4]p63!B118</f>
        <v>150000</v>
      </c>
    </row>
    <row r="119" spans="1:2" x14ac:dyDescent="0.2">
      <c r="A119" t="s">
        <v>288</v>
      </c>
      <c r="B119">
        <f>[4]p63!B119</f>
        <v>249999.72</v>
      </c>
    </row>
    <row r="120" spans="1:2" x14ac:dyDescent="0.2">
      <c r="A120" t="s">
        <v>289</v>
      </c>
      <c r="B120">
        <f>[4]p63!B120</f>
        <v>1000000</v>
      </c>
    </row>
    <row r="121" spans="1:2" x14ac:dyDescent="0.2">
      <c r="A121" t="s">
        <v>290</v>
      </c>
      <c r="B121">
        <f>[4]p63!B121</f>
        <v>20300778</v>
      </c>
    </row>
    <row r="122" spans="1:2" x14ac:dyDescent="0.2">
      <c r="A122" t="s">
        <v>291</v>
      </c>
      <c r="B122">
        <f>[4]p63!B122</f>
        <v>705532.59</v>
      </c>
    </row>
    <row r="123" spans="1:2" x14ac:dyDescent="0.2">
      <c r="A123" t="s">
        <v>292</v>
      </c>
      <c r="B123">
        <f>[4]p63!B123</f>
        <v>0</v>
      </c>
    </row>
    <row r="124" spans="1:2" x14ac:dyDescent="0.2">
      <c r="A124" t="s">
        <v>293</v>
      </c>
      <c r="B124">
        <f>[4]p63!B124</f>
        <v>146159.71</v>
      </c>
    </row>
    <row r="125" spans="1:2" x14ac:dyDescent="0.2">
      <c r="A125" t="s">
        <v>294</v>
      </c>
      <c r="B125">
        <f>[4]p63!B125</f>
        <v>266807.47499999998</v>
      </c>
    </row>
    <row r="126" spans="1:2" x14ac:dyDescent="0.2">
      <c r="A126" t="s">
        <v>295</v>
      </c>
      <c r="B126">
        <f>[4]p63!B126</f>
        <v>332240.17499999999</v>
      </c>
    </row>
    <row r="127" spans="1:2" x14ac:dyDescent="0.2">
      <c r="A127" t="s">
        <v>296</v>
      </c>
      <c r="B127">
        <f>[4]p63!B127</f>
        <v>67531</v>
      </c>
    </row>
    <row r="128" spans="1:2" x14ac:dyDescent="0.2">
      <c r="A128" t="s">
        <v>297</v>
      </c>
      <c r="B128">
        <f>[4]p63!B128</f>
        <v>13678</v>
      </c>
    </row>
    <row r="129" spans="1:2" x14ac:dyDescent="0.2">
      <c r="A129" t="s">
        <v>298</v>
      </c>
      <c r="B129">
        <f>[4]p63!B129</f>
        <v>14296</v>
      </c>
    </row>
    <row r="130" spans="1:2" x14ac:dyDescent="0.2">
      <c r="A130" t="s">
        <v>299</v>
      </c>
      <c r="B130">
        <f>[4]p63!B130</f>
        <v>56827</v>
      </c>
    </row>
    <row r="131" spans="1:2" x14ac:dyDescent="0.2">
      <c r="A131" t="s">
        <v>300</v>
      </c>
      <c r="B131">
        <f>[4]p63!B131</f>
        <v>73724</v>
      </c>
    </row>
    <row r="132" spans="1:2" x14ac:dyDescent="0.2">
      <c r="A132" t="s">
        <v>301</v>
      </c>
      <c r="B132">
        <f>[4]p63!B132</f>
        <v>193571</v>
      </c>
    </row>
    <row r="133" spans="1:2" x14ac:dyDescent="0.2">
      <c r="A133" t="s">
        <v>302</v>
      </c>
      <c r="B133">
        <f>[4]p63!B133</f>
        <v>67531</v>
      </c>
    </row>
    <row r="134" spans="1:2" x14ac:dyDescent="0.2">
      <c r="A134" t="s">
        <v>303</v>
      </c>
      <c r="B134">
        <f>[4]p63!B134</f>
        <v>0</v>
      </c>
    </row>
    <row r="135" spans="1:2" x14ac:dyDescent="0.2">
      <c r="A135" t="s">
        <v>304</v>
      </c>
      <c r="B135">
        <f>[4]p63!B135</f>
        <v>10359</v>
      </c>
    </row>
    <row r="136" spans="1:2" x14ac:dyDescent="0.2">
      <c r="A136" t="s">
        <v>305</v>
      </c>
      <c r="B136">
        <f>[4]p63!B136</f>
        <v>56827</v>
      </c>
    </row>
    <row r="137" spans="1:2" x14ac:dyDescent="0.2">
      <c r="A137" t="s">
        <v>306</v>
      </c>
      <c r="B137">
        <f>[4]p63!B137</f>
        <v>73724</v>
      </c>
    </row>
    <row r="138" spans="1:2" x14ac:dyDescent="0.2">
      <c r="A138" t="s">
        <v>307</v>
      </c>
      <c r="B138">
        <f>[4]p63!B138</f>
        <v>193571</v>
      </c>
    </row>
    <row r="139" spans="1:2" x14ac:dyDescent="0.2">
      <c r="A139" t="s">
        <v>308</v>
      </c>
      <c r="B139">
        <f>[4]p63!B139</f>
        <v>0</v>
      </c>
    </row>
    <row r="140" spans="1:2" x14ac:dyDescent="0.2">
      <c r="A140" t="s">
        <v>309</v>
      </c>
      <c r="B140">
        <f>[4]p63!B140</f>
        <v>13678</v>
      </c>
    </row>
    <row r="141" spans="1:2" x14ac:dyDescent="0.2">
      <c r="A141" t="s">
        <v>310</v>
      </c>
      <c r="B141">
        <f>[4]p63!B141</f>
        <v>3937</v>
      </c>
    </row>
    <row r="142" spans="1:2" x14ac:dyDescent="0.2">
      <c r="A142" t="s">
        <v>311</v>
      </c>
      <c r="B142">
        <f>[4]p63!B142</f>
        <v>0</v>
      </c>
    </row>
    <row r="143" spans="1:2" x14ac:dyDescent="0.2">
      <c r="A143" t="s">
        <v>312</v>
      </c>
      <c r="B143">
        <f>[4]p63!B143</f>
        <v>0</v>
      </c>
    </row>
    <row r="144" spans="1:2" x14ac:dyDescent="0.2">
      <c r="A144" t="s">
        <v>313</v>
      </c>
      <c r="B144">
        <f>[4]p63!B144</f>
        <v>0</v>
      </c>
    </row>
    <row r="145" spans="1:2" x14ac:dyDescent="0.2">
      <c r="A145" t="s">
        <v>314</v>
      </c>
      <c r="B145">
        <f>[4]p63!B145</f>
        <v>391679800</v>
      </c>
    </row>
    <row r="146" spans="1:2" x14ac:dyDescent="0.2">
      <c r="A146" t="s">
        <v>315</v>
      </c>
      <c r="B146">
        <f>[4]p63!B146</f>
        <v>0</v>
      </c>
    </row>
    <row r="147" spans="1:2" x14ac:dyDescent="0.2">
      <c r="A147" t="s">
        <v>316</v>
      </c>
      <c r="B147">
        <f>[4]p63!B147</f>
        <v>4506165</v>
      </c>
    </row>
    <row r="148" spans="1:2" x14ac:dyDescent="0.2">
      <c r="A148" t="s">
        <v>317</v>
      </c>
      <c r="B148">
        <f>[4]p63!B148</f>
        <v>2159426</v>
      </c>
    </row>
    <row r="149" spans="1:2" x14ac:dyDescent="0.2">
      <c r="A149" t="s">
        <v>318</v>
      </c>
      <c r="B149">
        <f>[4]p63!B149</f>
        <v>3833647.9999999995</v>
      </c>
    </row>
    <row r="150" spans="1:2" x14ac:dyDescent="0.2">
      <c r="A150" t="s">
        <v>319</v>
      </c>
      <c r="B150">
        <f>[4]p63!B150</f>
        <v>9678550</v>
      </c>
    </row>
    <row r="151" spans="1:2" x14ac:dyDescent="0.2">
      <c r="A151" t="s">
        <v>320</v>
      </c>
      <c r="B151">
        <f>[4]p63!B151</f>
        <v>2586.8049892706558</v>
      </c>
    </row>
    <row r="152" spans="1:2" x14ac:dyDescent="0.2">
      <c r="A152" t="s">
        <v>321</v>
      </c>
      <c r="B152">
        <f>[4]p63!B152</f>
        <v>361.74356989580804</v>
      </c>
    </row>
    <row r="153" spans="1:2" x14ac:dyDescent="0.2">
      <c r="A153" t="s">
        <v>322</v>
      </c>
      <c r="B153">
        <f>[4]p63!B153</f>
        <v>181.92914210255162</v>
      </c>
    </row>
    <row r="154" spans="1:2" x14ac:dyDescent="0.2">
      <c r="A154" t="s">
        <v>323</v>
      </c>
      <c r="B154">
        <f>[4]p63!B154</f>
        <v>18.000914210255161</v>
      </c>
    </row>
    <row r="155" spans="1:2" x14ac:dyDescent="0.2">
      <c r="A155" t="s">
        <v>324</v>
      </c>
      <c r="B155">
        <f>[4]p63!B155</f>
        <v>21.376085624678005</v>
      </c>
    </row>
    <row r="156" spans="1:2" x14ac:dyDescent="0.2">
      <c r="A156" t="s">
        <v>325</v>
      </c>
      <c r="B156">
        <f>[4]p63!B156</f>
        <v>27.826428453523693</v>
      </c>
    </row>
    <row r="157" spans="1:2" x14ac:dyDescent="0.2">
      <c r="A157" t="s">
        <v>326</v>
      </c>
      <c r="B157">
        <f>[4]p63!B157</f>
        <v>16999983</v>
      </c>
    </row>
    <row r="158" spans="1:2" x14ac:dyDescent="0.2">
      <c r="A158" t="s">
        <v>327</v>
      </c>
      <c r="B158">
        <f>[4]p63!B158</f>
        <v>799994</v>
      </c>
    </row>
    <row r="159" spans="1:2" x14ac:dyDescent="0.2">
      <c r="A159" t="s">
        <v>328</v>
      </c>
      <c r="B159">
        <f>[4]p63!B159</f>
        <v>800000</v>
      </c>
    </row>
    <row r="160" spans="1:2" x14ac:dyDescent="0.2">
      <c r="A160" t="s">
        <v>329</v>
      </c>
      <c r="B160">
        <f>[4]p63!B160</f>
        <v>200000</v>
      </c>
    </row>
    <row r="161" spans="1:2" x14ac:dyDescent="0.2">
      <c r="A161" t="s">
        <v>330</v>
      </c>
      <c r="B161">
        <f>[4]p63!B161</f>
        <v>349999.76</v>
      </c>
    </row>
    <row r="162" spans="1:2" x14ac:dyDescent="0.2">
      <c r="A162" t="s">
        <v>331</v>
      </c>
      <c r="B162">
        <f>[4]p63!B162</f>
        <v>1200000</v>
      </c>
    </row>
    <row r="163" spans="1:2" x14ac:dyDescent="0.2">
      <c r="A163" t="s">
        <v>332</v>
      </c>
      <c r="B163">
        <f>[4]p63!B163</f>
        <v>35251182</v>
      </c>
    </row>
    <row r="164" spans="1:2" x14ac:dyDescent="0.2">
      <c r="A164" t="s">
        <v>333</v>
      </c>
      <c r="B164">
        <f>[4]p63!B164</f>
        <v>0</v>
      </c>
    </row>
    <row r="165" spans="1:2" x14ac:dyDescent="0.2">
      <c r="A165" t="s">
        <v>334</v>
      </c>
      <c r="B165">
        <f>[4]p63!B165</f>
        <v>414567.18</v>
      </c>
    </row>
    <row r="166" spans="1:2" x14ac:dyDescent="0.2">
      <c r="A166" t="s">
        <v>335</v>
      </c>
      <c r="B166">
        <f>[4]p63!B166</f>
        <v>248333.99</v>
      </c>
    </row>
    <row r="167" spans="1:2" x14ac:dyDescent="0.2">
      <c r="A167" t="s">
        <v>336</v>
      </c>
      <c r="B167">
        <f>[4]p63!B167</f>
        <v>440869.51999999996</v>
      </c>
    </row>
    <row r="168" spans="1:2" x14ac:dyDescent="0.2">
      <c r="A168" t="s">
        <v>337</v>
      </c>
      <c r="B168">
        <f>[4]p63!B168</f>
        <v>0</v>
      </c>
    </row>
    <row r="169" spans="1:2" x14ac:dyDescent="0.2">
      <c r="A169" t="s">
        <v>338</v>
      </c>
      <c r="B169">
        <f>[4]p63!B169</f>
        <v>3</v>
      </c>
    </row>
    <row r="170" spans="1:2" x14ac:dyDescent="0.2">
      <c r="A170" t="s">
        <v>339</v>
      </c>
      <c r="B170">
        <f>[4]p63!B170</f>
        <v>6</v>
      </c>
    </row>
    <row r="171" spans="1:2" x14ac:dyDescent="0.2">
      <c r="A171" t="s">
        <v>340</v>
      </c>
      <c r="B171">
        <f>[4]p63!B171</f>
        <v>377001</v>
      </c>
    </row>
    <row r="172" spans="1:2" x14ac:dyDescent="0.2">
      <c r="A172" t="s">
        <v>341</v>
      </c>
      <c r="B172">
        <f>[4]p63!B172</f>
        <v>9178427.4000000004</v>
      </c>
    </row>
    <row r="173" spans="1:2" x14ac:dyDescent="0.2">
      <c r="A173" t="s">
        <v>342</v>
      </c>
      <c r="B173">
        <f>[4]p63!B173</f>
        <v>31086368.400000002</v>
      </c>
    </row>
    <row r="174" spans="1:2" x14ac:dyDescent="0.2">
      <c r="A174" t="s">
        <v>343</v>
      </c>
      <c r="B174">
        <f>[4]p63!B174</f>
        <v>377001</v>
      </c>
    </row>
    <row r="175" spans="1:2" x14ac:dyDescent="0.2">
      <c r="A175" t="s">
        <v>344</v>
      </c>
      <c r="B175">
        <f>[4]p63!B175</f>
        <v>9178427.4000000004</v>
      </c>
    </row>
    <row r="176" spans="1:2" x14ac:dyDescent="0.2">
      <c r="A176" t="s">
        <v>345</v>
      </c>
      <c r="B176">
        <f>[4]p63!B176</f>
        <v>31086368.400000002</v>
      </c>
    </row>
    <row r="177" spans="1:2" x14ac:dyDescent="0.2">
      <c r="A177" t="s">
        <v>346</v>
      </c>
      <c r="B177">
        <f>[4]p63!B177</f>
        <v>428839</v>
      </c>
    </row>
    <row r="178" spans="1:2" x14ac:dyDescent="0.2">
      <c r="A178" t="s">
        <v>347</v>
      </c>
      <c r="B178">
        <f>[4]p63!B178</f>
        <v>10261932.665625</v>
      </c>
    </row>
    <row r="179" spans="1:2" x14ac:dyDescent="0.2">
      <c r="A179" t="s">
        <v>348</v>
      </c>
      <c r="B179">
        <f>[4]p63!B179</f>
        <v>34112108.549999997</v>
      </c>
    </row>
    <row r="180" spans="1:2" x14ac:dyDescent="0.2">
      <c r="A180" t="s">
        <v>349</v>
      </c>
      <c r="B180">
        <f>[4]p63!B180</f>
        <v>356489</v>
      </c>
    </row>
    <row r="181" spans="1:2" x14ac:dyDescent="0.2">
      <c r="A181" t="s">
        <v>350</v>
      </c>
      <c r="B181">
        <f>[4]p63!B181</f>
        <v>1926628</v>
      </c>
    </row>
    <row r="182" spans="1:2" x14ac:dyDescent="0.2">
      <c r="A182" t="s">
        <v>351</v>
      </c>
      <c r="B182">
        <f>[4]p63!B182</f>
        <v>7388046</v>
      </c>
    </row>
    <row r="183" spans="1:2" x14ac:dyDescent="0.2">
      <c r="A183" t="s">
        <v>352</v>
      </c>
      <c r="B183">
        <f>[4]p63!B183</f>
        <v>356489</v>
      </c>
    </row>
    <row r="184" spans="1:2" x14ac:dyDescent="0.2">
      <c r="A184" t="s">
        <v>353</v>
      </c>
      <c r="B184">
        <f>[4]p63!B184</f>
        <v>1926628</v>
      </c>
    </row>
    <row r="185" spans="1:2" x14ac:dyDescent="0.2">
      <c r="A185" t="s">
        <v>354</v>
      </c>
      <c r="B185">
        <f>[4]p63!B185</f>
        <v>7388046</v>
      </c>
    </row>
    <row r="186" spans="1:2" x14ac:dyDescent="0.2">
      <c r="A186" t="s">
        <v>355</v>
      </c>
      <c r="B186">
        <f>[4]p63!B186</f>
        <v>405506</v>
      </c>
    </row>
    <row r="187" spans="1:2" x14ac:dyDescent="0.2">
      <c r="A187" t="s">
        <v>356</v>
      </c>
      <c r="B187">
        <f>[4]p63!B187</f>
        <v>2024662</v>
      </c>
    </row>
    <row r="188" spans="1:2" x14ac:dyDescent="0.2">
      <c r="A188" t="s">
        <v>357</v>
      </c>
      <c r="B188">
        <f>[4]p63!B188</f>
        <v>8234754</v>
      </c>
    </row>
    <row r="189" spans="1:2" x14ac:dyDescent="0.2">
      <c r="A189" t="s">
        <v>358</v>
      </c>
      <c r="B189">
        <f>[4]p63!B189</f>
        <v>0</v>
      </c>
    </row>
    <row r="190" spans="1:2" x14ac:dyDescent="0.2">
      <c r="A190" t="s">
        <v>359</v>
      </c>
      <c r="B190">
        <f>[4]p63!B190</f>
        <v>0</v>
      </c>
    </row>
    <row r="191" spans="1:2" x14ac:dyDescent="0.2">
      <c r="A191" t="s">
        <v>360</v>
      </c>
      <c r="B191">
        <f>[4]p63!B191</f>
        <v>0</v>
      </c>
    </row>
    <row r="192" spans="1:2" x14ac:dyDescent="0.2">
      <c r="A192" t="s">
        <v>361</v>
      </c>
      <c r="B192">
        <f>[4]p63!B192</f>
        <v>77882</v>
      </c>
    </row>
    <row r="193" spans="1:2" x14ac:dyDescent="0.2">
      <c r="A193" t="s">
        <v>362</v>
      </c>
      <c r="B193">
        <f>[4]p63!B193</f>
        <v>8318022.4000000004</v>
      </c>
    </row>
    <row r="194" spans="1:2" x14ac:dyDescent="0.2">
      <c r="A194" t="s">
        <v>363</v>
      </c>
      <c r="B194">
        <f>[4]p63!B194</f>
        <v>106.80288858650243</v>
      </c>
    </row>
    <row r="195" spans="1:2" x14ac:dyDescent="0.2">
      <c r="A195" t="s">
        <v>364</v>
      </c>
      <c r="B195">
        <f>[4]p63!B195</f>
        <v>0</v>
      </c>
    </row>
    <row r="196" spans="1:2" x14ac:dyDescent="0.2">
      <c r="A196" t="s">
        <v>365</v>
      </c>
      <c r="B196">
        <f>[4]p63!B196</f>
        <v>0</v>
      </c>
    </row>
    <row r="197" spans="1:2" x14ac:dyDescent="0.2">
      <c r="A197" t="s">
        <v>366</v>
      </c>
      <c r="B197">
        <f>[4]p63!B197</f>
        <v>0</v>
      </c>
    </row>
    <row r="198" spans="1:2" x14ac:dyDescent="0.2">
      <c r="A198" t="s">
        <v>367</v>
      </c>
      <c r="B198">
        <f>[4]p63!B198</f>
        <v>0</v>
      </c>
    </row>
    <row r="199" spans="1:2" x14ac:dyDescent="0.2">
      <c r="A199" t="s">
        <v>368</v>
      </c>
      <c r="B199">
        <f>[4]p63!B199</f>
        <v>0</v>
      </c>
    </row>
    <row r="200" spans="1:2" x14ac:dyDescent="0.2">
      <c r="A200" t="s">
        <v>369</v>
      </c>
      <c r="B200">
        <f>[4]p63!B200</f>
        <v>0</v>
      </c>
    </row>
    <row r="201" spans="1:2" x14ac:dyDescent="0.2">
      <c r="A201" t="s">
        <v>370</v>
      </c>
      <c r="B201">
        <f>[4]p63!B201</f>
        <v>0</v>
      </c>
    </row>
    <row r="202" spans="1:2" x14ac:dyDescent="0.2">
      <c r="A202" t="s">
        <v>371</v>
      </c>
      <c r="B202">
        <f>[4]p63!B202</f>
        <v>0</v>
      </c>
    </row>
    <row r="203" spans="1:2" x14ac:dyDescent="0.2">
      <c r="A203" t="s">
        <v>372</v>
      </c>
      <c r="B203">
        <f>[4]p63!B203</f>
        <v>0</v>
      </c>
    </row>
    <row r="204" spans="1:2" x14ac:dyDescent="0.2">
      <c r="A204" t="s">
        <v>373</v>
      </c>
      <c r="B204">
        <f>[4]p63!B204</f>
        <v>41963</v>
      </c>
    </row>
    <row r="205" spans="1:2" x14ac:dyDescent="0.2">
      <c r="A205" t="s">
        <v>374</v>
      </c>
      <c r="B205">
        <f>[4]p63!B205</f>
        <v>1222337</v>
      </c>
    </row>
    <row r="206" spans="1:2" x14ac:dyDescent="0.2">
      <c r="A206" t="s">
        <v>375</v>
      </c>
      <c r="B206">
        <f>[4]p63!B206</f>
        <v>29.12892403412167</v>
      </c>
    </row>
    <row r="207" spans="1:2" x14ac:dyDescent="0.2">
      <c r="A207" t="s">
        <v>376</v>
      </c>
      <c r="B207">
        <f>[4]p63!B207</f>
        <v>163751</v>
      </c>
    </row>
    <row r="208" spans="1:2" x14ac:dyDescent="0.2">
      <c r="A208" t="s">
        <v>377</v>
      </c>
      <c r="B208">
        <f>[4]p63!B208</f>
        <v>305668</v>
      </c>
    </row>
    <row r="209" spans="1:2" x14ac:dyDescent="0.2">
      <c r="A209" t="s">
        <v>378</v>
      </c>
      <c r="B209">
        <f>[4]p63!B209</f>
        <v>0</v>
      </c>
    </row>
    <row r="210" spans="1:2" x14ac:dyDescent="0.2">
      <c r="A210" t="s">
        <v>379</v>
      </c>
      <c r="B210">
        <f>[4]p63!B210</f>
        <v>0</v>
      </c>
    </row>
    <row r="211" spans="1:2" x14ac:dyDescent="0.2">
      <c r="A211" t="s">
        <v>380</v>
      </c>
      <c r="B211">
        <f>[4]p63!B211</f>
        <v>725136.3</v>
      </c>
    </row>
    <row r="212" spans="1:2" x14ac:dyDescent="0.2">
      <c r="A212" t="s">
        <v>381</v>
      </c>
      <c r="B212">
        <f>[4]p63!B212</f>
        <v>1037088</v>
      </c>
    </row>
    <row r="213" spans="1:2" x14ac:dyDescent="0.2">
      <c r="A213" t="s">
        <v>382</v>
      </c>
      <c r="B213">
        <f>[4]p63!B213</f>
        <v>39098835.842701703</v>
      </c>
    </row>
    <row r="214" spans="1:2" x14ac:dyDescent="0.2">
      <c r="A214" t="s">
        <v>137</v>
      </c>
      <c r="B214">
        <f>[4]p63!B214</f>
        <v>167860</v>
      </c>
    </row>
    <row r="215" spans="1:2" x14ac:dyDescent="0.2">
      <c r="A215" t="s">
        <v>383</v>
      </c>
      <c r="B215">
        <f>[4]p63!B215</f>
        <v>0</v>
      </c>
    </row>
    <row r="216" spans="1:2" x14ac:dyDescent="0.2">
      <c r="A216" t="s">
        <v>384</v>
      </c>
      <c r="B216">
        <f>[4]p63!B216</f>
        <v>39266695.842701703</v>
      </c>
    </row>
    <row r="217" spans="1:2" x14ac:dyDescent="0.2">
      <c r="A217" t="s">
        <v>385</v>
      </c>
      <c r="B217">
        <f>[4]p63!B217</f>
        <v>17480856</v>
      </c>
    </row>
    <row r="218" spans="1:2" x14ac:dyDescent="0.2">
      <c r="A218" t="s">
        <v>386</v>
      </c>
      <c r="B218">
        <f>[4]p63!B218</f>
        <v>1194555.3</v>
      </c>
    </row>
    <row r="219" spans="1:2" x14ac:dyDescent="0.2">
      <c r="A219" t="s">
        <v>387</v>
      </c>
      <c r="B219">
        <f>[4]p63!B219</f>
        <v>4203449</v>
      </c>
    </row>
    <row r="220" spans="1:2" x14ac:dyDescent="0.2">
      <c r="A220" t="s">
        <v>388</v>
      </c>
      <c r="B220">
        <f>[4]p63!B220</f>
        <v>219845</v>
      </c>
    </row>
    <row r="221" spans="1:2" x14ac:dyDescent="0.2">
      <c r="A221" t="s">
        <v>145</v>
      </c>
      <c r="B221">
        <f>[4]p63!B221</f>
        <v>8000000</v>
      </c>
    </row>
    <row r="222" spans="1:2" x14ac:dyDescent="0.2">
      <c r="A222" t="s">
        <v>146</v>
      </c>
      <c r="B222">
        <f>[4]p63!B222</f>
        <v>567781</v>
      </c>
    </row>
    <row r="223" spans="1:2" x14ac:dyDescent="0.2">
      <c r="A223" t="s">
        <v>389</v>
      </c>
      <c r="B223">
        <f>[4]p63!B223</f>
        <v>164522</v>
      </c>
    </row>
    <row r="224" spans="1:2" x14ac:dyDescent="0.2">
      <c r="A224" t="s">
        <v>390</v>
      </c>
      <c r="B224">
        <f>[4]p63!B224</f>
        <v>0</v>
      </c>
    </row>
    <row r="225" spans="1:2" x14ac:dyDescent="0.2">
      <c r="A225" t="s">
        <v>391</v>
      </c>
      <c r="B225">
        <f>[4]p63!B225</f>
        <v>0</v>
      </c>
    </row>
    <row r="226" spans="1:2" x14ac:dyDescent="0.2">
      <c r="A226" t="s">
        <v>392</v>
      </c>
      <c r="B226">
        <f>[4]p63!B226</f>
        <v>3910000</v>
      </c>
    </row>
    <row r="227" spans="1:2" x14ac:dyDescent="0.2">
      <c r="A227" t="s">
        <v>152</v>
      </c>
      <c r="B227">
        <f>[4]p63!B227</f>
        <v>160000</v>
      </c>
    </row>
    <row r="228" spans="1:2" x14ac:dyDescent="0.2">
      <c r="A228" t="s">
        <v>393</v>
      </c>
      <c r="B228">
        <f>[4]p63!B228</f>
        <v>24149.835401388085</v>
      </c>
    </row>
    <row r="229" spans="1:2" x14ac:dyDescent="0.2">
      <c r="A229" t="s">
        <v>394</v>
      </c>
      <c r="B229">
        <f>[4]p63!B229</f>
        <v>265864</v>
      </c>
    </row>
    <row r="230" spans="1:2" x14ac:dyDescent="0.2">
      <c r="A230" t="s">
        <v>395</v>
      </c>
      <c r="B230">
        <f>[4]p63!B230</f>
        <v>2609299.48050788</v>
      </c>
    </row>
    <row r="231" spans="1:2" x14ac:dyDescent="0.2">
      <c r="A231" t="s">
        <v>396</v>
      </c>
      <c r="B231">
        <f>[4]p63!B231</f>
        <v>38800321.615909271</v>
      </c>
    </row>
    <row r="232" spans="1:2" x14ac:dyDescent="0.2">
      <c r="A232" t="s">
        <v>397</v>
      </c>
      <c r="B232">
        <f>[4]p63!B232</f>
        <v>466374.22679243237</v>
      </c>
    </row>
    <row r="233" spans="1:2" x14ac:dyDescent="0.2">
      <c r="A233" t="s">
        <v>398</v>
      </c>
      <c r="B233">
        <f>[4]p63!B233</f>
        <v>158567</v>
      </c>
    </row>
    <row r="234" spans="1:2" x14ac:dyDescent="0.2">
      <c r="A234" t="s">
        <v>243</v>
      </c>
      <c r="B234">
        <f>[4]p63!B234</f>
        <v>307807.22679243237</v>
      </c>
    </row>
    <row r="235" spans="1:2" x14ac:dyDescent="0.2">
      <c r="A235" t="s">
        <v>399</v>
      </c>
      <c r="B235">
        <f>[4]p63!B235</f>
        <v>6250000</v>
      </c>
    </row>
    <row r="236" spans="1:2" x14ac:dyDescent="0.2">
      <c r="A236" t="s">
        <v>400</v>
      </c>
      <c r="B236">
        <f>[4]p63!B236</f>
        <v>11666666.666666668</v>
      </c>
    </row>
    <row r="237" spans="1:2" x14ac:dyDescent="0.2">
      <c r="A237" t="s">
        <v>401</v>
      </c>
      <c r="B237">
        <f>[4]p63!B237</f>
        <v>10000000</v>
      </c>
    </row>
    <row r="238" spans="1:2" x14ac:dyDescent="0.2">
      <c r="A238" t="s">
        <v>402</v>
      </c>
      <c r="B238">
        <f>[4]p63!B238</f>
        <v>400</v>
      </c>
    </row>
    <row r="239" spans="1:2" x14ac:dyDescent="0.2">
      <c r="A239" t="s">
        <v>403</v>
      </c>
      <c r="B239">
        <f>[4]p63!B239</f>
        <v>300</v>
      </c>
    </row>
    <row r="240" spans="1:2" x14ac:dyDescent="0.2">
      <c r="A240" t="s">
        <v>404</v>
      </c>
      <c r="B240">
        <f>[4]p63!B240</f>
        <v>1000</v>
      </c>
    </row>
    <row r="241" spans="1:2" x14ac:dyDescent="0.2">
      <c r="A241" t="s">
        <v>405</v>
      </c>
      <c r="B241">
        <f>[4]p63!B241</f>
        <v>1.4</v>
      </c>
    </row>
    <row r="242" spans="1:2" x14ac:dyDescent="0.2">
      <c r="A242" t="s">
        <v>406</v>
      </c>
      <c r="B242">
        <f>[4]p63!B242</f>
        <v>2.4699999999999998</v>
      </c>
    </row>
    <row r="243" spans="1:2" x14ac:dyDescent="0.2">
      <c r="A243" t="s">
        <v>407</v>
      </c>
      <c r="B243">
        <f>[4]p63!B243</f>
        <v>41562168</v>
      </c>
    </row>
    <row r="244" spans="1:2" x14ac:dyDescent="0.2">
      <c r="A244" t="s">
        <v>408</v>
      </c>
      <c r="B244">
        <f>[4]p63!B244</f>
        <v>18007320</v>
      </c>
    </row>
    <row r="245" spans="1:2" x14ac:dyDescent="0.2">
      <c r="A245" t="s">
        <v>409</v>
      </c>
      <c r="B245">
        <f>[4]p63!B245</f>
        <v>55000</v>
      </c>
    </row>
    <row r="246" spans="1:2" x14ac:dyDescent="0.2">
      <c r="A246" t="s">
        <v>410</v>
      </c>
      <c r="B246">
        <f>[4]p63!B246</f>
        <v>2.5</v>
      </c>
    </row>
    <row r="247" spans="1:2" x14ac:dyDescent="0.2">
      <c r="A247" t="s">
        <v>411</v>
      </c>
      <c r="B247">
        <f>[4]p63!B247</f>
        <v>7.3</v>
      </c>
    </row>
    <row r="248" spans="1:2" x14ac:dyDescent="0.2">
      <c r="A248" t="s">
        <v>412</v>
      </c>
      <c r="B248">
        <f>[4]p63!B248</f>
        <v>6.8726885865348857</v>
      </c>
    </row>
    <row r="249" spans="1:2" x14ac:dyDescent="0.2">
      <c r="A249" t="s">
        <v>413</v>
      </c>
      <c r="B249">
        <f>[4]p63!B249</f>
        <v>0</v>
      </c>
    </row>
    <row r="250" spans="1:2" x14ac:dyDescent="0.2">
      <c r="A250" t="s">
        <v>414</v>
      </c>
      <c r="B250">
        <f>[4]p63!B250</f>
        <v>0</v>
      </c>
    </row>
    <row r="251" spans="1:2" x14ac:dyDescent="0.2">
      <c r="A251" t="s">
        <v>415</v>
      </c>
      <c r="B251">
        <f>[4]p63!B251</f>
        <v>0</v>
      </c>
    </row>
    <row r="252" spans="1:2" x14ac:dyDescent="0.2">
      <c r="A252" t="s">
        <v>416</v>
      </c>
      <c r="B252">
        <f>[4]p63!B252</f>
        <v>0</v>
      </c>
    </row>
    <row r="253" spans="1:2" x14ac:dyDescent="0.2">
      <c r="A253" t="s">
        <v>417</v>
      </c>
      <c r="B253">
        <f>[4]p63!B253</f>
        <v>0</v>
      </c>
    </row>
    <row r="254" spans="1:2" x14ac:dyDescent="0.2">
      <c r="A254" t="s">
        <v>418</v>
      </c>
      <c r="B254">
        <f>[4]p63!B254</f>
        <v>0</v>
      </c>
    </row>
    <row r="255" spans="1:2" x14ac:dyDescent="0.2">
      <c r="A255" t="s">
        <v>419</v>
      </c>
      <c r="B255">
        <f>[4]p63!B255</f>
        <v>0</v>
      </c>
    </row>
    <row r="256" spans="1:2" x14ac:dyDescent="0.2">
      <c r="A256" t="s">
        <v>420</v>
      </c>
      <c r="B256">
        <f>[4]p63!B256</f>
        <v>0</v>
      </c>
    </row>
    <row r="257" spans="1:2" x14ac:dyDescent="0.2">
      <c r="A257" t="s">
        <v>421</v>
      </c>
      <c r="B257">
        <f>[4]p63!B257</f>
        <v>0</v>
      </c>
    </row>
    <row r="258" spans="1:2" x14ac:dyDescent="0.2">
      <c r="A258" t="s">
        <v>422</v>
      </c>
      <c r="B258">
        <f>[4]p63!B258</f>
        <v>0</v>
      </c>
    </row>
    <row r="259" spans="1:2" x14ac:dyDescent="0.2">
      <c r="A259" t="s">
        <v>423</v>
      </c>
      <c r="B259">
        <f>[4]p63!B259</f>
        <v>5</v>
      </c>
    </row>
    <row r="260" spans="1:2" x14ac:dyDescent="0.2">
      <c r="A260" t="s">
        <v>1065</v>
      </c>
      <c r="B260">
        <f>[4]p63!B260</f>
        <v>11.697831940356608</v>
      </c>
    </row>
    <row r="261" spans="1:2" x14ac:dyDescent="0.2">
      <c r="A261" t="s">
        <v>1066</v>
      </c>
      <c r="B261">
        <f>[4]p63!B261</f>
        <v>20.307354268494176</v>
      </c>
    </row>
    <row r="262" spans="1:2" x14ac:dyDescent="0.2">
      <c r="A262" t="s">
        <v>227</v>
      </c>
      <c r="B262">
        <f>[4]p63!B262</f>
        <v>91</v>
      </c>
    </row>
    <row r="263" spans="1:2" x14ac:dyDescent="0.2">
      <c r="A263" t="s">
        <v>228</v>
      </c>
      <c r="B263">
        <f>[4]p63!B263</f>
        <v>89</v>
      </c>
    </row>
    <row r="264" spans="1:2" x14ac:dyDescent="0.2">
      <c r="A264" t="s">
        <v>346</v>
      </c>
      <c r="B264">
        <f>[4]p63!B264</f>
        <v>428839</v>
      </c>
    </row>
    <row r="265" spans="1:2" x14ac:dyDescent="0.2">
      <c r="A265" t="s">
        <v>355</v>
      </c>
      <c r="B265">
        <f>[4]p63!B265</f>
        <v>405506</v>
      </c>
    </row>
    <row r="266" spans="1:2" x14ac:dyDescent="0.2">
      <c r="A266" t="s">
        <v>338</v>
      </c>
      <c r="B266">
        <f>[4]p63!B266</f>
        <v>3</v>
      </c>
    </row>
    <row r="267" spans="1:2" x14ac:dyDescent="0.2">
      <c r="A267" t="s">
        <v>339</v>
      </c>
      <c r="B267">
        <f>[4]p63!B267</f>
        <v>6</v>
      </c>
    </row>
    <row r="268" spans="1:2" x14ac:dyDescent="0.2">
      <c r="A268" t="s">
        <v>1067</v>
      </c>
      <c r="B268">
        <f>[4]p63!B268</f>
        <v>1029213.6</v>
      </c>
    </row>
    <row r="269" spans="1:2" x14ac:dyDescent="0.2">
      <c r="A269" t="s">
        <v>1068</v>
      </c>
      <c r="B269">
        <f>[4]p63!B269</f>
        <v>1216518</v>
      </c>
    </row>
    <row r="270" spans="1:2" x14ac:dyDescent="0.2">
      <c r="A270" t="s">
        <v>1069</v>
      </c>
      <c r="B270">
        <f>[4]p63!B270</f>
        <v>44152.313203425147</v>
      </c>
    </row>
    <row r="271" spans="1:2" x14ac:dyDescent="0.2">
      <c r="A271" t="s">
        <v>1070</v>
      </c>
      <c r="B271">
        <f>[4]p63!B271</f>
        <v>0.58032702758323906</v>
      </c>
    </row>
    <row r="272" spans="1:2" x14ac:dyDescent="0.2">
      <c r="A272" t="s">
        <v>1071</v>
      </c>
      <c r="B272">
        <f>[4]p63!B272</f>
        <v>0.79757979510742083</v>
      </c>
    </row>
    <row r="273" spans="1:2" x14ac:dyDescent="0.2">
      <c r="A273" t="s">
        <v>1072</v>
      </c>
      <c r="B273">
        <f>[4]p63!B273</f>
        <v>0.63639181034746506</v>
      </c>
    </row>
    <row r="274" spans="1:2" x14ac:dyDescent="0.2">
      <c r="A274" t="s">
        <v>1073</v>
      </c>
      <c r="B274">
        <f>[4]p63!B274</f>
        <v>0.83936200555896368</v>
      </c>
    </row>
    <row r="275" spans="1:2" x14ac:dyDescent="0.2">
      <c r="A275" t="s">
        <v>1087</v>
      </c>
      <c r="B275">
        <f>[4]p63!B275</f>
        <v>0.73491731061225907</v>
      </c>
    </row>
    <row r="276" spans="1:2" x14ac:dyDescent="0.2">
      <c r="A276" t="s">
        <v>1088</v>
      </c>
      <c r="B276">
        <f>[4]p63!B276</f>
        <v>0.72988000483388149</v>
      </c>
    </row>
    <row r="277" spans="1:2" x14ac:dyDescent="0.2">
      <c r="A277" t="s">
        <v>1091</v>
      </c>
      <c r="B277">
        <f>[4]p63!B277</f>
        <v>1036001.2267924324</v>
      </c>
    </row>
    <row r="278" spans="1:2" x14ac:dyDescent="0.2">
      <c r="A278" t="s">
        <v>1092</v>
      </c>
      <c r="B278">
        <f>[4]p63!B278</f>
        <v>1.1334754208350497</v>
      </c>
    </row>
    <row r="279" spans="1:2" x14ac:dyDescent="0.2">
      <c r="A279" t="s">
        <v>1093</v>
      </c>
      <c r="B279">
        <f>[4]p63!B279</f>
        <v>0.53128121831907649</v>
      </c>
    </row>
    <row r="280" spans="1:2" x14ac:dyDescent="0.2">
      <c r="A280" t="s">
        <v>1094</v>
      </c>
      <c r="B280">
        <f>[4]p63!B280</f>
        <v>0.46871878168092351</v>
      </c>
    </row>
    <row r="281" spans="1:2" x14ac:dyDescent="0.2">
      <c r="A281" t="s">
        <v>1099</v>
      </c>
      <c r="B281">
        <f>[4]p63!B281</f>
        <v>6.5207999999999988E-2</v>
      </c>
    </row>
    <row r="282" spans="1:2" x14ac:dyDescent="0.2">
      <c r="A282" t="s">
        <v>1100</v>
      </c>
      <c r="B282">
        <f>[4]p63!B282</f>
        <v>0.11700213131252575</v>
      </c>
    </row>
    <row r="283" spans="1:2" x14ac:dyDescent="0.2">
      <c r="A283" t="s">
        <v>1095</v>
      </c>
      <c r="B283">
        <f>[4]p63!B283</f>
        <v>23554848</v>
      </c>
    </row>
    <row r="284" spans="1:2" x14ac:dyDescent="0.2">
      <c r="A284" t="s">
        <v>1096</v>
      </c>
      <c r="B284">
        <f>[4]p63!B284</f>
        <v>20781084.059720293</v>
      </c>
    </row>
    <row r="285" spans="1:2" x14ac:dyDescent="0.2">
      <c r="A285" t="s">
        <v>1097</v>
      </c>
      <c r="B285">
        <f>[4]p63!B285</f>
        <v>991848.91358900722</v>
      </c>
    </row>
    <row r="286" spans="1:2" x14ac:dyDescent="0.2">
      <c r="A286" t="s">
        <v>1101</v>
      </c>
      <c r="B286">
        <f>[4]p63!B286</f>
        <v>0</v>
      </c>
    </row>
    <row r="287" spans="1:2" x14ac:dyDescent="0.2">
      <c r="A287" t="s">
        <v>1102</v>
      </c>
      <c r="B287">
        <f>[4]p63!B287</f>
        <v>0</v>
      </c>
    </row>
    <row r="288" spans="1:2" x14ac:dyDescent="0.2">
      <c r="A288" t="s">
        <v>1103</v>
      </c>
      <c r="B288">
        <f>[4]p63!B288</f>
        <v>0</v>
      </c>
    </row>
    <row r="289" spans="1:2" x14ac:dyDescent="0.2">
      <c r="A289" t="s">
        <v>1069</v>
      </c>
      <c r="B289">
        <f>[4]p63!B289</f>
        <v>44152.313203425147</v>
      </c>
    </row>
    <row r="290" spans="1:2" x14ac:dyDescent="0.2">
      <c r="A290" t="s">
        <v>508</v>
      </c>
      <c r="B290">
        <f>[4]p63!B290</f>
        <v>8.9484882127028834E-2</v>
      </c>
    </row>
    <row r="291" spans="1:2" x14ac:dyDescent="0.2">
      <c r="A291" t="s">
        <v>1104</v>
      </c>
      <c r="B291">
        <f>[4]p63!B291</f>
        <v>9.3468315983247494E-2</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f>[4]p64!B3</f>
        <v>342291</v>
      </c>
      <c r="C3">
        <f>[4]p64!C3</f>
        <v>155138</v>
      </c>
      <c r="D3">
        <f>[4]p64!D3</f>
        <v>104743</v>
      </c>
      <c r="E3">
        <f>[4]p64!E3</f>
        <v>241422</v>
      </c>
      <c r="F3">
        <f>[4]p64!F3</f>
        <v>264401</v>
      </c>
      <c r="G3">
        <f>[4]p64!G3</f>
        <v>747378</v>
      </c>
      <c r="H3">
        <f>[4]p64!H3</f>
        <v>1855373</v>
      </c>
      <c r="I3">
        <f>[4]p64!I3</f>
        <v>0</v>
      </c>
      <c r="J3">
        <f>[4]p64!J3</f>
        <v>0</v>
      </c>
      <c r="K3">
        <f>[4]p64!K3</f>
        <v>0</v>
      </c>
    </row>
    <row r="4" spans="1:11" x14ac:dyDescent="0.2">
      <c r="A4" t="s">
        <v>182</v>
      </c>
      <c r="B4">
        <f>[4]p64!B4</f>
        <v>342291</v>
      </c>
      <c r="C4">
        <f>[4]p64!C4</f>
        <v>155138</v>
      </c>
      <c r="D4">
        <f>[4]p64!D4</f>
        <v>104743</v>
      </c>
      <c r="E4">
        <f>[4]p64!E4</f>
        <v>241422</v>
      </c>
      <c r="F4">
        <f>[4]p64!F4</f>
        <v>264401</v>
      </c>
      <c r="G4">
        <f>[4]p64!G4</f>
        <v>747378</v>
      </c>
      <c r="H4">
        <f>[4]p64!H4</f>
        <v>1855373</v>
      </c>
      <c r="I4">
        <f>[4]p64!I4</f>
        <v>0</v>
      </c>
      <c r="J4">
        <f>[4]p64!J4</f>
        <v>0</v>
      </c>
      <c r="K4">
        <f>[4]p64!K4</f>
        <v>0</v>
      </c>
    </row>
    <row r="5" spans="1:11" x14ac:dyDescent="0.2">
      <c r="A5" t="s">
        <v>183</v>
      </c>
      <c r="B5">
        <f>[4]p64!B5</f>
        <v>0</v>
      </c>
      <c r="C5">
        <f>[4]p64!C5</f>
        <v>0</v>
      </c>
      <c r="D5">
        <f>[4]p64!D5</f>
        <v>104743</v>
      </c>
      <c r="E5">
        <f>[4]p64!E5</f>
        <v>0</v>
      </c>
      <c r="F5">
        <f>[4]p64!F5</f>
        <v>0</v>
      </c>
      <c r="G5">
        <f>[4]p64!G5</f>
        <v>0</v>
      </c>
      <c r="H5">
        <f>[4]p64!H5</f>
        <v>0</v>
      </c>
      <c r="I5">
        <f>[4]p64!I5</f>
        <v>0</v>
      </c>
      <c r="J5">
        <f>[4]p64!J5</f>
        <v>0</v>
      </c>
      <c r="K5">
        <f>[4]p64!K5</f>
        <v>0</v>
      </c>
    </row>
    <row r="6" spans="1:11" x14ac:dyDescent="0.2">
      <c r="A6" t="s">
        <v>184</v>
      </c>
      <c r="B6">
        <f>[4]p64!B6</f>
        <v>342291</v>
      </c>
      <c r="C6">
        <f>[4]p64!C6</f>
        <v>155138</v>
      </c>
      <c r="D6">
        <f>[4]p64!D6</f>
        <v>0</v>
      </c>
      <c r="E6">
        <f>[4]p64!E6</f>
        <v>241422</v>
      </c>
      <c r="F6">
        <f>[4]p64!F6</f>
        <v>264401</v>
      </c>
      <c r="G6">
        <f>[4]p64!G6</f>
        <v>747378</v>
      </c>
      <c r="H6">
        <f>[4]p64!H6</f>
        <v>0</v>
      </c>
      <c r="I6">
        <f>[4]p64!I6</f>
        <v>0</v>
      </c>
      <c r="J6">
        <f>[4]p64!J6</f>
        <v>0</v>
      </c>
      <c r="K6">
        <f>[4]p64!K6</f>
        <v>0</v>
      </c>
    </row>
    <row r="7" spans="1:11" x14ac:dyDescent="0.2">
      <c r="A7" t="s">
        <v>185</v>
      </c>
      <c r="B7">
        <f>[4]p64!B7</f>
        <v>0</v>
      </c>
      <c r="C7">
        <f>[4]p64!C7</f>
        <v>0</v>
      </c>
      <c r="D7">
        <f>[4]p64!D7</f>
        <v>1750630</v>
      </c>
      <c r="E7">
        <f>[4]p64!E7</f>
        <v>0</v>
      </c>
      <c r="F7">
        <f>[4]p64!F7</f>
        <v>0</v>
      </c>
      <c r="G7">
        <f>[4]p64!G7</f>
        <v>0</v>
      </c>
      <c r="H7">
        <f>[4]p64!H7</f>
        <v>0</v>
      </c>
      <c r="I7">
        <f>[4]p64!I7</f>
        <v>0</v>
      </c>
      <c r="J7">
        <f>[4]p64!J7</f>
        <v>0</v>
      </c>
      <c r="K7">
        <f>[4]p64!K7</f>
        <v>0</v>
      </c>
    </row>
    <row r="8" spans="1:11" x14ac:dyDescent="0.2">
      <c r="A8" t="s">
        <v>186</v>
      </c>
      <c r="B8">
        <f>[4]p64!B8</f>
        <v>302933</v>
      </c>
      <c r="C8">
        <f>[4]p64!C8</f>
        <v>65551</v>
      </c>
      <c r="D8">
        <f>[4]p64!D8</f>
        <v>71817</v>
      </c>
      <c r="E8">
        <f>[4]p64!E8</f>
        <v>239641</v>
      </c>
      <c r="F8">
        <f>[4]p64!F8</f>
        <v>310504</v>
      </c>
      <c r="G8">
        <f>[4]p64!G8</f>
        <v>850356</v>
      </c>
      <c r="H8">
        <f>[4]p64!H8</f>
        <v>1840802</v>
      </c>
      <c r="I8">
        <f>[4]p64!I8</f>
        <v>0</v>
      </c>
      <c r="J8">
        <f>[4]p64!J8</f>
        <v>0</v>
      </c>
      <c r="K8">
        <f>[4]p64!K8</f>
        <v>0</v>
      </c>
    </row>
    <row r="9" spans="1:11" x14ac:dyDescent="0.2">
      <c r="A9" t="s">
        <v>187</v>
      </c>
      <c r="B9">
        <f>[4]p64!B9</f>
        <v>302933</v>
      </c>
      <c r="C9">
        <f>[4]p64!C9</f>
        <v>63528</v>
      </c>
      <c r="D9">
        <f>[4]p64!D9</f>
        <v>71817</v>
      </c>
      <c r="E9">
        <f>[4]p64!E9</f>
        <v>239641</v>
      </c>
      <c r="F9">
        <f>[4]p64!F9</f>
        <v>310504</v>
      </c>
      <c r="G9">
        <f>[4]p64!G9</f>
        <v>850356</v>
      </c>
      <c r="H9">
        <f>[4]p64!H9</f>
        <v>1838779</v>
      </c>
      <c r="I9">
        <f>[4]p64!I9</f>
        <v>0</v>
      </c>
      <c r="J9">
        <f>[4]p64!J9</f>
        <v>0</v>
      </c>
      <c r="K9">
        <f>[4]p64!K9</f>
        <v>0</v>
      </c>
    </row>
    <row r="10" spans="1:11" x14ac:dyDescent="0.2">
      <c r="A10" t="s">
        <v>188</v>
      </c>
      <c r="B10">
        <f>[4]p64!B10</f>
        <v>0</v>
      </c>
      <c r="C10">
        <f>[4]p64!C10</f>
        <v>0</v>
      </c>
      <c r="D10">
        <f>[4]p64!D10</f>
        <v>0</v>
      </c>
      <c r="E10">
        <f>[4]p64!E10</f>
        <v>0</v>
      </c>
      <c r="F10">
        <f>[4]p64!F10</f>
        <v>135164</v>
      </c>
      <c r="G10">
        <f>[4]p64!G10</f>
        <v>537544</v>
      </c>
      <c r="H10">
        <f>[4]p64!H10</f>
        <v>0</v>
      </c>
      <c r="I10">
        <f>[4]p64!I10</f>
        <v>0</v>
      </c>
      <c r="J10">
        <f>[4]p64!J10</f>
        <v>0</v>
      </c>
      <c r="K10">
        <f>[4]p64!K10</f>
        <v>0</v>
      </c>
    </row>
    <row r="11" spans="1:11" x14ac:dyDescent="0.2">
      <c r="A11" t="s">
        <v>189</v>
      </c>
      <c r="B11">
        <f>[4]p64!B11</f>
        <v>302933</v>
      </c>
      <c r="C11">
        <f>[4]p64!C11</f>
        <v>63528</v>
      </c>
      <c r="D11">
        <f>[4]p64!D11</f>
        <v>71817</v>
      </c>
      <c r="E11">
        <f>[4]p64!E11</f>
        <v>239641</v>
      </c>
      <c r="F11">
        <f>[4]p64!F11</f>
        <v>175340</v>
      </c>
      <c r="G11">
        <f>[4]p64!G11</f>
        <v>312812</v>
      </c>
      <c r="H11">
        <f>[4]p64!H11</f>
        <v>0</v>
      </c>
      <c r="I11">
        <f>[4]p64!I11</f>
        <v>0</v>
      </c>
      <c r="J11">
        <f>[4]p64!J11</f>
        <v>0</v>
      </c>
      <c r="K11">
        <f>[4]p64!K11</f>
        <v>0</v>
      </c>
    </row>
    <row r="12" spans="1:11" x14ac:dyDescent="0.2">
      <c r="A12" t="s">
        <v>190</v>
      </c>
      <c r="B12">
        <f>[4]p64!B12</f>
        <v>0</v>
      </c>
      <c r="C12">
        <f>[4]p64!C12</f>
        <v>0</v>
      </c>
      <c r="D12">
        <f>[4]p64!D12</f>
        <v>0</v>
      </c>
      <c r="E12">
        <f>[4]p64!E12</f>
        <v>0</v>
      </c>
      <c r="F12">
        <f>[4]p64!F12</f>
        <v>590906</v>
      </c>
      <c r="G12">
        <f>[4]p64!G12</f>
        <v>575165</v>
      </c>
      <c r="H12">
        <f>[4]p64!H12</f>
        <v>0</v>
      </c>
      <c r="I12">
        <f>[4]p64!I12</f>
        <v>0</v>
      </c>
      <c r="J12">
        <f>[4]p64!J12</f>
        <v>0</v>
      </c>
      <c r="K12">
        <f>[4]p64!K12</f>
        <v>0</v>
      </c>
    </row>
    <row r="13" spans="1:11" x14ac:dyDescent="0.2">
      <c r="A13" t="s">
        <v>191</v>
      </c>
      <c r="B13">
        <f>[4]p64!B13</f>
        <v>3750.0000000000005</v>
      </c>
      <c r="C13">
        <f>[4]p64!C13</f>
        <v>361</v>
      </c>
      <c r="D13">
        <f>[4]p64!D13</f>
        <v>315</v>
      </c>
      <c r="E13">
        <f>[4]p64!E13</f>
        <v>31</v>
      </c>
      <c r="F13">
        <f>[4]p64!F13</f>
        <v>47</v>
      </c>
      <c r="G13">
        <f>[4]p64!G13</f>
        <v>35</v>
      </c>
      <c r="H13">
        <f>[4]p64!H13</f>
        <v>0</v>
      </c>
      <c r="I13">
        <f>[4]p64!I13</f>
        <v>0</v>
      </c>
      <c r="J13">
        <f>[4]p64!J13</f>
        <v>0</v>
      </c>
      <c r="K13">
        <f>[4]p64!K13</f>
        <v>0</v>
      </c>
    </row>
    <row r="14" spans="1:11" x14ac:dyDescent="0.2">
      <c r="A14" t="s">
        <v>192</v>
      </c>
      <c r="B14">
        <f>[4]p64!B14</f>
        <v>3650</v>
      </c>
      <c r="C14">
        <f>[4]p64!C14</f>
        <v>345</v>
      </c>
      <c r="D14">
        <f>[4]p64!D14</f>
        <v>315</v>
      </c>
      <c r="E14">
        <f>[4]p64!E14</f>
        <v>26</v>
      </c>
      <c r="F14">
        <f>[4]p64!F14</f>
        <v>41</v>
      </c>
      <c r="G14">
        <f>[4]p64!G14</f>
        <v>37</v>
      </c>
      <c r="H14">
        <f>[4]p64!H14</f>
        <v>0</v>
      </c>
      <c r="I14">
        <f>[4]p64!I14</f>
        <v>0</v>
      </c>
      <c r="J14">
        <f>[4]p64!J14</f>
        <v>0</v>
      </c>
      <c r="K14">
        <f>[4]p64!K14</f>
        <v>0</v>
      </c>
    </row>
    <row r="15" spans="1:11" x14ac:dyDescent="0.2">
      <c r="A15" t="s">
        <v>193</v>
      </c>
      <c r="B15">
        <f>[4]p64!B15</f>
        <v>4000</v>
      </c>
      <c r="C15">
        <f>[4]p64!C15</f>
        <v>330</v>
      </c>
      <c r="D15">
        <f>[4]p64!D15</f>
        <v>300</v>
      </c>
      <c r="E15">
        <f>[4]p64!E15</f>
        <v>28</v>
      </c>
      <c r="F15">
        <f>[4]p64!F15</f>
        <v>47</v>
      </c>
      <c r="G15">
        <f>[4]p64!G15</f>
        <v>39</v>
      </c>
      <c r="H15">
        <f>[4]p64!H15</f>
        <v>0</v>
      </c>
      <c r="I15">
        <f>[4]p64!I15</f>
        <v>0</v>
      </c>
      <c r="J15">
        <f>[4]p64!J15</f>
        <v>0</v>
      </c>
      <c r="K15">
        <f>[4]p64!K15</f>
        <v>0</v>
      </c>
    </row>
    <row r="16" spans="1:11" x14ac:dyDescent="0.2">
      <c r="A16" t="s">
        <v>194</v>
      </c>
      <c r="B16">
        <f>[4]p64!B16</f>
        <v>3980</v>
      </c>
      <c r="C16">
        <f>[4]p64!C16</f>
        <v>350</v>
      </c>
      <c r="D16">
        <f>[4]p64!D16</f>
        <v>330</v>
      </c>
      <c r="E16">
        <f>[4]p64!E16</f>
        <v>29.5</v>
      </c>
      <c r="F16">
        <f>[4]p64!F16</f>
        <v>46.5</v>
      </c>
      <c r="G16">
        <f>[4]p64!G16</f>
        <v>42.5</v>
      </c>
      <c r="H16">
        <f>[4]p64!H16</f>
        <v>0</v>
      </c>
      <c r="I16">
        <f>[4]p64!I16</f>
        <v>0</v>
      </c>
      <c r="J16">
        <f>[4]p64!J16</f>
        <v>0</v>
      </c>
      <c r="K16">
        <f>[4]p64!K16</f>
        <v>0</v>
      </c>
    </row>
    <row r="17" spans="1:11" x14ac:dyDescent="0.2">
      <c r="A17" t="s">
        <v>195</v>
      </c>
      <c r="B17">
        <f>[4]p64!B17</f>
        <v>4000</v>
      </c>
      <c r="C17">
        <f>[4]p64!C17</f>
        <v>360</v>
      </c>
      <c r="D17">
        <f>[4]p64!D17</f>
        <v>340</v>
      </c>
      <c r="E17">
        <f>[4]p64!E17</f>
        <v>30</v>
      </c>
      <c r="F17">
        <f>[4]p64!F17</f>
        <v>47</v>
      </c>
      <c r="G17">
        <f>[4]p64!G17</f>
        <v>43</v>
      </c>
      <c r="H17">
        <f>[4]p64!H17</f>
        <v>0</v>
      </c>
      <c r="I17">
        <f>[4]p64!I17</f>
        <v>0</v>
      </c>
      <c r="J17">
        <f>[4]p64!J17</f>
        <v>0</v>
      </c>
      <c r="K17">
        <f>[4]p64!K17</f>
        <v>0</v>
      </c>
    </row>
    <row r="18" spans="1:11" x14ac:dyDescent="0.2">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
      <c r="A23" t="s">
        <v>201</v>
      </c>
      <c r="B23">
        <f>[4]p64!B23</f>
        <v>5999.9999999999991</v>
      </c>
      <c r="C23">
        <f>[4]p64!C23</f>
        <v>461.00000000000006</v>
      </c>
      <c r="D23">
        <f>[4]p64!D23</f>
        <v>461</v>
      </c>
      <c r="E23">
        <f>[4]p64!E23</f>
        <v>39</v>
      </c>
      <c r="F23">
        <f>[4]p64!F23</f>
        <v>55</v>
      </c>
      <c r="G23">
        <f>[4]p64!G23</f>
        <v>45</v>
      </c>
      <c r="H23">
        <f>[4]p64!H23</f>
        <v>0</v>
      </c>
      <c r="I23">
        <f>[4]p64!I23</f>
        <v>0</v>
      </c>
      <c r="J23">
        <f>[4]p64!J23</f>
        <v>0</v>
      </c>
      <c r="K23">
        <f>[4]p64!K23</f>
        <v>0</v>
      </c>
    </row>
    <row r="24" spans="1:11" x14ac:dyDescent="0.2">
      <c r="A24" t="s">
        <v>202</v>
      </c>
      <c r="B24">
        <f>[4]p64!B24</f>
        <v>5900</v>
      </c>
      <c r="C24">
        <f>[4]p64!C24</f>
        <v>454.99999999999994</v>
      </c>
      <c r="D24">
        <f>[4]p64!D24</f>
        <v>435</v>
      </c>
      <c r="E24">
        <f>[4]p64!E24</f>
        <v>38</v>
      </c>
      <c r="F24">
        <f>[4]p64!F24</f>
        <v>51</v>
      </c>
      <c r="G24">
        <f>[4]p64!G24</f>
        <v>53</v>
      </c>
      <c r="H24">
        <f>[4]p64!H24</f>
        <v>0</v>
      </c>
      <c r="I24">
        <f>[4]p64!I24</f>
        <v>0</v>
      </c>
      <c r="J24">
        <f>[4]p64!J24</f>
        <v>0</v>
      </c>
      <c r="K24">
        <f>[4]p64!K24</f>
        <v>0</v>
      </c>
    </row>
    <row r="25" spans="1:11" x14ac:dyDescent="0.2">
      <c r="A25" t="s">
        <v>203</v>
      </c>
      <c r="B25">
        <f>[4]p64!B25</f>
        <v>5800</v>
      </c>
      <c r="C25">
        <f>[4]p64!C25</f>
        <v>440</v>
      </c>
      <c r="D25">
        <f>[4]p64!D25</f>
        <v>450</v>
      </c>
      <c r="E25">
        <f>[4]p64!E25</f>
        <v>40</v>
      </c>
      <c r="F25">
        <f>[4]p64!F25</f>
        <v>52</v>
      </c>
      <c r="G25">
        <f>[4]p64!G25</f>
        <v>53</v>
      </c>
      <c r="H25">
        <f>[4]p64!H25</f>
        <v>0</v>
      </c>
      <c r="I25">
        <f>[4]p64!I25</f>
        <v>0</v>
      </c>
      <c r="J25">
        <f>[4]p64!J25</f>
        <v>0</v>
      </c>
      <c r="K25">
        <f>[4]p64!K25</f>
        <v>0</v>
      </c>
    </row>
    <row r="26" spans="1:11" x14ac:dyDescent="0.2">
      <c r="A26" t="s">
        <v>204</v>
      </c>
      <c r="B26">
        <f>[4]p64!B26</f>
        <v>5999.9999999999991</v>
      </c>
      <c r="C26">
        <f>[4]p64!C26</f>
        <v>450</v>
      </c>
      <c r="D26">
        <f>[4]p64!D26</f>
        <v>424.99999999999994</v>
      </c>
      <c r="E26">
        <f>[4]p64!E26</f>
        <v>40</v>
      </c>
      <c r="F26">
        <f>[4]p64!F26</f>
        <v>55</v>
      </c>
      <c r="G26">
        <f>[4]p64!G26</f>
        <v>56</v>
      </c>
      <c r="H26">
        <f>[4]p64!H26</f>
        <v>0</v>
      </c>
      <c r="I26">
        <f>[4]p64!I26</f>
        <v>0</v>
      </c>
      <c r="J26">
        <f>[4]p64!J26</f>
        <v>0</v>
      </c>
      <c r="K26">
        <f>[4]p64!K26</f>
        <v>0</v>
      </c>
    </row>
    <row r="27" spans="1:11" x14ac:dyDescent="0.2">
      <c r="A27" t="s">
        <v>205</v>
      </c>
      <c r="B27">
        <f>[4]p64!B27</f>
        <v>6100</v>
      </c>
      <c r="C27">
        <f>[4]p64!C27</f>
        <v>450</v>
      </c>
      <c r="D27">
        <f>[4]p64!D27</f>
        <v>450</v>
      </c>
      <c r="E27">
        <f>[4]p64!E27</f>
        <v>40</v>
      </c>
      <c r="F27">
        <f>[4]p64!F27</f>
        <v>55</v>
      </c>
      <c r="G27">
        <f>[4]p64!G27</f>
        <v>56</v>
      </c>
      <c r="H27">
        <f>[4]p64!H27</f>
        <v>0</v>
      </c>
      <c r="I27">
        <f>[4]p64!I27</f>
        <v>0</v>
      </c>
      <c r="J27">
        <f>[4]p64!J27</f>
        <v>0</v>
      </c>
      <c r="K27">
        <f>[4]p64!K27</f>
        <v>0</v>
      </c>
    </row>
    <row r="28" spans="1:11" x14ac:dyDescent="0.2">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2">
      <c r="A33" t="s">
        <v>211</v>
      </c>
      <c r="B33">
        <f>[4]p64!B33</f>
        <v>69999930</v>
      </c>
      <c r="C33">
        <f>[4]p64!C33</f>
        <v>2480002.7999999998</v>
      </c>
      <c r="D33">
        <f>[4]p64!D33</f>
        <v>3000003.3</v>
      </c>
      <c r="E33">
        <f>[4]p64!E33</f>
        <v>740000.64</v>
      </c>
      <c r="F33">
        <f>[4]p64!F33</f>
        <v>1219999.1200000001</v>
      </c>
      <c r="G33">
        <f>[4]p64!G33</f>
        <v>5330000</v>
      </c>
      <c r="H33">
        <f>[4]p64!H33</f>
        <v>9524813</v>
      </c>
      <c r="I33">
        <f>[4]p64!I33</f>
        <v>0</v>
      </c>
      <c r="J33">
        <f>[4]p64!J33</f>
        <v>0</v>
      </c>
      <c r="K33">
        <f>[4]p64!K33</f>
        <v>0</v>
      </c>
    </row>
    <row r="34" spans="1:20" x14ac:dyDescent="0.2">
      <c r="A34" t="s">
        <v>212</v>
      </c>
      <c r="B34">
        <f>[4]p64!B34</f>
        <v>85999914</v>
      </c>
      <c r="C34">
        <f>[4]p64!C34</f>
        <v>2749995.5999999996</v>
      </c>
      <c r="D34">
        <f>[4]p64!D34</f>
        <v>3249999.9</v>
      </c>
      <c r="E34">
        <f>[4]p64!E34</f>
        <v>1110000</v>
      </c>
      <c r="F34">
        <f>[4]p64!F34</f>
        <v>1640000.2</v>
      </c>
      <c r="G34">
        <f>[4]p64!G34</f>
        <v>7200000</v>
      </c>
      <c r="H34">
        <f>[4]p64!H34</f>
        <v>12761530</v>
      </c>
      <c r="I34">
        <f>[4]p64!I34</f>
        <v>0</v>
      </c>
      <c r="J34">
        <f>[4]p64!J34</f>
        <v>0</v>
      </c>
      <c r="K34">
        <f>[4]p64!K34</f>
        <v>0</v>
      </c>
    </row>
    <row r="35" spans="1:20" x14ac:dyDescent="0.2">
      <c r="A35" t="s">
        <v>213</v>
      </c>
      <c r="B35">
        <f>[4]p64!B35</f>
        <v>0</v>
      </c>
      <c r="C35">
        <f>[4]p64!C35</f>
        <v>0.09</v>
      </c>
      <c r="D35">
        <f>[4]p64!D35</f>
        <v>0.09</v>
      </c>
      <c r="E35">
        <f>[4]p64!E35</f>
        <v>0.09</v>
      </c>
      <c r="F35">
        <f>[4]p64!F35</f>
        <v>0.09</v>
      </c>
      <c r="G35">
        <f>[4]p64!G35</f>
        <v>0.09</v>
      </c>
      <c r="H35">
        <f>[4]p64!H35</f>
        <v>0</v>
      </c>
      <c r="I35">
        <f>[4]p64!I35</f>
        <v>0</v>
      </c>
      <c r="J35">
        <f>[4]p64!J35</f>
        <v>0</v>
      </c>
      <c r="K35">
        <f>[4]p64!K35</f>
        <v>0</v>
      </c>
    </row>
    <row r="36" spans="1:20" x14ac:dyDescent="0.2">
      <c r="A36" t="s">
        <v>214</v>
      </c>
      <c r="B36">
        <f>[4]p64!B36</f>
        <v>6.8999999999999992E-2</v>
      </c>
      <c r="C36">
        <f>[4]p64!C36</f>
        <v>0</v>
      </c>
      <c r="D36">
        <f>[4]p64!D36</f>
        <v>6.8999999999999992E-2</v>
      </c>
      <c r="E36">
        <f>[4]p64!E36</f>
        <v>6.8999999999999992E-2</v>
      </c>
      <c r="F36">
        <f>[4]p64!F36</f>
        <v>6.8999999999999992E-2</v>
      </c>
      <c r="G36">
        <f>[4]p64!G36</f>
        <v>0</v>
      </c>
      <c r="H36">
        <f>[4]p64!H36</f>
        <v>0</v>
      </c>
      <c r="I36">
        <f>[4]p64!I36</f>
        <v>0</v>
      </c>
      <c r="J36">
        <f>[4]p64!J36</f>
        <v>0</v>
      </c>
      <c r="K36">
        <f>[4]p64!K36</f>
        <v>0</v>
      </c>
    </row>
    <row r="37" spans="1:20" x14ac:dyDescent="0.2">
      <c r="A37" t="s">
        <v>215</v>
      </c>
      <c r="B37">
        <f>[4]p64!B37</f>
        <v>9.1999999999999998E-2</v>
      </c>
      <c r="C37">
        <f>[4]p64!C37</f>
        <v>9.1999999999999998E-2</v>
      </c>
      <c r="D37">
        <f>[4]p64!D37</f>
        <v>0</v>
      </c>
      <c r="E37">
        <f>[4]p64!E37</f>
        <v>9.1999999999999998E-2</v>
      </c>
      <c r="F37">
        <f>[4]p64!F37</f>
        <v>9.1999999999999998E-2</v>
      </c>
      <c r="G37">
        <f>[4]p64!G37</f>
        <v>9.1999999999999998E-2</v>
      </c>
      <c r="H37">
        <f>[4]p64!H37</f>
        <v>0</v>
      </c>
      <c r="I37">
        <f>[4]p64!I37</f>
        <v>0</v>
      </c>
      <c r="J37">
        <f>[4]p64!J37</f>
        <v>0</v>
      </c>
      <c r="K37">
        <f>[4]p64!K37</f>
        <v>0</v>
      </c>
    </row>
    <row r="38" spans="1:20" x14ac:dyDescent="0.2">
      <c r="A38" t="s">
        <v>216</v>
      </c>
      <c r="B38">
        <f>[4]p64!B38</f>
        <v>0.115</v>
      </c>
      <c r="C38">
        <f>[4]p64!C38</f>
        <v>0.115</v>
      </c>
      <c r="D38">
        <f>[4]p64!D38</f>
        <v>0.115</v>
      </c>
      <c r="E38">
        <f>[4]p64!E38</f>
        <v>0</v>
      </c>
      <c r="F38">
        <f>[4]p64!F38</f>
        <v>0</v>
      </c>
      <c r="G38">
        <f>[4]p64!G38</f>
        <v>0.115</v>
      </c>
      <c r="H38">
        <f>[4]p64!H38</f>
        <v>0</v>
      </c>
      <c r="I38">
        <f>[4]p64!I38</f>
        <v>0</v>
      </c>
      <c r="J38">
        <f>[4]p64!J38</f>
        <v>0</v>
      </c>
      <c r="K38">
        <f>[4]p64!K38</f>
        <v>0</v>
      </c>
    </row>
    <row r="39" spans="1:20" x14ac:dyDescent="0.2">
      <c r="A39" t="s">
        <v>217</v>
      </c>
      <c r="B39">
        <f>[4]p64!B39</f>
        <v>0.115</v>
      </c>
      <c r="C39">
        <f>[4]p64!C39</f>
        <v>0.115</v>
      </c>
      <c r="D39">
        <f>[4]p64!D39</f>
        <v>0.115</v>
      </c>
      <c r="E39">
        <f>[4]p64!E39</f>
        <v>0</v>
      </c>
      <c r="F39">
        <f>[4]p64!F39</f>
        <v>0</v>
      </c>
      <c r="G39">
        <f>[4]p64!G39</f>
        <v>0.115</v>
      </c>
      <c r="H39">
        <f>[4]p64!H39</f>
        <v>0</v>
      </c>
      <c r="I39">
        <f>[4]p64!I39</f>
        <v>0</v>
      </c>
      <c r="J39">
        <f>[4]p64!J39</f>
        <v>0</v>
      </c>
      <c r="K39">
        <f>[4]p64!K39</f>
        <v>0</v>
      </c>
    </row>
    <row r="40" spans="1:20" x14ac:dyDescent="0.2">
      <c r="A40" t="s">
        <v>218</v>
      </c>
      <c r="B40">
        <f>[4]p64!B40</f>
        <v>5.7500000000000002E-2</v>
      </c>
      <c r="C40">
        <f>[4]p64!C40</f>
        <v>0</v>
      </c>
      <c r="D40">
        <f>[4]p64!D40</f>
        <v>5.7500000000000002E-2</v>
      </c>
      <c r="E40">
        <f>[4]p64!E40</f>
        <v>5.7500000000000002E-2</v>
      </c>
      <c r="F40">
        <f>[4]p64!F40</f>
        <v>5.7500000000000002E-2</v>
      </c>
      <c r="G40">
        <f>[4]p64!G40</f>
        <v>0</v>
      </c>
      <c r="H40">
        <f>[4]p64!H40</f>
        <v>0</v>
      </c>
      <c r="I40">
        <f>[4]p64!I40</f>
        <v>0</v>
      </c>
      <c r="J40">
        <f>[4]p64!J40</f>
        <v>0</v>
      </c>
      <c r="K40">
        <f>[4]p64!K40</f>
        <v>0</v>
      </c>
    </row>
    <row r="41" spans="1:20" x14ac:dyDescent="0.2">
      <c r="A41" t="s">
        <v>219</v>
      </c>
      <c r="B41">
        <f>[4]p64!B41</f>
        <v>0.6</v>
      </c>
      <c r="C41">
        <f>[4]p64!C41</f>
        <v>1.2</v>
      </c>
      <c r="D41">
        <f>[4]p64!D41</f>
        <v>0.6</v>
      </c>
      <c r="E41">
        <f>[4]p64!E41</f>
        <v>1.5</v>
      </c>
      <c r="F41">
        <f>[4]p64!F41</f>
        <v>1.5</v>
      </c>
      <c r="G41">
        <f>[4]p64!G41</f>
        <v>1.2</v>
      </c>
      <c r="H41">
        <f>[4]p64!H41</f>
        <v>0</v>
      </c>
      <c r="I41">
        <f>[4]p64!I41</f>
        <v>0</v>
      </c>
      <c r="J41">
        <f>[4]p64!J41</f>
        <v>0</v>
      </c>
      <c r="K41">
        <f>[4]p64!K41</f>
        <v>0</v>
      </c>
    </row>
    <row r="42" spans="1:20" x14ac:dyDescent="0.2">
      <c r="A42" t="s">
        <v>220</v>
      </c>
      <c r="B42">
        <f>[4]p64!B42</f>
        <v>1.2</v>
      </c>
      <c r="C42">
        <f>[4]p64!C42</f>
        <v>0.6</v>
      </c>
      <c r="D42">
        <f>[4]p64!D42</f>
        <v>1.8</v>
      </c>
      <c r="E42">
        <f>[4]p64!E42</f>
        <v>1.2</v>
      </c>
      <c r="F42">
        <f>[4]p64!F42</f>
        <v>1.2</v>
      </c>
      <c r="G42">
        <f>[4]p64!G42</f>
        <v>0.6</v>
      </c>
      <c r="H42">
        <f>[4]p64!H42</f>
        <v>0</v>
      </c>
      <c r="I42">
        <f>[4]p64!I42</f>
        <v>0</v>
      </c>
      <c r="J42">
        <f>[4]p64!J42</f>
        <v>0</v>
      </c>
      <c r="K42">
        <f>[4]p64!K42</f>
        <v>0</v>
      </c>
    </row>
    <row r="43" spans="1:20" x14ac:dyDescent="0.2">
      <c r="A43" t="s">
        <v>221</v>
      </c>
      <c r="B43">
        <f>[4]p64!B43</f>
        <v>0.6</v>
      </c>
      <c r="C43">
        <f>[4]p64!C43</f>
        <v>1.8</v>
      </c>
      <c r="D43">
        <f>[4]p64!D43</f>
        <v>0.6</v>
      </c>
      <c r="E43">
        <f>[4]p64!E43</f>
        <v>1.2</v>
      </c>
      <c r="F43">
        <f>[4]p64!F43</f>
        <v>1.2</v>
      </c>
      <c r="G43">
        <f>[4]p64!G43</f>
        <v>1.2</v>
      </c>
      <c r="H43">
        <f>[4]p64!H43</f>
        <v>0</v>
      </c>
      <c r="I43">
        <f>[4]p64!I43</f>
        <v>0</v>
      </c>
      <c r="J43">
        <f>[4]p64!J43</f>
        <v>0</v>
      </c>
      <c r="K43">
        <f>[4]p64!K43</f>
        <v>0</v>
      </c>
    </row>
    <row r="44" spans="1:20" x14ac:dyDescent="0.2">
      <c r="A44" t="s">
        <v>222</v>
      </c>
      <c r="B44">
        <f>[4]p64!B44</f>
        <v>1.5</v>
      </c>
      <c r="C44">
        <f>[4]p64!C44</f>
        <v>1.2</v>
      </c>
      <c r="D44">
        <f>[4]p64!D44</f>
        <v>1.2</v>
      </c>
      <c r="E44">
        <f>[4]p64!E44</f>
        <v>0.6</v>
      </c>
      <c r="F44">
        <f>[4]p64!F44</f>
        <v>0.6</v>
      </c>
      <c r="G44">
        <f>[4]p64!G44</f>
        <v>0.9</v>
      </c>
      <c r="H44">
        <f>[4]p64!H44</f>
        <v>0</v>
      </c>
      <c r="I44">
        <f>[4]p64!I44</f>
        <v>0</v>
      </c>
      <c r="J44">
        <f>[4]p64!J44</f>
        <v>0</v>
      </c>
      <c r="K44">
        <f>[4]p64!K44</f>
        <v>0</v>
      </c>
    </row>
    <row r="45" spans="1:20" x14ac:dyDescent="0.2">
      <c r="A45" t="s">
        <v>223</v>
      </c>
      <c r="B45">
        <f>[4]p64!B45</f>
        <v>1.5</v>
      </c>
      <c r="C45">
        <f>[4]p64!C45</f>
        <v>1.2</v>
      </c>
      <c r="D45">
        <f>[4]p64!D45</f>
        <v>1.2</v>
      </c>
      <c r="E45">
        <f>[4]p64!E45</f>
        <v>0.6</v>
      </c>
      <c r="F45">
        <f>[4]p64!F45</f>
        <v>0.6</v>
      </c>
      <c r="G45">
        <f>[4]p64!G45</f>
        <v>0.9</v>
      </c>
      <c r="H45">
        <f>[4]p64!H45</f>
        <v>0</v>
      </c>
      <c r="I45">
        <f>[4]p64!I45</f>
        <v>0</v>
      </c>
      <c r="J45">
        <f>[4]p64!J45</f>
        <v>0</v>
      </c>
      <c r="K45">
        <f>[4]p64!K45</f>
        <v>0</v>
      </c>
    </row>
    <row r="46" spans="1:20" x14ac:dyDescent="0.2">
      <c r="A46" t="s">
        <v>224</v>
      </c>
      <c r="B46">
        <f>[4]p64!B46</f>
        <v>1.2</v>
      </c>
      <c r="C46">
        <f>[4]p64!C46</f>
        <v>0.6</v>
      </c>
      <c r="D46">
        <f>[4]p64!D46</f>
        <v>1.2</v>
      </c>
      <c r="E46">
        <f>[4]p64!E46</f>
        <v>0.9</v>
      </c>
      <c r="F46">
        <f>[4]p64!F46</f>
        <v>0.9</v>
      </c>
      <c r="G46">
        <f>[4]p64!G46</f>
        <v>0.6</v>
      </c>
      <c r="H46">
        <f>[4]p64!H46</f>
        <v>0</v>
      </c>
      <c r="I46">
        <f>[4]p64!I46</f>
        <v>0</v>
      </c>
      <c r="J46">
        <f>[4]p64!J46</f>
        <v>0</v>
      </c>
      <c r="K46">
        <f>[4]p64!K46</f>
        <v>0</v>
      </c>
      <c r="M46" s="32"/>
      <c r="N46" s="32"/>
      <c r="O46" s="32"/>
      <c r="P46" s="32"/>
      <c r="Q46" s="32"/>
      <c r="R46" s="32"/>
      <c r="S46" s="32"/>
      <c r="T46" s="32"/>
    </row>
    <row r="47" spans="1:20" x14ac:dyDescent="0.2">
      <c r="A47" t="s">
        <v>225</v>
      </c>
      <c r="B47">
        <f>[4]p64!B47</f>
        <v>91</v>
      </c>
      <c r="C47">
        <f>[4]p64!C47</f>
        <v>13</v>
      </c>
      <c r="D47">
        <f>[4]p64!D47</f>
        <v>6.4</v>
      </c>
      <c r="E47">
        <f>[4]p64!E47</f>
        <v>0.64</v>
      </c>
      <c r="F47">
        <f>[4]p64!F47</f>
        <v>0.76</v>
      </c>
      <c r="G47">
        <f>[4]p64!G47</f>
        <v>1</v>
      </c>
      <c r="H47">
        <f>[4]p64!H47</f>
        <v>0</v>
      </c>
      <c r="I47">
        <f>[4]p64!I47</f>
        <v>0</v>
      </c>
      <c r="J47">
        <f>[4]p64!J47</f>
        <v>0</v>
      </c>
      <c r="K47">
        <f>[4]p64!K47</f>
        <v>0</v>
      </c>
      <c r="M47" s="32"/>
      <c r="N47" s="32"/>
      <c r="O47" s="32"/>
      <c r="P47" s="32"/>
      <c r="Q47" s="32"/>
      <c r="R47" s="32"/>
      <c r="S47" s="32"/>
      <c r="T47" s="32"/>
    </row>
    <row r="48" spans="1:20" x14ac:dyDescent="0.2">
      <c r="A48" t="s">
        <v>226</v>
      </c>
      <c r="B48">
        <f>[4]p64!B48</f>
        <v>89</v>
      </c>
      <c r="C48">
        <f>[4]p64!C48</f>
        <v>13.4</v>
      </c>
      <c r="D48">
        <f>[4]p64!D48</f>
        <v>6.8</v>
      </c>
      <c r="E48">
        <f>[4]p64!E48</f>
        <v>0.63</v>
      </c>
      <c r="F48">
        <f>[4]p64!F48</f>
        <v>0.76</v>
      </c>
      <c r="G48">
        <f>[4]p64!G48</f>
        <v>1</v>
      </c>
      <c r="H48">
        <f>[4]p64!H48</f>
        <v>0</v>
      </c>
      <c r="I48">
        <f>[4]p64!I48</f>
        <v>0</v>
      </c>
      <c r="J48">
        <f>[4]p64!J48</f>
        <v>0</v>
      </c>
      <c r="K48">
        <f>[4]p64!K48</f>
        <v>0</v>
      </c>
      <c r="M48" s="32"/>
      <c r="N48" s="32"/>
      <c r="O48" s="32"/>
      <c r="P48" s="32"/>
      <c r="Q48" s="32"/>
      <c r="R48" s="32"/>
      <c r="S48" s="32"/>
      <c r="T48" s="32"/>
    </row>
    <row r="49" spans="1:20" x14ac:dyDescent="0.2">
      <c r="A49" t="s">
        <v>227</v>
      </c>
      <c r="B49">
        <f>[4]p64!B49</f>
        <v>91</v>
      </c>
      <c r="C49">
        <f>[4]p64!C49</f>
        <v>13.2</v>
      </c>
      <c r="D49">
        <f>[4]p64!D49</f>
        <v>6.3</v>
      </c>
      <c r="E49">
        <f>[4]p64!E49</f>
        <v>0.64</v>
      </c>
      <c r="F49">
        <f>[4]p64!F49</f>
        <v>0.76</v>
      </c>
      <c r="G49">
        <f>[4]p64!G49</f>
        <v>1</v>
      </c>
      <c r="H49">
        <f>[4]p64!H49</f>
        <v>0</v>
      </c>
      <c r="I49">
        <f>[4]p64!I49</f>
        <v>0</v>
      </c>
      <c r="J49">
        <f>[4]p64!J49</f>
        <v>0</v>
      </c>
      <c r="K49">
        <f>[4]p64!K49</f>
        <v>0</v>
      </c>
      <c r="M49" s="32"/>
      <c r="N49" s="32"/>
      <c r="O49" s="32"/>
      <c r="P49" s="32"/>
      <c r="Q49" s="32"/>
      <c r="R49" s="32"/>
      <c r="S49" s="32"/>
      <c r="T49" s="32"/>
    </row>
    <row r="50" spans="1:20" x14ac:dyDescent="0.2">
      <c r="A50" t="s">
        <v>228</v>
      </c>
      <c r="B50">
        <f>[4]p64!B50</f>
        <v>90</v>
      </c>
      <c r="C50">
        <f>[4]p64!C50</f>
        <v>13</v>
      </c>
      <c r="D50">
        <f>[4]p64!D50</f>
        <v>6.2</v>
      </c>
      <c r="E50">
        <f>[4]p64!E50</f>
        <v>0.65</v>
      </c>
      <c r="F50">
        <f>[4]p64!F50</f>
        <v>0.78</v>
      </c>
      <c r="G50">
        <f>[4]p64!G50</f>
        <v>1</v>
      </c>
      <c r="H50">
        <f>[4]p64!H50</f>
        <v>0</v>
      </c>
      <c r="I50">
        <f>[4]p64!I50</f>
        <v>0</v>
      </c>
      <c r="J50">
        <f>[4]p64!J50</f>
        <v>0</v>
      </c>
      <c r="K50">
        <f>[4]p64!K50</f>
        <v>0</v>
      </c>
      <c r="M50" s="32"/>
      <c r="N50" s="32"/>
      <c r="O50" s="32"/>
      <c r="P50" s="32"/>
      <c r="Q50" s="32"/>
      <c r="R50" s="32"/>
      <c r="S50" s="32"/>
      <c r="T50" s="32"/>
    </row>
    <row r="51" spans="1:20" ht="13.5" thickBot="1" x14ac:dyDescent="0.25">
      <c r="A51" s="325" t="s">
        <v>229</v>
      </c>
      <c r="B51" s="325">
        <f>[4]p64!B51</f>
        <v>6.4175824175824348</v>
      </c>
      <c r="C51" s="325">
        <f>[4]p64!C51</f>
        <v>5.9696969696969804</v>
      </c>
      <c r="D51" s="325">
        <f>[4]p64!D51</f>
        <v>5.892063492063504</v>
      </c>
      <c r="E51" s="325">
        <f>[4]p64!E51</f>
        <v>9.2812499999999964</v>
      </c>
      <c r="F51" s="325">
        <f>[4]p64!F51</f>
        <v>10.431578947368436</v>
      </c>
      <c r="G51" s="325">
        <f>[4]p64!G51</f>
        <v>7.6</v>
      </c>
      <c r="H51" s="325">
        <f>[4]p64!H51</f>
        <v>0</v>
      </c>
      <c r="I51" s="325">
        <f>[4]p64!I51</f>
        <v>0</v>
      </c>
      <c r="J51" s="325">
        <f>[4]p64!J51</f>
        <v>0</v>
      </c>
      <c r="K51" s="325">
        <f>[4]p64!K51</f>
        <v>0</v>
      </c>
      <c r="L51" s="325"/>
      <c r="M51" s="48"/>
      <c r="N51" s="32"/>
      <c r="O51" s="32"/>
      <c r="P51" s="32"/>
      <c r="Q51" s="32"/>
      <c r="R51" s="32"/>
      <c r="S51" s="32"/>
      <c r="T51" s="32"/>
    </row>
    <row r="52" spans="1:20" x14ac:dyDescent="0.2">
      <c r="A52" t="s">
        <v>115</v>
      </c>
      <c r="B52">
        <f>[4]p64!B52</f>
        <v>6861400.3267323226</v>
      </c>
      <c r="C52">
        <f>[4]p64!C52</f>
        <v>14125033.771259189</v>
      </c>
      <c r="D52">
        <f>[4]p64!D52</f>
        <v>15473571.422559559</v>
      </c>
      <c r="E52">
        <f>[4]p64!E52</f>
        <v>9891889.2751934379</v>
      </c>
      <c r="F52">
        <f>[4]p64!F52</f>
        <v>2593202.0932508036</v>
      </c>
      <c r="G52">
        <f>[4]p64!G52</f>
        <v>0</v>
      </c>
      <c r="H52">
        <f>[4]p64!H52</f>
        <v>0</v>
      </c>
      <c r="I52">
        <f>[4]p64!I52</f>
        <v>0</v>
      </c>
      <c r="J52">
        <f>[4]p64!J52</f>
        <v>0</v>
      </c>
      <c r="K52">
        <f>[4]p64!K52</f>
        <v>0</v>
      </c>
      <c r="M52" s="42"/>
      <c r="N52" s="32"/>
      <c r="O52" s="32"/>
      <c r="P52" s="32"/>
      <c r="Q52" s="32"/>
      <c r="R52" s="32"/>
      <c r="S52" s="32"/>
      <c r="T52" s="32"/>
    </row>
    <row r="53" spans="1:20" x14ac:dyDescent="0.2">
      <c r="A53" t="s">
        <v>116</v>
      </c>
      <c r="B53">
        <f>[4]p64!B53</f>
        <v>22014138</v>
      </c>
      <c r="C53">
        <f>[4]p64!C53</f>
        <v>15566359</v>
      </c>
      <c r="D53">
        <f>[4]p64!D53</f>
        <v>12783975</v>
      </c>
      <c r="E53">
        <f>[4]p64!E53</f>
        <v>15478417</v>
      </c>
      <c r="F53">
        <f>[4]p64!F53</f>
        <v>11845184</v>
      </c>
      <c r="G53">
        <f>[4]p64!G53</f>
        <v>0</v>
      </c>
      <c r="H53">
        <f>[4]p64!H53</f>
        <v>0</v>
      </c>
      <c r="I53">
        <f>[4]p64!I53</f>
        <v>0</v>
      </c>
      <c r="J53">
        <f>[4]p64!J53</f>
        <v>0</v>
      </c>
      <c r="K53">
        <f>[4]p64!K53</f>
        <v>0</v>
      </c>
      <c r="M53" s="32"/>
      <c r="N53" s="36"/>
      <c r="O53" s="36"/>
      <c r="P53" s="36"/>
      <c r="Q53" s="36"/>
      <c r="R53" s="36"/>
      <c r="S53" s="32"/>
      <c r="T53" s="32"/>
    </row>
    <row r="54" spans="1:20" x14ac:dyDescent="0.2">
      <c r="A54" t="s">
        <v>230</v>
      </c>
      <c r="B54">
        <f>[4]p64!B54</f>
        <v>957361</v>
      </c>
      <c r="C54">
        <f>[4]p64!C54</f>
        <v>1821272</v>
      </c>
      <c r="D54">
        <f>[4]p64!D54</f>
        <v>1130188</v>
      </c>
      <c r="E54">
        <f>[4]p64!E54</f>
        <v>1269934</v>
      </c>
      <c r="F54">
        <f>[4]p64!F54</f>
        <v>1978007</v>
      </c>
      <c r="G54">
        <f>[4]p64!G54</f>
        <v>0</v>
      </c>
      <c r="H54">
        <f>[4]p64!H54</f>
        <v>0</v>
      </c>
      <c r="I54">
        <f>[4]p64!I54</f>
        <v>0</v>
      </c>
      <c r="J54">
        <f>[4]p64!J54</f>
        <v>0</v>
      </c>
      <c r="K54">
        <f>[4]p64!K54</f>
        <v>0</v>
      </c>
      <c r="M54" s="32"/>
      <c r="N54" s="43"/>
      <c r="O54" s="43"/>
      <c r="P54" s="43"/>
      <c r="Q54" s="43"/>
      <c r="R54" s="43"/>
      <c r="S54" s="43"/>
      <c r="T54" s="44"/>
    </row>
    <row r="55" spans="1:20" x14ac:dyDescent="0.2">
      <c r="A55" t="s">
        <v>231</v>
      </c>
      <c r="B55">
        <f>[4]p64!B55</f>
        <v>1272069</v>
      </c>
      <c r="C55">
        <f>[4]p64!C55</f>
        <v>1064880</v>
      </c>
      <c r="D55">
        <f>[4]p64!D55</f>
        <v>1044974</v>
      </c>
      <c r="E55">
        <f>[4]p64!E55</f>
        <v>985805</v>
      </c>
      <c r="F55">
        <f>[4]p64!F55</f>
        <v>2434729</v>
      </c>
      <c r="G55">
        <f>[4]p64!G55</f>
        <v>0</v>
      </c>
      <c r="H55">
        <f>[4]p64!H55</f>
        <v>0</v>
      </c>
      <c r="I55">
        <f>[4]p64!I55</f>
        <v>0</v>
      </c>
      <c r="J55">
        <f>[4]p64!J55</f>
        <v>0</v>
      </c>
      <c r="K55">
        <f>[4]p64!K55</f>
        <v>0</v>
      </c>
      <c r="M55" s="32"/>
      <c r="N55" s="43"/>
      <c r="O55" s="43"/>
      <c r="P55" s="43"/>
      <c r="Q55" s="43"/>
      <c r="R55" s="43"/>
      <c r="S55" s="43"/>
      <c r="T55" s="44"/>
    </row>
    <row r="56" spans="1:20" x14ac:dyDescent="0.2">
      <c r="A56" t="s">
        <v>232</v>
      </c>
      <c r="B56">
        <f>[4]p64!B56</f>
        <v>2229430</v>
      </c>
      <c r="C56">
        <f>[4]p64!C56</f>
        <v>2886152</v>
      </c>
      <c r="D56">
        <f>[4]p64!D56</f>
        <v>2175162</v>
      </c>
      <c r="E56">
        <f>[4]p64!E56</f>
        <v>2255739</v>
      </c>
      <c r="F56">
        <f>[4]p64!F56</f>
        <v>4412736</v>
      </c>
      <c r="G56">
        <f>[4]p64!G56</f>
        <v>0</v>
      </c>
      <c r="H56">
        <f>[4]p64!H56</f>
        <v>0</v>
      </c>
      <c r="I56">
        <f>[4]p64!I56</f>
        <v>0</v>
      </c>
      <c r="J56">
        <f>[4]p64!J56</f>
        <v>0</v>
      </c>
      <c r="K56">
        <f>[4]p64!K56</f>
        <v>0</v>
      </c>
      <c r="M56" s="32"/>
      <c r="N56" s="32"/>
      <c r="O56" s="32"/>
      <c r="P56" s="32"/>
      <c r="Q56" s="32"/>
      <c r="R56" s="32"/>
      <c r="S56" s="32"/>
      <c r="T56" s="44"/>
    </row>
    <row r="57" spans="1:20" x14ac:dyDescent="0.2">
      <c r="A57" t="s">
        <v>233</v>
      </c>
      <c r="B57">
        <f>[4]p64!B57</f>
        <v>2955701</v>
      </c>
      <c r="C57">
        <f>[4]p64!C57</f>
        <v>2942460</v>
      </c>
      <c r="D57">
        <f>[4]p64!D57</f>
        <v>2930849</v>
      </c>
      <c r="E57">
        <f>[4]p64!E57</f>
        <v>2951850</v>
      </c>
      <c r="F57">
        <f>[4]p64!F57</f>
        <v>2938826</v>
      </c>
      <c r="G57">
        <f>[4]p64!G57</f>
        <v>45606</v>
      </c>
      <c r="H57">
        <f>[4]p64!H57</f>
        <v>45606</v>
      </c>
      <c r="I57">
        <f>[4]p64!I57</f>
        <v>45606</v>
      </c>
      <c r="J57">
        <f>[4]p64!J57</f>
        <v>45606</v>
      </c>
      <c r="K57">
        <f>[4]p64!K57</f>
        <v>45606</v>
      </c>
      <c r="M57" s="42"/>
      <c r="N57" s="36"/>
      <c r="O57" s="36"/>
      <c r="P57" s="36"/>
      <c r="Q57" s="36"/>
      <c r="R57" s="36"/>
      <c r="S57" s="32"/>
      <c r="T57" s="44"/>
    </row>
    <row r="58" spans="1:20" x14ac:dyDescent="0.2">
      <c r="A58" t="s">
        <v>234</v>
      </c>
      <c r="B58">
        <f>[4]p64!B58</f>
        <v>7804872</v>
      </c>
      <c r="C58">
        <f>[4]p64!C58</f>
        <v>6172907</v>
      </c>
      <c r="D58">
        <f>[4]p64!D58</f>
        <v>6973446</v>
      </c>
      <c r="E58">
        <f>[4]p64!E58</f>
        <v>5882165</v>
      </c>
      <c r="F58">
        <f>[4]p64!F58</f>
        <v>5882165</v>
      </c>
      <c r="G58">
        <f>[4]p64!G58</f>
        <v>2514767</v>
      </c>
      <c r="H58">
        <f>[4]p64!H58</f>
        <v>1710040</v>
      </c>
      <c r="I58">
        <f>[4]p64!I58</f>
        <v>1609449</v>
      </c>
      <c r="J58">
        <f>[4]p64!J58</f>
        <v>2212991</v>
      </c>
      <c r="K58">
        <f>[4]p64!K58</f>
        <v>2414173</v>
      </c>
      <c r="M58" s="32"/>
      <c r="N58" s="43"/>
      <c r="O58" s="43"/>
      <c r="P58" s="43"/>
      <c r="Q58" s="43"/>
      <c r="R58" s="43"/>
      <c r="S58" s="43"/>
      <c r="T58" s="44"/>
    </row>
    <row r="59" spans="1:20" x14ac:dyDescent="0.2">
      <c r="A59" t="s">
        <v>235</v>
      </c>
      <c r="B59">
        <f>[4]p64!B59</f>
        <v>9225260</v>
      </c>
      <c r="C59">
        <f>[4]p64!C59</f>
        <v>9127352</v>
      </c>
      <c r="D59">
        <f>[4]p64!D59</f>
        <v>7743925</v>
      </c>
      <c r="E59">
        <f>[4]p64!E59</f>
        <v>8448763</v>
      </c>
      <c r="F59">
        <f>[4]p64!F59</f>
        <v>6952644</v>
      </c>
      <c r="G59">
        <f>[4]p64!G59</f>
        <v>2011813</v>
      </c>
      <c r="H59">
        <f>[4]p64!H59</f>
        <v>2414173</v>
      </c>
      <c r="I59">
        <f>[4]p64!I59</f>
        <v>2212991</v>
      </c>
      <c r="J59">
        <f>[4]p64!J59</f>
        <v>1609449</v>
      </c>
      <c r="K59">
        <f>[4]p64!K59</f>
        <v>1710040</v>
      </c>
      <c r="M59" s="32"/>
      <c r="N59" s="43"/>
      <c r="O59" s="43"/>
      <c r="P59" s="43"/>
      <c r="Q59" s="43"/>
      <c r="R59" s="43"/>
      <c r="S59" s="43"/>
      <c r="T59" s="44"/>
    </row>
    <row r="60" spans="1:20" x14ac:dyDescent="0.2">
      <c r="A60" t="s">
        <v>236</v>
      </c>
      <c r="B60">
        <f>[4]p64!B60</f>
        <v>17030132</v>
      </c>
      <c r="C60">
        <f>[4]p64!C60</f>
        <v>15300259</v>
      </c>
      <c r="D60">
        <f>[4]p64!D60</f>
        <v>14717371</v>
      </c>
      <c r="E60">
        <f>[4]p64!E60</f>
        <v>14330928</v>
      </c>
      <c r="F60">
        <f>[4]p64!F60</f>
        <v>12834809</v>
      </c>
      <c r="G60">
        <f>[4]p64!G60</f>
        <v>4526580</v>
      </c>
      <c r="H60">
        <f>[4]p64!H60</f>
        <v>4124213</v>
      </c>
      <c r="I60">
        <f>[4]p64!I60</f>
        <v>3822440</v>
      </c>
      <c r="J60">
        <f>[4]p64!J60</f>
        <v>3822440</v>
      </c>
      <c r="K60">
        <f>[4]p64!K60</f>
        <v>4124213</v>
      </c>
      <c r="M60" s="32"/>
      <c r="N60" s="32"/>
      <c r="O60" s="32"/>
      <c r="P60" s="32"/>
      <c r="Q60" s="32"/>
      <c r="R60" s="32"/>
      <c r="S60" s="32"/>
      <c r="T60" s="32"/>
    </row>
    <row r="61" spans="1:20" x14ac:dyDescent="0.2">
      <c r="A61" t="s">
        <v>237</v>
      </c>
      <c r="B61">
        <f>[4]p64!B61</f>
        <v>51090801.326732323</v>
      </c>
      <c r="C61">
        <f>[4]p64!C61</f>
        <v>50820263.771259189</v>
      </c>
      <c r="D61">
        <f>[4]p64!D61</f>
        <v>48080928.422559559</v>
      </c>
      <c r="E61">
        <f>[4]p64!E61</f>
        <v>44908823.275193438</v>
      </c>
      <c r="F61">
        <f>[4]p64!F61</f>
        <v>34624757.093250804</v>
      </c>
      <c r="G61">
        <f>[4]p64!G61</f>
        <v>0</v>
      </c>
      <c r="H61">
        <f>[4]p64!H61</f>
        <v>0</v>
      </c>
      <c r="I61">
        <f>[4]p64!I61</f>
        <v>0</v>
      </c>
      <c r="J61">
        <f>[4]p64!J61</f>
        <v>0</v>
      </c>
      <c r="K61">
        <f>[4]p64!K61</f>
        <v>0</v>
      </c>
      <c r="M61" s="32"/>
      <c r="N61" s="32"/>
      <c r="O61" s="32"/>
      <c r="P61" s="32"/>
      <c r="Q61" s="32"/>
      <c r="R61" s="32"/>
      <c r="S61" s="32"/>
      <c r="T61" s="32"/>
    </row>
    <row r="62" spans="1:20" x14ac:dyDescent="0.2">
      <c r="A62" t="s">
        <v>121</v>
      </c>
      <c r="B62">
        <f>[4]p64!B62</f>
        <v>8529708.2738095243</v>
      </c>
      <c r="C62">
        <f>[4]p64!C62</f>
        <v>6999999.7299498748</v>
      </c>
      <c r="D62">
        <f>[4]p64!D62</f>
        <v>8585597.0238095243</v>
      </c>
      <c r="E62">
        <f>[4]p64!E62</f>
        <v>8210534.1752819549</v>
      </c>
      <c r="F62">
        <f>[4]p64!F62</f>
        <v>6249999.9880952388</v>
      </c>
      <c r="G62">
        <f>[4]p64!G62</f>
        <v>0</v>
      </c>
      <c r="H62">
        <f>[4]p64!H62</f>
        <v>0</v>
      </c>
      <c r="I62">
        <f>[4]p64!I62</f>
        <v>0</v>
      </c>
      <c r="J62">
        <f>[4]p64!J62</f>
        <v>0</v>
      </c>
      <c r="K62">
        <f>[4]p64!K62</f>
        <v>0</v>
      </c>
      <c r="M62" s="32"/>
      <c r="N62" s="32"/>
      <c r="O62" s="32"/>
      <c r="P62" s="32"/>
      <c r="Q62" s="32"/>
      <c r="R62" s="32"/>
      <c r="S62" s="32"/>
      <c r="T62" s="32"/>
    </row>
    <row r="63" spans="1:20" x14ac:dyDescent="0.2">
      <c r="A63" t="s">
        <v>122</v>
      </c>
      <c r="B63">
        <f>[4]p64!B63</f>
        <v>227139</v>
      </c>
      <c r="C63">
        <f>[4]p64!C63</f>
        <v>540794</v>
      </c>
      <c r="D63">
        <f>[4]p64!D63</f>
        <v>1330741</v>
      </c>
      <c r="E63">
        <f>[4]p64!E63</f>
        <v>1312396</v>
      </c>
      <c r="F63">
        <f>[4]p64!F63</f>
        <v>649339</v>
      </c>
      <c r="G63">
        <f>[4]p64!G63</f>
        <v>-4028467</v>
      </c>
      <c r="H63">
        <f>[4]p64!H63</f>
        <v>-3556372</v>
      </c>
      <c r="I63">
        <f>[4]p64!I63</f>
        <v>-2820670</v>
      </c>
      <c r="J63">
        <f>[4]p64!J63</f>
        <v>-2666561</v>
      </c>
      <c r="K63">
        <f>[4]p64!K63</f>
        <v>-3278043</v>
      </c>
    </row>
    <row r="64" spans="1:20" x14ac:dyDescent="0.2">
      <c r="A64" t="s">
        <v>238</v>
      </c>
      <c r="B64">
        <f>[4]p64!B64</f>
        <v>23111953</v>
      </c>
      <c r="C64">
        <f>[4]p64!C64</f>
        <v>20818727</v>
      </c>
      <c r="D64">
        <f>[4]p64!D64</f>
        <v>19524109</v>
      </c>
      <c r="E64">
        <f>[4]p64!E64</f>
        <v>18762163</v>
      </c>
      <c r="F64">
        <f>[4]p64!F64</f>
        <v>13176958</v>
      </c>
      <c r="G64">
        <f>[4]p64!G64</f>
        <v>0</v>
      </c>
      <c r="H64">
        <f>[4]p64!H64</f>
        <v>0</v>
      </c>
      <c r="I64">
        <f>[4]p64!I64</f>
        <v>0</v>
      </c>
      <c r="J64">
        <f>[4]p64!J64</f>
        <v>0</v>
      </c>
      <c r="K64">
        <f>[4]p64!K64</f>
        <v>0</v>
      </c>
    </row>
    <row r="65" spans="1:13" x14ac:dyDescent="0.2">
      <c r="A65" t="s">
        <v>239</v>
      </c>
      <c r="B65">
        <f>[4]p64!B65</f>
        <v>1000000</v>
      </c>
      <c r="C65">
        <f>[4]p64!C65</f>
        <v>1000000</v>
      </c>
      <c r="D65">
        <f>[4]p64!D65</f>
        <v>1000000</v>
      </c>
      <c r="E65">
        <f>[4]p64!E65</f>
        <v>1000000</v>
      </c>
      <c r="F65">
        <f>[4]p64!F65</f>
        <v>1000000</v>
      </c>
      <c r="G65">
        <f>[4]p64!G65</f>
        <v>1000000</v>
      </c>
      <c r="H65">
        <f>[4]p64!H65</f>
        <v>1000000</v>
      </c>
      <c r="I65">
        <f>[4]p64!I65</f>
        <v>1000000</v>
      </c>
      <c r="J65">
        <f>[4]p64!J65</f>
        <v>1000000</v>
      </c>
      <c r="K65">
        <f>[4]p64!K65</f>
        <v>1000000</v>
      </c>
    </row>
    <row r="66" spans="1:13" x14ac:dyDescent="0.2">
      <c r="A66" t="s">
        <v>125</v>
      </c>
      <c r="B66">
        <f>[4]p64!B66</f>
        <v>18222001.0529228</v>
      </c>
      <c r="C66">
        <f>[4]p64!C66</f>
        <v>21460743.041309316</v>
      </c>
      <c r="D66">
        <f>[4]p64!D66</f>
        <v>17640481.398750037</v>
      </c>
      <c r="E66">
        <f>[4]p64!E66</f>
        <v>15623730.099911477</v>
      </c>
      <c r="F66">
        <f>[4]p64!F66</f>
        <v>13548460.105155565</v>
      </c>
      <c r="G66">
        <f>[4]p64!G66</f>
        <v>12701541</v>
      </c>
      <c r="H66">
        <f>[4]p64!H66</f>
        <v>13617955</v>
      </c>
      <c r="I66">
        <f>[4]p64!I66</f>
        <v>15046082</v>
      </c>
      <c r="J66">
        <f>[4]p64!J66</f>
        <v>15346249</v>
      </c>
      <c r="K66">
        <f>[4]p64!K66</f>
        <v>14158240</v>
      </c>
    </row>
    <row r="67" spans="1:13" x14ac:dyDescent="0.2">
      <c r="A67" t="s">
        <v>240</v>
      </c>
      <c r="B67">
        <f>[4]p64!B67</f>
        <v>51090801.326732323</v>
      </c>
      <c r="C67">
        <f>[4]p64!C67</f>
        <v>50820263.771259189</v>
      </c>
      <c r="D67">
        <f>[4]p64!D67</f>
        <v>48080928.422559559</v>
      </c>
      <c r="E67">
        <f>[4]p64!E67</f>
        <v>44908823.275193438</v>
      </c>
      <c r="F67">
        <f>[4]p64!F67</f>
        <v>34624757.093250804</v>
      </c>
      <c r="G67">
        <f>[4]p64!G67</f>
        <v>0</v>
      </c>
      <c r="H67">
        <f>[4]p64!H67</f>
        <v>0</v>
      </c>
      <c r="I67">
        <f>[4]p64!I67</f>
        <v>0</v>
      </c>
      <c r="J67">
        <f>[4]p64!J67</f>
        <v>0</v>
      </c>
      <c r="K67">
        <f>[4]p64!K67</f>
        <v>0</v>
      </c>
    </row>
    <row r="68" spans="1:13" x14ac:dyDescent="0.2">
      <c r="A68" t="s">
        <v>241</v>
      </c>
      <c r="B68">
        <f>[4]p64!B68</f>
        <v>2000000</v>
      </c>
      <c r="C68">
        <f>[4]p64!C68</f>
        <v>0</v>
      </c>
      <c r="D68">
        <f>[4]p64!D68</f>
        <v>10</v>
      </c>
      <c r="E68">
        <f>[4]p64!E68</f>
        <v>5000000</v>
      </c>
      <c r="F68">
        <f>[4]p64!F68</f>
        <v>1000000</v>
      </c>
      <c r="G68">
        <f>[4]p64!G68</f>
        <v>0</v>
      </c>
      <c r="H68">
        <f>[4]p64!H68</f>
        <v>0</v>
      </c>
      <c r="I68">
        <f>[4]p64!I68</f>
        <v>0</v>
      </c>
      <c r="J68">
        <f>[4]p64!J68</f>
        <v>0</v>
      </c>
      <c r="K68">
        <f>[4]p64!K68</f>
        <v>0</v>
      </c>
    </row>
    <row r="69" spans="1:13" x14ac:dyDescent="0.2">
      <c r="A69" t="s">
        <v>242</v>
      </c>
      <c r="B69">
        <f>[4]p64!B69</f>
        <v>40836669.597683012</v>
      </c>
      <c r="C69">
        <f>[4]p64!C69</f>
        <v>37754612.60580647</v>
      </c>
      <c r="D69">
        <f>[4]p64!D69</f>
        <v>39742316.251204938</v>
      </c>
      <c r="E69">
        <f>[4]p64!E69</f>
        <v>37801064.590548888</v>
      </c>
      <c r="F69">
        <f>[4]p64!F69</f>
        <v>32229530.968888566</v>
      </c>
      <c r="G69">
        <f>[4]p64!G69</f>
        <v>0</v>
      </c>
      <c r="H69">
        <f>[4]p64!H69</f>
        <v>0</v>
      </c>
      <c r="I69">
        <f>[4]p64!I69</f>
        <v>0</v>
      </c>
      <c r="J69">
        <f>[4]p64!J69</f>
        <v>0</v>
      </c>
      <c r="K69">
        <f>[4]p64!K69</f>
        <v>0</v>
      </c>
    </row>
    <row r="70" spans="1:13" x14ac:dyDescent="0.2">
      <c r="A70" t="s">
        <v>243</v>
      </c>
      <c r="B70">
        <f>[4]p64!B70</f>
        <v>440916.9932025075</v>
      </c>
      <c r="C70">
        <f>[4]p64!C70</f>
        <v>1049776.2135883421</v>
      </c>
      <c r="D70">
        <f>[4]p64!D70</f>
        <v>2583201.9410933256</v>
      </c>
      <c r="E70">
        <f>[4]p64!E70</f>
        <v>2547591.2984273732</v>
      </c>
      <c r="F70">
        <f>[4]p64!F70</f>
        <v>1260482.5994982235</v>
      </c>
      <c r="G70">
        <f>[4]p64!G70</f>
        <v>-42359</v>
      </c>
      <c r="H70">
        <f>[4]p64!H70</f>
        <v>-38998</v>
      </c>
      <c r="I70">
        <f>[4]p64!I70</f>
        <v>-36477</v>
      </c>
      <c r="J70">
        <f>[4]p64!J70</f>
        <v>-36477</v>
      </c>
      <c r="K70">
        <f>[4]p64!K70</f>
        <v>-38998</v>
      </c>
    </row>
    <row r="71" spans="1:13" x14ac:dyDescent="0.2">
      <c r="A71" t="s">
        <v>244</v>
      </c>
      <c r="B71">
        <f>[4]p64!B71</f>
        <v>0.96802779341683443</v>
      </c>
      <c r="C71">
        <f>[4]p64!C71</f>
        <v>0.98730006631858791</v>
      </c>
      <c r="D71">
        <f>[4]p64!D71</f>
        <v>0.97247524100954685</v>
      </c>
      <c r="E71">
        <f>[4]p64!E71</f>
        <v>0.98285261872587559</v>
      </c>
      <c r="F71">
        <f>[4]p64!F71</f>
        <v>1.0893442805291547</v>
      </c>
      <c r="G71">
        <f>[4]p64!G71</f>
        <v>0</v>
      </c>
      <c r="H71">
        <f>[4]p64!H71</f>
        <v>0</v>
      </c>
      <c r="I71">
        <f>[4]p64!I71</f>
        <v>0</v>
      </c>
      <c r="J71">
        <f>[4]p64!J71</f>
        <v>0</v>
      </c>
      <c r="K71">
        <f>[4]p64!K71</f>
        <v>0</v>
      </c>
    </row>
    <row r="72" spans="1:13" x14ac:dyDescent="0.2">
      <c r="A72" t="s">
        <v>245</v>
      </c>
      <c r="B72">
        <f>[4]p64!B72</f>
        <v>1.1262694294175526</v>
      </c>
      <c r="C72">
        <f>[4]p64!C72</f>
        <v>1.0075211594861315</v>
      </c>
      <c r="D72">
        <f>[4]p64!D72</f>
        <v>0.99806585900424272</v>
      </c>
      <c r="E72">
        <f>[4]p64!E72</f>
        <v>1.0691430170924496</v>
      </c>
      <c r="F72">
        <f>[4]p64!F72</f>
        <v>0.79900053499962354</v>
      </c>
      <c r="G72">
        <f>[4]p64!G72</f>
        <v>0</v>
      </c>
      <c r="H72">
        <f>[4]p64!H72</f>
        <v>0</v>
      </c>
      <c r="I72">
        <f>[4]p64!I72</f>
        <v>0</v>
      </c>
      <c r="J72">
        <f>[4]p64!J72</f>
        <v>0</v>
      </c>
      <c r="K72">
        <f>[4]p64!K72</f>
        <v>0</v>
      </c>
    </row>
    <row r="73" spans="1:13" x14ac:dyDescent="0.2">
      <c r="A73" t="s">
        <v>246</v>
      </c>
      <c r="B73">
        <f>[4]p64!B73</f>
        <v>1</v>
      </c>
      <c r="C73">
        <f>[4]p64!C73</f>
        <v>0</v>
      </c>
      <c r="D73">
        <f>[4]p64!D73</f>
        <v>0</v>
      </c>
      <c r="E73">
        <f>[4]p64!E73</f>
        <v>0</v>
      </c>
      <c r="F73">
        <f>[4]p64!F73</f>
        <v>0</v>
      </c>
      <c r="G73">
        <f>[4]p64!G73</f>
        <v>0</v>
      </c>
      <c r="H73">
        <f>[4]p64!H73</f>
        <v>0</v>
      </c>
      <c r="I73">
        <f>[4]p64!I73</f>
        <v>0</v>
      </c>
      <c r="J73">
        <f>[4]p64!J73</f>
        <v>0</v>
      </c>
      <c r="K73">
        <f>[4]p64!K73</f>
        <v>0</v>
      </c>
    </row>
    <row r="74" spans="1:13" x14ac:dyDescent="0.2">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
      <c r="A76" t="s">
        <v>437</v>
      </c>
      <c r="B76">
        <f>[4]p64!B76</f>
        <v>0</v>
      </c>
      <c r="C76">
        <f>[4]p64!C76</f>
        <v>0</v>
      </c>
      <c r="D76">
        <f>[4]p64!D76</f>
        <v>0</v>
      </c>
      <c r="E76">
        <f>[4]p64!E76</f>
        <v>0</v>
      </c>
      <c r="F76">
        <f>[4]p64!F76</f>
        <v>0</v>
      </c>
      <c r="G76">
        <f>[4]p64!G76</f>
        <v>0</v>
      </c>
      <c r="H76">
        <f>[4]p64!H76</f>
        <v>0</v>
      </c>
      <c r="I76">
        <f>[4]p64!I76</f>
        <v>0</v>
      </c>
      <c r="J76">
        <f>[4]p64!J76</f>
        <v>0</v>
      </c>
      <c r="K76">
        <f>[4]p64!K76</f>
        <v>0</v>
      </c>
    </row>
    <row r="77" spans="1:13" ht="13.5" thickBot="1" x14ac:dyDescent="0.25">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2">
      <c r="A78" t="s">
        <v>247</v>
      </c>
      <c r="B78">
        <f>[4]p64!B78</f>
        <v>1</v>
      </c>
    </row>
    <row r="79" spans="1:13" x14ac:dyDescent="0.2">
      <c r="A79" t="s">
        <v>248</v>
      </c>
      <c r="B79">
        <f>[4]p64!B79</f>
        <v>55000</v>
      </c>
    </row>
    <row r="80" spans="1:13" x14ac:dyDescent="0.2">
      <c r="A80" t="s">
        <v>249</v>
      </c>
      <c r="B80">
        <f>[4]p64!B80</f>
        <v>55000</v>
      </c>
    </row>
    <row r="81" spans="1:2" x14ac:dyDescent="0.2">
      <c r="A81" t="s">
        <v>250</v>
      </c>
      <c r="B81">
        <f>[4]p64!B81</f>
        <v>18.5</v>
      </c>
    </row>
    <row r="82" spans="1:2" x14ac:dyDescent="0.2">
      <c r="A82" t="s">
        <v>251</v>
      </c>
      <c r="B82">
        <f>[4]p64!B82</f>
        <v>55000</v>
      </c>
    </row>
    <row r="83" spans="1:2" x14ac:dyDescent="0.2">
      <c r="A83" t="s">
        <v>252</v>
      </c>
      <c r="B83">
        <f>[4]p64!B83</f>
        <v>1155000</v>
      </c>
    </row>
    <row r="84" spans="1:2" x14ac:dyDescent="0.2">
      <c r="A84" t="s">
        <v>253</v>
      </c>
      <c r="B84">
        <f>[4]p64!B84</f>
        <v>16.687951341641003</v>
      </c>
    </row>
    <row r="85" spans="1:2" x14ac:dyDescent="0.2">
      <c r="A85" t="s">
        <v>254</v>
      </c>
      <c r="B85">
        <f>[4]p64!B85</f>
        <v>65461</v>
      </c>
    </row>
    <row r="86" spans="1:2" x14ac:dyDescent="0.2">
      <c r="A86" t="s">
        <v>255</v>
      </c>
      <c r="B86">
        <f>[4]p64!B86</f>
        <v>23557</v>
      </c>
    </row>
    <row r="87" spans="1:2" x14ac:dyDescent="0.2">
      <c r="A87" t="s">
        <v>256</v>
      </c>
      <c r="B87">
        <f>[4]p64!B87</f>
        <v>21494</v>
      </c>
    </row>
    <row r="88" spans="1:2" x14ac:dyDescent="0.2">
      <c r="A88" t="s">
        <v>257</v>
      </c>
      <c r="B88">
        <f>[4]p64!B88</f>
        <v>39405</v>
      </c>
    </row>
    <row r="89" spans="1:2" x14ac:dyDescent="0.2">
      <c r="A89" t="s">
        <v>258</v>
      </c>
      <c r="B89">
        <f>[4]p64!B89</f>
        <v>47032</v>
      </c>
    </row>
    <row r="90" spans="1:2" x14ac:dyDescent="0.2">
      <c r="A90" t="s">
        <v>259</v>
      </c>
      <c r="B90">
        <f>[4]p64!B90</f>
        <v>178245</v>
      </c>
    </row>
    <row r="91" spans="1:2" x14ac:dyDescent="0.2">
      <c r="A91" t="s">
        <v>260</v>
      </c>
      <c r="B91">
        <f>[4]p64!B91</f>
        <v>65461</v>
      </c>
    </row>
    <row r="92" spans="1:2" x14ac:dyDescent="0.2">
      <c r="A92" t="s">
        <v>261</v>
      </c>
      <c r="B92">
        <f>[4]p64!B92</f>
        <v>23557</v>
      </c>
    </row>
    <row r="93" spans="1:2" x14ac:dyDescent="0.2">
      <c r="A93" t="s">
        <v>262</v>
      </c>
      <c r="B93">
        <f>[4]p64!B93</f>
        <v>21494</v>
      </c>
    </row>
    <row r="94" spans="1:2" x14ac:dyDescent="0.2">
      <c r="A94" t="s">
        <v>263</v>
      </c>
      <c r="B94">
        <f>[4]p64!B94</f>
        <v>39405</v>
      </c>
    </row>
    <row r="95" spans="1:2" x14ac:dyDescent="0.2">
      <c r="A95" t="s">
        <v>264</v>
      </c>
      <c r="B95">
        <f>[4]p64!B95</f>
        <v>47032</v>
      </c>
    </row>
    <row r="96" spans="1:2" x14ac:dyDescent="0.2">
      <c r="A96" t="s">
        <v>265</v>
      </c>
      <c r="B96">
        <f>[4]p64!B96</f>
        <v>178245</v>
      </c>
    </row>
    <row r="97" spans="1:2" x14ac:dyDescent="0.2">
      <c r="A97" t="s">
        <v>266</v>
      </c>
      <c r="B97">
        <f>[4]p64!B97</f>
        <v>0</v>
      </c>
    </row>
    <row r="98" spans="1:2" x14ac:dyDescent="0.2">
      <c r="A98" t="s">
        <v>267</v>
      </c>
      <c r="B98">
        <f>[4]p64!B98</f>
        <v>0</v>
      </c>
    </row>
    <row r="99" spans="1:2" x14ac:dyDescent="0.2">
      <c r="A99" t="s">
        <v>268</v>
      </c>
      <c r="B99">
        <f>[4]p64!B99</f>
        <v>0</v>
      </c>
    </row>
    <row r="100" spans="1:2" x14ac:dyDescent="0.2">
      <c r="A100" t="s">
        <v>269</v>
      </c>
      <c r="B100">
        <f>[4]p64!B100</f>
        <v>0</v>
      </c>
    </row>
    <row r="101" spans="1:2" x14ac:dyDescent="0.2">
      <c r="A101" t="s">
        <v>270</v>
      </c>
      <c r="B101">
        <f>[4]p64!B101</f>
        <v>0</v>
      </c>
    </row>
    <row r="102" spans="1:2" x14ac:dyDescent="0.2">
      <c r="A102" t="s">
        <v>271</v>
      </c>
      <c r="B102">
        <f>[4]p64!B102</f>
        <v>0</v>
      </c>
    </row>
    <row r="103" spans="1:2" x14ac:dyDescent="0.2">
      <c r="A103" t="s">
        <v>272</v>
      </c>
      <c r="B103">
        <f>[4]p64!B103</f>
        <v>245478750.00000003</v>
      </c>
    </row>
    <row r="104" spans="1:2" x14ac:dyDescent="0.2">
      <c r="A104" t="s">
        <v>273</v>
      </c>
      <c r="B104">
        <f>[4]p64!B104</f>
        <v>8504077.0000000019</v>
      </c>
    </row>
    <row r="105" spans="1:2" x14ac:dyDescent="0.2">
      <c r="A105" t="s">
        <v>274</v>
      </c>
      <c r="B105">
        <f>[4]p64!B105</f>
        <v>6770610</v>
      </c>
    </row>
    <row r="106" spans="1:2" x14ac:dyDescent="0.2">
      <c r="A106" t="s">
        <v>275</v>
      </c>
      <c r="B106">
        <f>[4]p64!B106</f>
        <v>1221555</v>
      </c>
    </row>
    <row r="107" spans="1:2" x14ac:dyDescent="0.2">
      <c r="A107" t="s">
        <v>276</v>
      </c>
      <c r="B107">
        <f>[4]p64!B107</f>
        <v>2210504</v>
      </c>
    </row>
    <row r="108" spans="1:2" x14ac:dyDescent="0.2">
      <c r="A108" t="s">
        <v>277</v>
      </c>
      <c r="B108">
        <f>[4]p64!B108</f>
        <v>6238575</v>
      </c>
    </row>
    <row r="109" spans="1:2" x14ac:dyDescent="0.2">
      <c r="A109" t="s">
        <v>278</v>
      </c>
      <c r="B109">
        <f>[4]p64!B109</f>
        <v>1614.437429788398</v>
      </c>
    </row>
    <row r="110" spans="1:2" x14ac:dyDescent="0.2">
      <c r="A110" t="s">
        <v>279</v>
      </c>
      <c r="B110">
        <f>[4]p64!B110</f>
        <v>250.02213267260277</v>
      </c>
    </row>
    <row r="111" spans="1:2" x14ac:dyDescent="0.2">
      <c r="A111" t="s">
        <v>280</v>
      </c>
      <c r="B111">
        <f>[4]p64!B111</f>
        <v>111.76874513919678</v>
      </c>
    </row>
    <row r="112" spans="1:2" x14ac:dyDescent="0.2">
      <c r="A112" t="s">
        <v>281</v>
      </c>
      <c r="B112">
        <f>[4]p64!B112</f>
        <v>11.738285220489832</v>
      </c>
    </row>
    <row r="113" spans="1:2" x14ac:dyDescent="0.2">
      <c r="A113" t="s">
        <v>282</v>
      </c>
      <c r="B113">
        <f>[4]p64!B113</f>
        <v>13.939213699331674</v>
      </c>
    </row>
    <row r="114" spans="1:2" x14ac:dyDescent="0.2">
      <c r="A114" t="s">
        <v>283</v>
      </c>
      <c r="B114">
        <f>[4]p64!B114</f>
        <v>18.341070657015361</v>
      </c>
    </row>
    <row r="115" spans="1:2" x14ac:dyDescent="0.2">
      <c r="A115" t="s">
        <v>284</v>
      </c>
      <c r="B115">
        <f>[4]p64!B115</f>
        <v>13999986</v>
      </c>
    </row>
    <row r="116" spans="1:2" x14ac:dyDescent="0.2">
      <c r="A116" t="s">
        <v>285</v>
      </c>
      <c r="B116">
        <f>[4]p64!B116</f>
        <v>0</v>
      </c>
    </row>
    <row r="117" spans="1:2" x14ac:dyDescent="0.2">
      <c r="A117" t="s">
        <v>286</v>
      </c>
      <c r="B117">
        <f>[4]p64!B117</f>
        <v>599999.4</v>
      </c>
    </row>
    <row r="118" spans="1:2" x14ac:dyDescent="0.2">
      <c r="A118" t="s">
        <v>287</v>
      </c>
      <c r="B118">
        <f>[4]p64!B118</f>
        <v>150000</v>
      </c>
    </row>
    <row r="119" spans="1:2" x14ac:dyDescent="0.2">
      <c r="A119" t="s">
        <v>288</v>
      </c>
      <c r="B119">
        <f>[4]p64!B119</f>
        <v>249999.72</v>
      </c>
    </row>
    <row r="120" spans="1:2" x14ac:dyDescent="0.2">
      <c r="A120" t="s">
        <v>289</v>
      </c>
      <c r="B120">
        <f>[4]p64!B120</f>
        <v>1200000</v>
      </c>
    </row>
    <row r="121" spans="1:2" x14ac:dyDescent="0.2">
      <c r="A121" t="s">
        <v>290</v>
      </c>
      <c r="B121">
        <f>[4]p64!B121</f>
        <v>22093087.5</v>
      </c>
    </row>
    <row r="122" spans="1:2" x14ac:dyDescent="0.2">
      <c r="A122" t="s">
        <v>291</v>
      </c>
      <c r="B122">
        <f>[4]p64!B122</f>
        <v>586781.31299999997</v>
      </c>
    </row>
    <row r="123" spans="1:2" x14ac:dyDescent="0.2">
      <c r="A123" t="s">
        <v>292</v>
      </c>
      <c r="B123">
        <f>[4]p64!B123</f>
        <v>0</v>
      </c>
    </row>
    <row r="124" spans="1:2" x14ac:dyDescent="0.2">
      <c r="A124" t="s">
        <v>293</v>
      </c>
      <c r="B124">
        <f>[4]p64!B124</f>
        <v>140478.82500000001</v>
      </c>
    </row>
    <row r="125" spans="1:2" x14ac:dyDescent="0.2">
      <c r="A125" t="s">
        <v>294</v>
      </c>
      <c r="B125">
        <f>[4]p64!B125</f>
        <v>254207.96000000002</v>
      </c>
    </row>
    <row r="126" spans="1:2" x14ac:dyDescent="0.2">
      <c r="A126" t="s">
        <v>295</v>
      </c>
      <c r="B126">
        <f>[4]p64!B126</f>
        <v>358718.0625</v>
      </c>
    </row>
    <row r="127" spans="1:2" x14ac:dyDescent="0.2">
      <c r="A127" t="s">
        <v>296</v>
      </c>
      <c r="B127">
        <f>[4]p64!B127</f>
        <v>67816</v>
      </c>
    </row>
    <row r="128" spans="1:2" x14ac:dyDescent="0.2">
      <c r="A128" t="s">
        <v>297</v>
      </c>
      <c r="B128">
        <f>[4]p64!B128</f>
        <v>13444</v>
      </c>
    </row>
    <row r="129" spans="1:2" x14ac:dyDescent="0.2">
      <c r="A129" t="s">
        <v>298</v>
      </c>
      <c r="B129">
        <f>[4]p64!B129</f>
        <v>13662</v>
      </c>
    </row>
    <row r="130" spans="1:2" x14ac:dyDescent="0.2">
      <c r="A130" t="s">
        <v>299</v>
      </c>
      <c r="B130">
        <f>[4]p64!B130</f>
        <v>52715</v>
      </c>
    </row>
    <row r="131" spans="1:2" x14ac:dyDescent="0.2">
      <c r="A131" t="s">
        <v>300</v>
      </c>
      <c r="B131">
        <f>[4]p64!B131</f>
        <v>56400</v>
      </c>
    </row>
    <row r="132" spans="1:2" x14ac:dyDescent="0.2">
      <c r="A132" t="s">
        <v>301</v>
      </c>
      <c r="B132">
        <f>[4]p64!B132</f>
        <v>245455</v>
      </c>
    </row>
    <row r="133" spans="1:2" x14ac:dyDescent="0.2">
      <c r="A133" t="s">
        <v>302</v>
      </c>
      <c r="B133">
        <f>[4]p64!B133</f>
        <v>67816</v>
      </c>
    </row>
    <row r="134" spans="1:2" x14ac:dyDescent="0.2">
      <c r="A134" t="s">
        <v>303</v>
      </c>
      <c r="B134">
        <f>[4]p64!B134</f>
        <v>11421</v>
      </c>
    </row>
    <row r="135" spans="1:2" x14ac:dyDescent="0.2">
      <c r="A135" t="s">
        <v>304</v>
      </c>
      <c r="B135">
        <f>[4]p64!B135</f>
        <v>13662</v>
      </c>
    </row>
    <row r="136" spans="1:2" x14ac:dyDescent="0.2">
      <c r="A136" t="s">
        <v>305</v>
      </c>
      <c r="B136">
        <f>[4]p64!B136</f>
        <v>52715</v>
      </c>
    </row>
    <row r="137" spans="1:2" x14ac:dyDescent="0.2">
      <c r="A137" t="s">
        <v>306</v>
      </c>
      <c r="B137">
        <f>[4]p64!B137</f>
        <v>56400</v>
      </c>
    </row>
    <row r="138" spans="1:2" x14ac:dyDescent="0.2">
      <c r="A138" t="s">
        <v>307</v>
      </c>
      <c r="B138">
        <f>[4]p64!B138</f>
        <v>245455</v>
      </c>
    </row>
    <row r="139" spans="1:2" x14ac:dyDescent="0.2">
      <c r="A139" t="s">
        <v>308</v>
      </c>
      <c r="B139">
        <f>[4]p64!B139</f>
        <v>0</v>
      </c>
    </row>
    <row r="140" spans="1:2" x14ac:dyDescent="0.2">
      <c r="A140" t="s">
        <v>309</v>
      </c>
      <c r="B140">
        <f>[4]p64!B140</f>
        <v>2023</v>
      </c>
    </row>
    <row r="141" spans="1:2" x14ac:dyDescent="0.2">
      <c r="A141" t="s">
        <v>310</v>
      </c>
      <c r="B141">
        <f>[4]p64!B141</f>
        <v>0</v>
      </c>
    </row>
    <row r="142" spans="1:2" x14ac:dyDescent="0.2">
      <c r="A142" t="s">
        <v>311</v>
      </c>
      <c r="B142">
        <f>[4]p64!B142</f>
        <v>0</v>
      </c>
    </row>
    <row r="143" spans="1:2" x14ac:dyDescent="0.2">
      <c r="A143" t="s">
        <v>312</v>
      </c>
      <c r="B143">
        <f>[4]p64!B143</f>
        <v>0</v>
      </c>
    </row>
    <row r="144" spans="1:2" x14ac:dyDescent="0.2">
      <c r="A144" t="s">
        <v>313</v>
      </c>
      <c r="B144">
        <f>[4]p64!B144</f>
        <v>0</v>
      </c>
    </row>
    <row r="145" spans="1:2" x14ac:dyDescent="0.2">
      <c r="A145" t="s">
        <v>314</v>
      </c>
      <c r="B145">
        <f>[4]p64!B145</f>
        <v>406895999.99999994</v>
      </c>
    </row>
    <row r="146" spans="1:2" x14ac:dyDescent="0.2">
      <c r="A146" t="s">
        <v>315</v>
      </c>
      <c r="B146">
        <f>[4]p64!B146</f>
        <v>5265081</v>
      </c>
    </row>
    <row r="147" spans="1:2" x14ac:dyDescent="0.2">
      <c r="A147" t="s">
        <v>316</v>
      </c>
      <c r="B147">
        <f>[4]p64!B147</f>
        <v>6298182</v>
      </c>
    </row>
    <row r="148" spans="1:2" x14ac:dyDescent="0.2">
      <c r="A148" t="s">
        <v>317</v>
      </c>
      <c r="B148">
        <f>[4]p64!B148</f>
        <v>2055885</v>
      </c>
    </row>
    <row r="149" spans="1:2" x14ac:dyDescent="0.2">
      <c r="A149" t="s">
        <v>318</v>
      </c>
      <c r="B149">
        <f>[4]p64!B149</f>
        <v>3101999.9999999995</v>
      </c>
    </row>
    <row r="150" spans="1:2" x14ac:dyDescent="0.2">
      <c r="A150" t="s">
        <v>319</v>
      </c>
      <c r="B150">
        <f>[4]p64!B150</f>
        <v>11045475</v>
      </c>
    </row>
    <row r="151" spans="1:2" x14ac:dyDescent="0.2">
      <c r="A151" t="s">
        <v>320</v>
      </c>
      <c r="B151">
        <f>[4]p64!B151</f>
        <v>2494.3401548308689</v>
      </c>
    </row>
    <row r="152" spans="1:2" x14ac:dyDescent="0.2">
      <c r="A152" t="s">
        <v>321</v>
      </c>
      <c r="B152">
        <f>[4]p64!B152</f>
        <v>353.89637410733485</v>
      </c>
    </row>
    <row r="153" spans="1:2" x14ac:dyDescent="0.2">
      <c r="A153" t="s">
        <v>322</v>
      </c>
      <c r="B153">
        <f>[4]p64!B153</f>
        <v>172.68508764213706</v>
      </c>
    </row>
    <row r="154" spans="1:2" x14ac:dyDescent="0.2">
      <c r="A154" t="s">
        <v>323</v>
      </c>
      <c r="B154">
        <f>[4]p64!B154</f>
        <v>17.350612077931384</v>
      </c>
    </row>
    <row r="155" spans="1:2" x14ac:dyDescent="0.2">
      <c r="A155" t="s">
        <v>324</v>
      </c>
      <c r="B155">
        <f>[4]p64!B155</f>
        <v>20.60385184254352</v>
      </c>
    </row>
    <row r="156" spans="1:2" x14ac:dyDescent="0.2">
      <c r="A156" t="s">
        <v>325</v>
      </c>
      <c r="B156">
        <f>[4]p64!B156</f>
        <v>26.810331371767791</v>
      </c>
    </row>
    <row r="157" spans="1:2" x14ac:dyDescent="0.2">
      <c r="A157" t="s">
        <v>326</v>
      </c>
      <c r="B157">
        <f>[4]p64!B157</f>
        <v>16999983</v>
      </c>
    </row>
    <row r="158" spans="1:2" x14ac:dyDescent="0.2">
      <c r="A158" t="s">
        <v>327</v>
      </c>
      <c r="B158">
        <f>[4]p64!B158</f>
        <v>0</v>
      </c>
    </row>
    <row r="159" spans="1:2" x14ac:dyDescent="0.2">
      <c r="A159" t="s">
        <v>328</v>
      </c>
      <c r="B159">
        <f>[4]p64!B159</f>
        <v>0</v>
      </c>
    </row>
    <row r="160" spans="1:2" x14ac:dyDescent="0.2">
      <c r="A160" t="s">
        <v>329</v>
      </c>
      <c r="B160">
        <f>[4]p64!B160</f>
        <v>200000</v>
      </c>
    </row>
    <row r="161" spans="1:2" x14ac:dyDescent="0.2">
      <c r="A161" t="s">
        <v>330</v>
      </c>
      <c r="B161">
        <f>[4]p64!B161</f>
        <v>0</v>
      </c>
    </row>
    <row r="162" spans="1:2" x14ac:dyDescent="0.2">
      <c r="A162" t="s">
        <v>331</v>
      </c>
      <c r="B162">
        <f>[4]p64!B162</f>
        <v>1600000</v>
      </c>
    </row>
    <row r="163" spans="1:2" x14ac:dyDescent="0.2">
      <c r="A163" t="s">
        <v>332</v>
      </c>
      <c r="B163">
        <f>[4]p64!B163</f>
        <v>36620639.999999993</v>
      </c>
    </row>
    <row r="164" spans="1:2" x14ac:dyDescent="0.2">
      <c r="A164" t="s">
        <v>333</v>
      </c>
      <c r="B164">
        <f>[4]p64!B164</f>
        <v>0</v>
      </c>
    </row>
    <row r="165" spans="1:2" x14ac:dyDescent="0.2">
      <c r="A165" t="s">
        <v>334</v>
      </c>
      <c r="B165">
        <f>[4]p64!B165</f>
        <v>579432.74400000006</v>
      </c>
    </row>
    <row r="166" spans="1:2" x14ac:dyDescent="0.2">
      <c r="A166" t="s">
        <v>335</v>
      </c>
      <c r="B166">
        <f>[4]p64!B166</f>
        <v>236426.77499999999</v>
      </c>
    </row>
    <row r="167" spans="1:2" x14ac:dyDescent="0.2">
      <c r="A167" t="s">
        <v>336</v>
      </c>
      <c r="B167">
        <f>[4]p64!B167</f>
        <v>356729.99999999994</v>
      </c>
    </row>
    <row r="168" spans="1:2" x14ac:dyDescent="0.2">
      <c r="A168" t="s">
        <v>337</v>
      </c>
      <c r="B168">
        <f>[4]p64!B168</f>
        <v>0</v>
      </c>
    </row>
    <row r="169" spans="1:2" x14ac:dyDescent="0.2">
      <c r="A169" t="s">
        <v>338</v>
      </c>
      <c r="B169">
        <f>[4]p64!B169</f>
        <v>3</v>
      </c>
    </row>
    <row r="170" spans="1:2" x14ac:dyDescent="0.2">
      <c r="A170" t="s">
        <v>339</v>
      </c>
      <c r="B170">
        <f>[4]p64!B170</f>
        <v>6</v>
      </c>
    </row>
    <row r="171" spans="1:2" x14ac:dyDescent="0.2">
      <c r="A171" t="s">
        <v>340</v>
      </c>
      <c r="B171">
        <f>[4]p64!B171</f>
        <v>410041</v>
      </c>
    </row>
    <row r="172" spans="1:2" x14ac:dyDescent="0.2">
      <c r="A172" t="s">
        <v>341</v>
      </c>
      <c r="B172">
        <f>[4]p64!B172</f>
        <v>10182382.800000001</v>
      </c>
    </row>
    <row r="173" spans="1:2" x14ac:dyDescent="0.2">
      <c r="A173" t="s">
        <v>342</v>
      </c>
      <c r="B173">
        <f>[4]p64!B173</f>
        <v>32657620.650000006</v>
      </c>
    </row>
    <row r="174" spans="1:2" x14ac:dyDescent="0.2">
      <c r="A174" t="s">
        <v>343</v>
      </c>
      <c r="B174">
        <f>[4]p64!B174</f>
        <v>428839</v>
      </c>
    </row>
    <row r="175" spans="1:2" x14ac:dyDescent="0.2">
      <c r="A175" t="s">
        <v>344</v>
      </c>
      <c r="B175">
        <f>[4]p64!B175</f>
        <v>10182382.800000001</v>
      </c>
    </row>
    <row r="176" spans="1:2" x14ac:dyDescent="0.2">
      <c r="A176" t="s">
        <v>345</v>
      </c>
      <c r="B176">
        <f>[4]p64!B176</f>
        <v>34032012.450000003</v>
      </c>
    </row>
    <row r="177" spans="1:2" x14ac:dyDescent="0.2">
      <c r="A177" t="s">
        <v>346</v>
      </c>
      <c r="B177">
        <f>[4]p64!B177</f>
        <v>487805</v>
      </c>
    </row>
    <row r="178" spans="1:2" x14ac:dyDescent="0.2">
      <c r="A178" t="s">
        <v>347</v>
      </c>
      <c r="B178">
        <f>[4]p64!B178</f>
        <v>11235320.591269841</v>
      </c>
    </row>
    <row r="179" spans="1:2" x14ac:dyDescent="0.2">
      <c r="A179" t="s">
        <v>348</v>
      </c>
      <c r="B179">
        <f>[4]p64!B179</f>
        <v>37558275.150000006</v>
      </c>
    </row>
    <row r="180" spans="1:2" x14ac:dyDescent="0.2">
      <c r="A180" t="s">
        <v>349</v>
      </c>
      <c r="B180">
        <f>[4]p64!B180</f>
        <v>405506</v>
      </c>
    </row>
    <row r="181" spans="1:2" x14ac:dyDescent="0.2">
      <c r="A181" t="s">
        <v>350</v>
      </c>
      <c r="B181">
        <f>[4]p64!B181</f>
        <v>2024662</v>
      </c>
    </row>
    <row r="182" spans="1:2" x14ac:dyDescent="0.2">
      <c r="A182" t="s">
        <v>351</v>
      </c>
      <c r="B182">
        <f>[4]p64!B182</f>
        <v>8234754</v>
      </c>
    </row>
    <row r="183" spans="1:2" x14ac:dyDescent="0.2">
      <c r="A183" t="s">
        <v>352</v>
      </c>
      <c r="B183">
        <f>[4]p64!B183</f>
        <v>405506</v>
      </c>
    </row>
    <row r="184" spans="1:2" x14ac:dyDescent="0.2">
      <c r="A184" t="s">
        <v>353</v>
      </c>
      <c r="B184">
        <f>[4]p64!B184</f>
        <v>2024662</v>
      </c>
    </row>
    <row r="185" spans="1:2" x14ac:dyDescent="0.2">
      <c r="A185" t="s">
        <v>354</v>
      </c>
      <c r="B185">
        <f>[4]p64!B185</f>
        <v>8234754</v>
      </c>
    </row>
    <row r="186" spans="1:2" x14ac:dyDescent="0.2">
      <c r="A186" t="s">
        <v>355</v>
      </c>
      <c r="B186">
        <f>[4]p64!B186</f>
        <v>461263</v>
      </c>
    </row>
    <row r="187" spans="1:2" x14ac:dyDescent="0.2">
      <c r="A187" t="s">
        <v>356</v>
      </c>
      <c r="B187">
        <f>[4]p64!B187</f>
        <v>2136176</v>
      </c>
    </row>
    <row r="188" spans="1:2" x14ac:dyDescent="0.2">
      <c r="A188" t="s">
        <v>357</v>
      </c>
      <c r="B188">
        <f>[4]p64!B188</f>
        <v>9311451</v>
      </c>
    </row>
    <row r="189" spans="1:2" x14ac:dyDescent="0.2">
      <c r="A189" t="s">
        <v>358</v>
      </c>
      <c r="B189">
        <f>[4]p64!B189</f>
        <v>0</v>
      </c>
    </row>
    <row r="190" spans="1:2" x14ac:dyDescent="0.2">
      <c r="A190" t="s">
        <v>359</v>
      </c>
      <c r="B190">
        <f>[4]p64!B190</f>
        <v>0</v>
      </c>
    </row>
    <row r="191" spans="1:2" x14ac:dyDescent="0.2">
      <c r="A191" t="s">
        <v>360</v>
      </c>
      <c r="B191">
        <f>[4]p64!B191</f>
        <v>0</v>
      </c>
    </row>
    <row r="192" spans="1:2" x14ac:dyDescent="0.2">
      <c r="A192" t="s">
        <v>361</v>
      </c>
      <c r="B192">
        <f>[4]p64!B192</f>
        <v>57729</v>
      </c>
    </row>
    <row r="193" spans="1:2" x14ac:dyDescent="0.2">
      <c r="A193" t="s">
        <v>362</v>
      </c>
      <c r="B193">
        <f>[4]p64!B193</f>
        <v>6031374.2999999998</v>
      </c>
    </row>
    <row r="194" spans="1:2" x14ac:dyDescent="0.2">
      <c r="A194" t="s">
        <v>363</v>
      </c>
      <c r="B194">
        <f>[4]p64!B194</f>
        <v>104.47736555612734</v>
      </c>
    </row>
    <row r="195" spans="1:2" x14ac:dyDescent="0.2">
      <c r="A195" t="s">
        <v>364</v>
      </c>
      <c r="B195">
        <f>[4]p64!B195</f>
        <v>0</v>
      </c>
    </row>
    <row r="196" spans="1:2" x14ac:dyDescent="0.2">
      <c r="A196" t="s">
        <v>365</v>
      </c>
      <c r="B196">
        <f>[4]p64!B196</f>
        <v>0</v>
      </c>
    </row>
    <row r="197" spans="1:2" x14ac:dyDescent="0.2">
      <c r="A197" t="s">
        <v>366</v>
      </c>
      <c r="B197">
        <f>[4]p64!B197</f>
        <v>0</v>
      </c>
    </row>
    <row r="198" spans="1:2" x14ac:dyDescent="0.2">
      <c r="A198" t="s">
        <v>367</v>
      </c>
      <c r="B198">
        <f>[4]p64!B198</f>
        <v>0</v>
      </c>
    </row>
    <row r="199" spans="1:2" x14ac:dyDescent="0.2">
      <c r="A199" t="s">
        <v>368</v>
      </c>
      <c r="B199">
        <f>[4]p64!B199</f>
        <v>0</v>
      </c>
    </row>
    <row r="200" spans="1:2" x14ac:dyDescent="0.2">
      <c r="A200" t="s">
        <v>369</v>
      </c>
      <c r="B200">
        <f>[4]p64!B200</f>
        <v>0</v>
      </c>
    </row>
    <row r="201" spans="1:2" x14ac:dyDescent="0.2">
      <c r="A201" t="s">
        <v>370</v>
      </c>
      <c r="B201">
        <f>[4]p64!B201</f>
        <v>0</v>
      </c>
    </row>
    <row r="202" spans="1:2" x14ac:dyDescent="0.2">
      <c r="A202" t="s">
        <v>371</v>
      </c>
      <c r="B202">
        <f>[4]p64!B202</f>
        <v>0</v>
      </c>
    </row>
    <row r="203" spans="1:2" x14ac:dyDescent="0.2">
      <c r="A203" t="s">
        <v>372</v>
      </c>
      <c r="B203">
        <f>[4]p64!B203</f>
        <v>0</v>
      </c>
    </row>
    <row r="204" spans="1:2" x14ac:dyDescent="0.2">
      <c r="A204" t="s">
        <v>373</v>
      </c>
      <c r="B204">
        <f>[4]p64!B204</f>
        <v>44949</v>
      </c>
    </row>
    <row r="205" spans="1:2" x14ac:dyDescent="0.2">
      <c r="A205" t="s">
        <v>374</v>
      </c>
      <c r="B205">
        <f>[4]p64!B205</f>
        <v>1272069</v>
      </c>
    </row>
    <row r="206" spans="1:2" x14ac:dyDescent="0.2">
      <c r="A206" t="s">
        <v>375</v>
      </c>
      <c r="B206">
        <f>[4]p64!B206</f>
        <v>28.300281623453166</v>
      </c>
    </row>
    <row r="207" spans="1:2" x14ac:dyDescent="0.2">
      <c r="A207" t="s">
        <v>376</v>
      </c>
      <c r="B207">
        <f>[4]p64!B207</f>
        <v>155563</v>
      </c>
    </row>
    <row r="208" spans="1:2" x14ac:dyDescent="0.2">
      <c r="A208" t="s">
        <v>377</v>
      </c>
      <c r="B208">
        <f>[4]p64!B208</f>
        <v>290385</v>
      </c>
    </row>
    <row r="209" spans="1:2" x14ac:dyDescent="0.2">
      <c r="A209" t="s">
        <v>378</v>
      </c>
      <c r="B209">
        <f>[4]p64!B209</f>
        <v>0</v>
      </c>
    </row>
    <row r="210" spans="1:2" x14ac:dyDescent="0.2">
      <c r="A210" t="s">
        <v>379</v>
      </c>
      <c r="B210">
        <f>[4]p64!B210</f>
        <v>0</v>
      </c>
    </row>
    <row r="211" spans="1:2" x14ac:dyDescent="0.2">
      <c r="A211" t="s">
        <v>380</v>
      </c>
      <c r="B211">
        <f>[4]p64!B211</f>
        <v>762296.7</v>
      </c>
    </row>
    <row r="212" spans="1:2" x14ac:dyDescent="0.2">
      <c r="A212" t="s">
        <v>381</v>
      </c>
      <c r="B212">
        <f>[4]p64!B212</f>
        <v>985234</v>
      </c>
    </row>
    <row r="213" spans="1:2" x14ac:dyDescent="0.2">
      <c r="A213" t="s">
        <v>382</v>
      </c>
      <c r="B213">
        <f>[4]p64!B213</f>
        <v>40836669.597683012</v>
      </c>
    </row>
    <row r="214" spans="1:2" x14ac:dyDescent="0.2">
      <c r="A214" t="s">
        <v>137</v>
      </c>
      <c r="B214">
        <f>[4]p64!B214</f>
        <v>109620</v>
      </c>
    </row>
    <row r="215" spans="1:2" x14ac:dyDescent="0.2">
      <c r="A215" t="s">
        <v>383</v>
      </c>
      <c r="B215">
        <f>[4]p64!B215</f>
        <v>0</v>
      </c>
    </row>
    <row r="216" spans="1:2" x14ac:dyDescent="0.2">
      <c r="A216" t="s">
        <v>384</v>
      </c>
      <c r="B216">
        <f>[4]p64!B216</f>
        <v>40946289.597683012</v>
      </c>
    </row>
    <row r="217" spans="1:2" x14ac:dyDescent="0.2">
      <c r="A217" t="s">
        <v>385</v>
      </c>
      <c r="B217">
        <f>[4]p64!B217</f>
        <v>18624083</v>
      </c>
    </row>
    <row r="218" spans="1:2" x14ac:dyDescent="0.2">
      <c r="A218" t="s">
        <v>386</v>
      </c>
      <c r="B218">
        <f>[4]p64!B218</f>
        <v>1208244.7</v>
      </c>
    </row>
    <row r="219" spans="1:2" x14ac:dyDescent="0.2">
      <c r="A219" t="s">
        <v>387</v>
      </c>
      <c r="B219">
        <f>[4]p64!B219</f>
        <v>4111719</v>
      </c>
    </row>
    <row r="220" spans="1:2" x14ac:dyDescent="0.2">
      <c r="A220" t="s">
        <v>388</v>
      </c>
      <c r="B220">
        <f>[4]p64!B220</f>
        <v>202678</v>
      </c>
    </row>
    <row r="221" spans="1:2" x14ac:dyDescent="0.2">
      <c r="A221" t="s">
        <v>145</v>
      </c>
      <c r="B221">
        <f>[4]p64!B221</f>
        <v>8100000</v>
      </c>
    </row>
    <row r="222" spans="1:2" x14ac:dyDescent="0.2">
      <c r="A222" t="s">
        <v>146</v>
      </c>
      <c r="B222">
        <f>[4]p64!B222</f>
        <v>557105</v>
      </c>
    </row>
    <row r="223" spans="1:2" x14ac:dyDescent="0.2">
      <c r="A223" t="s">
        <v>389</v>
      </c>
      <c r="B223">
        <f>[4]p64!B223</f>
        <v>187144</v>
      </c>
    </row>
    <row r="224" spans="1:2" x14ac:dyDescent="0.2">
      <c r="A224" t="s">
        <v>390</v>
      </c>
      <c r="B224">
        <f>[4]p64!B224</f>
        <v>0</v>
      </c>
    </row>
    <row r="225" spans="1:2" x14ac:dyDescent="0.2">
      <c r="A225" t="s">
        <v>391</v>
      </c>
      <c r="B225">
        <f>[4]p64!B225</f>
        <v>0</v>
      </c>
    </row>
    <row r="226" spans="1:2" x14ac:dyDescent="0.2">
      <c r="A226" t="s">
        <v>392</v>
      </c>
      <c r="B226">
        <f>[4]p64!B226</f>
        <v>4250000</v>
      </c>
    </row>
    <row r="227" spans="1:2" x14ac:dyDescent="0.2">
      <c r="A227" t="s">
        <v>152</v>
      </c>
      <c r="B227">
        <f>[4]p64!B227</f>
        <v>160000</v>
      </c>
    </row>
    <row r="228" spans="1:2" x14ac:dyDescent="0.2">
      <c r="A228" t="s">
        <v>393</v>
      </c>
      <c r="B228">
        <f>[4]p64!B228</f>
        <v>124755.72723381006</v>
      </c>
    </row>
    <row r="229" spans="1:2" x14ac:dyDescent="0.2">
      <c r="A229" t="s">
        <v>394</v>
      </c>
      <c r="B229">
        <f>[4]p64!B229</f>
        <v>219373</v>
      </c>
    </row>
    <row r="230" spans="1:2" x14ac:dyDescent="0.2">
      <c r="A230" t="s">
        <v>395</v>
      </c>
      <c r="B230">
        <f>[4]p64!B230</f>
        <v>2533131.1772467005</v>
      </c>
    </row>
    <row r="231" spans="1:2" x14ac:dyDescent="0.2">
      <c r="A231" t="s">
        <v>396</v>
      </c>
      <c r="B231">
        <f>[4]p64!B231</f>
        <v>40278233.604480505</v>
      </c>
    </row>
    <row r="232" spans="1:2" x14ac:dyDescent="0.2">
      <c r="A232" t="s">
        <v>397</v>
      </c>
      <c r="B232">
        <f>[4]p64!B232</f>
        <v>668055.9932025075</v>
      </c>
    </row>
    <row r="233" spans="1:2" x14ac:dyDescent="0.2">
      <c r="A233" t="s">
        <v>398</v>
      </c>
      <c r="B233">
        <f>[4]p64!B233</f>
        <v>227139</v>
      </c>
    </row>
    <row r="234" spans="1:2" x14ac:dyDescent="0.2">
      <c r="A234" t="s">
        <v>243</v>
      </c>
      <c r="B234">
        <f>[4]p64!B234</f>
        <v>440916.9932025075</v>
      </c>
    </row>
    <row r="235" spans="1:2" x14ac:dyDescent="0.2">
      <c r="A235" t="s">
        <v>399</v>
      </c>
      <c r="B235">
        <f>[4]p64!B235</f>
        <v>6250000</v>
      </c>
    </row>
    <row r="236" spans="1:2" x14ac:dyDescent="0.2">
      <c r="A236" t="s">
        <v>400</v>
      </c>
      <c r="B236">
        <f>[4]p64!B236</f>
        <v>11666666.666666668</v>
      </c>
    </row>
    <row r="237" spans="1:2" x14ac:dyDescent="0.2">
      <c r="A237" t="s">
        <v>401</v>
      </c>
      <c r="B237">
        <f>[4]p64!B237</f>
        <v>10000000</v>
      </c>
    </row>
    <row r="238" spans="1:2" x14ac:dyDescent="0.2">
      <c r="A238" t="s">
        <v>402</v>
      </c>
      <c r="B238">
        <f>[4]p64!B238</f>
        <v>400</v>
      </c>
    </row>
    <row r="239" spans="1:2" x14ac:dyDescent="0.2">
      <c r="A239" t="s">
        <v>403</v>
      </c>
      <c r="B239">
        <f>[4]p64!B239</f>
        <v>300</v>
      </c>
    </row>
    <row r="240" spans="1:2" x14ac:dyDescent="0.2">
      <c r="A240" t="s">
        <v>404</v>
      </c>
      <c r="B240">
        <f>[4]p64!B240</f>
        <v>1000</v>
      </c>
    </row>
    <row r="241" spans="1:2" x14ac:dyDescent="0.2">
      <c r="A241" t="s">
        <v>405</v>
      </c>
      <c r="B241">
        <f>[4]p64!B241</f>
        <v>1.4</v>
      </c>
    </row>
    <row r="242" spans="1:2" x14ac:dyDescent="0.2">
      <c r="A242" t="s">
        <v>406</v>
      </c>
      <c r="B242">
        <f>[4]p64!B242</f>
        <v>2.6599999999999997</v>
      </c>
    </row>
    <row r="243" spans="1:2" x14ac:dyDescent="0.2">
      <c r="A243" t="s">
        <v>407</v>
      </c>
      <c r="B243">
        <f>[4]p64!B243</f>
        <v>38444002</v>
      </c>
    </row>
    <row r="244" spans="1:2" x14ac:dyDescent="0.2">
      <c r="A244" t="s">
        <v>408</v>
      </c>
      <c r="B244">
        <f>[4]p64!B244</f>
        <v>15332049</v>
      </c>
    </row>
    <row r="245" spans="1:2" x14ac:dyDescent="0.2">
      <c r="A245" t="s">
        <v>409</v>
      </c>
      <c r="B245">
        <f>[4]p64!B245</f>
        <v>60000</v>
      </c>
    </row>
    <row r="246" spans="1:2" x14ac:dyDescent="0.2">
      <c r="A246" t="s">
        <v>410</v>
      </c>
      <c r="B246">
        <f>[4]p64!B246</f>
        <v>2.9</v>
      </c>
    </row>
    <row r="247" spans="1:2" x14ac:dyDescent="0.2">
      <c r="A247" t="s">
        <v>411</v>
      </c>
      <c r="B247">
        <f>[4]p64!B247</f>
        <v>7.4</v>
      </c>
    </row>
    <row r="248" spans="1:2" x14ac:dyDescent="0.2">
      <c r="A248" t="s">
        <v>412</v>
      </c>
      <c r="B248">
        <f>[4]p64!B248</f>
        <v>6.8623780960177685</v>
      </c>
    </row>
    <row r="249" spans="1:2" x14ac:dyDescent="0.2">
      <c r="A249" t="s">
        <v>413</v>
      </c>
      <c r="B249">
        <f>[4]p64!B249</f>
        <v>0</v>
      </c>
    </row>
    <row r="250" spans="1:2" x14ac:dyDescent="0.2">
      <c r="A250" t="s">
        <v>414</v>
      </c>
      <c r="B250">
        <f>[4]p64!B250</f>
        <v>0</v>
      </c>
    </row>
    <row r="251" spans="1:2" x14ac:dyDescent="0.2">
      <c r="A251" t="s">
        <v>415</v>
      </c>
      <c r="B251">
        <f>[4]p64!B251</f>
        <v>0</v>
      </c>
    </row>
    <row r="252" spans="1:2" x14ac:dyDescent="0.2">
      <c r="A252" t="s">
        <v>416</v>
      </c>
      <c r="B252">
        <f>[4]p64!B252</f>
        <v>0</v>
      </c>
    </row>
    <row r="253" spans="1:2" x14ac:dyDescent="0.2">
      <c r="A253" t="s">
        <v>417</v>
      </c>
      <c r="B253">
        <f>[4]p64!B253</f>
        <v>0</v>
      </c>
    </row>
    <row r="254" spans="1:2" x14ac:dyDescent="0.2">
      <c r="A254" t="s">
        <v>418</v>
      </c>
      <c r="B254">
        <f>[4]p64!B254</f>
        <v>0</v>
      </c>
    </row>
    <row r="255" spans="1:2" x14ac:dyDescent="0.2">
      <c r="A255" t="s">
        <v>419</v>
      </c>
      <c r="B255">
        <f>[4]p64!B255</f>
        <v>0</v>
      </c>
    </row>
    <row r="256" spans="1:2" x14ac:dyDescent="0.2">
      <c r="A256" t="s">
        <v>420</v>
      </c>
      <c r="B256">
        <f>[4]p64!B256</f>
        <v>0</v>
      </c>
    </row>
    <row r="257" spans="1:2" x14ac:dyDescent="0.2">
      <c r="A257" t="s">
        <v>421</v>
      </c>
      <c r="B257">
        <f>[4]p64!B257</f>
        <v>0</v>
      </c>
    </row>
    <row r="258" spans="1:2" x14ac:dyDescent="0.2">
      <c r="A258" t="s">
        <v>422</v>
      </c>
      <c r="B258">
        <f>[4]p64!B258</f>
        <v>0</v>
      </c>
    </row>
    <row r="259" spans="1:2" x14ac:dyDescent="0.2">
      <c r="A259" t="s">
        <v>423</v>
      </c>
      <c r="B259">
        <f>[4]p64!B259</f>
        <v>5</v>
      </c>
    </row>
    <row r="260" spans="1:2" x14ac:dyDescent="0.2">
      <c r="A260" t="s">
        <v>1065</v>
      </c>
      <c r="B260">
        <f>[4]p64!B260</f>
        <v>12.418458840143357</v>
      </c>
    </row>
    <row r="261" spans="1:2" x14ac:dyDescent="0.2">
      <c r="A261" t="s">
        <v>1066</v>
      </c>
      <c r="B261">
        <f>[4]p64!B261</f>
        <v>20.186858690161579</v>
      </c>
    </row>
    <row r="262" spans="1:2" x14ac:dyDescent="0.2">
      <c r="A262" t="s">
        <v>227</v>
      </c>
      <c r="B262">
        <f>[4]p64!B262</f>
        <v>91</v>
      </c>
    </row>
    <row r="263" spans="1:2" x14ac:dyDescent="0.2">
      <c r="A263" t="s">
        <v>228</v>
      </c>
      <c r="B263">
        <f>[4]p64!B263</f>
        <v>90</v>
      </c>
    </row>
    <row r="264" spans="1:2" x14ac:dyDescent="0.2">
      <c r="A264" t="s">
        <v>346</v>
      </c>
      <c r="B264">
        <f>[4]p64!B264</f>
        <v>487805</v>
      </c>
    </row>
    <row r="265" spans="1:2" x14ac:dyDescent="0.2">
      <c r="A265" t="s">
        <v>355</v>
      </c>
      <c r="B265">
        <f>[4]p64!B265</f>
        <v>461263</v>
      </c>
    </row>
    <row r="266" spans="1:2" x14ac:dyDescent="0.2">
      <c r="A266" t="s">
        <v>338</v>
      </c>
      <c r="B266">
        <f>[4]p64!B266</f>
        <v>3</v>
      </c>
    </row>
    <row r="267" spans="1:2" x14ac:dyDescent="0.2">
      <c r="A267" t="s">
        <v>339</v>
      </c>
      <c r="B267">
        <f>[4]p64!B267</f>
        <v>6</v>
      </c>
    </row>
    <row r="268" spans="1:2" x14ac:dyDescent="0.2">
      <c r="A268" t="s">
        <v>1067</v>
      </c>
      <c r="B268">
        <f>[4]p64!B268</f>
        <v>1170732</v>
      </c>
    </row>
    <row r="269" spans="1:2" x14ac:dyDescent="0.2">
      <c r="A269" t="s">
        <v>1068</v>
      </c>
      <c r="B269">
        <f>[4]p64!B269</f>
        <v>1383789</v>
      </c>
    </row>
    <row r="270" spans="1:2" x14ac:dyDescent="0.2">
      <c r="A270" t="s">
        <v>1069</v>
      </c>
      <c r="B270">
        <f>[4]p64!B270</f>
        <v>258135.69626143749</v>
      </c>
    </row>
    <row r="271" spans="1:2" x14ac:dyDescent="0.2">
      <c r="A271" t="s">
        <v>1070</v>
      </c>
      <c r="B271">
        <f>[4]p64!B271</f>
        <v>0.57650872342682236</v>
      </c>
    </row>
    <row r="272" spans="1:2" x14ac:dyDescent="0.2">
      <c r="A272" t="s">
        <v>1071</v>
      </c>
      <c r="B272">
        <f>[4]p64!B272</f>
        <v>0.82204614020320299</v>
      </c>
    </row>
    <row r="273" spans="1:2" x14ac:dyDescent="0.2">
      <c r="A273" t="s">
        <v>1072</v>
      </c>
      <c r="B273">
        <f>[4]p64!B273</f>
        <v>0.70747162352998105</v>
      </c>
    </row>
    <row r="274" spans="1:2" x14ac:dyDescent="0.2">
      <c r="A274" t="s">
        <v>1073</v>
      </c>
      <c r="B274">
        <f>[4]p64!B274</f>
        <v>0.89974498853197282</v>
      </c>
    </row>
    <row r="275" spans="1:2" x14ac:dyDescent="0.2">
      <c r="A275" t="s">
        <v>1087</v>
      </c>
      <c r="B275">
        <f>[4]p64!B275</f>
        <v>0.76794169415009506</v>
      </c>
    </row>
    <row r="276" spans="1:2" x14ac:dyDescent="0.2">
      <c r="A276" t="s">
        <v>1088</v>
      </c>
      <c r="B276">
        <f>[4]p64!B276</f>
        <v>0.78238694654954166</v>
      </c>
    </row>
    <row r="277" spans="1:2" x14ac:dyDescent="0.2">
      <c r="A277" t="s">
        <v>1091</v>
      </c>
      <c r="B277">
        <f>[4]p64!B277</f>
        <v>1231108.9932025075</v>
      </c>
    </row>
    <row r="278" spans="1:2" x14ac:dyDescent="0.2">
      <c r="A278" t="s">
        <v>1092</v>
      </c>
      <c r="B278">
        <f>[4]p64!B278</f>
        <v>1.2023697707833447</v>
      </c>
    </row>
    <row r="279" spans="1:2" x14ac:dyDescent="0.2">
      <c r="A279" t="s">
        <v>1093</v>
      </c>
      <c r="B279">
        <f>[4]p64!B279</f>
        <v>0.54594364067923196</v>
      </c>
    </row>
    <row r="280" spans="1:2" x14ac:dyDescent="0.2">
      <c r="A280" t="s">
        <v>1094</v>
      </c>
      <c r="B280">
        <f>[4]p64!B280</f>
        <v>0.45405635932076804</v>
      </c>
    </row>
    <row r="281" spans="1:2" x14ac:dyDescent="0.2">
      <c r="A281" t="s">
        <v>1099</v>
      </c>
      <c r="B281">
        <f>[4]p64!B281</f>
        <v>7.0223999999999995E-2</v>
      </c>
    </row>
    <row r="282" spans="1:2" x14ac:dyDescent="0.2">
      <c r="A282" t="s">
        <v>1100</v>
      </c>
      <c r="B282">
        <f>[4]p64!B282</f>
        <v>0.11803554656175018</v>
      </c>
    </row>
    <row r="283" spans="1:2" x14ac:dyDescent="0.2">
      <c r="A283" t="s">
        <v>1095</v>
      </c>
      <c r="B283">
        <f>[4]p64!B283</f>
        <v>23111953</v>
      </c>
    </row>
    <row r="284" spans="1:2" x14ac:dyDescent="0.2">
      <c r="A284" t="s">
        <v>1096</v>
      </c>
      <c r="B284">
        <f>[4]p64!B284</f>
        <v>19222001.0529228</v>
      </c>
    </row>
    <row r="285" spans="1:2" x14ac:dyDescent="0.2">
      <c r="A285" t="s">
        <v>1097</v>
      </c>
      <c r="B285">
        <f>[4]p64!B285</f>
        <v>972973.29694107</v>
      </c>
    </row>
    <row r="286" spans="1:2" x14ac:dyDescent="0.2">
      <c r="A286" t="s">
        <v>1101</v>
      </c>
      <c r="B286">
        <f>[4]p64!B286</f>
        <v>2000000</v>
      </c>
    </row>
    <row r="287" spans="1:2" x14ac:dyDescent="0.2">
      <c r="A287" t="s">
        <v>1102</v>
      </c>
      <c r="B287">
        <f>[4]p64!B287</f>
        <v>0</v>
      </c>
    </row>
    <row r="288" spans="1:2" x14ac:dyDescent="0.2">
      <c r="A288" t="s">
        <v>1103</v>
      </c>
      <c r="B288">
        <f>[4]p64!B288</f>
        <v>0</v>
      </c>
    </row>
    <row r="289" spans="1:2" x14ac:dyDescent="0.2">
      <c r="A289" t="s">
        <v>1069</v>
      </c>
      <c r="B289">
        <f>[4]p64!B289</f>
        <v>258135.69626143749</v>
      </c>
    </row>
    <row r="290" spans="1:2" x14ac:dyDescent="0.2">
      <c r="A290" t="s">
        <v>508</v>
      </c>
      <c r="B290">
        <f>[4]p64!B290</f>
        <v>9.1933136765323664E-2</v>
      </c>
    </row>
    <row r="291" spans="1:2" x14ac:dyDescent="0.2">
      <c r="A291" t="s">
        <v>1104</v>
      </c>
      <c r="B291">
        <f>[4]p64!B291</f>
        <v>0.11632355358665203</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1219</v>
      </c>
    </row>
    <row r="2" spans="1:11" x14ac:dyDescent="0.2">
      <c r="A2">
        <v>65</v>
      </c>
      <c r="B2" t="s">
        <v>176</v>
      </c>
      <c r="C2" t="s">
        <v>177</v>
      </c>
      <c r="D2" t="s">
        <v>178</v>
      </c>
      <c r="E2" t="s">
        <v>8</v>
      </c>
      <c r="F2" t="s">
        <v>179</v>
      </c>
      <c r="G2" t="s">
        <v>10</v>
      </c>
      <c r="H2" t="s">
        <v>180</v>
      </c>
    </row>
    <row r="3" spans="1:11" x14ac:dyDescent="0.2">
      <c r="A3" t="s">
        <v>181</v>
      </c>
      <c r="B3">
        <f>[4]p65!B3</f>
        <v>352104</v>
      </c>
      <c r="C3">
        <f>[4]p65!C3</f>
        <v>155954</v>
      </c>
      <c r="D3">
        <f>[4]p65!D3</f>
        <v>107617</v>
      </c>
      <c r="E3">
        <f>[4]p65!E3</f>
        <v>252091</v>
      </c>
      <c r="F3">
        <f>[4]p65!F3</f>
        <v>274293</v>
      </c>
      <c r="G3">
        <f>[4]p65!G3</f>
        <v>723643</v>
      </c>
      <c r="H3">
        <f>[4]p65!H3</f>
        <v>1865702</v>
      </c>
      <c r="I3">
        <f>[4]p65!I3</f>
        <v>0</v>
      </c>
      <c r="J3">
        <f>[4]p65!J3</f>
        <v>0</v>
      </c>
      <c r="K3">
        <f>[4]p65!K3</f>
        <v>0</v>
      </c>
    </row>
    <row r="4" spans="1:11" x14ac:dyDescent="0.2">
      <c r="A4" t="s">
        <v>182</v>
      </c>
      <c r="B4">
        <f>[4]p65!B4</f>
        <v>352104</v>
      </c>
      <c r="C4">
        <f>[4]p65!C4</f>
        <v>155954</v>
      </c>
      <c r="D4">
        <f>[4]p65!D4</f>
        <v>107617</v>
      </c>
      <c r="E4">
        <f>[4]p65!E4</f>
        <v>252091</v>
      </c>
      <c r="F4">
        <f>[4]p65!F4</f>
        <v>274293</v>
      </c>
      <c r="G4">
        <f>[4]p65!G4</f>
        <v>723643</v>
      </c>
      <c r="H4">
        <f>[4]p65!H4</f>
        <v>1865702</v>
      </c>
      <c r="I4">
        <f>[4]p65!I4</f>
        <v>0</v>
      </c>
      <c r="J4">
        <f>[4]p65!J4</f>
        <v>0</v>
      </c>
      <c r="K4">
        <f>[4]p65!K4</f>
        <v>0</v>
      </c>
    </row>
    <row r="5" spans="1:11" x14ac:dyDescent="0.2">
      <c r="A5" t="s">
        <v>183</v>
      </c>
      <c r="B5">
        <f>[4]p65!B5</f>
        <v>0</v>
      </c>
      <c r="C5">
        <f>[4]p65!C5</f>
        <v>0</v>
      </c>
      <c r="D5">
        <f>[4]p65!D5</f>
        <v>107617</v>
      </c>
      <c r="E5">
        <f>[4]p65!E5</f>
        <v>0</v>
      </c>
      <c r="F5">
        <f>[4]p65!F5</f>
        <v>0</v>
      </c>
      <c r="G5">
        <f>[4]p65!G5</f>
        <v>0</v>
      </c>
      <c r="H5">
        <f>[4]p65!H5</f>
        <v>0</v>
      </c>
      <c r="I5">
        <f>[4]p65!I5</f>
        <v>0</v>
      </c>
      <c r="J5">
        <f>[4]p65!J5</f>
        <v>0</v>
      </c>
      <c r="K5">
        <f>[4]p65!K5</f>
        <v>0</v>
      </c>
    </row>
    <row r="6" spans="1:11" x14ac:dyDescent="0.2">
      <c r="A6" t="s">
        <v>184</v>
      </c>
      <c r="B6">
        <f>[4]p65!B6</f>
        <v>352104</v>
      </c>
      <c r="C6">
        <f>[4]p65!C6</f>
        <v>155954</v>
      </c>
      <c r="D6">
        <f>[4]p65!D6</f>
        <v>0</v>
      </c>
      <c r="E6">
        <f>[4]p65!E6</f>
        <v>252091</v>
      </c>
      <c r="F6">
        <f>[4]p65!F6</f>
        <v>274293</v>
      </c>
      <c r="G6">
        <f>[4]p65!G6</f>
        <v>723643</v>
      </c>
      <c r="H6">
        <f>[4]p65!H6</f>
        <v>0</v>
      </c>
      <c r="I6">
        <f>[4]p65!I6</f>
        <v>0</v>
      </c>
      <c r="J6">
        <f>[4]p65!J6</f>
        <v>0</v>
      </c>
      <c r="K6">
        <f>[4]p65!K6</f>
        <v>0</v>
      </c>
    </row>
    <row r="7" spans="1:11" x14ac:dyDescent="0.2">
      <c r="A7" t="s">
        <v>185</v>
      </c>
      <c r="B7">
        <f>[4]p65!B7</f>
        <v>0</v>
      </c>
      <c r="C7">
        <f>[4]p65!C7</f>
        <v>0</v>
      </c>
      <c r="D7">
        <f>[4]p65!D7</f>
        <v>1758085</v>
      </c>
      <c r="E7">
        <f>[4]p65!E7</f>
        <v>0</v>
      </c>
      <c r="F7">
        <f>[4]p65!F7</f>
        <v>0</v>
      </c>
      <c r="G7">
        <f>[4]p65!G7</f>
        <v>0</v>
      </c>
      <c r="H7">
        <f>[4]p65!H7</f>
        <v>0</v>
      </c>
      <c r="I7">
        <f>[4]p65!I7</f>
        <v>0</v>
      </c>
      <c r="J7">
        <f>[4]p65!J7</f>
        <v>0</v>
      </c>
      <c r="K7">
        <f>[4]p65!K7</f>
        <v>0</v>
      </c>
    </row>
    <row r="8" spans="1:11" x14ac:dyDescent="0.2">
      <c r="A8" t="s">
        <v>186</v>
      </c>
      <c r="B8">
        <f>[4]p65!B8</f>
        <v>320666</v>
      </c>
      <c r="C8">
        <f>[4]p65!C8</f>
        <v>68048</v>
      </c>
      <c r="D8">
        <f>[4]p65!D8</f>
        <v>78605</v>
      </c>
      <c r="E8">
        <f>[4]p65!E8</f>
        <v>252350</v>
      </c>
      <c r="F8">
        <f>[4]p65!F8</f>
        <v>332334</v>
      </c>
      <c r="G8">
        <f>[4]p65!G8</f>
        <v>793021</v>
      </c>
      <c r="H8">
        <f>[4]p65!H8</f>
        <v>1845024</v>
      </c>
      <c r="I8">
        <f>[4]p65!I8</f>
        <v>0</v>
      </c>
      <c r="J8">
        <f>[4]p65!J8</f>
        <v>0</v>
      </c>
      <c r="K8">
        <f>[4]p65!K8</f>
        <v>0</v>
      </c>
    </row>
    <row r="9" spans="1:11" x14ac:dyDescent="0.2">
      <c r="A9" t="s">
        <v>187</v>
      </c>
      <c r="B9">
        <f>[4]p65!B9</f>
        <v>320666</v>
      </c>
      <c r="C9">
        <f>[4]p65!C9</f>
        <v>61905</v>
      </c>
      <c r="D9">
        <f>[4]p65!D9</f>
        <v>78605</v>
      </c>
      <c r="E9">
        <f>[4]p65!E9</f>
        <v>252350</v>
      </c>
      <c r="F9">
        <f>[4]p65!F9</f>
        <v>332334</v>
      </c>
      <c r="G9">
        <f>[4]p65!G9</f>
        <v>793021</v>
      </c>
      <c r="H9">
        <f>[4]p65!H9</f>
        <v>1838881</v>
      </c>
      <c r="I9">
        <f>[4]p65!I9</f>
        <v>0</v>
      </c>
      <c r="J9">
        <f>[4]p65!J9</f>
        <v>0</v>
      </c>
      <c r="K9">
        <f>[4]p65!K9</f>
        <v>0</v>
      </c>
    </row>
    <row r="10" spans="1:11" x14ac:dyDescent="0.2">
      <c r="A10" t="s">
        <v>188</v>
      </c>
      <c r="B10">
        <f>[4]p65!B10</f>
        <v>0</v>
      </c>
      <c r="C10">
        <f>[4]p65!C10</f>
        <v>0</v>
      </c>
      <c r="D10">
        <f>[4]p65!D10</f>
        <v>0</v>
      </c>
      <c r="E10">
        <f>[4]p65!E10</f>
        <v>0</v>
      </c>
      <c r="F10">
        <f>[4]p65!F10</f>
        <v>150754</v>
      </c>
      <c r="G10">
        <f>[4]p65!G10</f>
        <v>488761</v>
      </c>
      <c r="H10">
        <f>[4]p65!H10</f>
        <v>0</v>
      </c>
      <c r="I10">
        <f>[4]p65!I10</f>
        <v>0</v>
      </c>
      <c r="J10">
        <f>[4]p65!J10</f>
        <v>0</v>
      </c>
      <c r="K10">
        <f>[4]p65!K10</f>
        <v>0</v>
      </c>
    </row>
    <row r="11" spans="1:11" x14ac:dyDescent="0.2">
      <c r="A11" t="s">
        <v>189</v>
      </c>
      <c r="B11">
        <f>[4]p65!B11</f>
        <v>320666</v>
      </c>
      <c r="C11">
        <f>[4]p65!C11</f>
        <v>61905</v>
      </c>
      <c r="D11">
        <f>[4]p65!D11</f>
        <v>78605</v>
      </c>
      <c r="E11">
        <f>[4]p65!E11</f>
        <v>252350</v>
      </c>
      <c r="F11">
        <f>[4]p65!F11</f>
        <v>181580</v>
      </c>
      <c r="G11">
        <f>[4]p65!G11</f>
        <v>304260</v>
      </c>
      <c r="H11">
        <f>[4]p65!H11</f>
        <v>0</v>
      </c>
      <c r="I11">
        <f>[4]p65!I11</f>
        <v>0</v>
      </c>
      <c r="J11">
        <f>[4]p65!J11</f>
        <v>0</v>
      </c>
      <c r="K11">
        <f>[4]p65!K11</f>
        <v>0</v>
      </c>
    </row>
    <row r="12" spans="1:11" x14ac:dyDescent="0.2">
      <c r="A12" t="s">
        <v>190</v>
      </c>
      <c r="B12">
        <f>[4]p65!B12</f>
        <v>0</v>
      </c>
      <c r="C12">
        <f>[4]p65!C12</f>
        <v>0</v>
      </c>
      <c r="D12">
        <f>[4]p65!D12</f>
        <v>0</v>
      </c>
      <c r="E12">
        <f>[4]p65!E12</f>
        <v>0</v>
      </c>
      <c r="F12">
        <f>[4]p65!F12</f>
        <v>592328</v>
      </c>
      <c r="G12">
        <f>[4]p65!G12</f>
        <v>607038</v>
      </c>
      <c r="H12">
        <f>[4]p65!H12</f>
        <v>0</v>
      </c>
      <c r="I12">
        <f>[4]p65!I12</f>
        <v>0</v>
      </c>
      <c r="J12">
        <f>[4]p65!J12</f>
        <v>0</v>
      </c>
      <c r="K12">
        <f>[4]p65!K12</f>
        <v>0</v>
      </c>
    </row>
    <row r="13" spans="1:11" x14ac:dyDescent="0.2">
      <c r="A13" t="s">
        <v>191</v>
      </c>
      <c r="B13">
        <f>[4]p65!B13</f>
        <v>3800</v>
      </c>
      <c r="C13">
        <f>[4]p65!C13</f>
        <v>365</v>
      </c>
      <c r="D13">
        <f>[4]p65!D13</f>
        <v>315</v>
      </c>
      <c r="E13">
        <f>[4]p65!E13</f>
        <v>32</v>
      </c>
      <c r="F13">
        <f>[4]p65!F13</f>
        <v>48</v>
      </c>
      <c r="G13">
        <f>[4]p65!G13</f>
        <v>37</v>
      </c>
      <c r="H13">
        <f>[4]p65!H13</f>
        <v>0</v>
      </c>
      <c r="I13">
        <f>[4]p65!I13</f>
        <v>0</v>
      </c>
      <c r="J13">
        <f>[4]p65!J13</f>
        <v>0</v>
      </c>
      <c r="K13">
        <f>[4]p65!K13</f>
        <v>0</v>
      </c>
    </row>
    <row r="14" spans="1:11" x14ac:dyDescent="0.2">
      <c r="A14" t="s">
        <v>192</v>
      </c>
      <c r="B14">
        <f>[4]p65!B14</f>
        <v>3650</v>
      </c>
      <c r="C14">
        <f>[4]p65!C14</f>
        <v>350</v>
      </c>
      <c r="D14">
        <f>[4]p65!D14</f>
        <v>310</v>
      </c>
      <c r="E14">
        <f>[4]p65!E14</f>
        <v>26</v>
      </c>
      <c r="F14">
        <f>[4]p65!F14</f>
        <v>41</v>
      </c>
      <c r="G14">
        <f>[4]p65!G14</f>
        <v>37</v>
      </c>
      <c r="H14">
        <f>[4]p65!H14</f>
        <v>0</v>
      </c>
      <c r="I14">
        <f>[4]p65!I14</f>
        <v>0</v>
      </c>
      <c r="J14">
        <f>[4]p65!J14</f>
        <v>0</v>
      </c>
      <c r="K14">
        <f>[4]p65!K14</f>
        <v>0</v>
      </c>
    </row>
    <row r="15" spans="1:11" x14ac:dyDescent="0.2">
      <c r="A15" t="s">
        <v>193</v>
      </c>
      <c r="B15">
        <f>[4]p65!B15</f>
        <v>3600</v>
      </c>
      <c r="C15">
        <f>[4]p65!C15</f>
        <v>329</v>
      </c>
      <c r="D15">
        <f>[4]p65!D15</f>
        <v>300</v>
      </c>
      <c r="E15">
        <f>[4]p65!E15</f>
        <v>28</v>
      </c>
      <c r="F15">
        <f>[4]p65!F15</f>
        <v>47</v>
      </c>
      <c r="G15">
        <f>[4]p65!G15</f>
        <v>39</v>
      </c>
      <c r="H15">
        <f>[4]p65!H15</f>
        <v>0</v>
      </c>
      <c r="I15">
        <f>[4]p65!I15</f>
        <v>0</v>
      </c>
      <c r="J15">
        <f>[4]p65!J15</f>
        <v>0</v>
      </c>
      <c r="K15">
        <f>[4]p65!K15</f>
        <v>0</v>
      </c>
    </row>
    <row r="16" spans="1:11" x14ac:dyDescent="0.2">
      <c r="A16" t="s">
        <v>194</v>
      </c>
      <c r="B16">
        <f>[4]p65!B16</f>
        <v>3980</v>
      </c>
      <c r="C16">
        <f>[4]p65!C16</f>
        <v>350</v>
      </c>
      <c r="D16">
        <f>[4]p65!D16</f>
        <v>330</v>
      </c>
      <c r="E16">
        <f>[4]p65!E16</f>
        <v>29.499999999999996</v>
      </c>
      <c r="F16">
        <f>[4]p65!F16</f>
        <v>46.5</v>
      </c>
      <c r="G16">
        <f>[4]p65!G16</f>
        <v>42</v>
      </c>
      <c r="H16">
        <f>[4]p65!H16</f>
        <v>0</v>
      </c>
      <c r="I16">
        <f>[4]p65!I16</f>
        <v>0</v>
      </c>
      <c r="J16">
        <f>[4]p65!J16</f>
        <v>0</v>
      </c>
      <c r="K16">
        <f>[4]p65!K16</f>
        <v>0</v>
      </c>
    </row>
    <row r="17" spans="1:11" x14ac:dyDescent="0.2">
      <c r="A17" t="s">
        <v>195</v>
      </c>
      <c r="B17">
        <f>[4]p65!B17</f>
        <v>4000</v>
      </c>
      <c r="C17">
        <f>[4]p65!C17</f>
        <v>360</v>
      </c>
      <c r="D17">
        <f>[4]p65!D17</f>
        <v>340</v>
      </c>
      <c r="E17">
        <f>[4]p65!E17</f>
        <v>30</v>
      </c>
      <c r="F17">
        <f>[4]p65!F17</f>
        <v>47</v>
      </c>
      <c r="G17">
        <f>[4]p65!G17</f>
        <v>43</v>
      </c>
      <c r="H17">
        <f>[4]p65!H17</f>
        <v>0</v>
      </c>
      <c r="I17">
        <f>[4]p65!I17</f>
        <v>0</v>
      </c>
      <c r="J17">
        <f>[4]p65!J17</f>
        <v>0</v>
      </c>
      <c r="K17">
        <f>[4]p65!K17</f>
        <v>0</v>
      </c>
    </row>
    <row r="18" spans="1:11" x14ac:dyDescent="0.2">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
      <c r="A23" t="s">
        <v>201</v>
      </c>
      <c r="B23">
        <f>[4]p65!B23</f>
        <v>6099.9999999999991</v>
      </c>
      <c r="C23">
        <f>[4]p65!C23</f>
        <v>465</v>
      </c>
      <c r="D23">
        <f>[4]p65!D23</f>
        <v>465</v>
      </c>
      <c r="E23">
        <f>[4]p65!E23</f>
        <v>41</v>
      </c>
      <c r="F23">
        <f>[4]p65!F23</f>
        <v>57</v>
      </c>
      <c r="G23">
        <f>[4]p65!G23</f>
        <v>52</v>
      </c>
      <c r="H23">
        <f>[4]p65!H23</f>
        <v>0</v>
      </c>
      <c r="I23">
        <f>[4]p65!I23</f>
        <v>0</v>
      </c>
      <c r="J23">
        <f>[4]p65!J23</f>
        <v>0</v>
      </c>
      <c r="K23">
        <f>[4]p65!K23</f>
        <v>0</v>
      </c>
    </row>
    <row r="24" spans="1:11" x14ac:dyDescent="0.2">
      <c r="A24" t="s">
        <v>202</v>
      </c>
      <c r="B24">
        <f>[4]p65!B24</f>
        <v>5750</v>
      </c>
      <c r="C24">
        <f>[4]p65!C24</f>
        <v>500</v>
      </c>
      <c r="D24">
        <f>[4]p65!D24</f>
        <v>435</v>
      </c>
      <c r="E24">
        <f>[4]p65!E24</f>
        <v>39</v>
      </c>
      <c r="F24">
        <f>[4]p65!F24</f>
        <v>52</v>
      </c>
      <c r="G24">
        <f>[4]p65!G24</f>
        <v>51</v>
      </c>
      <c r="H24">
        <f>[4]p65!H24</f>
        <v>0</v>
      </c>
      <c r="I24">
        <f>[4]p65!I24</f>
        <v>0</v>
      </c>
      <c r="J24">
        <f>[4]p65!J24</f>
        <v>0</v>
      </c>
      <c r="K24">
        <f>[4]p65!K24</f>
        <v>0</v>
      </c>
    </row>
    <row r="25" spans="1:11" x14ac:dyDescent="0.2">
      <c r="A25" t="s">
        <v>203</v>
      </c>
      <c r="B25">
        <f>[4]p65!B25</f>
        <v>5800</v>
      </c>
      <c r="C25">
        <f>[4]p65!C25</f>
        <v>440</v>
      </c>
      <c r="D25">
        <f>[4]p65!D25</f>
        <v>450</v>
      </c>
      <c r="E25">
        <f>[4]p65!E25</f>
        <v>40</v>
      </c>
      <c r="F25">
        <f>[4]p65!F25</f>
        <v>51</v>
      </c>
      <c r="G25">
        <f>[4]p65!G25</f>
        <v>53</v>
      </c>
      <c r="H25">
        <f>[4]p65!H25</f>
        <v>0</v>
      </c>
      <c r="I25">
        <f>[4]p65!I25</f>
        <v>0</v>
      </c>
      <c r="J25">
        <f>[4]p65!J25</f>
        <v>0</v>
      </c>
      <c r="K25">
        <f>[4]p65!K25</f>
        <v>0</v>
      </c>
    </row>
    <row r="26" spans="1:11" x14ac:dyDescent="0.2">
      <c r="A26" t="s">
        <v>204</v>
      </c>
      <c r="B26">
        <f>[4]p65!B26</f>
        <v>6099.9999999999991</v>
      </c>
      <c r="C26">
        <f>[4]p65!C26</f>
        <v>450</v>
      </c>
      <c r="D26">
        <f>[4]p65!D26</f>
        <v>445</v>
      </c>
      <c r="E26">
        <f>[4]p65!E26</f>
        <v>40.200000000000003</v>
      </c>
      <c r="F26">
        <f>[4]p65!F26</f>
        <v>55.500000000000007</v>
      </c>
      <c r="G26">
        <f>[4]p65!G26</f>
        <v>56</v>
      </c>
      <c r="H26">
        <f>[4]p65!H26</f>
        <v>0</v>
      </c>
      <c r="I26">
        <f>[4]p65!I26</f>
        <v>0</v>
      </c>
      <c r="J26">
        <f>[4]p65!J26</f>
        <v>0</v>
      </c>
      <c r="K26">
        <f>[4]p65!K26</f>
        <v>0</v>
      </c>
    </row>
    <row r="27" spans="1:11" x14ac:dyDescent="0.2">
      <c r="A27" t="s">
        <v>205</v>
      </c>
      <c r="B27">
        <f>[4]p65!B27</f>
        <v>6099.9999999999991</v>
      </c>
      <c r="C27">
        <f>[4]p65!C27</f>
        <v>450</v>
      </c>
      <c r="D27">
        <f>[4]p65!D27</f>
        <v>450</v>
      </c>
      <c r="E27">
        <f>[4]p65!E27</f>
        <v>40</v>
      </c>
      <c r="F27">
        <f>[4]p65!F27</f>
        <v>55</v>
      </c>
      <c r="G27">
        <f>[4]p65!G27</f>
        <v>56</v>
      </c>
      <c r="H27">
        <f>[4]p65!H27</f>
        <v>0</v>
      </c>
      <c r="I27">
        <f>[4]p65!I27</f>
        <v>0</v>
      </c>
      <c r="J27">
        <f>[4]p65!J27</f>
        <v>0</v>
      </c>
      <c r="K27">
        <f>[4]p65!K27</f>
        <v>0</v>
      </c>
    </row>
    <row r="28" spans="1:11" x14ac:dyDescent="0.2">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2">
      <c r="A33" t="s">
        <v>211</v>
      </c>
      <c r="B33">
        <f>[4]p65!B33</f>
        <v>71000100</v>
      </c>
      <c r="C33">
        <f>[4]p65!C33</f>
        <v>2480011.1</v>
      </c>
      <c r="D33">
        <f>[4]p65!D33</f>
        <v>3040002</v>
      </c>
      <c r="E33">
        <f>[4]p65!E33</f>
        <v>760000.15</v>
      </c>
      <c r="F33">
        <f>[4]p65!F33</f>
        <v>1229998.77</v>
      </c>
      <c r="G33">
        <f>[4]p65!G33</f>
        <v>5500000</v>
      </c>
      <c r="H33">
        <f>[4]p65!H33</f>
        <v>9724529</v>
      </c>
      <c r="I33">
        <f>[4]p65!I33</f>
        <v>0</v>
      </c>
      <c r="J33">
        <f>[4]p65!J33</f>
        <v>0</v>
      </c>
      <c r="K33">
        <f>[4]p65!K33</f>
        <v>0</v>
      </c>
    </row>
    <row r="34" spans="1:20" x14ac:dyDescent="0.2">
      <c r="A34" t="s">
        <v>212</v>
      </c>
      <c r="B34">
        <f>[4]p65!B34</f>
        <v>87000030</v>
      </c>
      <c r="C34">
        <f>[4]p65!C34</f>
        <v>2679989.9000000004</v>
      </c>
      <c r="D34">
        <f>[4]p65!D34</f>
        <v>3265000.1999999997</v>
      </c>
      <c r="E34">
        <f>[4]p65!E34</f>
        <v>1159999.75</v>
      </c>
      <c r="F34">
        <f>[4]p65!F34</f>
        <v>1675000.25</v>
      </c>
      <c r="G34">
        <f>[4]p65!G34</f>
        <v>7350000</v>
      </c>
      <c r="H34">
        <f>[4]p65!H34</f>
        <v>12996364</v>
      </c>
      <c r="I34">
        <f>[4]p65!I34</f>
        <v>0</v>
      </c>
      <c r="J34">
        <f>[4]p65!J34</f>
        <v>0</v>
      </c>
      <c r="K34">
        <f>[4]p65!K34</f>
        <v>0</v>
      </c>
    </row>
    <row r="35" spans="1:20" x14ac:dyDescent="0.2">
      <c r="A35" t="s">
        <v>213</v>
      </c>
      <c r="B35">
        <f>[4]p65!B35</f>
        <v>0</v>
      </c>
      <c r="C35">
        <f>[4]p65!C35</f>
        <v>0.09</v>
      </c>
      <c r="D35">
        <f>[4]p65!D35</f>
        <v>0.09</v>
      </c>
      <c r="E35">
        <f>[4]p65!E35</f>
        <v>0.09</v>
      </c>
      <c r="F35">
        <f>[4]p65!F35</f>
        <v>0.09</v>
      </c>
      <c r="G35">
        <f>[4]p65!G35</f>
        <v>0.09</v>
      </c>
      <c r="H35">
        <f>[4]p65!H35</f>
        <v>0</v>
      </c>
      <c r="I35">
        <f>[4]p65!I35</f>
        <v>0</v>
      </c>
      <c r="J35">
        <f>[4]p65!J35</f>
        <v>0</v>
      </c>
      <c r="K35">
        <f>[4]p65!K35</f>
        <v>0</v>
      </c>
    </row>
    <row r="36" spans="1:20" x14ac:dyDescent="0.2">
      <c r="A36" t="s">
        <v>214</v>
      </c>
      <c r="B36">
        <f>[4]p65!B36</f>
        <v>6.8999999999999992E-2</v>
      </c>
      <c r="C36">
        <f>[4]p65!C36</f>
        <v>0</v>
      </c>
      <c r="D36">
        <f>[4]p65!D36</f>
        <v>6.8999999999999992E-2</v>
      </c>
      <c r="E36">
        <f>[4]p65!E36</f>
        <v>6.8999999999999992E-2</v>
      </c>
      <c r="F36">
        <f>[4]p65!F36</f>
        <v>6.8999999999999992E-2</v>
      </c>
      <c r="G36">
        <f>[4]p65!G36</f>
        <v>0</v>
      </c>
      <c r="H36">
        <f>[4]p65!H36</f>
        <v>0</v>
      </c>
      <c r="I36">
        <f>[4]p65!I36</f>
        <v>0</v>
      </c>
      <c r="J36">
        <f>[4]p65!J36</f>
        <v>0</v>
      </c>
      <c r="K36">
        <f>[4]p65!K36</f>
        <v>0</v>
      </c>
    </row>
    <row r="37" spans="1:20" x14ac:dyDescent="0.2">
      <c r="A37" t="s">
        <v>215</v>
      </c>
      <c r="B37">
        <f>[4]p65!B37</f>
        <v>9.1999999999999998E-2</v>
      </c>
      <c r="C37">
        <f>[4]p65!C37</f>
        <v>9.1999999999999998E-2</v>
      </c>
      <c r="D37">
        <f>[4]p65!D37</f>
        <v>0</v>
      </c>
      <c r="E37">
        <f>[4]p65!E37</f>
        <v>9.1999999999999998E-2</v>
      </c>
      <c r="F37">
        <f>[4]p65!F37</f>
        <v>9.1999999999999998E-2</v>
      </c>
      <c r="G37">
        <f>[4]p65!G37</f>
        <v>9.1999999999999998E-2</v>
      </c>
      <c r="H37">
        <f>[4]p65!H37</f>
        <v>0</v>
      </c>
      <c r="I37">
        <f>[4]p65!I37</f>
        <v>0</v>
      </c>
      <c r="J37">
        <f>[4]p65!J37</f>
        <v>0</v>
      </c>
      <c r="K37">
        <f>[4]p65!K37</f>
        <v>0</v>
      </c>
    </row>
    <row r="38" spans="1:20" x14ac:dyDescent="0.2">
      <c r="A38" t="s">
        <v>216</v>
      </c>
      <c r="B38">
        <f>[4]p65!B38</f>
        <v>0.115</v>
      </c>
      <c r="C38">
        <f>[4]p65!C38</f>
        <v>0.115</v>
      </c>
      <c r="D38">
        <f>[4]p65!D38</f>
        <v>0.115</v>
      </c>
      <c r="E38">
        <f>[4]p65!E38</f>
        <v>0</v>
      </c>
      <c r="F38">
        <f>[4]p65!F38</f>
        <v>0</v>
      </c>
      <c r="G38">
        <f>[4]p65!G38</f>
        <v>0.115</v>
      </c>
      <c r="H38">
        <f>[4]p65!H38</f>
        <v>0</v>
      </c>
      <c r="I38">
        <f>[4]p65!I38</f>
        <v>0</v>
      </c>
      <c r="J38">
        <f>[4]p65!J38</f>
        <v>0</v>
      </c>
      <c r="K38">
        <f>[4]p65!K38</f>
        <v>0</v>
      </c>
    </row>
    <row r="39" spans="1:20" x14ac:dyDescent="0.2">
      <c r="A39" t="s">
        <v>217</v>
      </c>
      <c r="B39">
        <f>[4]p65!B39</f>
        <v>0.115</v>
      </c>
      <c r="C39">
        <f>[4]p65!C39</f>
        <v>0.115</v>
      </c>
      <c r="D39">
        <f>[4]p65!D39</f>
        <v>0.115</v>
      </c>
      <c r="E39">
        <f>[4]p65!E39</f>
        <v>0</v>
      </c>
      <c r="F39">
        <f>[4]p65!F39</f>
        <v>0</v>
      </c>
      <c r="G39">
        <f>[4]p65!G39</f>
        <v>0.115</v>
      </c>
      <c r="H39">
        <f>[4]p65!H39</f>
        <v>0</v>
      </c>
      <c r="I39">
        <f>[4]p65!I39</f>
        <v>0</v>
      </c>
      <c r="J39">
        <f>[4]p65!J39</f>
        <v>0</v>
      </c>
      <c r="K39">
        <f>[4]p65!K39</f>
        <v>0</v>
      </c>
    </row>
    <row r="40" spans="1:20" x14ac:dyDescent="0.2">
      <c r="A40" t="s">
        <v>218</v>
      </c>
      <c r="B40">
        <f>[4]p65!B40</f>
        <v>5.7500000000000002E-2</v>
      </c>
      <c r="C40">
        <f>[4]p65!C40</f>
        <v>0</v>
      </c>
      <c r="D40">
        <f>[4]p65!D40</f>
        <v>5.7500000000000002E-2</v>
      </c>
      <c r="E40">
        <f>[4]p65!E40</f>
        <v>5.7500000000000002E-2</v>
      </c>
      <c r="F40">
        <f>[4]p65!F40</f>
        <v>5.7500000000000002E-2</v>
      </c>
      <c r="G40">
        <f>[4]p65!G40</f>
        <v>0</v>
      </c>
      <c r="H40">
        <f>[4]p65!H40</f>
        <v>0</v>
      </c>
      <c r="I40">
        <f>[4]p65!I40</f>
        <v>0</v>
      </c>
      <c r="J40">
        <f>[4]p65!J40</f>
        <v>0</v>
      </c>
      <c r="K40">
        <f>[4]p65!K40</f>
        <v>0</v>
      </c>
    </row>
    <row r="41" spans="1:20" x14ac:dyDescent="0.2">
      <c r="A41" t="s">
        <v>219</v>
      </c>
      <c r="B41">
        <f>[4]p65!B41</f>
        <v>0.6</v>
      </c>
      <c r="C41">
        <f>[4]p65!C41</f>
        <v>1.2</v>
      </c>
      <c r="D41">
        <f>[4]p65!D41</f>
        <v>0.6</v>
      </c>
      <c r="E41">
        <f>[4]p65!E41</f>
        <v>1.5</v>
      </c>
      <c r="F41">
        <f>[4]p65!F41</f>
        <v>1.5</v>
      </c>
      <c r="G41">
        <f>[4]p65!G41</f>
        <v>1.2</v>
      </c>
      <c r="H41">
        <f>[4]p65!H41</f>
        <v>0</v>
      </c>
      <c r="I41">
        <f>[4]p65!I41</f>
        <v>0</v>
      </c>
      <c r="J41">
        <f>[4]p65!J41</f>
        <v>0</v>
      </c>
      <c r="K41">
        <f>[4]p65!K41</f>
        <v>0</v>
      </c>
    </row>
    <row r="42" spans="1:20" x14ac:dyDescent="0.2">
      <c r="A42" t="s">
        <v>220</v>
      </c>
      <c r="B42">
        <f>[4]p65!B42</f>
        <v>1.2</v>
      </c>
      <c r="C42">
        <f>[4]p65!C42</f>
        <v>0.6</v>
      </c>
      <c r="D42">
        <f>[4]p65!D42</f>
        <v>1.8</v>
      </c>
      <c r="E42">
        <f>[4]p65!E42</f>
        <v>1.2</v>
      </c>
      <c r="F42">
        <f>[4]p65!F42</f>
        <v>1.2</v>
      </c>
      <c r="G42">
        <f>[4]p65!G42</f>
        <v>0.6</v>
      </c>
      <c r="H42">
        <f>[4]p65!H42</f>
        <v>0</v>
      </c>
      <c r="I42">
        <f>[4]p65!I42</f>
        <v>0</v>
      </c>
      <c r="J42">
        <f>[4]p65!J42</f>
        <v>0</v>
      </c>
      <c r="K42">
        <f>[4]p65!K42</f>
        <v>0</v>
      </c>
    </row>
    <row r="43" spans="1:20" x14ac:dyDescent="0.2">
      <c r="A43" t="s">
        <v>221</v>
      </c>
      <c r="B43">
        <f>[4]p65!B43</f>
        <v>0.6</v>
      </c>
      <c r="C43">
        <f>[4]p65!C43</f>
        <v>1.8</v>
      </c>
      <c r="D43">
        <f>[4]p65!D43</f>
        <v>0.6</v>
      </c>
      <c r="E43">
        <f>[4]p65!E43</f>
        <v>1.2</v>
      </c>
      <c r="F43">
        <f>[4]p65!F43</f>
        <v>1.2</v>
      </c>
      <c r="G43">
        <f>[4]p65!G43</f>
        <v>1.2</v>
      </c>
      <c r="H43">
        <f>[4]p65!H43</f>
        <v>0</v>
      </c>
      <c r="I43">
        <f>[4]p65!I43</f>
        <v>0</v>
      </c>
      <c r="J43">
        <f>[4]p65!J43</f>
        <v>0</v>
      </c>
      <c r="K43">
        <f>[4]p65!K43</f>
        <v>0</v>
      </c>
    </row>
    <row r="44" spans="1:20" x14ac:dyDescent="0.2">
      <c r="A44" t="s">
        <v>222</v>
      </c>
      <c r="B44">
        <f>[4]p65!B44</f>
        <v>1.5</v>
      </c>
      <c r="C44">
        <f>[4]p65!C44</f>
        <v>1.2</v>
      </c>
      <c r="D44">
        <f>[4]p65!D44</f>
        <v>1.2</v>
      </c>
      <c r="E44">
        <f>[4]p65!E44</f>
        <v>0.6</v>
      </c>
      <c r="F44">
        <f>[4]p65!F44</f>
        <v>0.6</v>
      </c>
      <c r="G44">
        <f>[4]p65!G44</f>
        <v>0.9</v>
      </c>
      <c r="H44">
        <f>[4]p65!H44</f>
        <v>0</v>
      </c>
      <c r="I44">
        <f>[4]p65!I44</f>
        <v>0</v>
      </c>
      <c r="J44">
        <f>[4]p65!J44</f>
        <v>0</v>
      </c>
      <c r="K44">
        <f>[4]p65!K44</f>
        <v>0</v>
      </c>
    </row>
    <row r="45" spans="1:20" x14ac:dyDescent="0.2">
      <c r="A45" t="s">
        <v>223</v>
      </c>
      <c r="B45">
        <f>[4]p65!B45</f>
        <v>1.5</v>
      </c>
      <c r="C45">
        <f>[4]p65!C45</f>
        <v>1.2</v>
      </c>
      <c r="D45">
        <f>[4]p65!D45</f>
        <v>1.2</v>
      </c>
      <c r="E45">
        <f>[4]p65!E45</f>
        <v>0.6</v>
      </c>
      <c r="F45">
        <f>[4]p65!F45</f>
        <v>0.6</v>
      </c>
      <c r="G45">
        <f>[4]p65!G45</f>
        <v>0.9</v>
      </c>
      <c r="H45">
        <f>[4]p65!H45</f>
        <v>0</v>
      </c>
      <c r="I45">
        <f>[4]p65!I45</f>
        <v>0</v>
      </c>
      <c r="J45">
        <f>[4]p65!J45</f>
        <v>0</v>
      </c>
      <c r="K45">
        <f>[4]p65!K45</f>
        <v>0</v>
      </c>
    </row>
    <row r="46" spans="1:20" x14ac:dyDescent="0.2">
      <c r="A46" t="s">
        <v>224</v>
      </c>
      <c r="B46">
        <f>[4]p65!B46</f>
        <v>1.2</v>
      </c>
      <c r="C46">
        <f>[4]p65!C46</f>
        <v>0.6</v>
      </c>
      <c r="D46">
        <f>[4]p65!D46</f>
        <v>1.2</v>
      </c>
      <c r="E46">
        <f>[4]p65!E46</f>
        <v>0.9</v>
      </c>
      <c r="F46">
        <f>[4]p65!F46</f>
        <v>0.9</v>
      </c>
      <c r="G46">
        <f>[4]p65!G46</f>
        <v>0.6</v>
      </c>
      <c r="H46">
        <f>[4]p65!H46</f>
        <v>0</v>
      </c>
      <c r="I46">
        <f>[4]p65!I46</f>
        <v>0</v>
      </c>
      <c r="J46">
        <f>[4]p65!J46</f>
        <v>0</v>
      </c>
      <c r="K46">
        <f>[4]p65!K46</f>
        <v>0</v>
      </c>
      <c r="M46" s="32"/>
      <c r="N46" s="32"/>
      <c r="O46" s="32"/>
      <c r="P46" s="32"/>
      <c r="Q46" s="32"/>
      <c r="R46" s="32"/>
      <c r="S46" s="32"/>
      <c r="T46" s="32"/>
    </row>
    <row r="47" spans="1:20" x14ac:dyDescent="0.2">
      <c r="A47" t="s">
        <v>225</v>
      </c>
      <c r="B47">
        <f>[4]p65!B47</f>
        <v>91</v>
      </c>
      <c r="C47">
        <f>[4]p65!C47</f>
        <v>13.2</v>
      </c>
      <c r="D47">
        <f>[4]p65!D47</f>
        <v>6.3</v>
      </c>
      <c r="E47">
        <f>[4]p65!E47</f>
        <v>0.64</v>
      </c>
      <c r="F47">
        <f>[4]p65!F47</f>
        <v>0.76</v>
      </c>
      <c r="G47">
        <f>[4]p65!G47</f>
        <v>1</v>
      </c>
      <c r="H47">
        <f>[4]p65!H47</f>
        <v>0</v>
      </c>
      <c r="I47">
        <f>[4]p65!I47</f>
        <v>0</v>
      </c>
      <c r="J47">
        <f>[4]p65!J47</f>
        <v>0</v>
      </c>
      <c r="K47">
        <f>[4]p65!K47</f>
        <v>0</v>
      </c>
      <c r="M47" s="32"/>
      <c r="N47" s="32"/>
      <c r="O47" s="32"/>
      <c r="P47" s="32"/>
      <c r="Q47" s="32"/>
      <c r="R47" s="32"/>
      <c r="S47" s="32"/>
      <c r="T47" s="32"/>
    </row>
    <row r="48" spans="1:20" x14ac:dyDescent="0.2">
      <c r="A48" t="s">
        <v>226</v>
      </c>
      <c r="B48">
        <f>[4]p65!B48</f>
        <v>90</v>
      </c>
      <c r="C48">
        <f>[4]p65!C48</f>
        <v>13</v>
      </c>
      <c r="D48">
        <f>[4]p65!D48</f>
        <v>6.2</v>
      </c>
      <c r="E48">
        <f>[4]p65!E48</f>
        <v>0.65</v>
      </c>
      <c r="F48">
        <f>[4]p65!F48</f>
        <v>0.78</v>
      </c>
      <c r="G48">
        <f>[4]p65!G48</f>
        <v>1</v>
      </c>
      <c r="H48">
        <f>[4]p65!H48</f>
        <v>0</v>
      </c>
      <c r="I48">
        <f>[4]p65!I48</f>
        <v>0</v>
      </c>
      <c r="J48">
        <f>[4]p65!J48</f>
        <v>0</v>
      </c>
      <c r="K48">
        <f>[4]p65!K48</f>
        <v>0</v>
      </c>
      <c r="M48" s="32"/>
      <c r="N48" s="32"/>
      <c r="O48" s="32"/>
      <c r="P48" s="32"/>
      <c r="Q48" s="32"/>
      <c r="R48" s="32"/>
      <c r="S48" s="32"/>
      <c r="T48" s="32"/>
    </row>
    <row r="49" spans="1:20" x14ac:dyDescent="0.2">
      <c r="A49" t="s">
        <v>227</v>
      </c>
      <c r="B49">
        <f>[4]p65!B49</f>
        <v>90</v>
      </c>
      <c r="C49">
        <f>[4]p65!C49</f>
        <v>13.3</v>
      </c>
      <c r="D49">
        <f>[4]p65!D49</f>
        <v>6.3</v>
      </c>
      <c r="E49">
        <f>[4]p65!E49</f>
        <v>0.65</v>
      </c>
      <c r="F49">
        <f>[4]p65!F49</f>
        <v>0.77</v>
      </c>
      <c r="G49">
        <f>[4]p65!G49</f>
        <v>1</v>
      </c>
      <c r="H49">
        <f>[4]p65!H49</f>
        <v>0</v>
      </c>
      <c r="I49">
        <f>[4]p65!I49</f>
        <v>0</v>
      </c>
      <c r="J49">
        <f>[4]p65!J49</f>
        <v>0</v>
      </c>
      <c r="K49">
        <f>[4]p65!K49</f>
        <v>0</v>
      </c>
      <c r="M49" s="32"/>
      <c r="N49" s="32"/>
      <c r="O49" s="32"/>
      <c r="P49" s="32"/>
      <c r="Q49" s="32"/>
      <c r="R49" s="32"/>
      <c r="S49" s="32"/>
      <c r="T49" s="32"/>
    </row>
    <row r="50" spans="1:20" x14ac:dyDescent="0.2">
      <c r="A50" t="s">
        <v>228</v>
      </c>
      <c r="B50">
        <f>[4]p65!B50</f>
        <v>90</v>
      </c>
      <c r="C50">
        <f>[4]p65!C50</f>
        <v>13.5</v>
      </c>
      <c r="D50">
        <f>[4]p65!D50</f>
        <v>6.2</v>
      </c>
      <c r="E50">
        <f>[4]p65!E50</f>
        <v>0.65</v>
      </c>
      <c r="F50">
        <f>[4]p65!F50</f>
        <v>0.78</v>
      </c>
      <c r="G50">
        <f>[4]p65!G50</f>
        <v>1</v>
      </c>
      <c r="H50">
        <f>[4]p65!H50</f>
        <v>0</v>
      </c>
      <c r="I50">
        <f>[4]p65!I50</f>
        <v>0</v>
      </c>
      <c r="J50">
        <f>[4]p65!J50</f>
        <v>0</v>
      </c>
      <c r="K50">
        <f>[4]p65!K50</f>
        <v>0</v>
      </c>
      <c r="M50" s="32"/>
      <c r="N50" s="32"/>
      <c r="O50" s="32"/>
      <c r="P50" s="32"/>
      <c r="Q50" s="32"/>
      <c r="R50" s="32"/>
      <c r="S50" s="32"/>
      <c r="T50" s="32"/>
    </row>
    <row r="51" spans="1:20" ht="13.5" thickBot="1" x14ac:dyDescent="0.25">
      <c r="A51" s="325" t="s">
        <v>229</v>
      </c>
      <c r="B51" s="325">
        <f>[4]p65!B51</f>
        <v>7.6000000000000068</v>
      </c>
      <c r="C51" s="325">
        <f>[4]p65!C51</f>
        <v>9.2180451127819474</v>
      </c>
      <c r="D51" s="325">
        <f>[4]p65!D51</f>
        <v>5.892063492063504</v>
      </c>
      <c r="E51" s="325">
        <f>[4]p65!E51</f>
        <v>7.6000000000000068</v>
      </c>
      <c r="F51" s="325">
        <f>[4]p65!F51</f>
        <v>8.9974025974026262</v>
      </c>
      <c r="G51" s="325">
        <f>[4]p65!G51</f>
        <v>7.6</v>
      </c>
      <c r="H51" s="325">
        <f>[4]p65!H51</f>
        <v>0</v>
      </c>
      <c r="I51" s="325">
        <f>[4]p65!I51</f>
        <v>0</v>
      </c>
      <c r="J51" s="325">
        <f>[4]p65!J51</f>
        <v>0</v>
      </c>
      <c r="K51" s="325">
        <f>[4]p65!K51</f>
        <v>0</v>
      </c>
      <c r="L51" s="325"/>
      <c r="M51" s="48"/>
      <c r="N51" s="32"/>
      <c r="O51" s="32"/>
      <c r="P51" s="32"/>
      <c r="Q51" s="32"/>
      <c r="R51" s="32"/>
      <c r="S51" s="32"/>
      <c r="T51" s="32"/>
    </row>
    <row r="52" spans="1:20" x14ac:dyDescent="0.2">
      <c r="A52" t="s">
        <v>115</v>
      </c>
      <c r="B52">
        <f>[4]p65!B52</f>
        <v>8455358.3829565123</v>
      </c>
      <c r="C52">
        <f>[4]p65!C52</f>
        <v>21347282.271429732</v>
      </c>
      <c r="D52">
        <f>[4]p65!D52</f>
        <v>11792967.853145182</v>
      </c>
      <c r="E52">
        <f>[4]p65!E52</f>
        <v>4958781.5098925382</v>
      </c>
      <c r="F52">
        <f>[4]p65!F52</f>
        <v>2034206.6960787326</v>
      </c>
      <c r="G52">
        <f>[4]p65!G52</f>
        <v>0</v>
      </c>
      <c r="H52">
        <f>[4]p65!H52</f>
        <v>0</v>
      </c>
      <c r="I52">
        <f>[4]p65!I52</f>
        <v>0</v>
      </c>
      <c r="J52">
        <f>[4]p65!J52</f>
        <v>0</v>
      </c>
      <c r="K52">
        <f>[4]p65!K52</f>
        <v>0</v>
      </c>
      <c r="M52" s="42"/>
      <c r="N52" s="32"/>
      <c r="O52" s="32"/>
      <c r="P52" s="32"/>
      <c r="Q52" s="32"/>
      <c r="R52" s="32"/>
      <c r="S52" s="32"/>
      <c r="T52" s="32"/>
    </row>
    <row r="53" spans="1:20" x14ac:dyDescent="0.2">
      <c r="A53" t="s">
        <v>116</v>
      </c>
      <c r="B53">
        <f>[4]p65!B53</f>
        <v>22354687</v>
      </c>
      <c r="C53">
        <f>[4]p65!C53</f>
        <v>13444434</v>
      </c>
      <c r="D53">
        <f>[4]p65!D53</f>
        <v>15973606</v>
      </c>
      <c r="E53">
        <f>[4]p65!E53</f>
        <v>15348132</v>
      </c>
      <c r="F53">
        <f>[4]p65!F53</f>
        <v>11290891</v>
      </c>
      <c r="G53">
        <f>[4]p65!G53</f>
        <v>0</v>
      </c>
      <c r="H53">
        <f>[4]p65!H53</f>
        <v>0</v>
      </c>
      <c r="I53">
        <f>[4]p65!I53</f>
        <v>0</v>
      </c>
      <c r="J53">
        <f>[4]p65!J53</f>
        <v>0</v>
      </c>
      <c r="K53">
        <f>[4]p65!K53</f>
        <v>0</v>
      </c>
      <c r="M53" s="32"/>
      <c r="N53" s="36"/>
      <c r="O53" s="36"/>
      <c r="P53" s="36"/>
      <c r="Q53" s="36"/>
      <c r="R53" s="36"/>
      <c r="S53" s="32"/>
      <c r="T53" s="32"/>
    </row>
    <row r="54" spans="1:20" x14ac:dyDescent="0.2">
      <c r="A54" t="s">
        <v>230</v>
      </c>
      <c r="B54">
        <f>[4]p65!B54</f>
        <v>2036388</v>
      </c>
      <c r="C54">
        <f>[4]p65!C54</f>
        <v>863161</v>
      </c>
      <c r="D54">
        <f>[4]p65!D54</f>
        <v>2363575</v>
      </c>
      <c r="E54">
        <f>[4]p65!E54</f>
        <v>1737203</v>
      </c>
      <c r="F54">
        <f>[4]p65!F54</f>
        <v>1826481</v>
      </c>
      <c r="G54">
        <f>[4]p65!G54</f>
        <v>0</v>
      </c>
      <c r="H54">
        <f>[4]p65!H54</f>
        <v>0</v>
      </c>
      <c r="I54">
        <f>[4]p65!I54</f>
        <v>0</v>
      </c>
      <c r="J54">
        <f>[4]p65!J54</f>
        <v>0</v>
      </c>
      <c r="K54">
        <f>[4]p65!K54</f>
        <v>0</v>
      </c>
      <c r="M54" s="32"/>
      <c r="N54" s="43"/>
      <c r="O54" s="43"/>
      <c r="P54" s="43"/>
      <c r="Q54" s="43"/>
      <c r="R54" s="43"/>
      <c r="S54" s="43"/>
      <c r="T54" s="44"/>
    </row>
    <row r="55" spans="1:20" x14ac:dyDescent="0.2">
      <c r="A55" t="s">
        <v>231</v>
      </c>
      <c r="B55">
        <f>[4]p65!B55</f>
        <v>2093721</v>
      </c>
      <c r="C55">
        <f>[4]p65!C55</f>
        <v>1205097</v>
      </c>
      <c r="D55">
        <f>[4]p65!D55</f>
        <v>1234021</v>
      </c>
      <c r="E55">
        <f>[4]p65!E55</f>
        <v>1500747</v>
      </c>
      <c r="F55">
        <f>[4]p65!F55</f>
        <v>4592045</v>
      </c>
      <c r="G55">
        <f>[4]p65!G55</f>
        <v>0</v>
      </c>
      <c r="H55">
        <f>[4]p65!H55</f>
        <v>0</v>
      </c>
      <c r="I55">
        <f>[4]p65!I55</f>
        <v>0</v>
      </c>
      <c r="J55">
        <f>[4]p65!J55</f>
        <v>0</v>
      </c>
      <c r="K55">
        <f>[4]p65!K55</f>
        <v>0</v>
      </c>
      <c r="M55" s="32"/>
      <c r="N55" s="43"/>
      <c r="O55" s="43"/>
      <c r="P55" s="43"/>
      <c r="Q55" s="43"/>
      <c r="R55" s="43"/>
      <c r="S55" s="43"/>
      <c r="T55" s="44"/>
    </row>
    <row r="56" spans="1:20" x14ac:dyDescent="0.2">
      <c r="A56" t="s">
        <v>232</v>
      </c>
      <c r="B56">
        <f>[4]p65!B56</f>
        <v>4130109</v>
      </c>
      <c r="C56">
        <f>[4]p65!C56</f>
        <v>2068258</v>
      </c>
      <c r="D56">
        <f>[4]p65!D56</f>
        <v>3597596</v>
      </c>
      <c r="E56">
        <f>[4]p65!E56</f>
        <v>3237950</v>
      </c>
      <c r="F56">
        <f>[4]p65!F56</f>
        <v>6418526</v>
      </c>
      <c r="G56">
        <f>[4]p65!G56</f>
        <v>0</v>
      </c>
      <c r="H56">
        <f>[4]p65!H56</f>
        <v>0</v>
      </c>
      <c r="I56">
        <f>[4]p65!I56</f>
        <v>0</v>
      </c>
      <c r="J56">
        <f>[4]p65!J56</f>
        <v>0</v>
      </c>
      <c r="K56">
        <f>[4]p65!K56</f>
        <v>0</v>
      </c>
      <c r="M56" s="32"/>
      <c r="N56" s="32"/>
      <c r="O56" s="32"/>
      <c r="P56" s="32"/>
      <c r="Q56" s="32"/>
      <c r="R56" s="32"/>
      <c r="S56" s="32"/>
      <c r="T56" s="44"/>
    </row>
    <row r="57" spans="1:20" x14ac:dyDescent="0.2">
      <c r="A57" t="s">
        <v>233</v>
      </c>
      <c r="B57">
        <f>[4]p65!B57</f>
        <v>2836417</v>
      </c>
      <c r="C57">
        <f>[4]p65!C57</f>
        <v>2795337</v>
      </c>
      <c r="D57">
        <f>[4]p65!D57</f>
        <v>2784308</v>
      </c>
      <c r="E57">
        <f>[4]p65!E57</f>
        <v>2804258</v>
      </c>
      <c r="F57">
        <f>[4]p65!F57</f>
        <v>2791886</v>
      </c>
      <c r="G57">
        <f>[4]p65!G57</f>
        <v>43326</v>
      </c>
      <c r="H57">
        <f>[4]p65!H57</f>
        <v>43326</v>
      </c>
      <c r="I57">
        <f>[4]p65!I57</f>
        <v>43326</v>
      </c>
      <c r="J57">
        <f>[4]p65!J57</f>
        <v>43326</v>
      </c>
      <c r="K57">
        <f>[4]p65!K57</f>
        <v>43326</v>
      </c>
      <c r="M57" s="42"/>
      <c r="N57" s="36"/>
      <c r="O57" s="36"/>
      <c r="P57" s="36"/>
      <c r="Q57" s="36"/>
      <c r="R57" s="36"/>
      <c r="S57" s="32"/>
      <c r="T57" s="44"/>
    </row>
    <row r="58" spans="1:20" x14ac:dyDescent="0.2">
      <c r="A58" t="s">
        <v>234</v>
      </c>
      <c r="B58">
        <f>[4]p65!B58</f>
        <v>7707311</v>
      </c>
      <c r="C58">
        <f>[4]p65!C58</f>
        <v>6095746</v>
      </c>
      <c r="D58">
        <f>[4]p65!D58</f>
        <v>7486278</v>
      </c>
      <c r="E58">
        <f>[4]p65!E58</f>
        <v>5808638</v>
      </c>
      <c r="F58">
        <f>[4]p65!F58</f>
        <v>5808638</v>
      </c>
      <c r="G58">
        <f>[4]p65!G58</f>
        <v>2483332</v>
      </c>
      <c r="H58">
        <f>[4]p65!H58</f>
        <v>1688665</v>
      </c>
      <c r="I58">
        <f>[4]p65!I58</f>
        <v>1589331</v>
      </c>
      <c r="J58">
        <f>[4]p65!J58</f>
        <v>2185329</v>
      </c>
      <c r="K58">
        <f>[4]p65!K58</f>
        <v>2383996</v>
      </c>
      <c r="M58" s="32"/>
      <c r="N58" s="43"/>
      <c r="O58" s="43"/>
      <c r="P58" s="43"/>
      <c r="Q58" s="43"/>
      <c r="R58" s="43"/>
      <c r="S58" s="43"/>
      <c r="T58" s="44"/>
    </row>
    <row r="59" spans="1:20" x14ac:dyDescent="0.2">
      <c r="A59" t="s">
        <v>235</v>
      </c>
      <c r="B59">
        <f>[4]p65!B59</f>
        <v>9709944</v>
      </c>
      <c r="C59">
        <f>[4]p65!C59</f>
        <v>9013260</v>
      </c>
      <c r="D59">
        <f>[4]p65!D59</f>
        <v>7997126</v>
      </c>
      <c r="E59">
        <f>[4]p65!E59</f>
        <v>8343153</v>
      </c>
      <c r="F59">
        <f>[4]p65!F59</f>
        <v>6865736</v>
      </c>
      <c r="G59">
        <f>[4]p65!G59</f>
        <v>1986665</v>
      </c>
      <c r="H59">
        <f>[4]p65!H59</f>
        <v>2383996</v>
      </c>
      <c r="I59">
        <f>[4]p65!I59</f>
        <v>2185329</v>
      </c>
      <c r="J59">
        <f>[4]p65!J59</f>
        <v>1589331</v>
      </c>
      <c r="K59">
        <f>[4]p65!K59</f>
        <v>1688665</v>
      </c>
      <c r="M59" s="32"/>
      <c r="N59" s="43"/>
      <c r="O59" s="43"/>
      <c r="P59" s="43"/>
      <c r="Q59" s="43"/>
      <c r="R59" s="43"/>
      <c r="S59" s="43"/>
      <c r="T59" s="44"/>
    </row>
    <row r="60" spans="1:20" x14ac:dyDescent="0.2">
      <c r="A60" t="s">
        <v>236</v>
      </c>
      <c r="B60">
        <f>[4]p65!B60</f>
        <v>17417255</v>
      </c>
      <c r="C60">
        <f>[4]p65!C60</f>
        <v>15109006</v>
      </c>
      <c r="D60">
        <f>[4]p65!D60</f>
        <v>15483404</v>
      </c>
      <c r="E60">
        <f>[4]p65!E60</f>
        <v>14151791</v>
      </c>
      <c r="F60">
        <f>[4]p65!F60</f>
        <v>12674374</v>
      </c>
      <c r="G60">
        <f>[4]p65!G60</f>
        <v>4469997</v>
      </c>
      <c r="H60">
        <f>[4]p65!H60</f>
        <v>4072661</v>
      </c>
      <c r="I60">
        <f>[4]p65!I60</f>
        <v>3774660</v>
      </c>
      <c r="J60">
        <f>[4]p65!J60</f>
        <v>3774660</v>
      </c>
      <c r="K60">
        <f>[4]p65!K60</f>
        <v>4072661</v>
      </c>
      <c r="M60" s="32"/>
      <c r="N60" s="32"/>
      <c r="O60" s="32"/>
      <c r="P60" s="32"/>
      <c r="Q60" s="32"/>
      <c r="R60" s="32"/>
      <c r="S60" s="32"/>
      <c r="T60" s="32"/>
    </row>
    <row r="61" spans="1:20" x14ac:dyDescent="0.2">
      <c r="A61" t="s">
        <v>237</v>
      </c>
      <c r="B61">
        <f>[4]p65!B61</f>
        <v>55193826.382956512</v>
      </c>
      <c r="C61">
        <f>[4]p65!C61</f>
        <v>54764317.271429732</v>
      </c>
      <c r="D61">
        <f>[4]p65!D61</f>
        <v>49631881.853145182</v>
      </c>
      <c r="E61">
        <f>[4]p65!E61</f>
        <v>40500912.509892538</v>
      </c>
      <c r="F61">
        <f>[4]p65!F61</f>
        <v>35209883.696078733</v>
      </c>
      <c r="G61">
        <f>[4]p65!G61</f>
        <v>0</v>
      </c>
      <c r="H61">
        <f>[4]p65!H61</f>
        <v>0</v>
      </c>
      <c r="I61">
        <f>[4]p65!I61</f>
        <v>0</v>
      </c>
      <c r="J61">
        <f>[4]p65!J61</f>
        <v>0</v>
      </c>
      <c r="K61">
        <f>[4]p65!K61</f>
        <v>0</v>
      </c>
      <c r="M61" s="32"/>
      <c r="N61" s="32"/>
      <c r="O61" s="32"/>
      <c r="P61" s="32"/>
      <c r="Q61" s="32"/>
      <c r="R61" s="32"/>
      <c r="S61" s="32"/>
      <c r="T61" s="32"/>
    </row>
    <row r="62" spans="1:20" x14ac:dyDescent="0.2">
      <c r="A62" t="s">
        <v>121</v>
      </c>
      <c r="B62">
        <f>[4]p65!B62</f>
        <v>9589299.9007936511</v>
      </c>
      <c r="C62">
        <f>[4]p65!C62</f>
        <v>8345047.2738095243</v>
      </c>
      <c r="D62">
        <f>[4]p65!D62</f>
        <v>8956747.25</v>
      </c>
      <c r="E62">
        <f>[4]p65!E62</f>
        <v>7977604.2128427122</v>
      </c>
      <c r="F62">
        <f>[4]p65!F62</f>
        <v>7741420.8849206343</v>
      </c>
      <c r="G62">
        <f>[4]p65!G62</f>
        <v>0</v>
      </c>
      <c r="H62">
        <f>[4]p65!H62</f>
        <v>0</v>
      </c>
      <c r="I62">
        <f>[4]p65!I62</f>
        <v>0</v>
      </c>
      <c r="J62">
        <f>[4]p65!J62</f>
        <v>0</v>
      </c>
      <c r="K62">
        <f>[4]p65!K62</f>
        <v>0</v>
      </c>
      <c r="M62" s="32"/>
      <c r="N62" s="32"/>
      <c r="O62" s="32"/>
      <c r="P62" s="32"/>
      <c r="Q62" s="32"/>
      <c r="R62" s="32"/>
      <c r="S62" s="32"/>
      <c r="T62" s="32"/>
    </row>
    <row r="63" spans="1:20" x14ac:dyDescent="0.2">
      <c r="A63" t="s">
        <v>122</v>
      </c>
      <c r="B63">
        <f>[4]p65!B63</f>
        <v>1401926</v>
      </c>
      <c r="C63">
        <f>[4]p65!C63</f>
        <v>1589620</v>
      </c>
      <c r="D63">
        <f>[4]p65!D63</f>
        <v>1881472</v>
      </c>
      <c r="E63">
        <f>[4]p65!E63</f>
        <v>2497328</v>
      </c>
      <c r="F63">
        <f>[4]p65!F63</f>
        <v>1267335</v>
      </c>
      <c r="G63">
        <f>[4]p65!G63</f>
        <v>-4049927</v>
      </c>
      <c r="H63">
        <f>[4]p65!H63</f>
        <v>-3576121</v>
      </c>
      <c r="I63">
        <f>[4]p65!I63</f>
        <v>-2839137</v>
      </c>
      <c r="J63">
        <f>[4]p65!J63</f>
        <v>-2685028</v>
      </c>
      <c r="K63">
        <f>[4]p65!K63</f>
        <v>-3297792</v>
      </c>
    </row>
    <row r="64" spans="1:20" x14ac:dyDescent="0.2">
      <c r="A64" t="s">
        <v>238</v>
      </c>
      <c r="B64">
        <f>[4]p65!B64</f>
        <v>22700131</v>
      </c>
      <c r="C64">
        <f>[4]p65!C64</f>
        <v>21332950</v>
      </c>
      <c r="D64">
        <f>[4]p65!D64</f>
        <v>19084124</v>
      </c>
      <c r="E64">
        <f>[4]p65!E64</f>
        <v>14102088</v>
      </c>
      <c r="F64">
        <f>[4]p65!F64</f>
        <v>11453029</v>
      </c>
      <c r="G64">
        <f>[4]p65!G64</f>
        <v>0</v>
      </c>
      <c r="H64">
        <f>[4]p65!H64</f>
        <v>0</v>
      </c>
      <c r="I64">
        <f>[4]p65!I64</f>
        <v>0</v>
      </c>
      <c r="J64">
        <f>[4]p65!J64</f>
        <v>0</v>
      </c>
      <c r="K64">
        <f>[4]p65!K64</f>
        <v>0</v>
      </c>
    </row>
    <row r="65" spans="1:13" x14ac:dyDescent="0.2">
      <c r="A65" t="s">
        <v>239</v>
      </c>
      <c r="B65">
        <f>[4]p65!B65</f>
        <v>1000000</v>
      </c>
      <c r="C65">
        <f>[4]p65!C65</f>
        <v>1000000</v>
      </c>
      <c r="D65">
        <f>[4]p65!D65</f>
        <v>1000000</v>
      </c>
      <c r="E65">
        <f>[4]p65!E65</f>
        <v>1000000</v>
      </c>
      <c r="F65">
        <f>[4]p65!F65</f>
        <v>1000000</v>
      </c>
      <c r="G65">
        <f>[4]p65!G65</f>
        <v>1000000</v>
      </c>
      <c r="H65">
        <f>[4]p65!H65</f>
        <v>1000000</v>
      </c>
      <c r="I65">
        <f>[4]p65!I65</f>
        <v>1000000</v>
      </c>
      <c r="J65">
        <f>[4]p65!J65</f>
        <v>1000000</v>
      </c>
      <c r="K65">
        <f>[4]p65!K65</f>
        <v>1000000</v>
      </c>
    </row>
    <row r="66" spans="1:13" x14ac:dyDescent="0.2">
      <c r="A66" t="s">
        <v>125</v>
      </c>
      <c r="B66">
        <f>[4]p65!B66</f>
        <v>20502469.482162863</v>
      </c>
      <c r="C66">
        <f>[4]p65!C66</f>
        <v>22496699.997620214</v>
      </c>
      <c r="D66">
        <f>[4]p65!D66</f>
        <v>18709538.603145182</v>
      </c>
      <c r="E66">
        <f>[4]p65!E66</f>
        <v>14923892.297049828</v>
      </c>
      <c r="F66">
        <f>[4]p65!F66</f>
        <v>13748098.811158095</v>
      </c>
      <c r="G66">
        <f>[4]p65!G66</f>
        <v>12659881</v>
      </c>
      <c r="H66">
        <f>[4]p65!H66</f>
        <v>13579615</v>
      </c>
      <c r="I66">
        <f>[4]p65!I66</f>
        <v>15010232</v>
      </c>
      <c r="J66">
        <f>[4]p65!J66</f>
        <v>15310399</v>
      </c>
      <c r="K66">
        <f>[4]p65!K66</f>
        <v>14119900</v>
      </c>
    </row>
    <row r="67" spans="1:13" x14ac:dyDescent="0.2">
      <c r="A67" t="s">
        <v>240</v>
      </c>
      <c r="B67">
        <f>[4]p65!B67</f>
        <v>55193826.382956512</v>
      </c>
      <c r="C67">
        <f>[4]p65!C67</f>
        <v>54764317.271429732</v>
      </c>
      <c r="D67">
        <f>[4]p65!D67</f>
        <v>49631881.853145182</v>
      </c>
      <c r="E67">
        <f>[4]p65!E67</f>
        <v>40500912.509892538</v>
      </c>
      <c r="F67">
        <f>[4]p65!F67</f>
        <v>35209883.696078733</v>
      </c>
      <c r="G67">
        <f>[4]p65!G67</f>
        <v>0</v>
      </c>
      <c r="H67">
        <f>[4]p65!H67</f>
        <v>0</v>
      </c>
      <c r="I67">
        <f>[4]p65!I67</f>
        <v>0</v>
      </c>
      <c r="J67">
        <f>[4]p65!J67</f>
        <v>0</v>
      </c>
      <c r="K67">
        <f>[4]p65!K67</f>
        <v>0</v>
      </c>
    </row>
    <row r="68" spans="1:13" x14ac:dyDescent="0.2">
      <c r="A68" t="s">
        <v>241</v>
      </c>
      <c r="B68">
        <f>[4]p65!B68</f>
        <v>0</v>
      </c>
      <c r="C68">
        <f>[4]p65!C68</f>
        <v>0</v>
      </c>
      <c r="D68">
        <f>[4]p65!D68</f>
        <v>10</v>
      </c>
      <c r="E68">
        <f>[4]p65!E68</f>
        <v>3000000</v>
      </c>
      <c r="F68">
        <f>[4]p65!F68</f>
        <v>1000000</v>
      </c>
      <c r="G68">
        <f>[4]p65!G68</f>
        <v>0</v>
      </c>
      <c r="H68">
        <f>[4]p65!H68</f>
        <v>0</v>
      </c>
      <c r="I68">
        <f>[4]p65!I68</f>
        <v>0</v>
      </c>
      <c r="J68">
        <f>[4]p65!J68</f>
        <v>0</v>
      </c>
      <c r="K68">
        <f>[4]p65!K68</f>
        <v>0</v>
      </c>
    </row>
    <row r="69" spans="1:13" x14ac:dyDescent="0.2">
      <c r="A69" t="s">
        <v>242</v>
      </c>
      <c r="B69">
        <f>[4]p65!B69</f>
        <v>42855365.624959834</v>
      </c>
      <c r="C69">
        <f>[4]p65!C69</f>
        <v>40773323.183716863</v>
      </c>
      <c r="D69">
        <f>[4]p65!D69</f>
        <v>40034578.568723679</v>
      </c>
      <c r="E69">
        <f>[4]p65!E69</f>
        <v>36314221.147811256</v>
      </c>
      <c r="F69">
        <f>[4]p65!F69</f>
        <v>32279792.843670949</v>
      </c>
      <c r="G69">
        <f>[4]p65!G69</f>
        <v>0</v>
      </c>
      <c r="H69">
        <f>[4]p65!H69</f>
        <v>0</v>
      </c>
      <c r="I69">
        <f>[4]p65!I69</f>
        <v>0</v>
      </c>
      <c r="J69">
        <f>[4]p65!J69</f>
        <v>0</v>
      </c>
      <c r="K69">
        <f>[4]p65!K69</f>
        <v>0</v>
      </c>
    </row>
    <row r="70" spans="1:13" x14ac:dyDescent="0.2">
      <c r="A70" t="s">
        <v>243</v>
      </c>
      <c r="B70">
        <f>[4]p65!B70</f>
        <v>2280468.4292400628</v>
      </c>
      <c r="C70">
        <f>[4]p65!C70</f>
        <v>2035956.9563108981</v>
      </c>
      <c r="D70">
        <f>[4]p65!D70</f>
        <v>1069067.2043951452</v>
      </c>
      <c r="E70">
        <f>[4]p65!E70</f>
        <v>2300162.1971383505</v>
      </c>
      <c r="F70">
        <f>[4]p65!F70</f>
        <v>1199638.7060025297</v>
      </c>
      <c r="G70">
        <f>[4]p65!G70</f>
        <v>-41660</v>
      </c>
      <c r="H70">
        <f>[4]p65!H70</f>
        <v>-38340</v>
      </c>
      <c r="I70">
        <f>[4]p65!I70</f>
        <v>-35850</v>
      </c>
      <c r="J70">
        <f>[4]p65!J70</f>
        <v>-35850</v>
      </c>
      <c r="K70">
        <f>[4]p65!K70</f>
        <v>-38340</v>
      </c>
    </row>
    <row r="71" spans="1:13" x14ac:dyDescent="0.2">
      <c r="A71" t="s">
        <v>244</v>
      </c>
      <c r="B71">
        <f>[4]p65!B71</f>
        <v>0.97084602740014492</v>
      </c>
      <c r="C71">
        <f>[4]p65!C71</f>
        <v>0.95852225059241003</v>
      </c>
      <c r="D71">
        <f>[4]p65!D71</f>
        <v>0.98976216385752636</v>
      </c>
      <c r="E71">
        <f>[4]p65!E71</f>
        <v>0.98265323871294485</v>
      </c>
      <c r="F71">
        <f>[4]p65!F71</f>
        <v>1.0982163194369736</v>
      </c>
      <c r="G71">
        <f>[4]p65!G71</f>
        <v>0</v>
      </c>
      <c r="H71">
        <f>[4]p65!H71</f>
        <v>0</v>
      </c>
      <c r="I71">
        <f>[4]p65!I71</f>
        <v>0</v>
      </c>
      <c r="J71">
        <f>[4]p65!J71</f>
        <v>0</v>
      </c>
      <c r="K71">
        <f>[4]p65!K71</f>
        <v>0</v>
      </c>
    </row>
    <row r="72" spans="1:13" x14ac:dyDescent="0.2">
      <c r="A72" t="s">
        <v>245</v>
      </c>
      <c r="B72">
        <f>[4]p65!B72</f>
        <v>1.1396119812473853</v>
      </c>
      <c r="C72">
        <f>[4]p65!C72</f>
        <v>0.99658038193788312</v>
      </c>
      <c r="D72">
        <f>[4]p65!D72</f>
        <v>1.0220406912854818</v>
      </c>
      <c r="E72">
        <f>[4]p65!E72</f>
        <v>1.0718976469049557</v>
      </c>
      <c r="F72">
        <f>[4]p65!F72</f>
        <v>0.76986929862429354</v>
      </c>
      <c r="G72">
        <f>[4]p65!G72</f>
        <v>0</v>
      </c>
      <c r="H72">
        <f>[4]p65!H72</f>
        <v>0</v>
      </c>
      <c r="I72">
        <f>[4]p65!I72</f>
        <v>0</v>
      </c>
      <c r="J72">
        <f>[4]p65!J72</f>
        <v>0</v>
      </c>
      <c r="K72">
        <f>[4]p65!K72</f>
        <v>0</v>
      </c>
    </row>
    <row r="73" spans="1:13" x14ac:dyDescent="0.2">
      <c r="A73" t="s">
        <v>246</v>
      </c>
      <c r="B73">
        <f>[4]p65!B73</f>
        <v>0</v>
      </c>
      <c r="C73">
        <f>[4]p65!C73</f>
        <v>2</v>
      </c>
      <c r="D73">
        <f>[4]p65!D73</f>
        <v>0</v>
      </c>
      <c r="E73">
        <f>[4]p65!E73</f>
        <v>0</v>
      </c>
      <c r="F73">
        <f>[4]p65!F73</f>
        <v>0</v>
      </c>
      <c r="G73">
        <f>[4]p65!G73</f>
        <v>0</v>
      </c>
      <c r="H73">
        <f>[4]p65!H73</f>
        <v>0</v>
      </c>
      <c r="I73">
        <f>[4]p65!I73</f>
        <v>0</v>
      </c>
      <c r="J73">
        <f>[4]p65!J73</f>
        <v>0</v>
      </c>
      <c r="K73">
        <f>[4]p65!K73</f>
        <v>0</v>
      </c>
    </row>
    <row r="74" spans="1:13" x14ac:dyDescent="0.2">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
      <c r="A76" t="s">
        <v>437</v>
      </c>
      <c r="B76">
        <f>[4]p65!B76</f>
        <v>0</v>
      </c>
      <c r="C76">
        <f>[4]p65!C76</f>
        <v>0</v>
      </c>
      <c r="D76">
        <f>[4]p65!D76</f>
        <v>0</v>
      </c>
      <c r="E76">
        <f>[4]p65!E76</f>
        <v>0</v>
      </c>
      <c r="F76">
        <f>[4]p65!F76</f>
        <v>0</v>
      </c>
      <c r="G76">
        <f>[4]p65!G76</f>
        <v>0</v>
      </c>
      <c r="H76">
        <f>[4]p65!H76</f>
        <v>0</v>
      </c>
      <c r="I76">
        <f>[4]p65!I76</f>
        <v>0</v>
      </c>
      <c r="J76">
        <f>[4]p65!J76</f>
        <v>0</v>
      </c>
      <c r="K76">
        <f>[4]p65!K76</f>
        <v>0</v>
      </c>
    </row>
    <row r="77" spans="1:13" ht="13.5" thickBot="1" x14ac:dyDescent="0.25">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2">
      <c r="A78" t="s">
        <v>247</v>
      </c>
      <c r="B78">
        <f>[4]p65!B78</f>
        <v>1</v>
      </c>
    </row>
    <row r="79" spans="1:13" x14ac:dyDescent="0.2">
      <c r="A79" t="s">
        <v>248</v>
      </c>
      <c r="B79">
        <f>[4]p65!B79</f>
        <v>60000</v>
      </c>
    </row>
    <row r="80" spans="1:13" x14ac:dyDescent="0.2">
      <c r="A80" t="s">
        <v>249</v>
      </c>
      <c r="B80">
        <f>[4]p65!B80</f>
        <v>60000</v>
      </c>
    </row>
    <row r="81" spans="1:2" x14ac:dyDescent="0.2">
      <c r="A81" t="s">
        <v>250</v>
      </c>
      <c r="B81">
        <f>[4]p65!B81</f>
        <v>18</v>
      </c>
    </row>
    <row r="82" spans="1:2" x14ac:dyDescent="0.2">
      <c r="A82" t="s">
        <v>251</v>
      </c>
      <c r="B82">
        <f>[4]p65!B82</f>
        <v>0</v>
      </c>
    </row>
    <row r="83" spans="1:2" x14ac:dyDescent="0.2">
      <c r="A83" t="s">
        <v>252</v>
      </c>
      <c r="B83">
        <f>[4]p65!B83</f>
        <v>0</v>
      </c>
    </row>
    <row r="84" spans="1:2" x14ac:dyDescent="0.2">
      <c r="A84" t="s">
        <v>253</v>
      </c>
      <c r="B84">
        <f>[4]p65!B84</f>
        <v>0</v>
      </c>
    </row>
    <row r="85" spans="1:2" x14ac:dyDescent="0.2">
      <c r="A85" t="s">
        <v>254</v>
      </c>
      <c r="B85">
        <f>[4]p65!B85</f>
        <v>78541</v>
      </c>
    </row>
    <row r="86" spans="1:2" x14ac:dyDescent="0.2">
      <c r="A86" t="s">
        <v>255</v>
      </c>
      <c r="B86">
        <f>[4]p65!B86</f>
        <v>21684</v>
      </c>
    </row>
    <row r="87" spans="1:2" x14ac:dyDescent="0.2">
      <c r="A87" t="s">
        <v>256</v>
      </c>
      <c r="B87">
        <f>[4]p65!B87</f>
        <v>24495</v>
      </c>
    </row>
    <row r="88" spans="1:2" x14ac:dyDescent="0.2">
      <c r="A88" t="s">
        <v>257</v>
      </c>
      <c r="B88">
        <f>[4]p65!B88</f>
        <v>48261</v>
      </c>
    </row>
    <row r="89" spans="1:2" x14ac:dyDescent="0.2">
      <c r="A89" t="s">
        <v>258</v>
      </c>
      <c r="B89">
        <f>[4]p65!B89</f>
        <v>53078</v>
      </c>
    </row>
    <row r="90" spans="1:2" x14ac:dyDescent="0.2">
      <c r="A90" t="s">
        <v>259</v>
      </c>
      <c r="B90">
        <f>[4]p65!B90</f>
        <v>190984</v>
      </c>
    </row>
    <row r="91" spans="1:2" x14ac:dyDescent="0.2">
      <c r="A91" t="s">
        <v>260</v>
      </c>
      <c r="B91">
        <f>[4]p65!B91</f>
        <v>78541</v>
      </c>
    </row>
    <row r="92" spans="1:2" x14ac:dyDescent="0.2">
      <c r="A92" t="s">
        <v>261</v>
      </c>
      <c r="B92">
        <f>[4]p65!B92</f>
        <v>21684</v>
      </c>
    </row>
    <row r="93" spans="1:2" x14ac:dyDescent="0.2">
      <c r="A93" t="s">
        <v>262</v>
      </c>
      <c r="B93">
        <f>[4]p65!B93</f>
        <v>24495</v>
      </c>
    </row>
    <row r="94" spans="1:2" x14ac:dyDescent="0.2">
      <c r="A94" t="s">
        <v>263</v>
      </c>
      <c r="B94">
        <f>[4]p65!B94</f>
        <v>48261</v>
      </c>
    </row>
    <row r="95" spans="1:2" x14ac:dyDescent="0.2">
      <c r="A95" t="s">
        <v>264</v>
      </c>
      <c r="B95">
        <f>[4]p65!B95</f>
        <v>53078</v>
      </c>
    </row>
    <row r="96" spans="1:2" x14ac:dyDescent="0.2">
      <c r="A96" t="s">
        <v>265</v>
      </c>
      <c r="B96">
        <f>[4]p65!B96</f>
        <v>190984</v>
      </c>
    </row>
    <row r="97" spans="1:2" x14ac:dyDescent="0.2">
      <c r="A97" t="s">
        <v>266</v>
      </c>
      <c r="B97">
        <f>[4]p65!B97</f>
        <v>0</v>
      </c>
    </row>
    <row r="98" spans="1:2" x14ac:dyDescent="0.2">
      <c r="A98" t="s">
        <v>267</v>
      </c>
      <c r="B98">
        <f>[4]p65!B98</f>
        <v>0</v>
      </c>
    </row>
    <row r="99" spans="1:2" x14ac:dyDescent="0.2">
      <c r="A99" t="s">
        <v>268</v>
      </c>
      <c r="B99">
        <f>[4]p65!B99</f>
        <v>0</v>
      </c>
    </row>
    <row r="100" spans="1:2" x14ac:dyDescent="0.2">
      <c r="A100" t="s">
        <v>269</v>
      </c>
      <c r="B100">
        <f>[4]p65!B100</f>
        <v>0</v>
      </c>
    </row>
    <row r="101" spans="1:2" x14ac:dyDescent="0.2">
      <c r="A101" t="s">
        <v>270</v>
      </c>
      <c r="B101">
        <f>[4]p65!B101</f>
        <v>0</v>
      </c>
    </row>
    <row r="102" spans="1:2" x14ac:dyDescent="0.2">
      <c r="A102" t="s">
        <v>271</v>
      </c>
      <c r="B102">
        <f>[4]p65!B102</f>
        <v>0</v>
      </c>
    </row>
    <row r="103" spans="1:2" x14ac:dyDescent="0.2">
      <c r="A103" t="s">
        <v>272</v>
      </c>
      <c r="B103">
        <f>[4]p65!B103</f>
        <v>298455800</v>
      </c>
    </row>
    <row r="104" spans="1:2" x14ac:dyDescent="0.2">
      <c r="A104" t="s">
        <v>273</v>
      </c>
      <c r="B104">
        <f>[4]p65!B104</f>
        <v>7914660.0000000009</v>
      </c>
    </row>
    <row r="105" spans="1:2" x14ac:dyDescent="0.2">
      <c r="A105" t="s">
        <v>274</v>
      </c>
      <c r="B105">
        <f>[4]p65!B105</f>
        <v>7715925</v>
      </c>
    </row>
    <row r="106" spans="1:2" x14ac:dyDescent="0.2">
      <c r="A106" t="s">
        <v>275</v>
      </c>
      <c r="B106">
        <f>[4]p65!B106</f>
        <v>1544351.9999999998</v>
      </c>
    </row>
    <row r="107" spans="1:2" x14ac:dyDescent="0.2">
      <c r="A107" t="s">
        <v>276</v>
      </c>
      <c r="B107">
        <f>[4]p65!B107</f>
        <v>2547744</v>
      </c>
    </row>
    <row r="108" spans="1:2" x14ac:dyDescent="0.2">
      <c r="A108" t="s">
        <v>277</v>
      </c>
      <c r="B108">
        <f>[4]p65!B108</f>
        <v>7066408</v>
      </c>
    </row>
    <row r="109" spans="1:2" x14ac:dyDescent="0.2">
      <c r="A109" t="s">
        <v>278</v>
      </c>
      <c r="B109">
        <f>[4]p65!B109</f>
        <v>1536.3087911624166</v>
      </c>
    </row>
    <row r="110" spans="1:2" x14ac:dyDescent="0.2">
      <c r="A110" t="s">
        <v>279</v>
      </c>
      <c r="B110">
        <f>[4]p65!B110</f>
        <v>242.99229913844601</v>
      </c>
    </row>
    <row r="111" spans="1:2" x14ac:dyDescent="0.2">
      <c r="A111" t="s">
        <v>280</v>
      </c>
      <c r="B111">
        <f>[4]p65!B111</f>
        <v>107.54161538136916</v>
      </c>
    </row>
    <row r="112" spans="1:2" x14ac:dyDescent="0.2">
      <c r="A112" t="s">
        <v>281</v>
      </c>
      <c r="B112">
        <f>[4]p65!B112</f>
        <v>11.485563491728563</v>
      </c>
    </row>
    <row r="113" spans="1:2" x14ac:dyDescent="0.2">
      <c r="A113" t="s">
        <v>282</v>
      </c>
      <c r="B113">
        <f>[4]p65!B113</f>
        <v>13.605975213278452</v>
      </c>
    </row>
    <row r="114" spans="1:2" x14ac:dyDescent="0.2">
      <c r="A114" t="s">
        <v>283</v>
      </c>
      <c r="B114">
        <f>[4]p65!B114</f>
        <v>17.670097679582405</v>
      </c>
    </row>
    <row r="115" spans="1:2" x14ac:dyDescent="0.2">
      <c r="A115" t="s">
        <v>284</v>
      </c>
      <c r="B115">
        <f>[4]p65!B115</f>
        <v>14000040</v>
      </c>
    </row>
    <row r="116" spans="1:2" x14ac:dyDescent="0.2">
      <c r="A116" t="s">
        <v>285</v>
      </c>
      <c r="B116">
        <f>[4]p65!B116</f>
        <v>0</v>
      </c>
    </row>
    <row r="117" spans="1:2" x14ac:dyDescent="0.2">
      <c r="A117" t="s">
        <v>286</v>
      </c>
      <c r="B117">
        <f>[4]p65!B117</f>
        <v>599999.4</v>
      </c>
    </row>
    <row r="118" spans="1:2" x14ac:dyDescent="0.2">
      <c r="A118" t="s">
        <v>287</v>
      </c>
      <c r="B118">
        <f>[4]p65!B118</f>
        <v>149999.85</v>
      </c>
    </row>
    <row r="119" spans="1:2" x14ac:dyDescent="0.2">
      <c r="A119" t="s">
        <v>288</v>
      </c>
      <c r="B119">
        <f>[4]p65!B119</f>
        <v>249999.75</v>
      </c>
    </row>
    <row r="120" spans="1:2" x14ac:dyDescent="0.2">
      <c r="A120" t="s">
        <v>289</v>
      </c>
      <c r="B120">
        <f>[4]p65!B120</f>
        <v>1200000</v>
      </c>
    </row>
    <row r="121" spans="1:2" x14ac:dyDescent="0.2">
      <c r="A121" t="s">
        <v>290</v>
      </c>
      <c r="B121">
        <f>[4]p65!B121</f>
        <v>26861022</v>
      </c>
    </row>
    <row r="122" spans="1:2" x14ac:dyDescent="0.2">
      <c r="A122" t="s">
        <v>291</v>
      </c>
      <c r="B122">
        <f>[4]p65!B122</f>
        <v>546111.53999999992</v>
      </c>
    </row>
    <row r="123" spans="1:2" x14ac:dyDescent="0.2">
      <c r="A123" t="s">
        <v>292</v>
      </c>
      <c r="B123">
        <f>[4]p65!B123</f>
        <v>0</v>
      </c>
    </row>
    <row r="124" spans="1:2" x14ac:dyDescent="0.2">
      <c r="A124" t="s">
        <v>293</v>
      </c>
      <c r="B124">
        <f>[4]p65!B124</f>
        <v>177600.47999999998</v>
      </c>
    </row>
    <row r="125" spans="1:2" x14ac:dyDescent="0.2">
      <c r="A125" t="s">
        <v>294</v>
      </c>
      <c r="B125">
        <f>[4]p65!B125</f>
        <v>292990.56000000006</v>
      </c>
    </row>
    <row r="126" spans="1:2" x14ac:dyDescent="0.2">
      <c r="A126" t="s">
        <v>295</v>
      </c>
      <c r="B126">
        <f>[4]p65!B126</f>
        <v>406318.46</v>
      </c>
    </row>
    <row r="127" spans="1:2" x14ac:dyDescent="0.2">
      <c r="A127" t="s">
        <v>296</v>
      </c>
      <c r="B127">
        <f>[4]p65!B127</f>
        <v>77955</v>
      </c>
    </row>
    <row r="128" spans="1:2" x14ac:dyDescent="0.2">
      <c r="A128" t="s">
        <v>297</v>
      </c>
      <c r="B128">
        <f>[4]p65!B128</f>
        <v>11387</v>
      </c>
    </row>
    <row r="129" spans="1:2" x14ac:dyDescent="0.2">
      <c r="A129" t="s">
        <v>298</v>
      </c>
      <c r="B129">
        <f>[4]p65!B129</f>
        <v>11900</v>
      </c>
    </row>
    <row r="130" spans="1:2" x14ac:dyDescent="0.2">
      <c r="A130" t="s">
        <v>299</v>
      </c>
      <c r="B130">
        <f>[4]p65!B130</f>
        <v>57225</v>
      </c>
    </row>
    <row r="131" spans="1:2" x14ac:dyDescent="0.2">
      <c r="A131" t="s">
        <v>300</v>
      </c>
      <c r="B131">
        <f>[4]p65!B131</f>
        <v>50066</v>
      </c>
    </row>
    <row r="132" spans="1:2" x14ac:dyDescent="0.2">
      <c r="A132" t="s">
        <v>301</v>
      </c>
      <c r="B132">
        <f>[4]p65!B132</f>
        <v>213316</v>
      </c>
    </row>
    <row r="133" spans="1:2" x14ac:dyDescent="0.2">
      <c r="A133" t="s">
        <v>302</v>
      </c>
      <c r="B133">
        <f>[4]p65!B133</f>
        <v>77955</v>
      </c>
    </row>
    <row r="134" spans="1:2" x14ac:dyDescent="0.2">
      <c r="A134" t="s">
        <v>303</v>
      </c>
      <c r="B134">
        <f>[4]p65!B134</f>
        <v>11387</v>
      </c>
    </row>
    <row r="135" spans="1:2" x14ac:dyDescent="0.2">
      <c r="A135" t="s">
        <v>304</v>
      </c>
      <c r="B135">
        <f>[4]p65!B135</f>
        <v>11900</v>
      </c>
    </row>
    <row r="136" spans="1:2" x14ac:dyDescent="0.2">
      <c r="A136" t="s">
        <v>305</v>
      </c>
      <c r="B136">
        <f>[4]p65!B136</f>
        <v>57225</v>
      </c>
    </row>
    <row r="137" spans="1:2" x14ac:dyDescent="0.2">
      <c r="A137" t="s">
        <v>306</v>
      </c>
      <c r="B137">
        <f>[4]p65!B137</f>
        <v>50066</v>
      </c>
    </row>
    <row r="138" spans="1:2" x14ac:dyDescent="0.2">
      <c r="A138" t="s">
        <v>307</v>
      </c>
      <c r="B138">
        <f>[4]p65!B138</f>
        <v>213316</v>
      </c>
    </row>
    <row r="139" spans="1:2" x14ac:dyDescent="0.2">
      <c r="A139" t="s">
        <v>308</v>
      </c>
      <c r="B139">
        <f>[4]p65!B139</f>
        <v>0</v>
      </c>
    </row>
    <row r="140" spans="1:2" x14ac:dyDescent="0.2">
      <c r="A140" t="s">
        <v>309</v>
      </c>
      <c r="B140">
        <f>[4]p65!B140</f>
        <v>0</v>
      </c>
    </row>
    <row r="141" spans="1:2" x14ac:dyDescent="0.2">
      <c r="A141" t="s">
        <v>310</v>
      </c>
      <c r="B141">
        <f>[4]p65!B141</f>
        <v>0</v>
      </c>
    </row>
    <row r="142" spans="1:2" x14ac:dyDescent="0.2">
      <c r="A142" t="s">
        <v>311</v>
      </c>
      <c r="B142">
        <f>[4]p65!B142</f>
        <v>0</v>
      </c>
    </row>
    <row r="143" spans="1:2" x14ac:dyDescent="0.2">
      <c r="A143" t="s">
        <v>312</v>
      </c>
      <c r="B143">
        <f>[4]p65!B143</f>
        <v>0</v>
      </c>
    </row>
    <row r="144" spans="1:2" x14ac:dyDescent="0.2">
      <c r="A144" t="s">
        <v>313</v>
      </c>
      <c r="B144">
        <f>[4]p65!B144</f>
        <v>0</v>
      </c>
    </row>
    <row r="145" spans="1:2" x14ac:dyDescent="0.2">
      <c r="A145" t="s">
        <v>314</v>
      </c>
      <c r="B145">
        <f>[4]p65!B145</f>
        <v>475525499.99999994</v>
      </c>
    </row>
    <row r="146" spans="1:2" x14ac:dyDescent="0.2">
      <c r="A146" t="s">
        <v>315</v>
      </c>
      <c r="B146">
        <f>[4]p65!B146</f>
        <v>5294955.0000000009</v>
      </c>
    </row>
    <row r="147" spans="1:2" x14ac:dyDescent="0.2">
      <c r="A147" t="s">
        <v>316</v>
      </c>
      <c r="B147">
        <f>[4]p65!B147</f>
        <v>5533500</v>
      </c>
    </row>
    <row r="148" spans="1:2" x14ac:dyDescent="0.2">
      <c r="A148" t="s">
        <v>317</v>
      </c>
      <c r="B148">
        <f>[4]p65!B148</f>
        <v>2346225</v>
      </c>
    </row>
    <row r="149" spans="1:2" x14ac:dyDescent="0.2">
      <c r="A149" t="s">
        <v>318</v>
      </c>
      <c r="B149">
        <f>[4]p65!B149</f>
        <v>2853762</v>
      </c>
    </row>
    <row r="150" spans="1:2" x14ac:dyDescent="0.2">
      <c r="A150" t="s">
        <v>319</v>
      </c>
      <c r="B150">
        <f>[4]p65!B150</f>
        <v>11092432</v>
      </c>
    </row>
    <row r="151" spans="1:2" x14ac:dyDescent="0.2">
      <c r="A151" t="s">
        <v>320</v>
      </c>
      <c r="B151">
        <f>[4]p65!B151</f>
        <v>2421.7996179607949</v>
      </c>
    </row>
    <row r="152" spans="1:2" x14ac:dyDescent="0.2">
      <c r="A152" t="s">
        <v>321</v>
      </c>
      <c r="B152">
        <f>[4]p65!B152</f>
        <v>349.90816576531751</v>
      </c>
    </row>
    <row r="153" spans="1:2" x14ac:dyDescent="0.2">
      <c r="A153" t="s">
        <v>322</v>
      </c>
      <c r="B153">
        <f>[4]p65!B153</f>
        <v>169.52597325725563</v>
      </c>
    </row>
    <row r="154" spans="1:2" x14ac:dyDescent="0.2">
      <c r="A154" t="s">
        <v>323</v>
      </c>
      <c r="B154">
        <f>[4]p65!B154</f>
        <v>17.295775018605742</v>
      </c>
    </row>
    <row r="155" spans="1:2" x14ac:dyDescent="0.2">
      <c r="A155" t="s">
        <v>324</v>
      </c>
      <c r="B155">
        <f>[4]p65!B155</f>
        <v>20.488841175886801</v>
      </c>
    </row>
    <row r="156" spans="1:2" x14ac:dyDescent="0.2">
      <c r="A156" t="s">
        <v>325</v>
      </c>
      <c r="B156">
        <f>[4]p65!B156</f>
        <v>26.308884644008835</v>
      </c>
    </row>
    <row r="157" spans="1:2" x14ac:dyDescent="0.2">
      <c r="A157" t="s">
        <v>326</v>
      </c>
      <c r="B157">
        <f>[4]p65!B157</f>
        <v>17000010</v>
      </c>
    </row>
    <row r="158" spans="1:2" x14ac:dyDescent="0.2">
      <c r="A158" t="s">
        <v>327</v>
      </c>
      <c r="B158">
        <f>[4]p65!B158</f>
        <v>0</v>
      </c>
    </row>
    <row r="159" spans="1:2" x14ac:dyDescent="0.2">
      <c r="A159" t="s">
        <v>328</v>
      </c>
      <c r="B159">
        <f>[4]p65!B159</f>
        <v>0</v>
      </c>
    </row>
    <row r="160" spans="1:2" x14ac:dyDescent="0.2">
      <c r="A160" t="s">
        <v>329</v>
      </c>
      <c r="B160">
        <f>[4]p65!B160</f>
        <v>199999.80000000002</v>
      </c>
    </row>
    <row r="161" spans="1:2" x14ac:dyDescent="0.2">
      <c r="A161" t="s">
        <v>330</v>
      </c>
      <c r="B161">
        <f>[4]p65!B161</f>
        <v>0</v>
      </c>
    </row>
    <row r="162" spans="1:2" x14ac:dyDescent="0.2">
      <c r="A162" t="s">
        <v>331</v>
      </c>
      <c r="B162">
        <f>[4]p65!B162</f>
        <v>1600000</v>
      </c>
    </row>
    <row r="163" spans="1:2" x14ac:dyDescent="0.2">
      <c r="A163" t="s">
        <v>332</v>
      </c>
      <c r="B163">
        <f>[4]p65!B163</f>
        <v>42797294.999999993</v>
      </c>
    </row>
    <row r="164" spans="1:2" x14ac:dyDescent="0.2">
      <c r="A164" t="s">
        <v>333</v>
      </c>
      <c r="B164">
        <f>[4]p65!B164</f>
        <v>0</v>
      </c>
    </row>
    <row r="165" spans="1:2" x14ac:dyDescent="0.2">
      <c r="A165" t="s">
        <v>334</v>
      </c>
      <c r="B165">
        <f>[4]p65!B165</f>
        <v>509082</v>
      </c>
    </row>
    <row r="166" spans="1:2" x14ac:dyDescent="0.2">
      <c r="A166" t="s">
        <v>335</v>
      </c>
      <c r="B166">
        <f>[4]p65!B166</f>
        <v>269815.87500000006</v>
      </c>
    </row>
    <row r="167" spans="1:2" x14ac:dyDescent="0.2">
      <c r="A167" t="s">
        <v>336</v>
      </c>
      <c r="B167">
        <f>[4]p65!B167</f>
        <v>328182.63</v>
      </c>
    </row>
    <row r="168" spans="1:2" x14ac:dyDescent="0.2">
      <c r="A168" t="s">
        <v>337</v>
      </c>
      <c r="B168">
        <f>[4]p65!B168</f>
        <v>0</v>
      </c>
    </row>
    <row r="169" spans="1:2" x14ac:dyDescent="0.2">
      <c r="A169" t="s">
        <v>338</v>
      </c>
      <c r="B169">
        <f>[4]p65!B169</f>
        <v>3</v>
      </c>
    </row>
    <row r="170" spans="1:2" x14ac:dyDescent="0.2">
      <c r="A170" t="s">
        <v>339</v>
      </c>
      <c r="B170">
        <f>[4]p65!B170</f>
        <v>6</v>
      </c>
    </row>
    <row r="171" spans="1:2" x14ac:dyDescent="0.2">
      <c r="A171" t="s">
        <v>340</v>
      </c>
      <c r="B171">
        <f>[4]p65!B171</f>
        <v>487805</v>
      </c>
    </row>
    <row r="172" spans="1:2" x14ac:dyDescent="0.2">
      <c r="A172" t="s">
        <v>341</v>
      </c>
      <c r="B172">
        <f>[4]p65!B172</f>
        <v>11146853.5</v>
      </c>
    </row>
    <row r="173" spans="1:2" x14ac:dyDescent="0.2">
      <c r="A173" t="s">
        <v>342</v>
      </c>
      <c r="B173">
        <f>[4]p65!B173</f>
        <v>37558275.149999999</v>
      </c>
    </row>
    <row r="174" spans="1:2" x14ac:dyDescent="0.2">
      <c r="A174" t="s">
        <v>343</v>
      </c>
      <c r="B174">
        <f>[4]p65!B174</f>
        <v>487805</v>
      </c>
    </row>
    <row r="175" spans="1:2" x14ac:dyDescent="0.2">
      <c r="A175" t="s">
        <v>344</v>
      </c>
      <c r="B175">
        <f>[4]p65!B175</f>
        <v>11146853.5</v>
      </c>
    </row>
    <row r="176" spans="1:2" x14ac:dyDescent="0.2">
      <c r="A176" t="s">
        <v>345</v>
      </c>
      <c r="B176">
        <f>[4]p65!B176</f>
        <v>37558275.149999999</v>
      </c>
    </row>
    <row r="177" spans="1:2" x14ac:dyDescent="0.2">
      <c r="A177" t="s">
        <v>346</v>
      </c>
      <c r="B177">
        <f>[4]p65!B177</f>
        <v>481707</v>
      </c>
    </row>
    <row r="178" spans="1:2" x14ac:dyDescent="0.2">
      <c r="A178" t="s">
        <v>347</v>
      </c>
      <c r="B178">
        <f>[4]p65!B178</f>
        <v>10943068.5</v>
      </c>
    </row>
    <row r="179" spans="1:2" x14ac:dyDescent="0.2">
      <c r="A179" t="s">
        <v>348</v>
      </c>
      <c r="B179">
        <f>[4]p65!B179</f>
        <v>36240453.899999999</v>
      </c>
    </row>
    <row r="180" spans="1:2" x14ac:dyDescent="0.2">
      <c r="A180" t="s">
        <v>349</v>
      </c>
      <c r="B180">
        <f>[4]p65!B180</f>
        <v>461263</v>
      </c>
    </row>
    <row r="181" spans="1:2" x14ac:dyDescent="0.2">
      <c r="A181" t="s">
        <v>350</v>
      </c>
      <c r="B181">
        <f>[4]p65!B181</f>
        <v>2136176</v>
      </c>
    </row>
    <row r="182" spans="1:2" x14ac:dyDescent="0.2">
      <c r="A182" t="s">
        <v>351</v>
      </c>
      <c r="B182">
        <f>[4]p65!B182</f>
        <v>9311451</v>
      </c>
    </row>
    <row r="183" spans="1:2" x14ac:dyDescent="0.2">
      <c r="A183" t="s">
        <v>352</v>
      </c>
      <c r="B183">
        <f>[4]p65!B183</f>
        <v>461263</v>
      </c>
    </row>
    <row r="184" spans="1:2" x14ac:dyDescent="0.2">
      <c r="A184" t="s">
        <v>353</v>
      </c>
      <c r="B184">
        <f>[4]p65!B184</f>
        <v>2136176</v>
      </c>
    </row>
    <row r="185" spans="1:2" x14ac:dyDescent="0.2">
      <c r="A185" t="s">
        <v>354</v>
      </c>
      <c r="B185">
        <f>[4]p65!B185</f>
        <v>9311451</v>
      </c>
    </row>
    <row r="186" spans="1:2" x14ac:dyDescent="0.2">
      <c r="A186" t="s">
        <v>355</v>
      </c>
      <c r="B186">
        <f>[4]p65!B186</f>
        <v>485497</v>
      </c>
    </row>
    <row r="187" spans="1:2" x14ac:dyDescent="0.2">
      <c r="A187" t="s">
        <v>356</v>
      </c>
      <c r="B187">
        <f>[4]p65!B187</f>
        <v>2184644</v>
      </c>
    </row>
    <row r="188" spans="1:2" x14ac:dyDescent="0.2">
      <c r="A188" t="s">
        <v>357</v>
      </c>
      <c r="B188">
        <f>[4]p65!B188</f>
        <v>9801726</v>
      </c>
    </row>
    <row r="189" spans="1:2" x14ac:dyDescent="0.2">
      <c r="A189" t="s">
        <v>358</v>
      </c>
      <c r="B189">
        <f>[4]p65!B189</f>
        <v>0</v>
      </c>
    </row>
    <row r="190" spans="1:2" x14ac:dyDescent="0.2">
      <c r="A190" t="s">
        <v>359</v>
      </c>
      <c r="B190">
        <f>[4]p65!B190</f>
        <v>0</v>
      </c>
    </row>
    <row r="191" spans="1:2" x14ac:dyDescent="0.2">
      <c r="A191" t="s">
        <v>360</v>
      </c>
      <c r="B191">
        <f>[4]p65!B191</f>
        <v>0</v>
      </c>
    </row>
    <row r="192" spans="1:2" x14ac:dyDescent="0.2">
      <c r="A192" t="s">
        <v>361</v>
      </c>
      <c r="B192">
        <f>[4]p65!B192</f>
        <v>128491</v>
      </c>
    </row>
    <row r="193" spans="1:2" x14ac:dyDescent="0.2">
      <c r="A193" t="s">
        <v>362</v>
      </c>
      <c r="B193">
        <f>[4]p65!B193</f>
        <v>12829244.4</v>
      </c>
    </row>
    <row r="194" spans="1:2" x14ac:dyDescent="0.2">
      <c r="A194" t="s">
        <v>363</v>
      </c>
      <c r="B194">
        <f>[4]p65!B194</f>
        <v>99.845488771127805</v>
      </c>
    </row>
    <row r="195" spans="1:2" x14ac:dyDescent="0.2">
      <c r="A195" t="s">
        <v>364</v>
      </c>
      <c r="B195">
        <f>[4]p65!B195</f>
        <v>0</v>
      </c>
    </row>
    <row r="196" spans="1:2" x14ac:dyDescent="0.2">
      <c r="A196" t="s">
        <v>365</v>
      </c>
      <c r="B196">
        <f>[4]p65!B196</f>
        <v>0</v>
      </c>
    </row>
    <row r="197" spans="1:2" x14ac:dyDescent="0.2">
      <c r="A197" t="s">
        <v>366</v>
      </c>
      <c r="B197">
        <f>[4]p65!B197</f>
        <v>0</v>
      </c>
    </row>
    <row r="198" spans="1:2" x14ac:dyDescent="0.2">
      <c r="A198" t="s">
        <v>367</v>
      </c>
      <c r="B198">
        <f>[4]p65!B198</f>
        <v>0</v>
      </c>
    </row>
    <row r="199" spans="1:2" x14ac:dyDescent="0.2">
      <c r="A199" t="s">
        <v>368</v>
      </c>
      <c r="B199">
        <f>[4]p65!B199</f>
        <v>0</v>
      </c>
    </row>
    <row r="200" spans="1:2" x14ac:dyDescent="0.2">
      <c r="A200" t="s">
        <v>369</v>
      </c>
      <c r="B200">
        <f>[4]p65!B200</f>
        <v>0</v>
      </c>
    </row>
    <row r="201" spans="1:2" x14ac:dyDescent="0.2">
      <c r="A201" t="s">
        <v>370</v>
      </c>
      <c r="B201">
        <f>[4]p65!B201</f>
        <v>84363</v>
      </c>
    </row>
    <row r="202" spans="1:2" x14ac:dyDescent="0.2">
      <c r="A202" t="s">
        <v>371</v>
      </c>
      <c r="B202">
        <f>[4]p65!B202</f>
        <v>2093721</v>
      </c>
    </row>
    <row r="203" spans="1:2" x14ac:dyDescent="0.2">
      <c r="A203" t="s">
        <v>372</v>
      </c>
      <c r="B203">
        <f>[4]p65!B203</f>
        <v>24.818004045414437</v>
      </c>
    </row>
    <row r="204" spans="1:2" x14ac:dyDescent="0.2">
      <c r="A204" t="s">
        <v>373</v>
      </c>
      <c r="B204">
        <f>[4]p65!B204</f>
        <v>0</v>
      </c>
    </row>
    <row r="205" spans="1:2" x14ac:dyDescent="0.2">
      <c r="A205" t="s">
        <v>374</v>
      </c>
      <c r="B205">
        <f>[4]p65!B205</f>
        <v>0</v>
      </c>
    </row>
    <row r="206" spans="1:2" x14ac:dyDescent="0.2">
      <c r="A206" t="s">
        <v>375</v>
      </c>
      <c r="B206">
        <f>[4]p65!B206</f>
        <v>0</v>
      </c>
    </row>
    <row r="207" spans="1:2" x14ac:dyDescent="0.2">
      <c r="A207" t="s">
        <v>376</v>
      </c>
      <c r="B207">
        <f>[4]p65!B207</f>
        <v>149285</v>
      </c>
    </row>
    <row r="208" spans="1:2" x14ac:dyDescent="0.2">
      <c r="A208" t="s">
        <v>377</v>
      </c>
      <c r="B208">
        <f>[4]p65!B208</f>
        <v>278666</v>
      </c>
    </row>
    <row r="209" spans="1:2" x14ac:dyDescent="0.2">
      <c r="A209" t="s">
        <v>378</v>
      </c>
      <c r="B209">
        <f>[4]p65!B209</f>
        <v>0</v>
      </c>
    </row>
    <row r="210" spans="1:2" x14ac:dyDescent="0.2">
      <c r="A210" t="s">
        <v>379</v>
      </c>
      <c r="B210">
        <f>[4]p65!B210</f>
        <v>0</v>
      </c>
    </row>
    <row r="211" spans="1:2" x14ac:dyDescent="0.2">
      <c r="A211" t="s">
        <v>380</v>
      </c>
      <c r="B211">
        <f>[4]p65!B211</f>
        <v>790850.10000000009</v>
      </c>
    </row>
    <row r="212" spans="1:2" x14ac:dyDescent="0.2">
      <c r="A212" t="s">
        <v>381</v>
      </c>
      <c r="B212">
        <f>[4]p65!B212</f>
        <v>945472</v>
      </c>
    </row>
    <row r="213" spans="1:2" x14ac:dyDescent="0.2">
      <c r="A213" t="s">
        <v>382</v>
      </c>
      <c r="B213">
        <f>[4]p65!B213</f>
        <v>42855365.624959834</v>
      </c>
    </row>
    <row r="214" spans="1:2" x14ac:dyDescent="0.2">
      <c r="A214" t="s">
        <v>137</v>
      </c>
      <c r="B214">
        <f>[4]p65!B214</f>
        <v>39060</v>
      </c>
    </row>
    <row r="215" spans="1:2" x14ac:dyDescent="0.2">
      <c r="A215" t="s">
        <v>383</v>
      </c>
      <c r="B215">
        <f>[4]p65!B215</f>
        <v>0</v>
      </c>
    </row>
    <row r="216" spans="1:2" x14ac:dyDescent="0.2">
      <c r="A216" t="s">
        <v>384</v>
      </c>
      <c r="B216">
        <f>[4]p65!B216</f>
        <v>42894425.624959834</v>
      </c>
    </row>
    <row r="217" spans="1:2" x14ac:dyDescent="0.2">
      <c r="A217" t="s">
        <v>385</v>
      </c>
      <c r="B217">
        <f>[4]p65!B217</f>
        <v>17277920</v>
      </c>
    </row>
    <row r="218" spans="1:2" x14ac:dyDescent="0.2">
      <c r="A218" t="s">
        <v>386</v>
      </c>
      <c r="B218">
        <f>[4]p65!B218</f>
        <v>1218801.1000000001</v>
      </c>
    </row>
    <row r="219" spans="1:2" x14ac:dyDescent="0.2">
      <c r="A219" t="s">
        <v>387</v>
      </c>
      <c r="B219">
        <f>[4]p65!B219</f>
        <v>4102819</v>
      </c>
    </row>
    <row r="220" spans="1:2" x14ac:dyDescent="0.2">
      <c r="A220" t="s">
        <v>388</v>
      </c>
      <c r="B220">
        <f>[4]p65!B220</f>
        <v>441345</v>
      </c>
    </row>
    <row r="221" spans="1:2" x14ac:dyDescent="0.2">
      <c r="A221" t="s">
        <v>145</v>
      </c>
      <c r="B221">
        <f>[4]p65!B221</f>
        <v>8100000</v>
      </c>
    </row>
    <row r="222" spans="1:2" x14ac:dyDescent="0.2">
      <c r="A222" t="s">
        <v>146</v>
      </c>
      <c r="B222">
        <f>[4]p65!B222</f>
        <v>588178</v>
      </c>
    </row>
    <row r="223" spans="1:2" x14ac:dyDescent="0.2">
      <c r="A223" t="s">
        <v>389</v>
      </c>
      <c r="B223">
        <f>[4]p65!B223</f>
        <v>212877</v>
      </c>
    </row>
    <row r="224" spans="1:2" x14ac:dyDescent="0.2">
      <c r="A224" t="s">
        <v>390</v>
      </c>
      <c r="B224">
        <f>[4]p65!B224</f>
        <v>0</v>
      </c>
    </row>
    <row r="225" spans="1:2" x14ac:dyDescent="0.2">
      <c r="A225" t="s">
        <v>391</v>
      </c>
      <c r="B225">
        <f>[4]p65!B225</f>
        <v>0</v>
      </c>
    </row>
    <row r="226" spans="1:2" x14ac:dyDescent="0.2">
      <c r="A226" t="s">
        <v>392</v>
      </c>
      <c r="B226">
        <f>[4]p65!B226</f>
        <v>4250000</v>
      </c>
    </row>
    <row r="227" spans="1:2" x14ac:dyDescent="0.2">
      <c r="A227" t="s">
        <v>152</v>
      </c>
      <c r="B227">
        <f>[4]p65!B227</f>
        <v>160000</v>
      </c>
    </row>
    <row r="228" spans="1:2" x14ac:dyDescent="0.2">
      <c r="A228" t="s">
        <v>393</v>
      </c>
      <c r="B228">
        <f>[4]p65!B228</f>
        <v>58619.368590408427</v>
      </c>
    </row>
    <row r="229" spans="1:2" x14ac:dyDescent="0.2">
      <c r="A229" t="s">
        <v>394</v>
      </c>
      <c r="B229">
        <f>[4]p65!B229</f>
        <v>231392</v>
      </c>
    </row>
    <row r="230" spans="1:2" x14ac:dyDescent="0.2">
      <c r="A230" t="s">
        <v>395</v>
      </c>
      <c r="B230">
        <f>[4]p65!B230</f>
        <v>2797218.7271293616</v>
      </c>
    </row>
    <row r="231" spans="1:2" x14ac:dyDescent="0.2">
      <c r="A231" t="s">
        <v>396</v>
      </c>
      <c r="B231">
        <f>[4]p65!B231</f>
        <v>39439170.195719771</v>
      </c>
    </row>
    <row r="232" spans="1:2" x14ac:dyDescent="0.2">
      <c r="A232" t="s">
        <v>397</v>
      </c>
      <c r="B232">
        <f>[4]p65!B232</f>
        <v>3455255.4292400628</v>
      </c>
    </row>
    <row r="233" spans="1:2" x14ac:dyDescent="0.2">
      <c r="A233" t="s">
        <v>398</v>
      </c>
      <c r="B233">
        <f>[4]p65!B233</f>
        <v>1174787</v>
      </c>
    </row>
    <row r="234" spans="1:2" x14ac:dyDescent="0.2">
      <c r="A234" t="s">
        <v>243</v>
      </c>
      <c r="B234">
        <f>[4]p65!B234</f>
        <v>2280468.4292400628</v>
      </c>
    </row>
    <row r="235" spans="1:2" x14ac:dyDescent="0.2">
      <c r="A235" t="s">
        <v>399</v>
      </c>
      <c r="B235">
        <f>[4]p65!B235</f>
        <v>6250000</v>
      </c>
    </row>
    <row r="236" spans="1:2" x14ac:dyDescent="0.2">
      <c r="A236" t="s">
        <v>400</v>
      </c>
      <c r="B236">
        <f>[4]p65!B236</f>
        <v>11666666.666666668</v>
      </c>
    </row>
    <row r="237" spans="1:2" x14ac:dyDescent="0.2">
      <c r="A237" t="s">
        <v>401</v>
      </c>
      <c r="B237">
        <f>[4]p65!B237</f>
        <v>10000000</v>
      </c>
    </row>
    <row r="238" spans="1:2" x14ac:dyDescent="0.2">
      <c r="A238" t="s">
        <v>402</v>
      </c>
      <c r="B238">
        <f>[4]p65!B238</f>
        <v>400</v>
      </c>
    </row>
    <row r="239" spans="1:2" x14ac:dyDescent="0.2">
      <c r="A239" t="s">
        <v>403</v>
      </c>
      <c r="B239">
        <f>[4]p65!B239</f>
        <v>300</v>
      </c>
    </row>
    <row r="240" spans="1:2" x14ac:dyDescent="0.2">
      <c r="A240" t="s">
        <v>404</v>
      </c>
      <c r="B240">
        <f>[4]p65!B240</f>
        <v>1000</v>
      </c>
    </row>
    <row r="241" spans="1:2" x14ac:dyDescent="0.2">
      <c r="A241" t="s">
        <v>405</v>
      </c>
      <c r="B241">
        <f>[4]p65!B241</f>
        <v>1.4</v>
      </c>
    </row>
    <row r="242" spans="1:2" x14ac:dyDescent="0.2">
      <c r="A242" t="s">
        <v>406</v>
      </c>
      <c r="B242">
        <f>[4]p65!B242</f>
        <v>2.4699999999999998</v>
      </c>
    </row>
    <row r="243" spans="1:2" x14ac:dyDescent="0.2">
      <c r="A243" t="s">
        <v>407</v>
      </c>
      <c r="B243">
        <f>[4]p65!B243</f>
        <v>43004938</v>
      </c>
    </row>
    <row r="244" spans="1:2" x14ac:dyDescent="0.2">
      <c r="A244" t="s">
        <v>408</v>
      </c>
      <c r="B244">
        <f>[4]p65!B244</f>
        <v>20304807</v>
      </c>
    </row>
    <row r="245" spans="1:2" x14ac:dyDescent="0.2">
      <c r="A245" t="s">
        <v>409</v>
      </c>
      <c r="B245">
        <f>[4]p65!B245</f>
        <v>60000</v>
      </c>
    </row>
    <row r="246" spans="1:2" x14ac:dyDescent="0.2">
      <c r="A246" t="s">
        <v>410</v>
      </c>
      <c r="B246">
        <f>[4]p65!B246</f>
        <v>1.9</v>
      </c>
    </row>
    <row r="247" spans="1:2" x14ac:dyDescent="0.2">
      <c r="A247" t="s">
        <v>411</v>
      </c>
      <c r="B247">
        <f>[4]p65!B247</f>
        <v>7.5</v>
      </c>
    </row>
    <row r="248" spans="1:2" x14ac:dyDescent="0.2">
      <c r="A248" t="s">
        <v>412</v>
      </c>
      <c r="B248">
        <f>[4]p65!B248</f>
        <v>7.5</v>
      </c>
    </row>
    <row r="249" spans="1:2" x14ac:dyDescent="0.2">
      <c r="A249" t="s">
        <v>413</v>
      </c>
      <c r="B249">
        <f>[4]p65!B249</f>
        <v>0</v>
      </c>
    </row>
    <row r="250" spans="1:2" x14ac:dyDescent="0.2">
      <c r="A250" t="s">
        <v>414</v>
      </c>
      <c r="B250">
        <f>[4]p65!B250</f>
        <v>0</v>
      </c>
    </row>
    <row r="251" spans="1:2" x14ac:dyDescent="0.2">
      <c r="A251" t="s">
        <v>415</v>
      </c>
      <c r="B251">
        <f>[4]p65!B251</f>
        <v>0</v>
      </c>
    </row>
    <row r="252" spans="1:2" x14ac:dyDescent="0.2">
      <c r="A252" t="s">
        <v>416</v>
      </c>
      <c r="B252">
        <f>[4]p65!B252</f>
        <v>0</v>
      </c>
    </row>
    <row r="253" spans="1:2" x14ac:dyDescent="0.2">
      <c r="A253" t="s">
        <v>417</v>
      </c>
      <c r="B253">
        <f>[4]p65!B253</f>
        <v>0</v>
      </c>
    </row>
    <row r="254" spans="1:2" x14ac:dyDescent="0.2">
      <c r="A254" t="s">
        <v>418</v>
      </c>
      <c r="B254">
        <f>[4]p65!B254</f>
        <v>0</v>
      </c>
    </row>
    <row r="255" spans="1:2" x14ac:dyDescent="0.2">
      <c r="A255" t="s">
        <v>419</v>
      </c>
      <c r="B255">
        <f>[4]p65!B255</f>
        <v>0</v>
      </c>
    </row>
    <row r="256" spans="1:2" x14ac:dyDescent="0.2">
      <c r="A256" t="s">
        <v>420</v>
      </c>
      <c r="B256">
        <f>[4]p65!B256</f>
        <v>0</v>
      </c>
    </row>
    <row r="257" spans="1:2" x14ac:dyDescent="0.2">
      <c r="A257" t="s">
        <v>421</v>
      </c>
      <c r="B257">
        <f>[4]p65!B257</f>
        <v>0</v>
      </c>
    </row>
    <row r="258" spans="1:2" x14ac:dyDescent="0.2">
      <c r="A258" t="s">
        <v>422</v>
      </c>
      <c r="B258">
        <f>[4]p65!B258</f>
        <v>0</v>
      </c>
    </row>
    <row r="259" spans="1:2" x14ac:dyDescent="0.2">
      <c r="A259" t="s">
        <v>423</v>
      </c>
      <c r="B259">
        <f>[4]p65!B259</f>
        <v>5</v>
      </c>
    </row>
    <row r="260" spans="1:2" x14ac:dyDescent="0.2">
      <c r="A260" t="s">
        <v>1065</v>
      </c>
      <c r="B260">
        <f>[4]p65!B260</f>
        <v>12.134418847971899</v>
      </c>
    </row>
    <row r="261" spans="1:2" x14ac:dyDescent="0.2">
      <c r="A261" t="s">
        <v>1066</v>
      </c>
      <c r="B261">
        <f>[4]p65!B261</f>
        <v>20.189055751116896</v>
      </c>
    </row>
    <row r="262" spans="1:2" x14ac:dyDescent="0.2">
      <c r="A262" t="s">
        <v>227</v>
      </c>
      <c r="B262">
        <f>[4]p65!B262</f>
        <v>90</v>
      </c>
    </row>
    <row r="263" spans="1:2" x14ac:dyDescent="0.2">
      <c r="A263" t="s">
        <v>228</v>
      </c>
      <c r="B263">
        <f>[4]p65!B263</f>
        <v>90</v>
      </c>
    </row>
    <row r="264" spans="1:2" x14ac:dyDescent="0.2">
      <c r="A264" t="s">
        <v>346</v>
      </c>
      <c r="B264">
        <f>[4]p65!B264</f>
        <v>481707</v>
      </c>
    </row>
    <row r="265" spans="1:2" x14ac:dyDescent="0.2">
      <c r="A265" t="s">
        <v>355</v>
      </c>
      <c r="B265">
        <f>[4]p65!B265</f>
        <v>485497</v>
      </c>
    </row>
    <row r="266" spans="1:2" x14ac:dyDescent="0.2">
      <c r="A266" t="s">
        <v>338</v>
      </c>
      <c r="B266">
        <f>[4]p65!B266</f>
        <v>3</v>
      </c>
    </row>
    <row r="267" spans="1:2" x14ac:dyDescent="0.2">
      <c r="A267" t="s">
        <v>339</v>
      </c>
      <c r="B267">
        <f>[4]p65!B267</f>
        <v>6</v>
      </c>
    </row>
    <row r="268" spans="1:2" x14ac:dyDescent="0.2">
      <c r="A268" t="s">
        <v>1067</v>
      </c>
      <c r="B268">
        <f>[4]p65!B268</f>
        <v>1156096.8</v>
      </c>
    </row>
    <row r="269" spans="1:2" x14ac:dyDescent="0.2">
      <c r="A269" t="s">
        <v>1068</v>
      </c>
      <c r="B269">
        <f>[4]p65!B269</f>
        <v>1456491</v>
      </c>
    </row>
    <row r="270" spans="1:2" x14ac:dyDescent="0.2">
      <c r="A270" t="s">
        <v>1069</v>
      </c>
      <c r="B270">
        <f>[4]p65!B270</f>
        <v>2199003.6653739912</v>
      </c>
    </row>
    <row r="271" spans="1:2" x14ac:dyDescent="0.2">
      <c r="A271" t="s">
        <v>1070</v>
      </c>
      <c r="B271">
        <f>[4]p65!B271</f>
        <v>0.57161937672087293</v>
      </c>
    </row>
    <row r="272" spans="1:2" x14ac:dyDescent="0.2">
      <c r="A272" t="s">
        <v>1071</v>
      </c>
      <c r="B272">
        <f>[4]p65!B272</f>
        <v>0.84052309612894571</v>
      </c>
    </row>
    <row r="273" spans="1:2" x14ac:dyDescent="0.2">
      <c r="A273" t="s">
        <v>1072</v>
      </c>
      <c r="B273">
        <f>[4]p65!B273</f>
        <v>0.78065214550592854</v>
      </c>
    </row>
    <row r="274" spans="1:2" x14ac:dyDescent="0.2">
      <c r="A274" t="s">
        <v>1073</v>
      </c>
      <c r="B274">
        <f>[4]p65!B274</f>
        <v>0.94453803781223944</v>
      </c>
    </row>
    <row r="275" spans="1:2" x14ac:dyDescent="0.2">
      <c r="A275" t="s">
        <v>1087</v>
      </c>
      <c r="B275">
        <f>[4]p65!B275</f>
        <v>0.79072086774031192</v>
      </c>
    </row>
    <row r="276" spans="1:2" x14ac:dyDescent="0.2">
      <c r="A276" t="s">
        <v>1088</v>
      </c>
      <c r="B276">
        <f>[4]p65!B276</f>
        <v>0.82685815667868101</v>
      </c>
    </row>
    <row r="277" spans="1:2" x14ac:dyDescent="0.2">
      <c r="A277" t="s">
        <v>1091</v>
      </c>
      <c r="B277">
        <f>[4]p65!B277</f>
        <v>3191748.4292400628</v>
      </c>
    </row>
    <row r="278" spans="1:2" x14ac:dyDescent="0.2">
      <c r="A278" t="s">
        <v>1092</v>
      </c>
      <c r="B278">
        <f>[4]p65!B278</f>
        <v>1.0556987893335064</v>
      </c>
    </row>
    <row r="279" spans="1:2" x14ac:dyDescent="0.2">
      <c r="A279" t="s">
        <v>1093</v>
      </c>
      <c r="B279">
        <f>[4]p65!B279</f>
        <v>0.51354741016108807</v>
      </c>
    </row>
    <row r="280" spans="1:2" x14ac:dyDescent="0.2">
      <c r="A280" t="s">
        <v>1094</v>
      </c>
      <c r="B280">
        <f>[4]p65!B280</f>
        <v>0.48645258983891193</v>
      </c>
    </row>
    <row r="281" spans="1:2" x14ac:dyDescent="0.2">
      <c r="A281" t="s">
        <v>1099</v>
      </c>
      <c r="B281">
        <f>[4]p65!B281</f>
        <v>6.5207999999999988E-2</v>
      </c>
    </row>
    <row r="282" spans="1:2" x14ac:dyDescent="0.2">
      <c r="A282" t="s">
        <v>1100</v>
      </c>
      <c r="B282">
        <f>[4]p65!B282</f>
        <v>0.1158354818400026</v>
      </c>
    </row>
    <row r="283" spans="1:2" x14ac:dyDescent="0.2">
      <c r="A283" t="s">
        <v>1095</v>
      </c>
      <c r="B283">
        <f>[4]p65!B283</f>
        <v>22700131</v>
      </c>
    </row>
    <row r="284" spans="1:2" x14ac:dyDescent="0.2">
      <c r="A284" t="s">
        <v>1096</v>
      </c>
      <c r="B284">
        <f>[4]p65!B284</f>
        <v>21502469.482162863</v>
      </c>
    </row>
    <row r="285" spans="1:2" x14ac:dyDescent="0.2">
      <c r="A285" t="s">
        <v>1097</v>
      </c>
      <c r="B285">
        <f>[4]p65!B285</f>
        <v>992744.76386607159</v>
      </c>
    </row>
    <row r="286" spans="1:2" x14ac:dyDescent="0.2">
      <c r="A286" t="s">
        <v>1101</v>
      </c>
      <c r="B286">
        <f>[4]p65!B286</f>
        <v>0</v>
      </c>
    </row>
    <row r="287" spans="1:2" x14ac:dyDescent="0.2">
      <c r="A287" t="s">
        <v>1102</v>
      </c>
      <c r="B287">
        <f>[4]p65!B287</f>
        <v>0</v>
      </c>
    </row>
    <row r="288" spans="1:2" x14ac:dyDescent="0.2">
      <c r="A288" t="s">
        <v>1103</v>
      </c>
      <c r="B288">
        <f>[4]p65!B288</f>
        <v>0</v>
      </c>
    </row>
    <row r="289" spans="1:2" x14ac:dyDescent="0.2">
      <c r="A289" t="s">
        <v>1069</v>
      </c>
      <c r="B289">
        <f>[4]p65!B289</f>
        <v>2199003.6653739912</v>
      </c>
    </row>
    <row r="290" spans="1:2" x14ac:dyDescent="0.2">
      <c r="A290" t="s">
        <v>508</v>
      </c>
      <c r="B290">
        <f>[4]p65!B290</f>
        <v>8.9835869658091747E-2</v>
      </c>
    </row>
    <row r="291" spans="1:2" x14ac:dyDescent="0.2">
      <c r="A291" t="s">
        <v>1104</v>
      </c>
      <c r="B291">
        <f>[4]p65!B291</f>
        <v>0.28882901860292437</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f>[4]p66!B3</f>
        <v>365625</v>
      </c>
      <c r="C3">
        <f>[4]p66!C3</f>
        <v>153054</v>
      </c>
      <c r="D3">
        <f>[4]p66!D3</f>
        <v>109043</v>
      </c>
      <c r="E3">
        <f>[4]p66!E3</f>
        <v>233093</v>
      </c>
      <c r="F3">
        <f>[4]p66!F3</f>
        <v>258409</v>
      </c>
      <c r="G3">
        <f>[4]p66!G3</f>
        <v>742290</v>
      </c>
      <c r="H3">
        <f>[4]p66!H3</f>
        <v>1861514</v>
      </c>
      <c r="I3">
        <f>[4]p66!I3</f>
        <v>0</v>
      </c>
      <c r="J3">
        <f>[4]p66!J3</f>
        <v>0</v>
      </c>
      <c r="K3">
        <f>[4]p66!K3</f>
        <v>0</v>
      </c>
    </row>
    <row r="4" spans="1:11" x14ac:dyDescent="0.2">
      <c r="A4" t="s">
        <v>182</v>
      </c>
      <c r="B4">
        <f>[4]p66!B4</f>
        <v>365625</v>
      </c>
      <c r="C4">
        <f>[4]p66!C4</f>
        <v>153054</v>
      </c>
      <c r="D4">
        <f>[4]p66!D4</f>
        <v>109043</v>
      </c>
      <c r="E4">
        <f>[4]p66!E4</f>
        <v>233093</v>
      </c>
      <c r="F4">
        <f>[4]p66!F4</f>
        <v>258409</v>
      </c>
      <c r="G4">
        <f>[4]p66!G4</f>
        <v>742290</v>
      </c>
      <c r="H4">
        <f>[4]p66!H4</f>
        <v>1861514</v>
      </c>
      <c r="I4">
        <f>[4]p66!I4</f>
        <v>0</v>
      </c>
      <c r="J4">
        <f>[4]p66!J4</f>
        <v>0</v>
      </c>
      <c r="K4">
        <f>[4]p66!K4</f>
        <v>0</v>
      </c>
    </row>
    <row r="5" spans="1:11" x14ac:dyDescent="0.2">
      <c r="A5" t="s">
        <v>183</v>
      </c>
      <c r="B5">
        <f>[4]p66!B5</f>
        <v>0</v>
      </c>
      <c r="C5">
        <f>[4]p66!C5</f>
        <v>0</v>
      </c>
      <c r="D5">
        <f>[4]p66!D5</f>
        <v>109043</v>
      </c>
      <c r="E5">
        <f>[4]p66!E5</f>
        <v>0</v>
      </c>
      <c r="F5">
        <f>[4]p66!F5</f>
        <v>0</v>
      </c>
      <c r="G5">
        <f>[4]p66!G5</f>
        <v>0</v>
      </c>
      <c r="H5">
        <f>[4]p66!H5</f>
        <v>0</v>
      </c>
      <c r="I5">
        <f>[4]p66!I5</f>
        <v>0</v>
      </c>
      <c r="J5">
        <f>[4]p66!J5</f>
        <v>0</v>
      </c>
      <c r="K5">
        <f>[4]p66!K5</f>
        <v>0</v>
      </c>
    </row>
    <row r="6" spans="1:11" x14ac:dyDescent="0.2">
      <c r="A6" t="s">
        <v>184</v>
      </c>
      <c r="B6">
        <f>[4]p66!B6</f>
        <v>365625</v>
      </c>
      <c r="C6">
        <f>[4]p66!C6</f>
        <v>153054</v>
      </c>
      <c r="D6">
        <f>[4]p66!D6</f>
        <v>0</v>
      </c>
      <c r="E6">
        <f>[4]p66!E6</f>
        <v>233093</v>
      </c>
      <c r="F6">
        <f>[4]p66!F6</f>
        <v>258409</v>
      </c>
      <c r="G6">
        <f>[4]p66!G6</f>
        <v>742290</v>
      </c>
      <c r="H6">
        <f>[4]p66!H6</f>
        <v>0</v>
      </c>
      <c r="I6">
        <f>[4]p66!I6</f>
        <v>0</v>
      </c>
      <c r="J6">
        <f>[4]p66!J6</f>
        <v>0</v>
      </c>
      <c r="K6">
        <f>[4]p66!K6</f>
        <v>0</v>
      </c>
    </row>
    <row r="7" spans="1:11" x14ac:dyDescent="0.2">
      <c r="A7" t="s">
        <v>185</v>
      </c>
      <c r="B7">
        <f>[4]p66!B7</f>
        <v>0</v>
      </c>
      <c r="C7">
        <f>[4]p66!C7</f>
        <v>0</v>
      </c>
      <c r="D7">
        <f>[4]p66!D7</f>
        <v>1752471</v>
      </c>
      <c r="E7">
        <f>[4]p66!E7</f>
        <v>0</v>
      </c>
      <c r="F7">
        <f>[4]p66!F7</f>
        <v>0</v>
      </c>
      <c r="G7">
        <f>[4]p66!G7</f>
        <v>0</v>
      </c>
      <c r="H7">
        <f>[4]p66!H7</f>
        <v>0</v>
      </c>
      <c r="I7">
        <f>[4]p66!I7</f>
        <v>0</v>
      </c>
      <c r="J7">
        <f>[4]p66!J7</f>
        <v>0</v>
      </c>
      <c r="K7">
        <f>[4]p66!K7</f>
        <v>0</v>
      </c>
    </row>
    <row r="8" spans="1:11" x14ac:dyDescent="0.2">
      <c r="A8" t="s">
        <v>186</v>
      </c>
      <c r="B8">
        <f>[4]p66!B8</f>
        <v>329976</v>
      </c>
      <c r="C8">
        <f>[4]p66!C8</f>
        <v>60090</v>
      </c>
      <c r="D8">
        <f>[4]p66!D8</f>
        <v>74902</v>
      </c>
      <c r="E8">
        <f>[4]p66!E8</f>
        <v>245491</v>
      </c>
      <c r="F8">
        <f>[4]p66!F8</f>
        <v>319231</v>
      </c>
      <c r="G8">
        <f>[4]p66!G8</f>
        <v>783212</v>
      </c>
      <c r="H8">
        <f>[4]p66!H8</f>
        <v>1812902</v>
      </c>
      <c r="I8">
        <f>[4]p66!I8</f>
        <v>0</v>
      </c>
      <c r="J8">
        <f>[4]p66!J8</f>
        <v>0</v>
      </c>
      <c r="K8">
        <f>[4]p66!K8</f>
        <v>0</v>
      </c>
    </row>
    <row r="9" spans="1:11" x14ac:dyDescent="0.2">
      <c r="A9" t="s">
        <v>187</v>
      </c>
      <c r="B9">
        <f>[4]p66!B9</f>
        <v>329976</v>
      </c>
      <c r="C9">
        <f>[4]p66!C9</f>
        <v>60090</v>
      </c>
      <c r="D9">
        <f>[4]p66!D9</f>
        <v>74902</v>
      </c>
      <c r="E9">
        <f>[4]p66!E9</f>
        <v>245491</v>
      </c>
      <c r="F9">
        <f>[4]p66!F9</f>
        <v>319231</v>
      </c>
      <c r="G9">
        <f>[4]p66!G9</f>
        <v>783212</v>
      </c>
      <c r="H9">
        <f>[4]p66!H9</f>
        <v>1812902</v>
      </c>
      <c r="I9">
        <f>[4]p66!I9</f>
        <v>0</v>
      </c>
      <c r="J9">
        <f>[4]p66!J9</f>
        <v>0</v>
      </c>
      <c r="K9">
        <f>[4]p66!K9</f>
        <v>0</v>
      </c>
    </row>
    <row r="10" spans="1:11" x14ac:dyDescent="0.2">
      <c r="A10" t="s">
        <v>188</v>
      </c>
      <c r="B10">
        <f>[4]p66!B10</f>
        <v>0</v>
      </c>
      <c r="C10">
        <f>[4]p66!C10</f>
        <v>0</v>
      </c>
      <c r="D10">
        <f>[4]p66!D10</f>
        <v>0</v>
      </c>
      <c r="E10">
        <f>[4]p66!E10</f>
        <v>0</v>
      </c>
      <c r="F10">
        <f>[4]p66!F10</f>
        <v>144614</v>
      </c>
      <c r="G10">
        <f>[4]p66!G10</f>
        <v>498422</v>
      </c>
      <c r="H10">
        <f>[4]p66!H10</f>
        <v>0</v>
      </c>
      <c r="I10">
        <f>[4]p66!I10</f>
        <v>0</v>
      </c>
      <c r="J10">
        <f>[4]p66!J10</f>
        <v>0</v>
      </c>
      <c r="K10">
        <f>[4]p66!K10</f>
        <v>0</v>
      </c>
    </row>
    <row r="11" spans="1:11" x14ac:dyDescent="0.2">
      <c r="A11" t="s">
        <v>189</v>
      </c>
      <c r="B11">
        <f>[4]p66!B11</f>
        <v>329976</v>
      </c>
      <c r="C11">
        <f>[4]p66!C11</f>
        <v>60090</v>
      </c>
      <c r="D11">
        <f>[4]p66!D11</f>
        <v>74902</v>
      </c>
      <c r="E11">
        <f>[4]p66!E11</f>
        <v>245491</v>
      </c>
      <c r="F11">
        <f>[4]p66!F11</f>
        <v>174617</v>
      </c>
      <c r="G11">
        <f>[4]p66!G11</f>
        <v>284790</v>
      </c>
      <c r="H11">
        <f>[4]p66!H11</f>
        <v>0</v>
      </c>
      <c r="I11">
        <f>[4]p66!I11</f>
        <v>0</v>
      </c>
      <c r="J11">
        <f>[4]p66!J11</f>
        <v>0</v>
      </c>
      <c r="K11">
        <f>[4]p66!K11</f>
        <v>0</v>
      </c>
    </row>
    <row r="12" spans="1:11" x14ac:dyDescent="0.2">
      <c r="A12" t="s">
        <v>190</v>
      </c>
      <c r="B12">
        <f>[4]p66!B12</f>
        <v>0</v>
      </c>
      <c r="C12">
        <f>[4]p66!C12</f>
        <v>0</v>
      </c>
      <c r="D12">
        <f>[4]p66!D12</f>
        <v>0</v>
      </c>
      <c r="E12">
        <f>[4]p66!E12</f>
        <v>0</v>
      </c>
      <c r="F12">
        <f>[4]p66!F12</f>
        <v>562107</v>
      </c>
      <c r="G12">
        <f>[4]p66!G12</f>
        <v>607759</v>
      </c>
      <c r="H12">
        <f>[4]p66!H12</f>
        <v>0</v>
      </c>
      <c r="I12">
        <f>[4]p66!I12</f>
        <v>0</v>
      </c>
      <c r="J12">
        <f>[4]p66!J12</f>
        <v>0</v>
      </c>
      <c r="K12">
        <f>[4]p66!K12</f>
        <v>0</v>
      </c>
    </row>
    <row r="13" spans="1:11" x14ac:dyDescent="0.2">
      <c r="A13" t="s">
        <v>191</v>
      </c>
      <c r="B13">
        <f>[4]p66!B13</f>
        <v>3800</v>
      </c>
      <c r="C13">
        <f>[4]p66!C13</f>
        <v>375</v>
      </c>
      <c r="D13">
        <f>[4]p66!D13</f>
        <v>315</v>
      </c>
      <c r="E13">
        <f>[4]p66!E13</f>
        <v>32</v>
      </c>
      <c r="F13">
        <f>[4]p66!F13</f>
        <v>48</v>
      </c>
      <c r="G13">
        <f>[4]p66!G13</f>
        <v>37</v>
      </c>
      <c r="H13">
        <f>[4]p66!H13</f>
        <v>0</v>
      </c>
      <c r="I13">
        <f>[4]p66!I13</f>
        <v>0</v>
      </c>
      <c r="J13">
        <f>[4]p66!J13</f>
        <v>0</v>
      </c>
      <c r="K13">
        <f>[4]p66!K13</f>
        <v>0</v>
      </c>
    </row>
    <row r="14" spans="1:11" x14ac:dyDescent="0.2">
      <c r="A14" t="s">
        <v>192</v>
      </c>
      <c r="B14">
        <f>[4]p66!B14</f>
        <v>3700</v>
      </c>
      <c r="C14">
        <f>[4]p66!C14</f>
        <v>360</v>
      </c>
      <c r="D14">
        <f>[4]p66!D14</f>
        <v>310</v>
      </c>
      <c r="E14">
        <f>[4]p66!E14</f>
        <v>28</v>
      </c>
      <c r="F14">
        <f>[4]p66!F14</f>
        <v>43.5</v>
      </c>
      <c r="G14">
        <f>[4]p66!G14</f>
        <v>38.5</v>
      </c>
      <c r="H14">
        <f>[4]p66!H14</f>
        <v>0</v>
      </c>
      <c r="I14">
        <f>[4]p66!I14</f>
        <v>0</v>
      </c>
      <c r="J14">
        <f>[4]p66!J14</f>
        <v>0</v>
      </c>
      <c r="K14">
        <f>[4]p66!K14</f>
        <v>0</v>
      </c>
    </row>
    <row r="15" spans="1:11" x14ac:dyDescent="0.2">
      <c r="A15" t="s">
        <v>193</v>
      </c>
      <c r="B15">
        <f>[4]p66!B15</f>
        <v>3600</v>
      </c>
      <c r="C15">
        <f>[4]p66!C15</f>
        <v>329</v>
      </c>
      <c r="D15">
        <f>[4]p66!D15</f>
        <v>300</v>
      </c>
      <c r="E15">
        <f>[4]p66!E15</f>
        <v>28</v>
      </c>
      <c r="F15">
        <f>[4]p66!F15</f>
        <v>45</v>
      </c>
      <c r="G15">
        <f>[4]p66!G15</f>
        <v>37</v>
      </c>
      <c r="H15">
        <f>[4]p66!H15</f>
        <v>0</v>
      </c>
      <c r="I15">
        <f>[4]p66!I15</f>
        <v>0</v>
      </c>
      <c r="J15">
        <f>[4]p66!J15</f>
        <v>0</v>
      </c>
      <c r="K15">
        <f>[4]p66!K15</f>
        <v>0</v>
      </c>
    </row>
    <row r="16" spans="1:11" x14ac:dyDescent="0.2">
      <c r="A16" t="s">
        <v>194</v>
      </c>
      <c r="B16">
        <f>[4]p66!B16</f>
        <v>3950</v>
      </c>
      <c r="C16">
        <f>[4]p66!C16</f>
        <v>350</v>
      </c>
      <c r="D16">
        <f>[4]p66!D16</f>
        <v>330</v>
      </c>
      <c r="E16">
        <f>[4]p66!E16</f>
        <v>29.5</v>
      </c>
      <c r="F16">
        <f>[4]p66!F16</f>
        <v>46.5</v>
      </c>
      <c r="G16">
        <f>[4]p66!G16</f>
        <v>40.200000000000003</v>
      </c>
      <c r="H16">
        <f>[4]p66!H16</f>
        <v>0</v>
      </c>
      <c r="I16">
        <f>[4]p66!I16</f>
        <v>0</v>
      </c>
      <c r="J16">
        <f>[4]p66!J16</f>
        <v>0</v>
      </c>
      <c r="K16">
        <f>[4]p66!K16</f>
        <v>0</v>
      </c>
    </row>
    <row r="17" spans="1:11" x14ac:dyDescent="0.2">
      <c r="A17" t="s">
        <v>195</v>
      </c>
      <c r="B17">
        <f>[4]p66!B17</f>
        <v>4000</v>
      </c>
      <c r="C17">
        <f>[4]p66!C17</f>
        <v>360</v>
      </c>
      <c r="D17">
        <f>[4]p66!D17</f>
        <v>340</v>
      </c>
      <c r="E17">
        <f>[4]p66!E17</f>
        <v>30</v>
      </c>
      <c r="F17">
        <f>[4]p66!F17</f>
        <v>47</v>
      </c>
      <c r="G17">
        <f>[4]p66!G17</f>
        <v>43</v>
      </c>
      <c r="H17">
        <f>[4]p66!H17</f>
        <v>0</v>
      </c>
      <c r="I17">
        <f>[4]p66!I17</f>
        <v>0</v>
      </c>
      <c r="J17">
        <f>[4]p66!J17</f>
        <v>0</v>
      </c>
      <c r="K17">
        <f>[4]p66!K17</f>
        <v>0</v>
      </c>
    </row>
    <row r="18" spans="1:11" x14ac:dyDescent="0.2">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
      <c r="A23" t="s">
        <v>201</v>
      </c>
      <c r="B23">
        <f>[4]p66!B23</f>
        <v>6200</v>
      </c>
      <c r="C23">
        <f>[4]p66!C23</f>
        <v>485</v>
      </c>
      <c r="D23">
        <f>[4]p66!D23</f>
        <v>485</v>
      </c>
      <c r="E23">
        <f>[4]p66!E23</f>
        <v>42</v>
      </c>
      <c r="F23">
        <f>[4]p66!F23</f>
        <v>58</v>
      </c>
      <c r="G23">
        <f>[4]p66!G23</f>
        <v>54</v>
      </c>
      <c r="H23">
        <f>[4]p66!H23</f>
        <v>0</v>
      </c>
      <c r="I23">
        <f>[4]p66!I23</f>
        <v>0</v>
      </c>
      <c r="J23">
        <f>[4]p66!J23</f>
        <v>0</v>
      </c>
      <c r="K23">
        <f>[4]p66!K23</f>
        <v>0</v>
      </c>
    </row>
    <row r="24" spans="1:11" x14ac:dyDescent="0.2">
      <c r="A24" t="s">
        <v>202</v>
      </c>
      <c r="B24">
        <f>[4]p66!B24</f>
        <v>5850.0000000000009</v>
      </c>
      <c r="C24">
        <f>[4]p66!C24</f>
        <v>500</v>
      </c>
      <c r="D24">
        <f>[4]p66!D24</f>
        <v>444.99999999999994</v>
      </c>
      <c r="E24">
        <f>[4]p66!E24</f>
        <v>40.500000000000007</v>
      </c>
      <c r="F24">
        <f>[4]p66!F24</f>
        <v>53</v>
      </c>
      <c r="G24">
        <f>[4]p66!G24</f>
        <v>53</v>
      </c>
      <c r="H24">
        <f>[4]p66!H24</f>
        <v>0</v>
      </c>
      <c r="I24">
        <f>[4]p66!I24</f>
        <v>0</v>
      </c>
      <c r="J24">
        <f>[4]p66!J24</f>
        <v>0</v>
      </c>
      <c r="K24">
        <f>[4]p66!K24</f>
        <v>0</v>
      </c>
    </row>
    <row r="25" spans="1:11" x14ac:dyDescent="0.2">
      <c r="A25" t="s">
        <v>203</v>
      </c>
      <c r="B25">
        <f>[4]p66!B25</f>
        <v>5800</v>
      </c>
      <c r="C25">
        <f>[4]p66!C25</f>
        <v>460</v>
      </c>
      <c r="D25">
        <f>[4]p66!D25</f>
        <v>450</v>
      </c>
      <c r="E25">
        <f>[4]p66!E25</f>
        <v>40</v>
      </c>
      <c r="F25">
        <f>[4]p66!F25</f>
        <v>53</v>
      </c>
      <c r="G25">
        <f>[4]p66!G25</f>
        <v>54</v>
      </c>
      <c r="H25">
        <f>[4]p66!H25</f>
        <v>0</v>
      </c>
      <c r="I25">
        <f>[4]p66!I25</f>
        <v>0</v>
      </c>
      <c r="J25">
        <f>[4]p66!J25</f>
        <v>0</v>
      </c>
      <c r="K25">
        <f>[4]p66!K25</f>
        <v>0</v>
      </c>
    </row>
    <row r="26" spans="1:11" x14ac:dyDescent="0.2">
      <c r="A26" t="s">
        <v>204</v>
      </c>
      <c r="B26">
        <f>[4]p66!B26</f>
        <v>6100</v>
      </c>
      <c r="C26">
        <f>[4]p66!C26</f>
        <v>460</v>
      </c>
      <c r="D26">
        <f>[4]p66!D26</f>
        <v>450</v>
      </c>
      <c r="E26">
        <f>[4]p66!E26</f>
        <v>40.200000000000003</v>
      </c>
      <c r="F26">
        <f>[4]p66!F26</f>
        <v>55.5</v>
      </c>
      <c r="G26">
        <f>[4]p66!G26</f>
        <v>55</v>
      </c>
      <c r="H26">
        <f>[4]p66!H26</f>
        <v>0</v>
      </c>
      <c r="I26">
        <f>[4]p66!I26</f>
        <v>0</v>
      </c>
      <c r="J26">
        <f>[4]p66!J26</f>
        <v>0</v>
      </c>
      <c r="K26">
        <f>[4]p66!K26</f>
        <v>0</v>
      </c>
    </row>
    <row r="27" spans="1:11" x14ac:dyDescent="0.2">
      <c r="A27" t="s">
        <v>205</v>
      </c>
      <c r="B27">
        <f>[4]p66!B27</f>
        <v>6100</v>
      </c>
      <c r="C27">
        <f>[4]p66!C27</f>
        <v>450</v>
      </c>
      <c r="D27">
        <f>[4]p66!D27</f>
        <v>450</v>
      </c>
      <c r="E27">
        <f>[4]p66!E27</f>
        <v>40</v>
      </c>
      <c r="F27">
        <f>[4]p66!F27</f>
        <v>55</v>
      </c>
      <c r="G27">
        <f>[4]p66!G27</f>
        <v>56</v>
      </c>
      <c r="H27">
        <f>[4]p66!H27</f>
        <v>0</v>
      </c>
      <c r="I27">
        <f>[4]p66!I27</f>
        <v>0</v>
      </c>
      <c r="J27">
        <f>[4]p66!J27</f>
        <v>0</v>
      </c>
      <c r="K27">
        <f>[4]p66!K27</f>
        <v>0</v>
      </c>
    </row>
    <row r="28" spans="1:11" x14ac:dyDescent="0.2">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2">
      <c r="A33" t="s">
        <v>211</v>
      </c>
      <c r="B33">
        <f>[4]p66!B33</f>
        <v>69999930</v>
      </c>
      <c r="C33">
        <f>[4]p66!C33</f>
        <v>2489994</v>
      </c>
      <c r="D33">
        <f>[4]p66!D33</f>
        <v>2879999.2</v>
      </c>
      <c r="E33">
        <f>[4]p66!E33</f>
        <v>714999.6</v>
      </c>
      <c r="F33">
        <f>[4]p66!F33</f>
        <v>1209999.75</v>
      </c>
      <c r="G33">
        <f>[4]p66!G33</f>
        <v>5640000</v>
      </c>
      <c r="H33">
        <f>[4]p66!H33</f>
        <v>9813537</v>
      </c>
      <c r="I33">
        <f>[4]p66!I33</f>
        <v>0</v>
      </c>
      <c r="J33">
        <f>[4]p66!J33</f>
        <v>0</v>
      </c>
      <c r="K33">
        <f>[4]p66!K33</f>
        <v>0</v>
      </c>
    </row>
    <row r="34" spans="1:20" x14ac:dyDescent="0.2">
      <c r="A34" t="s">
        <v>212</v>
      </c>
      <c r="B34">
        <f>[4]p66!B34</f>
        <v>85999914</v>
      </c>
      <c r="C34">
        <f>[4]p66!C34</f>
        <v>2649998</v>
      </c>
      <c r="D34">
        <f>[4]p66!D34</f>
        <v>3175001.4</v>
      </c>
      <c r="E34">
        <f>[4]p66!E34</f>
        <v>1159999.47</v>
      </c>
      <c r="F34">
        <f>[4]p66!F34</f>
        <v>1670001</v>
      </c>
      <c r="G34">
        <f>[4]p66!G34</f>
        <v>7400000</v>
      </c>
      <c r="H34">
        <f>[4]p66!H34</f>
        <v>13128934</v>
      </c>
      <c r="I34">
        <f>[4]p66!I34</f>
        <v>0</v>
      </c>
      <c r="J34">
        <f>[4]p66!J34</f>
        <v>0</v>
      </c>
      <c r="K34">
        <f>[4]p66!K34</f>
        <v>0</v>
      </c>
    </row>
    <row r="35" spans="1:20" x14ac:dyDescent="0.2">
      <c r="A35" t="s">
        <v>213</v>
      </c>
      <c r="B35">
        <f>[4]p66!B35</f>
        <v>0</v>
      </c>
      <c r="C35">
        <f>[4]p66!C35</f>
        <v>0.09</v>
      </c>
      <c r="D35">
        <f>[4]p66!D35</f>
        <v>0.09</v>
      </c>
      <c r="E35">
        <f>[4]p66!E35</f>
        <v>0.09</v>
      </c>
      <c r="F35">
        <f>[4]p66!F35</f>
        <v>0.09</v>
      </c>
      <c r="G35">
        <f>[4]p66!G35</f>
        <v>0.09</v>
      </c>
      <c r="H35">
        <f>[4]p66!H35</f>
        <v>0</v>
      </c>
      <c r="I35">
        <f>[4]p66!I35</f>
        <v>0</v>
      </c>
      <c r="J35">
        <f>[4]p66!J35</f>
        <v>0</v>
      </c>
      <c r="K35">
        <f>[4]p66!K35</f>
        <v>0</v>
      </c>
    </row>
    <row r="36" spans="1:20" x14ac:dyDescent="0.2">
      <c r="A36" t="s">
        <v>214</v>
      </c>
      <c r="B36">
        <f>[4]p66!B36</f>
        <v>6.8999999999999992E-2</v>
      </c>
      <c r="C36">
        <f>[4]p66!C36</f>
        <v>0</v>
      </c>
      <c r="D36">
        <f>[4]p66!D36</f>
        <v>6.8999999999999992E-2</v>
      </c>
      <c r="E36">
        <f>[4]p66!E36</f>
        <v>6.8999999999999992E-2</v>
      </c>
      <c r="F36">
        <f>[4]p66!F36</f>
        <v>6.8999999999999992E-2</v>
      </c>
      <c r="G36">
        <f>[4]p66!G36</f>
        <v>0</v>
      </c>
      <c r="H36">
        <f>[4]p66!H36</f>
        <v>0</v>
      </c>
      <c r="I36">
        <f>[4]p66!I36</f>
        <v>0</v>
      </c>
      <c r="J36">
        <f>[4]p66!J36</f>
        <v>0</v>
      </c>
      <c r="K36">
        <f>[4]p66!K36</f>
        <v>0</v>
      </c>
    </row>
    <row r="37" spans="1:20" x14ac:dyDescent="0.2">
      <c r="A37" t="s">
        <v>215</v>
      </c>
      <c r="B37">
        <f>[4]p66!B37</f>
        <v>9.1999999999999998E-2</v>
      </c>
      <c r="C37">
        <f>[4]p66!C37</f>
        <v>9.1999999999999998E-2</v>
      </c>
      <c r="D37">
        <f>[4]p66!D37</f>
        <v>0</v>
      </c>
      <c r="E37">
        <f>[4]p66!E37</f>
        <v>9.1999999999999998E-2</v>
      </c>
      <c r="F37">
        <f>[4]p66!F37</f>
        <v>9.1999999999999998E-2</v>
      </c>
      <c r="G37">
        <f>[4]p66!G37</f>
        <v>9.1999999999999998E-2</v>
      </c>
      <c r="H37">
        <f>[4]p66!H37</f>
        <v>0</v>
      </c>
      <c r="I37">
        <f>[4]p66!I37</f>
        <v>0</v>
      </c>
      <c r="J37">
        <f>[4]p66!J37</f>
        <v>0</v>
      </c>
      <c r="K37">
        <f>[4]p66!K37</f>
        <v>0</v>
      </c>
    </row>
    <row r="38" spans="1:20" x14ac:dyDescent="0.2">
      <c r="A38" t="s">
        <v>216</v>
      </c>
      <c r="B38">
        <f>[4]p66!B38</f>
        <v>0.115</v>
      </c>
      <c r="C38">
        <f>[4]p66!C38</f>
        <v>0.115</v>
      </c>
      <c r="D38">
        <f>[4]p66!D38</f>
        <v>0.115</v>
      </c>
      <c r="E38">
        <f>[4]p66!E38</f>
        <v>0</v>
      </c>
      <c r="F38">
        <f>[4]p66!F38</f>
        <v>0</v>
      </c>
      <c r="G38">
        <f>[4]p66!G38</f>
        <v>0.115</v>
      </c>
      <c r="H38">
        <f>[4]p66!H38</f>
        <v>0</v>
      </c>
      <c r="I38">
        <f>[4]p66!I38</f>
        <v>0</v>
      </c>
      <c r="J38">
        <f>[4]p66!J38</f>
        <v>0</v>
      </c>
      <c r="K38">
        <f>[4]p66!K38</f>
        <v>0</v>
      </c>
    </row>
    <row r="39" spans="1:20" x14ac:dyDescent="0.2">
      <c r="A39" t="s">
        <v>217</v>
      </c>
      <c r="B39">
        <f>[4]p66!B39</f>
        <v>0.115</v>
      </c>
      <c r="C39">
        <f>[4]p66!C39</f>
        <v>0.115</v>
      </c>
      <c r="D39">
        <f>[4]p66!D39</f>
        <v>0.115</v>
      </c>
      <c r="E39">
        <f>[4]p66!E39</f>
        <v>0</v>
      </c>
      <c r="F39">
        <f>[4]p66!F39</f>
        <v>0</v>
      </c>
      <c r="G39">
        <f>[4]p66!G39</f>
        <v>0.115</v>
      </c>
      <c r="H39">
        <f>[4]p66!H39</f>
        <v>0</v>
      </c>
      <c r="I39">
        <f>[4]p66!I39</f>
        <v>0</v>
      </c>
      <c r="J39">
        <f>[4]p66!J39</f>
        <v>0</v>
      </c>
      <c r="K39">
        <f>[4]p66!K39</f>
        <v>0</v>
      </c>
    </row>
    <row r="40" spans="1:20" x14ac:dyDescent="0.2">
      <c r="A40" t="s">
        <v>218</v>
      </c>
      <c r="B40">
        <f>[4]p66!B40</f>
        <v>5.7500000000000002E-2</v>
      </c>
      <c r="C40">
        <f>[4]p66!C40</f>
        <v>0</v>
      </c>
      <c r="D40">
        <f>[4]p66!D40</f>
        <v>5.7500000000000002E-2</v>
      </c>
      <c r="E40">
        <f>[4]p66!E40</f>
        <v>5.7500000000000002E-2</v>
      </c>
      <c r="F40">
        <f>[4]p66!F40</f>
        <v>5.7500000000000002E-2</v>
      </c>
      <c r="G40">
        <f>[4]p66!G40</f>
        <v>0</v>
      </c>
      <c r="H40">
        <f>[4]p66!H40</f>
        <v>0</v>
      </c>
      <c r="I40">
        <f>[4]p66!I40</f>
        <v>0</v>
      </c>
      <c r="J40">
        <f>[4]p66!J40</f>
        <v>0</v>
      </c>
      <c r="K40">
        <f>[4]p66!K40</f>
        <v>0</v>
      </c>
    </row>
    <row r="41" spans="1:20" x14ac:dyDescent="0.2">
      <c r="A41" t="s">
        <v>219</v>
      </c>
      <c r="B41">
        <f>[4]p66!B41</f>
        <v>0.6</v>
      </c>
      <c r="C41">
        <f>[4]p66!C41</f>
        <v>1.2</v>
      </c>
      <c r="D41">
        <f>[4]p66!D41</f>
        <v>0.6</v>
      </c>
      <c r="E41">
        <f>[4]p66!E41</f>
        <v>1.5</v>
      </c>
      <c r="F41">
        <f>[4]p66!F41</f>
        <v>1.5</v>
      </c>
      <c r="G41">
        <f>[4]p66!G41</f>
        <v>1.2</v>
      </c>
      <c r="H41">
        <f>[4]p66!H41</f>
        <v>0</v>
      </c>
      <c r="I41">
        <f>[4]p66!I41</f>
        <v>0</v>
      </c>
      <c r="J41">
        <f>[4]p66!J41</f>
        <v>0</v>
      </c>
      <c r="K41">
        <f>[4]p66!K41</f>
        <v>0</v>
      </c>
    </row>
    <row r="42" spans="1:20" x14ac:dyDescent="0.2">
      <c r="A42" t="s">
        <v>220</v>
      </c>
      <c r="B42">
        <f>[4]p66!B42</f>
        <v>1.2</v>
      </c>
      <c r="C42">
        <f>[4]p66!C42</f>
        <v>0.6</v>
      </c>
      <c r="D42">
        <f>[4]p66!D42</f>
        <v>1.8</v>
      </c>
      <c r="E42">
        <f>[4]p66!E42</f>
        <v>1.2</v>
      </c>
      <c r="F42">
        <f>[4]p66!F42</f>
        <v>1.2</v>
      </c>
      <c r="G42">
        <f>[4]p66!G42</f>
        <v>0.6</v>
      </c>
      <c r="H42">
        <f>[4]p66!H42</f>
        <v>0</v>
      </c>
      <c r="I42">
        <f>[4]p66!I42</f>
        <v>0</v>
      </c>
      <c r="J42">
        <f>[4]p66!J42</f>
        <v>0</v>
      </c>
      <c r="K42">
        <f>[4]p66!K42</f>
        <v>0</v>
      </c>
    </row>
    <row r="43" spans="1:20" x14ac:dyDescent="0.2">
      <c r="A43" t="s">
        <v>221</v>
      </c>
      <c r="B43">
        <f>[4]p66!B43</f>
        <v>0.6</v>
      </c>
      <c r="C43">
        <f>[4]p66!C43</f>
        <v>1.8</v>
      </c>
      <c r="D43">
        <f>[4]p66!D43</f>
        <v>0.6</v>
      </c>
      <c r="E43">
        <f>[4]p66!E43</f>
        <v>1.2</v>
      </c>
      <c r="F43">
        <f>[4]p66!F43</f>
        <v>1.2</v>
      </c>
      <c r="G43">
        <f>[4]p66!G43</f>
        <v>1.2</v>
      </c>
      <c r="H43">
        <f>[4]p66!H43</f>
        <v>0</v>
      </c>
      <c r="I43">
        <f>[4]p66!I43</f>
        <v>0</v>
      </c>
      <c r="J43">
        <f>[4]p66!J43</f>
        <v>0</v>
      </c>
      <c r="K43">
        <f>[4]p66!K43</f>
        <v>0</v>
      </c>
    </row>
    <row r="44" spans="1:20" x14ac:dyDescent="0.2">
      <c r="A44" t="s">
        <v>222</v>
      </c>
      <c r="B44">
        <f>[4]p66!B44</f>
        <v>1.5</v>
      </c>
      <c r="C44">
        <f>[4]p66!C44</f>
        <v>1.2</v>
      </c>
      <c r="D44">
        <f>[4]p66!D44</f>
        <v>1.2</v>
      </c>
      <c r="E44">
        <f>[4]p66!E44</f>
        <v>0.6</v>
      </c>
      <c r="F44">
        <f>[4]p66!F44</f>
        <v>0.6</v>
      </c>
      <c r="G44">
        <f>[4]p66!G44</f>
        <v>0.9</v>
      </c>
      <c r="H44">
        <f>[4]p66!H44</f>
        <v>0</v>
      </c>
      <c r="I44">
        <f>[4]p66!I44</f>
        <v>0</v>
      </c>
      <c r="J44">
        <f>[4]p66!J44</f>
        <v>0</v>
      </c>
      <c r="K44">
        <f>[4]p66!K44</f>
        <v>0</v>
      </c>
    </row>
    <row r="45" spans="1:20" x14ac:dyDescent="0.2">
      <c r="A45" t="s">
        <v>223</v>
      </c>
      <c r="B45">
        <f>[4]p66!B45</f>
        <v>1.5</v>
      </c>
      <c r="C45">
        <f>[4]p66!C45</f>
        <v>1.2</v>
      </c>
      <c r="D45">
        <f>[4]p66!D45</f>
        <v>1.2</v>
      </c>
      <c r="E45">
        <f>[4]p66!E45</f>
        <v>0.6</v>
      </c>
      <c r="F45">
        <f>[4]p66!F45</f>
        <v>0.6</v>
      </c>
      <c r="G45">
        <f>[4]p66!G45</f>
        <v>0.9</v>
      </c>
      <c r="H45">
        <f>[4]p66!H45</f>
        <v>0</v>
      </c>
      <c r="I45">
        <f>[4]p66!I45</f>
        <v>0</v>
      </c>
      <c r="J45">
        <f>[4]p66!J45</f>
        <v>0</v>
      </c>
      <c r="K45">
        <f>[4]p66!K45</f>
        <v>0</v>
      </c>
    </row>
    <row r="46" spans="1:20" x14ac:dyDescent="0.2">
      <c r="A46" t="s">
        <v>224</v>
      </c>
      <c r="B46">
        <f>[4]p66!B46</f>
        <v>1.2</v>
      </c>
      <c r="C46">
        <f>[4]p66!C46</f>
        <v>0.6</v>
      </c>
      <c r="D46">
        <f>[4]p66!D46</f>
        <v>1.2</v>
      </c>
      <c r="E46">
        <f>[4]p66!E46</f>
        <v>0.9</v>
      </c>
      <c r="F46">
        <f>[4]p66!F46</f>
        <v>0.9</v>
      </c>
      <c r="G46">
        <f>[4]p66!G46</f>
        <v>0.6</v>
      </c>
      <c r="H46">
        <f>[4]p66!H46</f>
        <v>0</v>
      </c>
      <c r="I46">
        <f>[4]p66!I46</f>
        <v>0</v>
      </c>
      <c r="J46">
        <f>[4]p66!J46</f>
        <v>0</v>
      </c>
      <c r="K46">
        <f>[4]p66!K46</f>
        <v>0</v>
      </c>
      <c r="M46" s="32"/>
      <c r="N46" s="32"/>
      <c r="O46" s="32"/>
      <c r="P46" s="32"/>
      <c r="Q46" s="32"/>
      <c r="R46" s="32"/>
      <c r="S46" s="32"/>
      <c r="T46" s="32"/>
    </row>
    <row r="47" spans="1:20" x14ac:dyDescent="0.2">
      <c r="A47" t="s">
        <v>225</v>
      </c>
      <c r="B47">
        <f>[4]p66!B47</f>
        <v>90</v>
      </c>
      <c r="C47">
        <f>[4]p66!C47</f>
        <v>13.3</v>
      </c>
      <c r="D47">
        <f>[4]p66!D47</f>
        <v>6.3</v>
      </c>
      <c r="E47">
        <f>[4]p66!E47</f>
        <v>0.65</v>
      </c>
      <c r="F47">
        <f>[4]p66!F47</f>
        <v>0.77</v>
      </c>
      <c r="G47">
        <f>[4]p66!G47</f>
        <v>1</v>
      </c>
      <c r="H47">
        <f>[4]p66!H47</f>
        <v>0</v>
      </c>
      <c r="I47">
        <f>[4]p66!I47</f>
        <v>0</v>
      </c>
      <c r="J47">
        <f>[4]p66!J47</f>
        <v>0</v>
      </c>
      <c r="K47">
        <f>[4]p66!K47</f>
        <v>0</v>
      </c>
      <c r="M47" s="32"/>
      <c r="N47" s="32"/>
      <c r="O47" s="32"/>
      <c r="P47" s="32"/>
      <c r="Q47" s="32"/>
      <c r="R47" s="32"/>
      <c r="S47" s="32"/>
      <c r="T47" s="32"/>
    </row>
    <row r="48" spans="1:20" x14ac:dyDescent="0.2">
      <c r="A48" t="s">
        <v>226</v>
      </c>
      <c r="B48">
        <f>[4]p66!B48</f>
        <v>90</v>
      </c>
      <c r="C48">
        <f>[4]p66!C48</f>
        <v>13.5</v>
      </c>
      <c r="D48">
        <f>[4]p66!D48</f>
        <v>6.2</v>
      </c>
      <c r="E48">
        <f>[4]p66!E48</f>
        <v>0.65</v>
      </c>
      <c r="F48">
        <f>[4]p66!F48</f>
        <v>0.78</v>
      </c>
      <c r="G48">
        <f>[4]p66!G48</f>
        <v>1</v>
      </c>
      <c r="H48">
        <f>[4]p66!H48</f>
        <v>0</v>
      </c>
      <c r="I48">
        <f>[4]p66!I48</f>
        <v>0</v>
      </c>
      <c r="J48">
        <f>[4]p66!J48</f>
        <v>0</v>
      </c>
      <c r="K48">
        <f>[4]p66!K48</f>
        <v>0</v>
      </c>
      <c r="M48" s="32"/>
      <c r="N48" s="32"/>
      <c r="O48" s="32"/>
      <c r="P48" s="32"/>
      <c r="Q48" s="32"/>
      <c r="R48" s="32"/>
      <c r="S48" s="32"/>
      <c r="T48" s="32"/>
    </row>
    <row r="49" spans="1:20" x14ac:dyDescent="0.2">
      <c r="A49" t="s">
        <v>227</v>
      </c>
      <c r="B49">
        <f>[4]p66!B49</f>
        <v>91</v>
      </c>
      <c r="C49">
        <f>[4]p66!C49</f>
        <v>13</v>
      </c>
      <c r="D49">
        <f>[4]p66!D49</f>
        <v>6.2</v>
      </c>
      <c r="E49">
        <f>[4]p66!E49</f>
        <v>0.63</v>
      </c>
      <c r="F49">
        <f>[4]p66!F49</f>
        <v>0.75</v>
      </c>
      <c r="G49">
        <f>[4]p66!G49</f>
        <v>1</v>
      </c>
      <c r="H49">
        <f>[4]p66!H49</f>
        <v>0</v>
      </c>
      <c r="I49">
        <f>[4]p66!I49</f>
        <v>0</v>
      </c>
      <c r="J49">
        <f>[4]p66!J49</f>
        <v>0</v>
      </c>
      <c r="K49">
        <f>[4]p66!K49</f>
        <v>0</v>
      </c>
      <c r="M49" s="32"/>
      <c r="N49" s="32"/>
      <c r="O49" s="32"/>
      <c r="P49" s="32"/>
      <c r="Q49" s="32"/>
      <c r="R49" s="32"/>
      <c r="S49" s="32"/>
      <c r="T49" s="32"/>
    </row>
    <row r="50" spans="1:20" x14ac:dyDescent="0.2">
      <c r="A50" t="s">
        <v>228</v>
      </c>
      <c r="B50">
        <f>[4]p66!B50</f>
        <v>90</v>
      </c>
      <c r="C50">
        <f>[4]p66!C50</f>
        <v>13</v>
      </c>
      <c r="D50">
        <f>[4]p66!D50</f>
        <v>6.2</v>
      </c>
      <c r="E50">
        <f>[4]p66!E50</f>
        <v>0.63</v>
      </c>
      <c r="F50">
        <f>[4]p66!F50</f>
        <v>0.76</v>
      </c>
      <c r="G50">
        <f>[4]p66!G50</f>
        <v>1</v>
      </c>
      <c r="H50">
        <f>[4]p66!H50</f>
        <v>0</v>
      </c>
      <c r="I50">
        <f>[4]p66!I50</f>
        <v>0</v>
      </c>
      <c r="J50">
        <f>[4]p66!J50</f>
        <v>0</v>
      </c>
      <c r="K50">
        <f>[4]p66!K50</f>
        <v>0</v>
      </c>
      <c r="M50" s="32"/>
      <c r="N50" s="32"/>
      <c r="O50" s="32"/>
      <c r="P50" s="32"/>
      <c r="Q50" s="32"/>
      <c r="R50" s="32"/>
      <c r="S50" s="32"/>
      <c r="T50" s="32"/>
    </row>
    <row r="51" spans="1:20" ht="13.5" thickBot="1" x14ac:dyDescent="0.25">
      <c r="A51" s="325" t="s">
        <v>229</v>
      </c>
      <c r="B51" s="325">
        <f>[4]p66!B51</f>
        <v>6.4175824175824348</v>
      </c>
      <c r="C51" s="325">
        <f>[4]p66!C51</f>
        <v>7.6000000000000068</v>
      </c>
      <c r="D51" s="325">
        <f>[4]p66!D51</f>
        <v>7.6000000000000068</v>
      </c>
      <c r="E51" s="325">
        <f>[4]p66!E51</f>
        <v>7.6000000000000068</v>
      </c>
      <c r="F51" s="325">
        <f>[4]p66!F51</f>
        <v>9.0346666666666806</v>
      </c>
      <c r="G51" s="325">
        <f>[4]p66!G51</f>
        <v>7.6</v>
      </c>
      <c r="H51" s="325">
        <f>[4]p66!H51</f>
        <v>0</v>
      </c>
      <c r="I51" s="325">
        <f>[4]p66!I51</f>
        <v>0</v>
      </c>
      <c r="J51" s="325">
        <f>[4]p66!J51</f>
        <v>0</v>
      </c>
      <c r="K51" s="325">
        <f>[4]p66!K51</f>
        <v>0</v>
      </c>
      <c r="L51" s="325"/>
      <c r="M51" s="48"/>
      <c r="N51" s="32"/>
      <c r="O51" s="32"/>
      <c r="P51" s="32"/>
      <c r="Q51" s="32"/>
      <c r="R51" s="32"/>
      <c r="S51" s="32"/>
      <c r="T51" s="32"/>
    </row>
    <row r="52" spans="1:20" x14ac:dyDescent="0.2">
      <c r="A52" t="s">
        <v>115</v>
      </c>
      <c r="B52">
        <f>[4]p66!B52</f>
        <v>17155788.511436544</v>
      </c>
      <c r="C52">
        <f>[4]p66!C52</f>
        <v>12562447.445754603</v>
      </c>
      <c r="D52">
        <f>[4]p66!D52</f>
        <v>14034424.815951288</v>
      </c>
      <c r="E52">
        <f>[4]p66!E52</f>
        <v>2191235.8096342534</v>
      </c>
      <c r="F52">
        <f>[4]p66!F52</f>
        <v>1036896.2157082558</v>
      </c>
      <c r="G52">
        <f>[4]p66!G52</f>
        <v>0</v>
      </c>
      <c r="H52">
        <f>[4]p66!H52</f>
        <v>0</v>
      </c>
      <c r="I52">
        <f>[4]p66!I52</f>
        <v>0</v>
      </c>
      <c r="J52">
        <f>[4]p66!J52</f>
        <v>0</v>
      </c>
      <c r="K52">
        <f>[4]p66!K52</f>
        <v>0</v>
      </c>
      <c r="M52" s="42"/>
      <c r="N52" s="32"/>
      <c r="O52" s="32"/>
      <c r="P52" s="32"/>
      <c r="Q52" s="32"/>
      <c r="R52" s="32"/>
      <c r="S52" s="32"/>
      <c r="T52" s="32"/>
    </row>
    <row r="53" spans="1:20" x14ac:dyDescent="0.2">
      <c r="A53" t="s">
        <v>116</v>
      </c>
      <c r="B53">
        <f>[4]p66!B53</f>
        <v>17257620</v>
      </c>
      <c r="C53">
        <f>[4]p66!C53</f>
        <v>13714757</v>
      </c>
      <c r="D53">
        <f>[4]p66!D53</f>
        <v>16139617</v>
      </c>
      <c r="E53">
        <f>[4]p66!E53</f>
        <v>14890144</v>
      </c>
      <c r="F53">
        <f>[4]p66!F53</f>
        <v>11726376</v>
      </c>
      <c r="G53">
        <f>[4]p66!G53</f>
        <v>0</v>
      </c>
      <c r="H53">
        <f>[4]p66!H53</f>
        <v>0</v>
      </c>
      <c r="I53">
        <f>[4]p66!I53</f>
        <v>0</v>
      </c>
      <c r="J53">
        <f>[4]p66!J53</f>
        <v>0</v>
      </c>
      <c r="K53">
        <f>[4]p66!K53</f>
        <v>0</v>
      </c>
      <c r="M53" s="32"/>
      <c r="N53" s="36"/>
      <c r="O53" s="36"/>
      <c r="P53" s="36"/>
      <c r="Q53" s="36"/>
      <c r="R53" s="36"/>
      <c r="S53" s="32"/>
      <c r="T53" s="32"/>
    </row>
    <row r="54" spans="1:20" x14ac:dyDescent="0.2">
      <c r="A54" t="s">
        <v>230</v>
      </c>
      <c r="B54">
        <f>[4]p66!B54</f>
        <v>1443832</v>
      </c>
      <c r="C54">
        <f>[4]p66!C54</f>
        <v>840186</v>
      </c>
      <c r="D54">
        <f>[4]p66!D54</f>
        <v>1514970</v>
      </c>
      <c r="E54">
        <f>[4]p66!E54</f>
        <v>2106102</v>
      </c>
      <c r="F54">
        <f>[4]p66!F54</f>
        <v>786566</v>
      </c>
      <c r="G54">
        <f>[4]p66!G54</f>
        <v>0</v>
      </c>
      <c r="H54">
        <f>[4]p66!H54</f>
        <v>0</v>
      </c>
      <c r="I54">
        <f>[4]p66!I54</f>
        <v>0</v>
      </c>
      <c r="J54">
        <f>[4]p66!J54</f>
        <v>0</v>
      </c>
      <c r="K54">
        <f>[4]p66!K54</f>
        <v>0</v>
      </c>
      <c r="M54" s="32"/>
      <c r="N54" s="43"/>
      <c r="O54" s="43"/>
      <c r="P54" s="43"/>
      <c r="Q54" s="43"/>
      <c r="R54" s="43"/>
      <c r="S54" s="43"/>
      <c r="T54" s="44"/>
    </row>
    <row r="55" spans="1:20" x14ac:dyDescent="0.2">
      <c r="A55" t="s">
        <v>231</v>
      </c>
      <c r="B55">
        <f>[4]p66!B55</f>
        <v>1188534</v>
      </c>
      <c r="C55">
        <f>[4]p66!C55</f>
        <v>1061459</v>
      </c>
      <c r="D55">
        <f>[4]p66!D55</f>
        <v>1067659</v>
      </c>
      <c r="E55">
        <f>[4]p66!E55</f>
        <v>2155139</v>
      </c>
      <c r="F55">
        <f>[4]p66!F55</f>
        <v>4464306</v>
      </c>
      <c r="G55">
        <f>[4]p66!G55</f>
        <v>0</v>
      </c>
      <c r="H55">
        <f>[4]p66!H55</f>
        <v>0</v>
      </c>
      <c r="I55">
        <f>[4]p66!I55</f>
        <v>0</v>
      </c>
      <c r="J55">
        <f>[4]p66!J55</f>
        <v>0</v>
      </c>
      <c r="K55">
        <f>[4]p66!K55</f>
        <v>0</v>
      </c>
      <c r="M55" s="32"/>
      <c r="N55" s="43"/>
      <c r="O55" s="43"/>
      <c r="P55" s="43"/>
      <c r="Q55" s="43"/>
      <c r="R55" s="43"/>
      <c r="S55" s="43"/>
      <c r="T55" s="44"/>
    </row>
    <row r="56" spans="1:20" x14ac:dyDescent="0.2">
      <c r="A56" t="s">
        <v>232</v>
      </c>
      <c r="B56">
        <f>[4]p66!B56</f>
        <v>2632366</v>
      </c>
      <c r="C56">
        <f>[4]p66!C56</f>
        <v>1901645</v>
      </c>
      <c r="D56">
        <f>[4]p66!D56</f>
        <v>2582629</v>
      </c>
      <c r="E56">
        <f>[4]p66!E56</f>
        <v>4261241</v>
      </c>
      <c r="F56">
        <f>[4]p66!F56</f>
        <v>5250872</v>
      </c>
      <c r="G56">
        <f>[4]p66!G56</f>
        <v>0</v>
      </c>
      <c r="H56">
        <f>[4]p66!H56</f>
        <v>0</v>
      </c>
      <c r="I56">
        <f>[4]p66!I56</f>
        <v>0</v>
      </c>
      <c r="J56">
        <f>[4]p66!J56</f>
        <v>0</v>
      </c>
      <c r="K56">
        <f>[4]p66!K56</f>
        <v>0</v>
      </c>
      <c r="M56" s="32"/>
      <c r="N56" s="32"/>
      <c r="O56" s="32"/>
      <c r="P56" s="32"/>
      <c r="Q56" s="32"/>
      <c r="R56" s="32"/>
      <c r="S56" s="32"/>
      <c r="T56" s="44"/>
    </row>
    <row r="57" spans="1:20" x14ac:dyDescent="0.2">
      <c r="A57" t="s">
        <v>233</v>
      </c>
      <c r="B57">
        <f>[4]p66!B57</f>
        <v>2694595</v>
      </c>
      <c r="C57">
        <f>[4]p66!C57</f>
        <v>2655570</v>
      </c>
      <c r="D57">
        <f>[4]p66!D57</f>
        <v>2645094</v>
      </c>
      <c r="E57">
        <f>[4]p66!E57</f>
        <v>2664046</v>
      </c>
      <c r="F57">
        <f>[4]p66!F57</f>
        <v>2652293</v>
      </c>
      <c r="G57">
        <f>[4]p66!G57</f>
        <v>41160</v>
      </c>
      <c r="H57">
        <f>[4]p66!H57</f>
        <v>41160</v>
      </c>
      <c r="I57">
        <f>[4]p66!I57</f>
        <v>41160</v>
      </c>
      <c r="J57">
        <f>[4]p66!J57</f>
        <v>41160</v>
      </c>
      <c r="K57">
        <f>[4]p66!K57</f>
        <v>41160</v>
      </c>
      <c r="M57" s="42"/>
      <c r="N57" s="36"/>
      <c r="O57" s="36"/>
      <c r="P57" s="36"/>
      <c r="Q57" s="36"/>
      <c r="R57" s="36"/>
      <c r="S57" s="32"/>
      <c r="T57" s="44"/>
    </row>
    <row r="58" spans="1:20" x14ac:dyDescent="0.2">
      <c r="A58" t="s">
        <v>234</v>
      </c>
      <c r="B58">
        <f>[4]p66!B58</f>
        <v>7610970</v>
      </c>
      <c r="C58">
        <f>[4]p66!C58</f>
        <v>6419549</v>
      </c>
      <c r="D58">
        <f>[4]p66!D58</f>
        <v>7392700</v>
      </c>
      <c r="E58">
        <f>[4]p66!E58</f>
        <v>5736030</v>
      </c>
      <c r="F58">
        <f>[4]p66!F58</f>
        <v>5736030</v>
      </c>
      <c r="G58">
        <f>[4]p66!G58</f>
        <v>2452290</v>
      </c>
      <c r="H58">
        <f>[4]p66!H58</f>
        <v>1667557</v>
      </c>
      <c r="I58">
        <f>[4]p66!I58</f>
        <v>1569464</v>
      </c>
      <c r="J58">
        <f>[4]p66!J58</f>
        <v>2158012</v>
      </c>
      <c r="K58">
        <f>[4]p66!K58</f>
        <v>2354196</v>
      </c>
      <c r="M58" s="32"/>
      <c r="N58" s="43"/>
      <c r="O58" s="43"/>
      <c r="P58" s="43"/>
      <c r="Q58" s="43"/>
      <c r="R58" s="43"/>
      <c r="S58" s="43"/>
      <c r="T58" s="44"/>
    </row>
    <row r="59" spans="1:20" x14ac:dyDescent="0.2">
      <c r="A59" t="s">
        <v>235</v>
      </c>
      <c r="B59">
        <f>[4]p66!B59</f>
        <v>9588570</v>
      </c>
      <c r="C59">
        <f>[4]p66!C59</f>
        <v>9500594</v>
      </c>
      <c r="D59">
        <f>[4]p66!D59</f>
        <v>8367162</v>
      </c>
      <c r="E59">
        <f>[4]p66!E59</f>
        <v>8238864</v>
      </c>
      <c r="F59">
        <f>[4]p66!F59</f>
        <v>6779914</v>
      </c>
      <c r="G59">
        <f>[4]p66!G59</f>
        <v>1961832</v>
      </c>
      <c r="H59">
        <f>[4]p66!H59</f>
        <v>2354196</v>
      </c>
      <c r="I59">
        <f>[4]p66!I59</f>
        <v>2158012</v>
      </c>
      <c r="J59">
        <f>[4]p66!J59</f>
        <v>1569464</v>
      </c>
      <c r="K59">
        <f>[4]p66!K59</f>
        <v>1667557</v>
      </c>
      <c r="M59" s="32"/>
      <c r="N59" s="43"/>
      <c r="O59" s="43"/>
      <c r="P59" s="43"/>
      <c r="Q59" s="43"/>
      <c r="R59" s="43"/>
      <c r="S59" s="43"/>
      <c r="T59" s="44"/>
    </row>
    <row r="60" spans="1:20" x14ac:dyDescent="0.2">
      <c r="A60" t="s">
        <v>236</v>
      </c>
      <c r="B60">
        <f>[4]p66!B60</f>
        <v>17199540</v>
      </c>
      <c r="C60">
        <f>[4]p66!C60</f>
        <v>15920143</v>
      </c>
      <c r="D60">
        <f>[4]p66!D60</f>
        <v>15759862</v>
      </c>
      <c r="E60">
        <f>[4]p66!E60</f>
        <v>13974894</v>
      </c>
      <c r="F60">
        <f>[4]p66!F60</f>
        <v>12515944</v>
      </c>
      <c r="G60">
        <f>[4]p66!G60</f>
        <v>4414122</v>
      </c>
      <c r="H60">
        <f>[4]p66!H60</f>
        <v>4021753</v>
      </c>
      <c r="I60">
        <f>[4]p66!I60</f>
        <v>3727476</v>
      </c>
      <c r="J60">
        <f>[4]p66!J60</f>
        <v>3727476</v>
      </c>
      <c r="K60">
        <f>[4]p66!K60</f>
        <v>4021753</v>
      </c>
      <c r="M60" s="32"/>
      <c r="N60" s="32"/>
      <c r="O60" s="32"/>
      <c r="P60" s="32"/>
      <c r="Q60" s="32"/>
      <c r="R60" s="32"/>
      <c r="S60" s="32"/>
      <c r="T60" s="32"/>
    </row>
    <row r="61" spans="1:20" x14ac:dyDescent="0.2">
      <c r="A61" t="s">
        <v>237</v>
      </c>
      <c r="B61">
        <f>[4]p66!B61</f>
        <v>56939909.511436544</v>
      </c>
      <c r="C61">
        <f>[4]p66!C61</f>
        <v>46754562.445754603</v>
      </c>
      <c r="D61">
        <f>[4]p66!D61</f>
        <v>51161626.815951288</v>
      </c>
      <c r="E61">
        <f>[4]p66!E61</f>
        <v>37981560.809634253</v>
      </c>
      <c r="F61">
        <f>[4]p66!F61</f>
        <v>33182381.215708256</v>
      </c>
      <c r="G61">
        <f>[4]p66!G61</f>
        <v>0</v>
      </c>
      <c r="H61">
        <f>[4]p66!H61</f>
        <v>0</v>
      </c>
      <c r="I61">
        <f>[4]p66!I61</f>
        <v>0</v>
      </c>
      <c r="J61">
        <f>[4]p66!J61</f>
        <v>0</v>
      </c>
      <c r="K61">
        <f>[4]p66!K61</f>
        <v>0</v>
      </c>
      <c r="M61" s="32"/>
      <c r="N61" s="32"/>
      <c r="O61" s="32"/>
      <c r="P61" s="32"/>
      <c r="Q61" s="32"/>
      <c r="R61" s="32"/>
      <c r="S61" s="32"/>
      <c r="T61" s="32"/>
    </row>
    <row r="62" spans="1:20" x14ac:dyDescent="0.2">
      <c r="A62" t="s">
        <v>121</v>
      </c>
      <c r="B62">
        <f>[4]p66!B62</f>
        <v>7950000.3064516131</v>
      </c>
      <c r="C62">
        <f>[4]p66!C62</f>
        <v>8213027.9516129028</v>
      </c>
      <c r="D62">
        <f>[4]p66!D62</f>
        <v>9436408.5887096785</v>
      </c>
      <c r="E62">
        <f>[4]p66!E62</f>
        <v>7988650.3587096771</v>
      </c>
      <c r="F62">
        <f>[4]p66!F62</f>
        <v>6500000.0483870972</v>
      </c>
      <c r="G62">
        <f>[4]p66!G62</f>
        <v>0</v>
      </c>
      <c r="H62">
        <f>[4]p66!H62</f>
        <v>0</v>
      </c>
      <c r="I62">
        <f>[4]p66!I62</f>
        <v>0</v>
      </c>
      <c r="J62">
        <f>[4]p66!J62</f>
        <v>0</v>
      </c>
      <c r="K62">
        <f>[4]p66!K62</f>
        <v>0</v>
      </c>
      <c r="M62" s="32"/>
      <c r="N62" s="32"/>
      <c r="O62" s="32"/>
      <c r="P62" s="32"/>
      <c r="Q62" s="32"/>
      <c r="R62" s="32"/>
      <c r="S62" s="32"/>
      <c r="T62" s="32"/>
    </row>
    <row r="63" spans="1:20" x14ac:dyDescent="0.2">
      <c r="A63" t="s">
        <v>122</v>
      </c>
      <c r="B63">
        <f>[4]p66!B63</f>
        <v>1750608</v>
      </c>
      <c r="C63">
        <f>[4]p66!C63</f>
        <v>1294877</v>
      </c>
      <c r="D63">
        <f>[4]p66!D63</f>
        <v>871304</v>
      </c>
      <c r="E63">
        <f>[4]p66!E63</f>
        <v>907123</v>
      </c>
      <c r="F63">
        <f>[4]p66!F63</f>
        <v>1110346</v>
      </c>
      <c r="G63">
        <f>[4]p66!G63</f>
        <v>-4071035</v>
      </c>
      <c r="H63">
        <f>[4]p66!H63</f>
        <v>-3595540</v>
      </c>
      <c r="I63">
        <f>[4]p66!I63</f>
        <v>-2857290</v>
      </c>
      <c r="J63">
        <f>[4]p66!J63</f>
        <v>-2703181</v>
      </c>
      <c r="K63">
        <f>[4]p66!K63</f>
        <v>-3317211</v>
      </c>
    </row>
    <row r="64" spans="1:20" x14ac:dyDescent="0.2">
      <c r="A64" t="s">
        <v>238</v>
      </c>
      <c r="B64">
        <f>[4]p66!B64</f>
        <v>22338594</v>
      </c>
      <c r="C64">
        <f>[4]p66!C64</f>
        <v>16736374</v>
      </c>
      <c r="D64">
        <f>[4]p66!D64</f>
        <v>19453032</v>
      </c>
      <c r="E64">
        <f>[4]p66!E64</f>
        <v>12401010</v>
      </c>
      <c r="F64">
        <f>[4]p66!F64</f>
        <v>9668558</v>
      </c>
      <c r="G64">
        <f>[4]p66!G64</f>
        <v>0</v>
      </c>
      <c r="H64">
        <f>[4]p66!H64</f>
        <v>0</v>
      </c>
      <c r="I64">
        <f>[4]p66!I64</f>
        <v>0</v>
      </c>
      <c r="J64">
        <f>[4]p66!J64</f>
        <v>0</v>
      </c>
      <c r="K64">
        <f>[4]p66!K64</f>
        <v>0</v>
      </c>
    </row>
    <row r="65" spans="1:13" x14ac:dyDescent="0.2">
      <c r="A65" t="s">
        <v>239</v>
      </c>
      <c r="B65">
        <f>[4]p66!B65</f>
        <v>1000000</v>
      </c>
      <c r="C65">
        <f>[4]p66!C65</f>
        <v>1000000</v>
      </c>
      <c r="D65">
        <f>[4]p66!D65</f>
        <v>1000000</v>
      </c>
      <c r="E65">
        <f>[4]p66!E65</f>
        <v>1000000</v>
      </c>
      <c r="F65">
        <f>[4]p66!F65</f>
        <v>1000000</v>
      </c>
      <c r="G65">
        <f>[4]p66!G65</f>
        <v>1000000</v>
      </c>
      <c r="H65">
        <f>[4]p66!H65</f>
        <v>1000000</v>
      </c>
      <c r="I65">
        <f>[4]p66!I65</f>
        <v>1000000</v>
      </c>
      <c r="J65">
        <f>[4]p66!J65</f>
        <v>1000000</v>
      </c>
      <c r="K65">
        <f>[4]p66!K65</f>
        <v>1000000</v>
      </c>
    </row>
    <row r="66" spans="1:13" x14ac:dyDescent="0.2">
      <c r="A66" t="s">
        <v>125</v>
      </c>
      <c r="B66">
        <f>[4]p66!B66</f>
        <v>23900707.204984933</v>
      </c>
      <c r="C66">
        <f>[4]p66!C66</f>
        <v>19510283.494141702</v>
      </c>
      <c r="D66">
        <f>[4]p66!D66</f>
        <v>20400882.227241613</v>
      </c>
      <c r="E66">
        <f>[4]p66!E66</f>
        <v>15684777.450924575</v>
      </c>
      <c r="F66">
        <f>[4]p66!F66</f>
        <v>14903477.16732116</v>
      </c>
      <c r="G66">
        <f>[4]p66!G66</f>
        <v>12618904</v>
      </c>
      <c r="H66">
        <f>[4]p66!H66</f>
        <v>13541916</v>
      </c>
      <c r="I66">
        <f>[4]p66!I66</f>
        <v>14974991</v>
      </c>
      <c r="J66">
        <f>[4]p66!J66</f>
        <v>15275158</v>
      </c>
      <c r="K66">
        <f>[4]p66!K66</f>
        <v>14082201</v>
      </c>
    </row>
    <row r="67" spans="1:13" x14ac:dyDescent="0.2">
      <c r="A67" t="s">
        <v>240</v>
      </c>
      <c r="B67">
        <f>[4]p66!B67</f>
        <v>56939909.511436544</v>
      </c>
      <c r="C67">
        <f>[4]p66!C67</f>
        <v>46754562.445754603</v>
      </c>
      <c r="D67">
        <f>[4]p66!D67</f>
        <v>51161626.815951288</v>
      </c>
      <c r="E67">
        <f>[4]p66!E67</f>
        <v>37981560.809634253</v>
      </c>
      <c r="F67">
        <f>[4]p66!F67</f>
        <v>33182381.215708256</v>
      </c>
      <c r="G67">
        <f>[4]p66!G67</f>
        <v>0</v>
      </c>
      <c r="H67">
        <f>[4]p66!H67</f>
        <v>0</v>
      </c>
      <c r="I67">
        <f>[4]p66!I67</f>
        <v>0</v>
      </c>
      <c r="J67">
        <f>[4]p66!J67</f>
        <v>0</v>
      </c>
      <c r="K67">
        <f>[4]p66!K67</f>
        <v>0</v>
      </c>
    </row>
    <row r="68" spans="1:13" x14ac:dyDescent="0.2">
      <c r="A68" t="s">
        <v>241</v>
      </c>
      <c r="B68">
        <f>[4]p66!B68</f>
        <v>0</v>
      </c>
      <c r="C68">
        <f>[4]p66!C68</f>
        <v>0</v>
      </c>
      <c r="D68">
        <f>[4]p66!D68</f>
        <v>10</v>
      </c>
      <c r="E68">
        <f>[4]p66!E68</f>
        <v>1000000</v>
      </c>
      <c r="F68">
        <f>[4]p66!F68</f>
        <v>1000000</v>
      </c>
      <c r="G68">
        <f>[4]p66!G68</f>
        <v>0</v>
      </c>
      <c r="H68">
        <f>[4]p66!H68</f>
        <v>0</v>
      </c>
      <c r="I68">
        <f>[4]p66!I68</f>
        <v>0</v>
      </c>
      <c r="J68">
        <f>[4]p66!J68</f>
        <v>0</v>
      </c>
      <c r="K68">
        <f>[4]p66!K68</f>
        <v>0</v>
      </c>
    </row>
    <row r="69" spans="1:13" x14ac:dyDescent="0.2">
      <c r="A69" t="s">
        <v>242</v>
      </c>
      <c r="B69">
        <f>[4]p66!B69</f>
        <v>43108959.559573039</v>
      </c>
      <c r="C69">
        <f>[4]p66!C69</f>
        <v>40565754.300779864</v>
      </c>
      <c r="D69">
        <f>[4]p66!D69</f>
        <v>43159340.379258737</v>
      </c>
      <c r="E69">
        <f>[4]p66!E69</f>
        <v>35421977.116554417</v>
      </c>
      <c r="F69">
        <f>[4]p66!F69</f>
        <v>34320023.174721338</v>
      </c>
      <c r="G69">
        <f>[4]p66!G69</f>
        <v>0</v>
      </c>
      <c r="H69">
        <f>[4]p66!H69</f>
        <v>0</v>
      </c>
      <c r="I69">
        <f>[4]p66!I69</f>
        <v>0</v>
      </c>
      <c r="J69">
        <f>[4]p66!J69</f>
        <v>0</v>
      </c>
      <c r="K69">
        <f>[4]p66!K69</f>
        <v>0</v>
      </c>
    </row>
    <row r="70" spans="1:13" x14ac:dyDescent="0.2">
      <c r="A70" t="s">
        <v>243</v>
      </c>
      <c r="B70">
        <f>[4]p66!B70</f>
        <v>3398237.7228220701</v>
      </c>
      <c r="C70">
        <f>[4]p66!C70</f>
        <v>2513583.4965214878</v>
      </c>
      <c r="D70">
        <f>[4]p66!D70</f>
        <v>1691353.6240964308</v>
      </c>
      <c r="E70">
        <f>[4]p66!E70</f>
        <v>1760885.1538747475</v>
      </c>
      <c r="F70">
        <f>[4]p66!F70</f>
        <v>2155378.3561630659</v>
      </c>
      <c r="G70">
        <f>[4]p66!G70</f>
        <v>-40977</v>
      </c>
      <c r="H70">
        <f>[4]p66!H70</f>
        <v>-37699</v>
      </c>
      <c r="I70">
        <f>[4]p66!I70</f>
        <v>-35241</v>
      </c>
      <c r="J70">
        <f>[4]p66!J70</f>
        <v>-35241</v>
      </c>
      <c r="K70">
        <f>[4]p66!K70</f>
        <v>-37699</v>
      </c>
    </row>
    <row r="71" spans="1:13" x14ac:dyDescent="0.2">
      <c r="A71" t="s">
        <v>244</v>
      </c>
      <c r="B71">
        <f>[4]p66!B71</f>
        <v>0.96892647315289249</v>
      </c>
      <c r="C71">
        <f>[4]p66!C71</f>
        <v>0.94083933980307699</v>
      </c>
      <c r="D71">
        <f>[4]p66!D71</f>
        <v>1.0144496927601883</v>
      </c>
      <c r="E71">
        <f>[4]p66!E71</f>
        <v>0.97524778661970013</v>
      </c>
      <c r="F71">
        <f>[4]p66!F71</f>
        <v>1.1005367076641417</v>
      </c>
      <c r="G71">
        <f>[4]p66!G71</f>
        <v>0</v>
      </c>
      <c r="H71">
        <f>[4]p66!H71</f>
        <v>0</v>
      </c>
      <c r="I71">
        <f>[4]p66!I71</f>
        <v>0</v>
      </c>
      <c r="J71">
        <f>[4]p66!J71</f>
        <v>0</v>
      </c>
      <c r="K71">
        <f>[4]p66!K71</f>
        <v>0</v>
      </c>
    </row>
    <row r="72" spans="1:13" x14ac:dyDescent="0.2">
      <c r="A72" t="s">
        <v>245</v>
      </c>
      <c r="B72">
        <f>[4]p66!B72</f>
        <v>1.1443133277039426</v>
      </c>
      <c r="C72">
        <f>[4]p66!C72</f>
        <v>1.0007115500779595</v>
      </c>
      <c r="D72">
        <f>[4]p66!D72</f>
        <v>1.0358682254923601</v>
      </c>
      <c r="E72">
        <f>[4]p66!E72</f>
        <v>1.0720292902169883</v>
      </c>
      <c r="F72">
        <f>[4]p66!F72</f>
        <v>0.74707760650875066</v>
      </c>
      <c r="G72">
        <f>[4]p66!G72</f>
        <v>0</v>
      </c>
      <c r="H72">
        <f>[4]p66!H72</f>
        <v>0</v>
      </c>
      <c r="I72">
        <f>[4]p66!I72</f>
        <v>0</v>
      </c>
      <c r="J72">
        <f>[4]p66!J72</f>
        <v>0</v>
      </c>
      <c r="K72">
        <f>[4]p66!K72</f>
        <v>0</v>
      </c>
    </row>
    <row r="73" spans="1:13" x14ac:dyDescent="0.2">
      <c r="A73" t="s">
        <v>246</v>
      </c>
      <c r="B73">
        <f>[4]p66!B73</f>
        <v>1</v>
      </c>
      <c r="C73">
        <f>[4]p66!C73</f>
        <v>0</v>
      </c>
      <c r="D73">
        <f>[4]p66!D73</f>
        <v>0</v>
      </c>
      <c r="E73">
        <f>[4]p66!E73</f>
        <v>0</v>
      </c>
      <c r="F73">
        <f>[4]p66!F73</f>
        <v>0</v>
      </c>
      <c r="G73">
        <f>[4]p66!G73</f>
        <v>0</v>
      </c>
      <c r="H73">
        <f>[4]p66!H73</f>
        <v>0</v>
      </c>
      <c r="I73">
        <f>[4]p66!I73</f>
        <v>0</v>
      </c>
      <c r="J73">
        <f>[4]p66!J73</f>
        <v>0</v>
      </c>
      <c r="K73">
        <f>[4]p66!K73</f>
        <v>0</v>
      </c>
    </row>
    <row r="74" spans="1:13" x14ac:dyDescent="0.2">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
      <c r="A76" t="s">
        <v>437</v>
      </c>
      <c r="B76">
        <f>[4]p66!B76</f>
        <v>0</v>
      </c>
      <c r="C76">
        <f>[4]p66!C76</f>
        <v>0</v>
      </c>
      <c r="D76">
        <f>[4]p66!D76</f>
        <v>0</v>
      </c>
      <c r="E76">
        <f>[4]p66!E76</f>
        <v>0</v>
      </c>
      <c r="F76">
        <f>[4]p66!F76</f>
        <v>0</v>
      </c>
      <c r="G76">
        <f>[4]p66!G76</f>
        <v>0</v>
      </c>
      <c r="H76">
        <f>[4]p66!H76</f>
        <v>0</v>
      </c>
      <c r="I76">
        <f>[4]p66!I76</f>
        <v>0</v>
      </c>
      <c r="J76">
        <f>[4]p66!J76</f>
        <v>0</v>
      </c>
      <c r="K76">
        <f>[4]p66!K76</f>
        <v>0</v>
      </c>
    </row>
    <row r="77" spans="1:13" ht="13.5" thickBot="1" x14ac:dyDescent="0.25">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2">
      <c r="A78" t="s">
        <v>247</v>
      </c>
      <c r="B78">
        <f>[4]p66!B78</f>
        <v>1</v>
      </c>
    </row>
    <row r="79" spans="1:13" x14ac:dyDescent="0.2">
      <c r="A79" t="s">
        <v>248</v>
      </c>
      <c r="B79">
        <f>[4]p66!B79</f>
        <v>60000</v>
      </c>
    </row>
    <row r="80" spans="1:13" x14ac:dyDescent="0.2">
      <c r="A80" t="s">
        <v>249</v>
      </c>
      <c r="B80">
        <f>[4]p66!B80</f>
        <v>60000</v>
      </c>
    </row>
    <row r="81" spans="1:2" x14ac:dyDescent="0.2">
      <c r="A81" t="s">
        <v>250</v>
      </c>
      <c r="B81">
        <f>[4]p66!B81</f>
        <v>17.900000000000002</v>
      </c>
    </row>
    <row r="82" spans="1:2" x14ac:dyDescent="0.2">
      <c r="A82" t="s">
        <v>251</v>
      </c>
      <c r="B82">
        <f>[4]p66!B82</f>
        <v>60000</v>
      </c>
    </row>
    <row r="83" spans="1:2" x14ac:dyDescent="0.2">
      <c r="A83" t="s">
        <v>252</v>
      </c>
      <c r="B83">
        <f>[4]p66!B83</f>
        <v>1188000</v>
      </c>
    </row>
    <row r="84" spans="1:2" x14ac:dyDescent="0.2">
      <c r="A84" t="s">
        <v>253</v>
      </c>
      <c r="B84">
        <f>[4]p66!B84</f>
        <v>15.848490281131397</v>
      </c>
    </row>
    <row r="85" spans="1:2" x14ac:dyDescent="0.2">
      <c r="A85" t="s">
        <v>254</v>
      </c>
      <c r="B85">
        <f>[4]p66!B85</f>
        <v>74794</v>
      </c>
    </row>
    <row r="86" spans="1:2" x14ac:dyDescent="0.2">
      <c r="A86" t="s">
        <v>255</v>
      </c>
      <c r="B86">
        <f>[4]p66!B86</f>
        <v>13910</v>
      </c>
    </row>
    <row r="87" spans="1:2" x14ac:dyDescent="0.2">
      <c r="A87" t="s">
        <v>256</v>
      </c>
      <c r="B87">
        <f>[4]p66!B87</f>
        <v>20783</v>
      </c>
    </row>
    <row r="88" spans="1:2" x14ac:dyDescent="0.2">
      <c r="A88" t="s">
        <v>257</v>
      </c>
      <c r="B88">
        <f>[4]p66!B88</f>
        <v>39976</v>
      </c>
    </row>
    <row r="89" spans="1:2" x14ac:dyDescent="0.2">
      <c r="A89" t="s">
        <v>258</v>
      </c>
      <c r="B89">
        <f>[4]p66!B89</f>
        <v>43507</v>
      </c>
    </row>
    <row r="90" spans="1:2" x14ac:dyDescent="0.2">
      <c r="A90" t="s">
        <v>259</v>
      </c>
      <c r="B90">
        <f>[4]p66!B90</f>
        <v>178944</v>
      </c>
    </row>
    <row r="91" spans="1:2" x14ac:dyDescent="0.2">
      <c r="A91" t="s">
        <v>260</v>
      </c>
      <c r="B91">
        <f>[4]p66!B91</f>
        <v>74794</v>
      </c>
    </row>
    <row r="92" spans="1:2" x14ac:dyDescent="0.2">
      <c r="A92" t="s">
        <v>261</v>
      </c>
      <c r="B92">
        <f>[4]p66!B92</f>
        <v>13910</v>
      </c>
    </row>
    <row r="93" spans="1:2" x14ac:dyDescent="0.2">
      <c r="A93" t="s">
        <v>262</v>
      </c>
      <c r="B93">
        <f>[4]p66!B93</f>
        <v>20783</v>
      </c>
    </row>
    <row r="94" spans="1:2" x14ac:dyDescent="0.2">
      <c r="A94" t="s">
        <v>263</v>
      </c>
      <c r="B94">
        <f>[4]p66!B94</f>
        <v>39976</v>
      </c>
    </row>
    <row r="95" spans="1:2" x14ac:dyDescent="0.2">
      <c r="A95" t="s">
        <v>264</v>
      </c>
      <c r="B95">
        <f>[4]p66!B95</f>
        <v>43507</v>
      </c>
    </row>
    <row r="96" spans="1:2" x14ac:dyDescent="0.2">
      <c r="A96" t="s">
        <v>265</v>
      </c>
      <c r="B96">
        <f>[4]p66!B96</f>
        <v>178944</v>
      </c>
    </row>
    <row r="97" spans="1:2" x14ac:dyDescent="0.2">
      <c r="A97" t="s">
        <v>266</v>
      </c>
      <c r="B97">
        <f>[4]p66!B97</f>
        <v>0</v>
      </c>
    </row>
    <row r="98" spans="1:2" x14ac:dyDescent="0.2">
      <c r="A98" t="s">
        <v>267</v>
      </c>
      <c r="B98">
        <f>[4]p66!B98</f>
        <v>0</v>
      </c>
    </row>
    <row r="99" spans="1:2" x14ac:dyDescent="0.2">
      <c r="A99" t="s">
        <v>268</v>
      </c>
      <c r="B99">
        <f>[4]p66!B99</f>
        <v>0</v>
      </c>
    </row>
    <row r="100" spans="1:2" x14ac:dyDescent="0.2">
      <c r="A100" t="s">
        <v>269</v>
      </c>
      <c r="B100">
        <f>[4]p66!B100</f>
        <v>0</v>
      </c>
    </row>
    <row r="101" spans="1:2" x14ac:dyDescent="0.2">
      <c r="A101" t="s">
        <v>270</v>
      </c>
      <c r="B101">
        <f>[4]p66!B101</f>
        <v>0</v>
      </c>
    </row>
    <row r="102" spans="1:2" x14ac:dyDescent="0.2">
      <c r="A102" t="s">
        <v>271</v>
      </c>
      <c r="B102">
        <f>[4]p66!B102</f>
        <v>0</v>
      </c>
    </row>
    <row r="103" spans="1:2" x14ac:dyDescent="0.2">
      <c r="A103" t="s">
        <v>272</v>
      </c>
      <c r="B103">
        <f>[4]p66!B103</f>
        <v>284217200</v>
      </c>
    </row>
    <row r="104" spans="1:2" x14ac:dyDescent="0.2">
      <c r="A104" t="s">
        <v>273</v>
      </c>
      <c r="B104">
        <f>[4]p66!B104</f>
        <v>5216250</v>
      </c>
    </row>
    <row r="105" spans="1:2" x14ac:dyDescent="0.2">
      <c r="A105" t="s">
        <v>274</v>
      </c>
      <c r="B105">
        <f>[4]p66!B105</f>
        <v>6546645</v>
      </c>
    </row>
    <row r="106" spans="1:2" x14ac:dyDescent="0.2">
      <c r="A106" t="s">
        <v>275</v>
      </c>
      <c r="B106">
        <f>[4]p66!B106</f>
        <v>1279231.9999999998</v>
      </c>
    </row>
    <row r="107" spans="1:2" x14ac:dyDescent="0.2">
      <c r="A107" t="s">
        <v>276</v>
      </c>
      <c r="B107">
        <f>[4]p66!B107</f>
        <v>2088336</v>
      </c>
    </row>
    <row r="108" spans="1:2" x14ac:dyDescent="0.2">
      <c r="A108" t="s">
        <v>277</v>
      </c>
      <c r="B108">
        <f>[4]p66!B108</f>
        <v>6620928</v>
      </c>
    </row>
    <row r="109" spans="1:2" x14ac:dyDescent="0.2">
      <c r="A109" t="s">
        <v>278</v>
      </c>
      <c r="B109">
        <f>[4]p66!B109</f>
        <v>1604.7967325321674</v>
      </c>
    </row>
    <row r="110" spans="1:2" x14ac:dyDescent="0.2">
      <c r="A110" t="s">
        <v>279</v>
      </c>
      <c r="B110">
        <f>[4]p66!B110</f>
        <v>244.85667607602392</v>
      </c>
    </row>
    <row r="111" spans="1:2" x14ac:dyDescent="0.2">
      <c r="A111" t="s">
        <v>280</v>
      </c>
      <c r="B111">
        <f>[4]p66!B111</f>
        <v>109.3377993593345</v>
      </c>
    </row>
    <row r="112" spans="1:2" x14ac:dyDescent="0.2">
      <c r="A112" t="s">
        <v>281</v>
      </c>
      <c r="B112">
        <f>[4]p66!B112</f>
        <v>11.488131225222697</v>
      </c>
    </row>
    <row r="113" spans="1:2" x14ac:dyDescent="0.2">
      <c r="A113" t="s">
        <v>282</v>
      </c>
      <c r="B113">
        <f>[4]p66!B113</f>
        <v>13.676346696693686</v>
      </c>
    </row>
    <row r="114" spans="1:2" x14ac:dyDescent="0.2">
      <c r="A114" t="s">
        <v>283</v>
      </c>
      <c r="B114">
        <f>[4]p66!B114</f>
        <v>18.235128928924915</v>
      </c>
    </row>
    <row r="115" spans="1:2" x14ac:dyDescent="0.2">
      <c r="A115" t="s">
        <v>284</v>
      </c>
      <c r="B115">
        <f>[4]p66!B115</f>
        <v>11999988</v>
      </c>
    </row>
    <row r="116" spans="1:2" x14ac:dyDescent="0.2">
      <c r="A116" t="s">
        <v>285</v>
      </c>
      <c r="B116">
        <f>[4]p66!B116</f>
        <v>0</v>
      </c>
    </row>
    <row r="117" spans="1:2" x14ac:dyDescent="0.2">
      <c r="A117" t="s">
        <v>286</v>
      </c>
      <c r="B117">
        <f>[4]p66!B117</f>
        <v>399999.2</v>
      </c>
    </row>
    <row r="118" spans="1:2" x14ac:dyDescent="0.2">
      <c r="A118" t="s">
        <v>287</v>
      </c>
      <c r="B118">
        <f>[4]p66!B118</f>
        <v>99999.9</v>
      </c>
    </row>
    <row r="119" spans="1:2" x14ac:dyDescent="0.2">
      <c r="A119" t="s">
        <v>288</v>
      </c>
      <c r="B119">
        <f>[4]p66!B119</f>
        <v>200000.25</v>
      </c>
    </row>
    <row r="120" spans="1:2" x14ac:dyDescent="0.2">
      <c r="A120" t="s">
        <v>289</v>
      </c>
      <c r="B120">
        <f>[4]p66!B120</f>
        <v>1200000</v>
      </c>
    </row>
    <row r="121" spans="1:2" x14ac:dyDescent="0.2">
      <c r="A121" t="s">
        <v>290</v>
      </c>
      <c r="B121">
        <f>[4]p66!B121</f>
        <v>25579548.000000004</v>
      </c>
    </row>
    <row r="122" spans="1:2" x14ac:dyDescent="0.2">
      <c r="A122" t="s">
        <v>291</v>
      </c>
      <c r="B122">
        <f>[4]p66!B122</f>
        <v>359921.24999999994</v>
      </c>
    </row>
    <row r="123" spans="1:2" x14ac:dyDescent="0.2">
      <c r="A123" t="s">
        <v>292</v>
      </c>
      <c r="B123">
        <f>[4]p66!B123</f>
        <v>0</v>
      </c>
    </row>
    <row r="124" spans="1:2" x14ac:dyDescent="0.2">
      <c r="A124" t="s">
        <v>293</v>
      </c>
      <c r="B124">
        <f>[4]p66!B124</f>
        <v>147111.67999999999</v>
      </c>
    </row>
    <row r="125" spans="1:2" x14ac:dyDescent="0.2">
      <c r="A125" t="s">
        <v>294</v>
      </c>
      <c r="B125">
        <f>[4]p66!B125</f>
        <v>240158.64</v>
      </c>
    </row>
    <row r="126" spans="1:2" x14ac:dyDescent="0.2">
      <c r="A126" t="s">
        <v>295</v>
      </c>
      <c r="B126">
        <f>[4]p66!B126</f>
        <v>380703.36000000004</v>
      </c>
    </row>
    <row r="127" spans="1:2" x14ac:dyDescent="0.2">
      <c r="A127" t="s">
        <v>296</v>
      </c>
      <c r="B127">
        <f>[4]p66!B127</f>
        <v>85219</v>
      </c>
    </row>
    <row r="128" spans="1:2" x14ac:dyDescent="0.2">
      <c r="A128" t="s">
        <v>297</v>
      </c>
      <c r="B128">
        <f>[4]p66!B128</f>
        <v>7092</v>
      </c>
    </row>
    <row r="129" spans="1:2" x14ac:dyDescent="0.2">
      <c r="A129" t="s">
        <v>298</v>
      </c>
      <c r="B129">
        <f>[4]p66!B129</f>
        <v>8339</v>
      </c>
    </row>
    <row r="130" spans="1:2" x14ac:dyDescent="0.2">
      <c r="A130" t="s">
        <v>299</v>
      </c>
      <c r="B130">
        <f>[4]p66!B130</f>
        <v>58180</v>
      </c>
    </row>
    <row r="131" spans="1:2" x14ac:dyDescent="0.2">
      <c r="A131" t="s">
        <v>300</v>
      </c>
      <c r="B131">
        <f>[4]p66!B131</f>
        <v>42938</v>
      </c>
    </row>
    <row r="132" spans="1:2" x14ac:dyDescent="0.2">
      <c r="A132" t="s">
        <v>301</v>
      </c>
      <c r="B132">
        <f>[4]p66!B132</f>
        <v>221896</v>
      </c>
    </row>
    <row r="133" spans="1:2" x14ac:dyDescent="0.2">
      <c r="A133" t="s">
        <v>302</v>
      </c>
      <c r="B133">
        <f>[4]p66!B133</f>
        <v>85219</v>
      </c>
    </row>
    <row r="134" spans="1:2" x14ac:dyDescent="0.2">
      <c r="A134" t="s">
        <v>303</v>
      </c>
      <c r="B134">
        <f>[4]p66!B134</f>
        <v>7092</v>
      </c>
    </row>
    <row r="135" spans="1:2" x14ac:dyDescent="0.2">
      <c r="A135" t="s">
        <v>304</v>
      </c>
      <c r="B135">
        <f>[4]p66!B135</f>
        <v>8339</v>
      </c>
    </row>
    <row r="136" spans="1:2" x14ac:dyDescent="0.2">
      <c r="A136" t="s">
        <v>305</v>
      </c>
      <c r="B136">
        <f>[4]p66!B136</f>
        <v>58180</v>
      </c>
    </row>
    <row r="137" spans="1:2" x14ac:dyDescent="0.2">
      <c r="A137" t="s">
        <v>306</v>
      </c>
      <c r="B137">
        <f>[4]p66!B137</f>
        <v>42938</v>
      </c>
    </row>
    <row r="138" spans="1:2" x14ac:dyDescent="0.2">
      <c r="A138" t="s">
        <v>307</v>
      </c>
      <c r="B138">
        <f>[4]p66!B138</f>
        <v>221896</v>
      </c>
    </row>
    <row r="139" spans="1:2" x14ac:dyDescent="0.2">
      <c r="A139" t="s">
        <v>308</v>
      </c>
      <c r="B139">
        <f>[4]p66!B139</f>
        <v>0</v>
      </c>
    </row>
    <row r="140" spans="1:2" x14ac:dyDescent="0.2">
      <c r="A140" t="s">
        <v>309</v>
      </c>
      <c r="B140">
        <f>[4]p66!B140</f>
        <v>0</v>
      </c>
    </row>
    <row r="141" spans="1:2" x14ac:dyDescent="0.2">
      <c r="A141" t="s">
        <v>310</v>
      </c>
      <c r="B141">
        <f>[4]p66!B141</f>
        <v>0</v>
      </c>
    </row>
    <row r="142" spans="1:2" x14ac:dyDescent="0.2">
      <c r="A142" t="s">
        <v>311</v>
      </c>
      <c r="B142">
        <f>[4]p66!B142</f>
        <v>0</v>
      </c>
    </row>
    <row r="143" spans="1:2" x14ac:dyDescent="0.2">
      <c r="A143" t="s">
        <v>312</v>
      </c>
      <c r="B143">
        <f>[4]p66!B143</f>
        <v>0</v>
      </c>
    </row>
    <row r="144" spans="1:2" x14ac:dyDescent="0.2">
      <c r="A144" t="s">
        <v>313</v>
      </c>
      <c r="B144">
        <f>[4]p66!B144</f>
        <v>0</v>
      </c>
    </row>
    <row r="145" spans="1:2" x14ac:dyDescent="0.2">
      <c r="A145" t="s">
        <v>314</v>
      </c>
      <c r="B145">
        <f>[4]p66!B145</f>
        <v>528357800</v>
      </c>
    </row>
    <row r="146" spans="1:2" x14ac:dyDescent="0.2">
      <c r="A146" t="s">
        <v>315</v>
      </c>
      <c r="B146">
        <f>[4]p66!B146</f>
        <v>3439619.9999999995</v>
      </c>
    </row>
    <row r="147" spans="1:2" x14ac:dyDescent="0.2">
      <c r="A147" t="s">
        <v>316</v>
      </c>
      <c r="B147">
        <f>[4]p66!B147</f>
        <v>4044415</v>
      </c>
    </row>
    <row r="148" spans="1:2" x14ac:dyDescent="0.2">
      <c r="A148" t="s">
        <v>317</v>
      </c>
      <c r="B148">
        <f>[4]p66!B148</f>
        <v>2443560</v>
      </c>
    </row>
    <row r="149" spans="1:2" x14ac:dyDescent="0.2">
      <c r="A149" t="s">
        <v>318</v>
      </c>
      <c r="B149">
        <f>[4]p66!B149</f>
        <v>2490404</v>
      </c>
    </row>
    <row r="150" spans="1:2" x14ac:dyDescent="0.2">
      <c r="A150" t="s">
        <v>319</v>
      </c>
      <c r="B150">
        <f>[4]p66!B150</f>
        <v>11982384</v>
      </c>
    </row>
    <row r="151" spans="1:2" x14ac:dyDescent="0.2">
      <c r="A151" t="s">
        <v>320</v>
      </c>
      <c r="B151">
        <f>[4]p66!B151</f>
        <v>2524.4624865851847</v>
      </c>
    </row>
    <row r="152" spans="1:2" x14ac:dyDescent="0.2">
      <c r="A152" t="s">
        <v>321</v>
      </c>
      <c r="B152">
        <f>[4]p66!B152</f>
        <v>352.83749808359789</v>
      </c>
    </row>
    <row r="153" spans="1:2" x14ac:dyDescent="0.2">
      <c r="A153" t="s">
        <v>322</v>
      </c>
      <c r="B153">
        <f>[4]p66!B153</f>
        <v>171.99634523986975</v>
      </c>
    </row>
    <row r="154" spans="1:2" x14ac:dyDescent="0.2">
      <c r="A154" t="s">
        <v>323</v>
      </c>
      <c r="B154">
        <f>[4]p66!B154</f>
        <v>17.288047984051278</v>
      </c>
    </row>
    <row r="155" spans="1:2" x14ac:dyDescent="0.2">
      <c r="A155" t="s">
        <v>324</v>
      </c>
      <c r="B155">
        <f>[4]p66!B155</f>
        <v>20.581009504822951</v>
      </c>
    </row>
    <row r="156" spans="1:2" x14ac:dyDescent="0.2">
      <c r="A156" t="s">
        <v>325</v>
      </c>
      <c r="B156">
        <f>[4]p66!B156</f>
        <v>27.141346006430606</v>
      </c>
    </row>
    <row r="157" spans="1:2" x14ac:dyDescent="0.2">
      <c r="A157" t="s">
        <v>326</v>
      </c>
      <c r="B157">
        <f>[4]p66!B157</f>
        <v>14999985</v>
      </c>
    </row>
    <row r="158" spans="1:2" x14ac:dyDescent="0.2">
      <c r="A158" t="s">
        <v>327</v>
      </c>
      <c r="B158">
        <f>[4]p66!B158</f>
        <v>0</v>
      </c>
    </row>
    <row r="159" spans="1:2" x14ac:dyDescent="0.2">
      <c r="A159" t="s">
        <v>328</v>
      </c>
      <c r="B159">
        <f>[4]p66!B159</f>
        <v>0</v>
      </c>
    </row>
    <row r="160" spans="1:2" x14ac:dyDescent="0.2">
      <c r="A160" t="s">
        <v>329</v>
      </c>
      <c r="B160">
        <f>[4]p66!B160</f>
        <v>179999.82</v>
      </c>
    </row>
    <row r="161" spans="1:2" x14ac:dyDescent="0.2">
      <c r="A161" t="s">
        <v>330</v>
      </c>
      <c r="B161">
        <f>[4]p66!B161</f>
        <v>0</v>
      </c>
    </row>
    <row r="162" spans="1:2" x14ac:dyDescent="0.2">
      <c r="A162" t="s">
        <v>331</v>
      </c>
      <c r="B162">
        <f>[4]p66!B162</f>
        <v>1500000</v>
      </c>
    </row>
    <row r="163" spans="1:2" x14ac:dyDescent="0.2">
      <c r="A163" t="s">
        <v>332</v>
      </c>
      <c r="B163">
        <f>[4]p66!B163</f>
        <v>47552202</v>
      </c>
    </row>
    <row r="164" spans="1:2" x14ac:dyDescent="0.2">
      <c r="A164" t="s">
        <v>333</v>
      </c>
      <c r="B164">
        <f>[4]p66!B164</f>
        <v>0</v>
      </c>
    </row>
    <row r="165" spans="1:2" x14ac:dyDescent="0.2">
      <c r="A165" t="s">
        <v>334</v>
      </c>
      <c r="B165">
        <f>[4]p66!B165</f>
        <v>372086.18</v>
      </c>
    </row>
    <row r="166" spans="1:2" x14ac:dyDescent="0.2">
      <c r="A166" t="s">
        <v>335</v>
      </c>
      <c r="B166">
        <f>[4]p66!B166</f>
        <v>281009.40000000002</v>
      </c>
    </row>
    <row r="167" spans="1:2" x14ac:dyDescent="0.2">
      <c r="A167" t="s">
        <v>336</v>
      </c>
      <c r="B167">
        <f>[4]p66!B167</f>
        <v>286396.45999999996</v>
      </c>
    </row>
    <row r="168" spans="1:2" x14ac:dyDescent="0.2">
      <c r="A168" t="s">
        <v>337</v>
      </c>
      <c r="B168">
        <f>[4]p66!B168</f>
        <v>0</v>
      </c>
    </row>
    <row r="169" spans="1:2" x14ac:dyDescent="0.2">
      <c r="A169" t="s">
        <v>338</v>
      </c>
      <c r="B169">
        <f>[4]p66!B169</f>
        <v>3</v>
      </c>
    </row>
    <row r="170" spans="1:2" x14ac:dyDescent="0.2">
      <c r="A170" t="s">
        <v>339</v>
      </c>
      <c r="B170">
        <f>[4]p66!B170</f>
        <v>6</v>
      </c>
    </row>
    <row r="171" spans="1:2" x14ac:dyDescent="0.2">
      <c r="A171" t="s">
        <v>340</v>
      </c>
      <c r="B171">
        <f>[4]p66!B171</f>
        <v>390068</v>
      </c>
    </row>
    <row r="172" spans="1:2" x14ac:dyDescent="0.2">
      <c r="A172" t="s">
        <v>341</v>
      </c>
      <c r="B172">
        <f>[4]p66!B172</f>
        <v>10943068.5</v>
      </c>
    </row>
    <row r="173" spans="1:2" x14ac:dyDescent="0.2">
      <c r="A173" t="s">
        <v>342</v>
      </c>
      <c r="B173">
        <f>[4]p66!B173</f>
        <v>29356935.300000001</v>
      </c>
    </row>
    <row r="174" spans="1:2" x14ac:dyDescent="0.2">
      <c r="A174" t="s">
        <v>343</v>
      </c>
      <c r="B174">
        <f>[4]p66!B174</f>
        <v>481707</v>
      </c>
    </row>
    <row r="175" spans="1:2" x14ac:dyDescent="0.2">
      <c r="A175" t="s">
        <v>344</v>
      </c>
      <c r="B175">
        <f>[4]p66!B175</f>
        <v>10943068.5</v>
      </c>
    </row>
    <row r="176" spans="1:2" x14ac:dyDescent="0.2">
      <c r="A176" t="s">
        <v>345</v>
      </c>
      <c r="B176">
        <f>[4]p66!B176</f>
        <v>36156418.199999996</v>
      </c>
    </row>
    <row r="177" spans="1:2" x14ac:dyDescent="0.2">
      <c r="A177" t="s">
        <v>346</v>
      </c>
      <c r="B177">
        <f>[4]p66!B177</f>
        <v>475686</v>
      </c>
    </row>
    <row r="178" spans="1:2" x14ac:dyDescent="0.2">
      <c r="A178" t="s">
        <v>347</v>
      </c>
      <c r="B178">
        <f>[4]p66!B178</f>
        <v>10829347.278225806</v>
      </c>
    </row>
    <row r="179" spans="1:2" x14ac:dyDescent="0.2">
      <c r="A179" t="s">
        <v>348</v>
      </c>
      <c r="B179">
        <f>[4]p66!B179</f>
        <v>35673300</v>
      </c>
    </row>
    <row r="180" spans="1:2" x14ac:dyDescent="0.2">
      <c r="A180" t="s">
        <v>349</v>
      </c>
      <c r="B180">
        <f>[4]p66!B180</f>
        <v>357161</v>
      </c>
    </row>
    <row r="181" spans="1:2" x14ac:dyDescent="0.2">
      <c r="A181" t="s">
        <v>350</v>
      </c>
      <c r="B181">
        <f>[4]p66!B181</f>
        <v>2184644</v>
      </c>
    </row>
    <row r="182" spans="1:2" x14ac:dyDescent="0.2">
      <c r="A182" t="s">
        <v>351</v>
      </c>
      <c r="B182">
        <f>[4]p66!B182</f>
        <v>7215356</v>
      </c>
    </row>
    <row r="183" spans="1:2" x14ac:dyDescent="0.2">
      <c r="A183" t="s">
        <v>352</v>
      </c>
      <c r="B183">
        <f>[4]p66!B183</f>
        <v>485497</v>
      </c>
    </row>
    <row r="184" spans="1:2" x14ac:dyDescent="0.2">
      <c r="A184" t="s">
        <v>353</v>
      </c>
      <c r="B184">
        <f>[4]p66!B184</f>
        <v>2184644</v>
      </c>
    </row>
    <row r="185" spans="1:2" x14ac:dyDescent="0.2">
      <c r="A185" t="s">
        <v>354</v>
      </c>
      <c r="B185">
        <f>[4]p66!B185</f>
        <v>9801726</v>
      </c>
    </row>
    <row r="186" spans="1:2" x14ac:dyDescent="0.2">
      <c r="A186" t="s">
        <v>355</v>
      </c>
      <c r="B186">
        <f>[4]p66!B186</f>
        <v>479429</v>
      </c>
    </row>
    <row r="187" spans="1:2" x14ac:dyDescent="0.2">
      <c r="A187" t="s">
        <v>356</v>
      </c>
      <c r="B187">
        <f>[4]p66!B187</f>
        <v>2172508</v>
      </c>
    </row>
    <row r="188" spans="1:2" x14ac:dyDescent="0.2">
      <c r="A188" t="s">
        <v>357</v>
      </c>
      <c r="B188">
        <f>[4]p66!B188</f>
        <v>9653277</v>
      </c>
    </row>
    <row r="189" spans="1:2" x14ac:dyDescent="0.2">
      <c r="A189" t="s">
        <v>358</v>
      </c>
      <c r="B189">
        <f>[4]p66!B189</f>
        <v>0</v>
      </c>
    </row>
    <row r="190" spans="1:2" x14ac:dyDescent="0.2">
      <c r="A190" t="s">
        <v>359</v>
      </c>
      <c r="B190">
        <f>[4]p66!B190</f>
        <v>0</v>
      </c>
    </row>
    <row r="191" spans="1:2" x14ac:dyDescent="0.2">
      <c r="A191" t="s">
        <v>360</v>
      </c>
      <c r="B191">
        <f>[4]p66!B191</f>
        <v>0</v>
      </c>
    </row>
    <row r="192" spans="1:2" x14ac:dyDescent="0.2">
      <c r="A192" t="s">
        <v>361</v>
      </c>
      <c r="B192">
        <f>[4]p66!B192</f>
        <v>86645</v>
      </c>
    </row>
    <row r="193" spans="1:2" x14ac:dyDescent="0.2">
      <c r="A193" t="s">
        <v>362</v>
      </c>
      <c r="B193">
        <f>[4]p66!B193</f>
        <v>8951758.4000000004</v>
      </c>
    </row>
    <row r="194" spans="1:2" x14ac:dyDescent="0.2">
      <c r="A194" t="s">
        <v>363</v>
      </c>
      <c r="B194">
        <f>[4]p66!B194</f>
        <v>103.3153291221018</v>
      </c>
    </row>
    <row r="195" spans="1:2" x14ac:dyDescent="0.2">
      <c r="A195" t="s">
        <v>364</v>
      </c>
      <c r="B195">
        <f>[4]p66!B195</f>
        <v>0</v>
      </c>
    </row>
    <row r="196" spans="1:2" x14ac:dyDescent="0.2">
      <c r="A196" t="s">
        <v>365</v>
      </c>
      <c r="B196">
        <f>[4]p66!B196</f>
        <v>0</v>
      </c>
    </row>
    <row r="197" spans="1:2" x14ac:dyDescent="0.2">
      <c r="A197" t="s">
        <v>366</v>
      </c>
      <c r="B197">
        <f>[4]p66!B197</f>
        <v>0</v>
      </c>
    </row>
    <row r="198" spans="1:2" x14ac:dyDescent="0.2">
      <c r="A198" t="s">
        <v>367</v>
      </c>
      <c r="B198">
        <f>[4]p66!B198</f>
        <v>0</v>
      </c>
    </row>
    <row r="199" spans="1:2" x14ac:dyDescent="0.2">
      <c r="A199" t="s">
        <v>368</v>
      </c>
      <c r="B199">
        <f>[4]p66!B199</f>
        <v>0</v>
      </c>
    </row>
    <row r="200" spans="1:2" x14ac:dyDescent="0.2">
      <c r="A200" t="s">
        <v>369</v>
      </c>
      <c r="B200">
        <f>[4]p66!B200</f>
        <v>0</v>
      </c>
    </row>
    <row r="201" spans="1:2" x14ac:dyDescent="0.2">
      <c r="A201" t="s">
        <v>370</v>
      </c>
      <c r="B201">
        <f>[4]p66!B201</f>
        <v>17860</v>
      </c>
    </row>
    <row r="202" spans="1:2" x14ac:dyDescent="0.2">
      <c r="A202" t="s">
        <v>371</v>
      </c>
      <c r="B202">
        <f>[4]p66!B202</f>
        <v>470051</v>
      </c>
    </row>
    <row r="203" spans="1:2" x14ac:dyDescent="0.2">
      <c r="A203" t="s">
        <v>372</v>
      </c>
      <c r="B203">
        <f>[4]p66!B203</f>
        <v>26.318663011918993</v>
      </c>
    </row>
    <row r="204" spans="1:2" x14ac:dyDescent="0.2">
      <c r="A204" t="s">
        <v>373</v>
      </c>
      <c r="B204">
        <f>[4]p66!B204</f>
        <v>24506</v>
      </c>
    </row>
    <row r="205" spans="1:2" x14ac:dyDescent="0.2">
      <c r="A205" t="s">
        <v>374</v>
      </c>
      <c r="B205">
        <f>[4]p66!B205</f>
        <v>718483</v>
      </c>
    </row>
    <row r="206" spans="1:2" x14ac:dyDescent="0.2">
      <c r="A206" t="s">
        <v>375</v>
      </c>
      <c r="B206">
        <f>[4]p66!B206</f>
        <v>29.318663011918993</v>
      </c>
    </row>
    <row r="207" spans="1:2" x14ac:dyDescent="0.2">
      <c r="A207" t="s">
        <v>376</v>
      </c>
      <c r="B207">
        <f>[4]p66!B207</f>
        <v>141821</v>
      </c>
    </row>
    <row r="208" spans="1:2" x14ac:dyDescent="0.2">
      <c r="A208" t="s">
        <v>377</v>
      </c>
      <c r="B208">
        <f>[4]p66!B208</f>
        <v>264732</v>
      </c>
    </row>
    <row r="209" spans="1:2" x14ac:dyDescent="0.2">
      <c r="A209" t="s">
        <v>378</v>
      </c>
      <c r="B209">
        <f>[4]p66!B209</f>
        <v>0</v>
      </c>
    </row>
    <row r="210" spans="1:2" x14ac:dyDescent="0.2">
      <c r="A210" t="s">
        <v>379</v>
      </c>
      <c r="B210">
        <f>[4]p66!B210</f>
        <v>0</v>
      </c>
    </row>
    <row r="211" spans="1:2" x14ac:dyDescent="0.2">
      <c r="A211" t="s">
        <v>380</v>
      </c>
      <c r="B211">
        <f>[4]p66!B211</f>
        <v>737965.2</v>
      </c>
    </row>
    <row r="212" spans="1:2" x14ac:dyDescent="0.2">
      <c r="A212" t="s">
        <v>381</v>
      </c>
      <c r="B212">
        <f>[4]p66!B212</f>
        <v>898198</v>
      </c>
    </row>
    <row r="213" spans="1:2" x14ac:dyDescent="0.2">
      <c r="A213" t="s">
        <v>382</v>
      </c>
      <c r="B213">
        <f>[4]p66!B213</f>
        <v>43108959.559573039</v>
      </c>
    </row>
    <row r="214" spans="1:2" x14ac:dyDescent="0.2">
      <c r="A214" t="s">
        <v>137</v>
      </c>
      <c r="B214">
        <f>[4]p66!B214</f>
        <v>141260</v>
      </c>
    </row>
    <row r="215" spans="1:2" x14ac:dyDescent="0.2">
      <c r="A215" t="s">
        <v>383</v>
      </c>
      <c r="B215">
        <f>[4]p66!B215</f>
        <v>0</v>
      </c>
    </row>
    <row r="216" spans="1:2" x14ac:dyDescent="0.2">
      <c r="A216" t="s">
        <v>384</v>
      </c>
      <c r="B216">
        <f>[4]p66!B216</f>
        <v>43250219.559573039</v>
      </c>
    </row>
    <row r="217" spans="1:2" x14ac:dyDescent="0.2">
      <c r="A217" t="s">
        <v>385</v>
      </c>
      <c r="B217">
        <f>[4]p66!B217</f>
        <v>18116227</v>
      </c>
    </row>
    <row r="218" spans="1:2" x14ac:dyDescent="0.2">
      <c r="A218" t="s">
        <v>386</v>
      </c>
      <c r="B218">
        <f>[4]p66!B218</f>
        <v>1144518.2</v>
      </c>
    </row>
    <row r="219" spans="1:2" x14ac:dyDescent="0.2">
      <c r="A219" t="s">
        <v>387</v>
      </c>
      <c r="B219">
        <f>[4]p66!B219</f>
        <v>3772330</v>
      </c>
    </row>
    <row r="220" spans="1:2" x14ac:dyDescent="0.2">
      <c r="A220" t="s">
        <v>388</v>
      </c>
      <c r="B220">
        <f>[4]p66!B220</f>
        <v>229011</v>
      </c>
    </row>
    <row r="221" spans="1:2" x14ac:dyDescent="0.2">
      <c r="A221" t="s">
        <v>145</v>
      </c>
      <c r="B221">
        <f>[4]p66!B221</f>
        <v>7300000</v>
      </c>
    </row>
    <row r="222" spans="1:2" x14ac:dyDescent="0.2">
      <c r="A222" t="s">
        <v>146</v>
      </c>
      <c r="B222">
        <f>[4]p66!B222</f>
        <v>538463</v>
      </c>
    </row>
    <row r="223" spans="1:2" x14ac:dyDescent="0.2">
      <c r="A223" t="s">
        <v>389</v>
      </c>
      <c r="B223">
        <f>[4]p66!B223</f>
        <v>217715</v>
      </c>
    </row>
    <row r="224" spans="1:2" x14ac:dyDescent="0.2">
      <c r="A224" t="s">
        <v>390</v>
      </c>
      <c r="B224">
        <f>[4]p66!B224</f>
        <v>0</v>
      </c>
    </row>
    <row r="225" spans="1:2" x14ac:dyDescent="0.2">
      <c r="A225" t="s">
        <v>391</v>
      </c>
      <c r="B225">
        <f>[4]p66!B225</f>
        <v>0</v>
      </c>
    </row>
    <row r="226" spans="1:2" x14ac:dyDescent="0.2">
      <c r="A226" t="s">
        <v>392</v>
      </c>
      <c r="B226">
        <f>[4]p66!B226</f>
        <v>3700000</v>
      </c>
    </row>
    <row r="227" spans="1:2" x14ac:dyDescent="0.2">
      <c r="A227" t="s">
        <v>152</v>
      </c>
      <c r="B227">
        <f>[4]p66!B227</f>
        <v>160000</v>
      </c>
    </row>
    <row r="228" spans="1:2" x14ac:dyDescent="0.2">
      <c r="A228" t="s">
        <v>393</v>
      </c>
      <c r="B228">
        <f>[4]p66!B228</f>
        <v>87658.785847430001</v>
      </c>
    </row>
    <row r="229" spans="1:2" x14ac:dyDescent="0.2">
      <c r="A229" t="s">
        <v>394</v>
      </c>
      <c r="B229">
        <f>[4]p66!B229</f>
        <v>181771</v>
      </c>
    </row>
    <row r="230" spans="1:2" x14ac:dyDescent="0.2">
      <c r="A230" t="s">
        <v>395</v>
      </c>
      <c r="B230">
        <f>[4]p66!B230</f>
        <v>2653679.8509035413</v>
      </c>
    </row>
    <row r="231" spans="1:2" x14ac:dyDescent="0.2">
      <c r="A231" t="s">
        <v>396</v>
      </c>
      <c r="B231">
        <f>[4]p66!B231</f>
        <v>38101373.836750969</v>
      </c>
    </row>
    <row r="232" spans="1:2" x14ac:dyDescent="0.2">
      <c r="A232" t="s">
        <v>397</v>
      </c>
      <c r="B232">
        <f>[4]p66!B232</f>
        <v>5148845.7228220701</v>
      </c>
    </row>
    <row r="233" spans="1:2" x14ac:dyDescent="0.2">
      <c r="A233" t="s">
        <v>398</v>
      </c>
      <c r="B233">
        <f>[4]p66!B233</f>
        <v>1750608</v>
      </c>
    </row>
    <row r="234" spans="1:2" x14ac:dyDescent="0.2">
      <c r="A234" t="s">
        <v>243</v>
      </c>
      <c r="B234">
        <f>[4]p66!B234</f>
        <v>3398237.7228220701</v>
      </c>
    </row>
    <row r="235" spans="1:2" x14ac:dyDescent="0.2">
      <c r="A235" t="s">
        <v>399</v>
      </c>
      <c r="B235">
        <f>[4]p66!B235</f>
        <v>6250000</v>
      </c>
    </row>
    <row r="236" spans="1:2" x14ac:dyDescent="0.2">
      <c r="A236" t="s">
        <v>400</v>
      </c>
      <c r="B236">
        <f>[4]p66!B236</f>
        <v>11666666.666666668</v>
      </c>
    </row>
    <row r="237" spans="1:2" x14ac:dyDescent="0.2">
      <c r="A237" t="s">
        <v>401</v>
      </c>
      <c r="B237">
        <f>[4]p66!B237</f>
        <v>10000000</v>
      </c>
    </row>
    <row r="238" spans="1:2" x14ac:dyDescent="0.2">
      <c r="A238" t="s">
        <v>402</v>
      </c>
      <c r="B238">
        <f>[4]p66!B238</f>
        <v>400</v>
      </c>
    </row>
    <row r="239" spans="1:2" x14ac:dyDescent="0.2">
      <c r="A239" t="s">
        <v>403</v>
      </c>
      <c r="B239">
        <f>[4]p66!B239</f>
        <v>300</v>
      </c>
    </row>
    <row r="240" spans="1:2" x14ac:dyDescent="0.2">
      <c r="A240" t="s">
        <v>404</v>
      </c>
      <c r="B240">
        <f>[4]p66!B240</f>
        <v>1000</v>
      </c>
    </row>
    <row r="241" spans="1:2" x14ac:dyDescent="0.2">
      <c r="A241" t="s">
        <v>405</v>
      </c>
      <c r="B241">
        <f>[4]p66!B241</f>
        <v>1.4</v>
      </c>
    </row>
    <row r="242" spans="1:2" x14ac:dyDescent="0.2">
      <c r="A242" t="s">
        <v>406</v>
      </c>
      <c r="B242">
        <f>[4]p66!B242</f>
        <v>2.4699999999999998</v>
      </c>
    </row>
    <row r="243" spans="1:2" x14ac:dyDescent="0.2">
      <c r="A243" t="s">
        <v>407</v>
      </c>
      <c r="B243">
        <f>[4]p66!B243</f>
        <v>49801414</v>
      </c>
    </row>
    <row r="244" spans="1:2" x14ac:dyDescent="0.2">
      <c r="A244" t="s">
        <v>408</v>
      </c>
      <c r="B244">
        <f>[4]p66!B244</f>
        <v>27462820</v>
      </c>
    </row>
    <row r="245" spans="1:2" x14ac:dyDescent="0.2">
      <c r="A245" t="s">
        <v>409</v>
      </c>
      <c r="B245">
        <f>[4]p66!B245</f>
        <v>75000</v>
      </c>
    </row>
    <row r="246" spans="1:2" x14ac:dyDescent="0.2">
      <c r="A246" t="s">
        <v>410</v>
      </c>
      <c r="B246">
        <f>[4]p66!B246</f>
        <v>2.426315789473684</v>
      </c>
    </row>
    <row r="247" spans="1:2" x14ac:dyDescent="0.2">
      <c r="A247" t="s">
        <v>411</v>
      </c>
      <c r="B247">
        <f>[4]p66!B247</f>
        <v>7.6</v>
      </c>
    </row>
    <row r="248" spans="1:2" x14ac:dyDescent="0.2">
      <c r="A248" t="s">
        <v>412</v>
      </c>
      <c r="B248">
        <f>[4]p66!B248</f>
        <v>7.6</v>
      </c>
    </row>
    <row r="249" spans="1:2" x14ac:dyDescent="0.2">
      <c r="A249" t="s">
        <v>413</v>
      </c>
      <c r="B249">
        <f>[4]p66!B249</f>
        <v>0</v>
      </c>
    </row>
    <row r="250" spans="1:2" x14ac:dyDescent="0.2">
      <c r="A250" t="s">
        <v>414</v>
      </c>
      <c r="B250">
        <f>[4]p66!B250</f>
        <v>0</v>
      </c>
    </row>
    <row r="251" spans="1:2" x14ac:dyDescent="0.2">
      <c r="A251" t="s">
        <v>415</v>
      </c>
      <c r="B251">
        <f>[4]p66!B251</f>
        <v>0</v>
      </c>
    </row>
    <row r="252" spans="1:2" x14ac:dyDescent="0.2">
      <c r="A252" t="s">
        <v>416</v>
      </c>
      <c r="B252">
        <f>[4]p66!B252</f>
        <v>0</v>
      </c>
    </row>
    <row r="253" spans="1:2" x14ac:dyDescent="0.2">
      <c r="A253" t="s">
        <v>417</v>
      </c>
      <c r="B253">
        <f>[4]p66!B253</f>
        <v>0</v>
      </c>
    </row>
    <row r="254" spans="1:2" x14ac:dyDescent="0.2">
      <c r="A254" t="s">
        <v>418</v>
      </c>
      <c r="B254">
        <f>[4]p66!B254</f>
        <v>0</v>
      </c>
    </row>
    <row r="255" spans="1:2" x14ac:dyDescent="0.2">
      <c r="A255" t="s">
        <v>419</v>
      </c>
      <c r="B255">
        <f>[4]p66!B255</f>
        <v>0</v>
      </c>
    </row>
    <row r="256" spans="1:2" x14ac:dyDescent="0.2">
      <c r="A256" t="s">
        <v>420</v>
      </c>
      <c r="B256">
        <f>[4]p66!B256</f>
        <v>0</v>
      </c>
    </row>
    <row r="257" spans="1:2" x14ac:dyDescent="0.2">
      <c r="A257" t="s">
        <v>421</v>
      </c>
      <c r="B257">
        <f>[4]p66!B257</f>
        <v>0</v>
      </c>
    </row>
    <row r="258" spans="1:2" x14ac:dyDescent="0.2">
      <c r="A258" t="s">
        <v>422</v>
      </c>
      <c r="B258">
        <f>[4]p66!B258</f>
        <v>0</v>
      </c>
    </row>
    <row r="259" spans="1:2" x14ac:dyDescent="0.2">
      <c r="A259" t="s">
        <v>423</v>
      </c>
      <c r="B259">
        <f>[4]p66!B259</f>
        <v>5</v>
      </c>
    </row>
    <row r="260" spans="1:2" x14ac:dyDescent="0.2">
      <c r="A260" t="s">
        <v>1065</v>
      </c>
      <c r="B260">
        <f>[4]p66!B260</f>
        <v>12.095706126554342</v>
      </c>
    </row>
    <row r="261" spans="1:2" x14ac:dyDescent="0.2">
      <c r="A261" t="s">
        <v>1066</v>
      </c>
      <c r="B261">
        <f>[4]p66!B261</f>
        <v>20.134945946115067</v>
      </c>
    </row>
    <row r="262" spans="1:2" x14ac:dyDescent="0.2">
      <c r="A262" t="s">
        <v>227</v>
      </c>
      <c r="B262">
        <f>[4]p66!B262</f>
        <v>91</v>
      </c>
    </row>
    <row r="263" spans="1:2" x14ac:dyDescent="0.2">
      <c r="A263" t="s">
        <v>228</v>
      </c>
      <c r="B263">
        <f>[4]p66!B263</f>
        <v>90</v>
      </c>
    </row>
    <row r="264" spans="1:2" x14ac:dyDescent="0.2">
      <c r="A264" t="s">
        <v>346</v>
      </c>
      <c r="B264">
        <f>[4]p66!B264</f>
        <v>475686</v>
      </c>
    </row>
    <row r="265" spans="1:2" x14ac:dyDescent="0.2">
      <c r="A265" t="s">
        <v>355</v>
      </c>
      <c r="B265">
        <f>[4]p66!B265</f>
        <v>479429</v>
      </c>
    </row>
    <row r="266" spans="1:2" x14ac:dyDescent="0.2">
      <c r="A266" t="s">
        <v>338</v>
      </c>
      <c r="B266">
        <f>[4]p66!B266</f>
        <v>3</v>
      </c>
    </row>
    <row r="267" spans="1:2" x14ac:dyDescent="0.2">
      <c r="A267" t="s">
        <v>339</v>
      </c>
      <c r="B267">
        <f>[4]p66!B267</f>
        <v>6</v>
      </c>
    </row>
    <row r="268" spans="1:2" x14ac:dyDescent="0.2">
      <c r="A268" t="s">
        <v>1067</v>
      </c>
      <c r="B268">
        <f>[4]p66!B268</f>
        <v>1141646.3999999999</v>
      </c>
    </row>
    <row r="269" spans="1:2" x14ac:dyDescent="0.2">
      <c r="A269" t="s">
        <v>1068</v>
      </c>
      <c r="B269">
        <f>[4]p66!B269</f>
        <v>1438286.9999999998</v>
      </c>
    </row>
    <row r="270" spans="1:2" x14ac:dyDescent="0.2">
      <c r="A270" t="s">
        <v>1069</v>
      </c>
      <c r="B270">
        <f>[4]p66!B270</f>
        <v>3084525.5558094466</v>
      </c>
    </row>
    <row r="271" spans="1:2" x14ac:dyDescent="0.2">
      <c r="A271" t="s">
        <v>1070</v>
      </c>
      <c r="B271">
        <f>[4]p66!B271</f>
        <v>0.56591633994442725</v>
      </c>
    </row>
    <row r="272" spans="1:2" x14ac:dyDescent="0.2">
      <c r="A272" t="s">
        <v>1071</v>
      </c>
      <c r="B272">
        <f>[4]p66!B272</f>
        <v>0.84859438217548933</v>
      </c>
    </row>
    <row r="273" spans="1:2" x14ac:dyDescent="0.2">
      <c r="A273" t="s">
        <v>1072</v>
      </c>
      <c r="B273">
        <f>[4]p66!B273</f>
        <v>0.7694804421611029</v>
      </c>
    </row>
    <row r="274" spans="1:2" x14ac:dyDescent="0.2">
      <c r="A274" t="s">
        <v>1073</v>
      </c>
      <c r="B274">
        <f>[4]p66!B274</f>
        <v>0.77369518446381158</v>
      </c>
    </row>
    <row r="275" spans="1:2" x14ac:dyDescent="0.2">
      <c r="A275" t="s">
        <v>1087</v>
      </c>
      <c r="B275">
        <f>[4]p66!B275</f>
        <v>0.7951793753545332</v>
      </c>
    </row>
    <row r="276" spans="1:2" x14ac:dyDescent="0.2">
      <c r="A276" t="s">
        <v>1088</v>
      </c>
      <c r="B276">
        <f>[4]p66!B276</f>
        <v>0.80510225712504757</v>
      </c>
    </row>
    <row r="277" spans="1:2" x14ac:dyDescent="0.2">
      <c r="A277" t="s">
        <v>1091</v>
      </c>
      <c r="B277">
        <f>[4]p66!B277</f>
        <v>4154976.7228220701</v>
      </c>
    </row>
    <row r="278" spans="1:2" x14ac:dyDescent="0.2">
      <c r="A278" t="s">
        <v>1092</v>
      </c>
      <c r="B278">
        <f>[4]p66!B278</f>
        <v>0.89710680970249645</v>
      </c>
    </row>
    <row r="279" spans="1:2" x14ac:dyDescent="0.2">
      <c r="A279" t="s">
        <v>1093</v>
      </c>
      <c r="B279">
        <f>[4]p66!B279</f>
        <v>0.47288155053493292</v>
      </c>
    </row>
    <row r="280" spans="1:2" x14ac:dyDescent="0.2">
      <c r="A280" t="s">
        <v>1094</v>
      </c>
      <c r="B280">
        <f>[4]p66!B280</f>
        <v>0.52711844946506714</v>
      </c>
    </row>
    <row r="281" spans="1:2" x14ac:dyDescent="0.2">
      <c r="A281" t="s">
        <v>1099</v>
      </c>
      <c r="B281">
        <f>[4]p66!B281</f>
        <v>6.5207999999999988E-2</v>
      </c>
    </row>
    <row r="282" spans="1:2" x14ac:dyDescent="0.2">
      <c r="A282" t="s">
        <v>1100</v>
      </c>
      <c r="B282">
        <f>[4]p66!B282</f>
        <v>0.11345660214553745</v>
      </c>
    </row>
    <row r="283" spans="1:2" x14ac:dyDescent="0.2">
      <c r="A283" t="s">
        <v>1095</v>
      </c>
      <c r="B283">
        <f>[4]p66!B283</f>
        <v>22338594</v>
      </c>
    </row>
    <row r="284" spans="1:2" x14ac:dyDescent="0.2">
      <c r="A284" t="s">
        <v>1096</v>
      </c>
      <c r="B284">
        <f>[4]p66!B284</f>
        <v>24900707.204984933</v>
      </c>
    </row>
    <row r="285" spans="1:2" x14ac:dyDescent="0.2">
      <c r="A285" t="s">
        <v>1097</v>
      </c>
      <c r="B285">
        <f>[4]p66!B285</f>
        <v>1070451.1670126233</v>
      </c>
    </row>
    <row r="286" spans="1:2" x14ac:dyDescent="0.2">
      <c r="A286" t="s">
        <v>1101</v>
      </c>
      <c r="B286">
        <f>[4]p66!B286</f>
        <v>0</v>
      </c>
    </row>
    <row r="287" spans="1:2" x14ac:dyDescent="0.2">
      <c r="A287" t="s">
        <v>1102</v>
      </c>
      <c r="B287">
        <f>[4]p66!B287</f>
        <v>0</v>
      </c>
    </row>
    <row r="288" spans="1:2" x14ac:dyDescent="0.2">
      <c r="A288" t="s">
        <v>1103</v>
      </c>
      <c r="B288">
        <f>[4]p66!B288</f>
        <v>0</v>
      </c>
    </row>
    <row r="289" spans="1:2" x14ac:dyDescent="0.2">
      <c r="A289" t="s">
        <v>1069</v>
      </c>
      <c r="B289">
        <f>[4]p66!B289</f>
        <v>3084525.5558094466</v>
      </c>
    </row>
    <row r="290" spans="1:2" x14ac:dyDescent="0.2">
      <c r="A290" t="s">
        <v>508</v>
      </c>
      <c r="B290">
        <f>[4]p66!B290</f>
        <v>9.0640728351812611E-2</v>
      </c>
    </row>
    <row r="291" spans="1:2" x14ac:dyDescent="0.2">
      <c r="A291" t="s">
        <v>1104</v>
      </c>
      <c r="B291">
        <f>[4]p66!B291</f>
        <v>0.35182372446979515</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f>[4]p67!B3</f>
        <v>368803</v>
      </c>
      <c r="C3">
        <f>[4]p67!C3</f>
        <v>145060</v>
      </c>
      <c r="D3">
        <f>[4]p67!D3</f>
        <v>109936</v>
      </c>
      <c r="E3">
        <f>[4]p67!E3</f>
        <v>251549</v>
      </c>
      <c r="F3">
        <f>[4]p67!F3</f>
        <v>267590</v>
      </c>
      <c r="G3">
        <f>[4]p67!G3</f>
        <v>769804</v>
      </c>
      <c r="H3">
        <f>[4]p67!H3</f>
        <v>1912742</v>
      </c>
      <c r="I3">
        <f>[4]p67!I3</f>
        <v>0</v>
      </c>
      <c r="J3">
        <f>[4]p67!J3</f>
        <v>0</v>
      </c>
      <c r="K3">
        <f>[4]p67!K3</f>
        <v>0</v>
      </c>
    </row>
    <row r="4" spans="1:11" x14ac:dyDescent="0.2">
      <c r="A4" t="s">
        <v>182</v>
      </c>
      <c r="B4">
        <f>[4]p67!B4</f>
        <v>368803</v>
      </c>
      <c r="C4">
        <f>[4]p67!C4</f>
        <v>145060</v>
      </c>
      <c r="D4">
        <f>[4]p67!D4</f>
        <v>109936</v>
      </c>
      <c r="E4">
        <f>[4]p67!E4</f>
        <v>251549</v>
      </c>
      <c r="F4">
        <f>[4]p67!F4</f>
        <v>267590</v>
      </c>
      <c r="G4">
        <f>[4]p67!G4</f>
        <v>769804</v>
      </c>
      <c r="H4">
        <f>[4]p67!H4</f>
        <v>1912742</v>
      </c>
      <c r="I4">
        <f>[4]p67!I4</f>
        <v>0</v>
      </c>
      <c r="J4">
        <f>[4]p67!J4</f>
        <v>0</v>
      </c>
      <c r="K4">
        <f>[4]p67!K4</f>
        <v>0</v>
      </c>
    </row>
    <row r="5" spans="1:11" x14ac:dyDescent="0.2">
      <c r="A5" t="s">
        <v>183</v>
      </c>
      <c r="B5">
        <f>[4]p67!B5</f>
        <v>0</v>
      </c>
      <c r="C5">
        <f>[4]p67!C5</f>
        <v>0</v>
      </c>
      <c r="D5">
        <f>[4]p67!D5</f>
        <v>109936</v>
      </c>
      <c r="E5">
        <f>[4]p67!E5</f>
        <v>0</v>
      </c>
      <c r="F5">
        <f>[4]p67!F5</f>
        <v>0</v>
      </c>
      <c r="G5">
        <f>[4]p67!G5</f>
        <v>0</v>
      </c>
      <c r="H5">
        <f>[4]p67!H5</f>
        <v>0</v>
      </c>
      <c r="I5">
        <f>[4]p67!I5</f>
        <v>0</v>
      </c>
      <c r="J5">
        <f>[4]p67!J5</f>
        <v>0</v>
      </c>
      <c r="K5">
        <f>[4]p67!K5</f>
        <v>0</v>
      </c>
    </row>
    <row r="6" spans="1:11" x14ac:dyDescent="0.2">
      <c r="A6" t="s">
        <v>184</v>
      </c>
      <c r="B6">
        <f>[4]p67!B6</f>
        <v>368803</v>
      </c>
      <c r="C6">
        <f>[4]p67!C6</f>
        <v>145060</v>
      </c>
      <c r="D6">
        <f>[4]p67!D6</f>
        <v>0</v>
      </c>
      <c r="E6">
        <f>[4]p67!E6</f>
        <v>251549</v>
      </c>
      <c r="F6">
        <f>[4]p67!F6</f>
        <v>267590</v>
      </c>
      <c r="G6">
        <f>[4]p67!G6</f>
        <v>769804</v>
      </c>
      <c r="H6">
        <f>[4]p67!H6</f>
        <v>0</v>
      </c>
      <c r="I6">
        <f>[4]p67!I6</f>
        <v>0</v>
      </c>
      <c r="J6">
        <f>[4]p67!J6</f>
        <v>0</v>
      </c>
      <c r="K6">
        <f>[4]p67!K6</f>
        <v>0</v>
      </c>
    </row>
    <row r="7" spans="1:11" x14ac:dyDescent="0.2">
      <c r="A7" t="s">
        <v>185</v>
      </c>
      <c r="B7">
        <f>[4]p67!B7</f>
        <v>0</v>
      </c>
      <c r="C7">
        <f>[4]p67!C7</f>
        <v>0</v>
      </c>
      <c r="D7">
        <f>[4]p67!D7</f>
        <v>1802806</v>
      </c>
      <c r="E7">
        <f>[4]p67!E7</f>
        <v>0</v>
      </c>
      <c r="F7">
        <f>[4]p67!F7</f>
        <v>0</v>
      </c>
      <c r="G7">
        <f>[4]p67!G7</f>
        <v>0</v>
      </c>
      <c r="H7">
        <f>[4]p67!H7</f>
        <v>0</v>
      </c>
      <c r="I7">
        <f>[4]p67!I7</f>
        <v>0</v>
      </c>
      <c r="J7">
        <f>[4]p67!J7</f>
        <v>0</v>
      </c>
      <c r="K7">
        <f>[4]p67!K7</f>
        <v>0</v>
      </c>
    </row>
    <row r="8" spans="1:11" x14ac:dyDescent="0.2">
      <c r="A8" t="s">
        <v>186</v>
      </c>
      <c r="B8">
        <f>[4]p67!B8</f>
        <v>337129</v>
      </c>
      <c r="C8">
        <f>[4]p67!C8</f>
        <v>56474</v>
      </c>
      <c r="D8">
        <f>[4]p67!D8</f>
        <v>71813</v>
      </c>
      <c r="E8">
        <f>[4]p67!E8</f>
        <v>259326</v>
      </c>
      <c r="F8">
        <f>[4]p67!F8</f>
        <v>335204</v>
      </c>
      <c r="G8">
        <f>[4]p67!G8</f>
        <v>801194</v>
      </c>
      <c r="H8">
        <f>[4]p67!H8</f>
        <v>1861140</v>
      </c>
      <c r="I8">
        <f>[4]p67!I8</f>
        <v>0</v>
      </c>
      <c r="J8">
        <f>[4]p67!J8</f>
        <v>0</v>
      </c>
      <c r="K8">
        <f>[4]p67!K8</f>
        <v>0</v>
      </c>
    </row>
    <row r="9" spans="1:11" x14ac:dyDescent="0.2">
      <c r="A9" t="s">
        <v>187</v>
      </c>
      <c r="B9">
        <f>[4]p67!B9</f>
        <v>337129</v>
      </c>
      <c r="C9">
        <f>[4]p67!C9</f>
        <v>56474</v>
      </c>
      <c r="D9">
        <f>[4]p67!D9</f>
        <v>71813</v>
      </c>
      <c r="E9">
        <f>[4]p67!E9</f>
        <v>259326</v>
      </c>
      <c r="F9">
        <f>[4]p67!F9</f>
        <v>335204</v>
      </c>
      <c r="G9">
        <f>[4]p67!G9</f>
        <v>801194</v>
      </c>
      <c r="H9">
        <f>[4]p67!H9</f>
        <v>1861140</v>
      </c>
      <c r="I9">
        <f>[4]p67!I9</f>
        <v>0</v>
      </c>
      <c r="J9">
        <f>[4]p67!J9</f>
        <v>0</v>
      </c>
      <c r="K9">
        <f>[4]p67!K9</f>
        <v>0</v>
      </c>
    </row>
    <row r="10" spans="1:11" x14ac:dyDescent="0.2">
      <c r="A10" t="s">
        <v>188</v>
      </c>
      <c r="B10">
        <f>[4]p67!B10</f>
        <v>0</v>
      </c>
      <c r="C10">
        <f>[4]p67!C10</f>
        <v>0</v>
      </c>
      <c r="D10">
        <f>[4]p67!D10</f>
        <v>0</v>
      </c>
      <c r="E10">
        <f>[4]p67!E10</f>
        <v>0</v>
      </c>
      <c r="F10">
        <f>[4]p67!F10</f>
        <v>164503</v>
      </c>
      <c r="G10">
        <f>[4]p67!G10</f>
        <v>478774</v>
      </c>
      <c r="H10">
        <f>[4]p67!H10</f>
        <v>0</v>
      </c>
      <c r="I10">
        <f>[4]p67!I10</f>
        <v>0</v>
      </c>
      <c r="J10">
        <f>[4]p67!J10</f>
        <v>0</v>
      </c>
      <c r="K10">
        <f>[4]p67!K10</f>
        <v>0</v>
      </c>
    </row>
    <row r="11" spans="1:11" x14ac:dyDescent="0.2">
      <c r="A11" t="s">
        <v>189</v>
      </c>
      <c r="B11">
        <f>[4]p67!B11</f>
        <v>337129</v>
      </c>
      <c r="C11">
        <f>[4]p67!C11</f>
        <v>56474</v>
      </c>
      <c r="D11">
        <f>[4]p67!D11</f>
        <v>71813</v>
      </c>
      <c r="E11">
        <f>[4]p67!E11</f>
        <v>259326</v>
      </c>
      <c r="F11">
        <f>[4]p67!F11</f>
        <v>170701</v>
      </c>
      <c r="G11">
        <f>[4]p67!G11</f>
        <v>322420</v>
      </c>
      <c r="H11">
        <f>[4]p67!H11</f>
        <v>0</v>
      </c>
      <c r="I11">
        <f>[4]p67!I11</f>
        <v>0</v>
      </c>
      <c r="J11">
        <f>[4]p67!J11</f>
        <v>0</v>
      </c>
      <c r="K11">
        <f>[4]p67!K11</f>
        <v>0</v>
      </c>
    </row>
    <row r="12" spans="1:11" x14ac:dyDescent="0.2">
      <c r="A12" t="s">
        <v>190</v>
      </c>
      <c r="B12">
        <f>[4]p67!B12</f>
        <v>0</v>
      </c>
      <c r="C12">
        <f>[4]p67!C12</f>
        <v>0</v>
      </c>
      <c r="D12">
        <f>[4]p67!D12</f>
        <v>0</v>
      </c>
      <c r="E12">
        <f>[4]p67!E12</f>
        <v>0</v>
      </c>
      <c r="F12">
        <f>[4]p67!F12</f>
        <v>637836</v>
      </c>
      <c r="G12">
        <f>[4]p67!G12</f>
        <v>580027</v>
      </c>
      <c r="H12">
        <f>[4]p67!H12</f>
        <v>0</v>
      </c>
      <c r="I12">
        <f>[4]p67!I12</f>
        <v>0</v>
      </c>
      <c r="J12">
        <f>[4]p67!J12</f>
        <v>0</v>
      </c>
      <c r="K12">
        <f>[4]p67!K12</f>
        <v>0</v>
      </c>
    </row>
    <row r="13" spans="1:11" x14ac:dyDescent="0.2">
      <c r="A13" t="s">
        <v>191</v>
      </c>
      <c r="B13">
        <f>[4]p67!B13</f>
        <v>3800</v>
      </c>
      <c r="C13">
        <f>[4]p67!C13</f>
        <v>375</v>
      </c>
      <c r="D13">
        <f>[4]p67!D13</f>
        <v>315</v>
      </c>
      <c r="E13">
        <f>[4]p67!E13</f>
        <v>32</v>
      </c>
      <c r="F13">
        <f>[4]p67!F13</f>
        <v>48</v>
      </c>
      <c r="G13">
        <f>[4]p67!G13</f>
        <v>37.5</v>
      </c>
      <c r="H13">
        <f>[4]p67!H13</f>
        <v>0</v>
      </c>
      <c r="I13">
        <f>[4]p67!I13</f>
        <v>0</v>
      </c>
      <c r="J13">
        <f>[4]p67!J13</f>
        <v>0</v>
      </c>
      <c r="K13">
        <f>[4]p67!K13</f>
        <v>0</v>
      </c>
    </row>
    <row r="14" spans="1:11" x14ac:dyDescent="0.2">
      <c r="A14" t="s">
        <v>192</v>
      </c>
      <c r="B14">
        <f>[4]p67!B14</f>
        <v>3700</v>
      </c>
      <c r="C14">
        <f>[4]p67!C14</f>
        <v>365</v>
      </c>
      <c r="D14">
        <f>[4]p67!D14</f>
        <v>310</v>
      </c>
      <c r="E14">
        <f>[4]p67!E14</f>
        <v>28</v>
      </c>
      <c r="F14">
        <f>[4]p67!F14</f>
        <v>43.5</v>
      </c>
      <c r="G14">
        <f>[4]p67!G14</f>
        <v>38.5</v>
      </c>
      <c r="H14">
        <f>[4]p67!H14</f>
        <v>0</v>
      </c>
      <c r="I14">
        <f>[4]p67!I14</f>
        <v>0</v>
      </c>
      <c r="J14">
        <f>[4]p67!J14</f>
        <v>0</v>
      </c>
      <c r="K14">
        <f>[4]p67!K14</f>
        <v>0</v>
      </c>
    </row>
    <row r="15" spans="1:11" x14ac:dyDescent="0.2">
      <c r="A15" t="s">
        <v>193</v>
      </c>
      <c r="B15">
        <f>[4]p67!B15</f>
        <v>3600</v>
      </c>
      <c r="C15">
        <f>[4]p67!C15</f>
        <v>350</v>
      </c>
      <c r="D15">
        <f>[4]p67!D15</f>
        <v>300</v>
      </c>
      <c r="E15">
        <f>[4]p67!E15</f>
        <v>27.000000000000004</v>
      </c>
      <c r="F15">
        <f>[4]p67!F15</f>
        <v>44</v>
      </c>
      <c r="G15">
        <f>[4]p67!G15</f>
        <v>36</v>
      </c>
      <c r="H15">
        <f>[4]p67!H15</f>
        <v>0</v>
      </c>
      <c r="I15">
        <f>[4]p67!I15</f>
        <v>0</v>
      </c>
      <c r="J15">
        <f>[4]p67!J15</f>
        <v>0</v>
      </c>
      <c r="K15">
        <f>[4]p67!K15</f>
        <v>0</v>
      </c>
    </row>
    <row r="16" spans="1:11" x14ac:dyDescent="0.2">
      <c r="A16" t="s">
        <v>194</v>
      </c>
      <c r="B16">
        <f>[4]p67!B16</f>
        <v>3950</v>
      </c>
      <c r="C16">
        <f>[4]p67!C16</f>
        <v>355</v>
      </c>
      <c r="D16">
        <f>[4]p67!D16</f>
        <v>330</v>
      </c>
      <c r="E16">
        <f>[4]p67!E16</f>
        <v>29.499999999999996</v>
      </c>
      <c r="F16">
        <f>[4]p67!F16</f>
        <v>46.5</v>
      </c>
      <c r="G16">
        <f>[4]p67!G16</f>
        <v>39.5</v>
      </c>
      <c r="H16">
        <f>[4]p67!H16</f>
        <v>0</v>
      </c>
      <c r="I16">
        <f>[4]p67!I16</f>
        <v>0</v>
      </c>
      <c r="J16">
        <f>[4]p67!J16</f>
        <v>0</v>
      </c>
      <c r="K16">
        <f>[4]p67!K16</f>
        <v>0</v>
      </c>
    </row>
    <row r="17" spans="1:11" x14ac:dyDescent="0.2">
      <c r="A17" t="s">
        <v>195</v>
      </c>
      <c r="B17">
        <f>[4]p67!B17</f>
        <v>4000</v>
      </c>
      <c r="C17">
        <f>[4]p67!C17</f>
        <v>360</v>
      </c>
      <c r="D17">
        <f>[4]p67!D17</f>
        <v>340</v>
      </c>
      <c r="E17">
        <f>[4]p67!E17</f>
        <v>30</v>
      </c>
      <c r="F17">
        <f>[4]p67!F17</f>
        <v>47</v>
      </c>
      <c r="G17">
        <f>[4]p67!G17</f>
        <v>43</v>
      </c>
      <c r="H17">
        <f>[4]p67!H17</f>
        <v>0</v>
      </c>
      <c r="I17">
        <f>[4]p67!I17</f>
        <v>0</v>
      </c>
      <c r="J17">
        <f>[4]p67!J17</f>
        <v>0</v>
      </c>
      <c r="K17">
        <f>[4]p67!K17</f>
        <v>0</v>
      </c>
    </row>
    <row r="18" spans="1:11" x14ac:dyDescent="0.2">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
      <c r="A23" t="s">
        <v>201</v>
      </c>
      <c r="B23">
        <f>[4]p67!B23</f>
        <v>6400.0000000000009</v>
      </c>
      <c r="C23">
        <f>[4]p67!C23</f>
        <v>550</v>
      </c>
      <c r="D23">
        <f>[4]p67!D23</f>
        <v>550</v>
      </c>
      <c r="E23">
        <f>[4]p67!E23</f>
        <v>45</v>
      </c>
      <c r="F23">
        <f>[4]p67!F23</f>
        <v>58.999999999999993</v>
      </c>
      <c r="G23">
        <f>[4]p67!G23</f>
        <v>54.5</v>
      </c>
      <c r="H23">
        <f>[4]p67!H23</f>
        <v>0</v>
      </c>
      <c r="I23">
        <f>[4]p67!I23</f>
        <v>0</v>
      </c>
      <c r="J23">
        <f>[4]p67!J23</f>
        <v>0</v>
      </c>
      <c r="K23">
        <f>[4]p67!K23</f>
        <v>0</v>
      </c>
    </row>
    <row r="24" spans="1:11" x14ac:dyDescent="0.2">
      <c r="A24" t="s">
        <v>202</v>
      </c>
      <c r="B24">
        <f>[4]p67!B24</f>
        <v>5850.0000000000009</v>
      </c>
      <c r="C24">
        <f>[4]p67!C24</f>
        <v>510.00000000000006</v>
      </c>
      <c r="D24">
        <f>[4]p67!D24</f>
        <v>444.99999999999994</v>
      </c>
      <c r="E24">
        <f>[4]p67!E24</f>
        <v>40.5</v>
      </c>
      <c r="F24">
        <f>[4]p67!F24</f>
        <v>52.999999999999993</v>
      </c>
      <c r="G24">
        <f>[4]p67!G24</f>
        <v>53</v>
      </c>
      <c r="H24">
        <f>[4]p67!H24</f>
        <v>0</v>
      </c>
      <c r="I24">
        <f>[4]p67!I24</f>
        <v>0</v>
      </c>
      <c r="J24">
        <f>[4]p67!J24</f>
        <v>0</v>
      </c>
      <c r="K24">
        <f>[4]p67!K24</f>
        <v>0</v>
      </c>
    </row>
    <row r="25" spans="1:11" x14ac:dyDescent="0.2">
      <c r="A25" t="s">
        <v>203</v>
      </c>
      <c r="B25">
        <f>[4]p67!B25</f>
        <v>5800</v>
      </c>
      <c r="C25">
        <f>[4]p67!C25</f>
        <v>479.99999999999994</v>
      </c>
      <c r="D25">
        <f>[4]p67!D25</f>
        <v>460</v>
      </c>
      <c r="E25">
        <f>[4]p67!E25</f>
        <v>41</v>
      </c>
      <c r="F25">
        <f>[4]p67!F25</f>
        <v>54</v>
      </c>
      <c r="G25">
        <f>[4]p67!G25</f>
        <v>55</v>
      </c>
      <c r="H25">
        <f>[4]p67!H25</f>
        <v>0</v>
      </c>
      <c r="I25">
        <f>[4]p67!I25</f>
        <v>0</v>
      </c>
      <c r="J25">
        <f>[4]p67!J25</f>
        <v>0</v>
      </c>
      <c r="K25">
        <f>[4]p67!K25</f>
        <v>0</v>
      </c>
    </row>
    <row r="26" spans="1:11" x14ac:dyDescent="0.2">
      <c r="A26" t="s">
        <v>204</v>
      </c>
      <c r="B26">
        <f>[4]p67!B26</f>
        <v>6100</v>
      </c>
      <c r="C26">
        <f>[4]p67!C26</f>
        <v>470</v>
      </c>
      <c r="D26">
        <f>[4]p67!D26</f>
        <v>455.00000000000006</v>
      </c>
      <c r="E26">
        <f>[4]p67!E26</f>
        <v>40.5</v>
      </c>
      <c r="F26">
        <f>[4]p67!F26</f>
        <v>55.500000000000007</v>
      </c>
      <c r="G26">
        <f>[4]p67!G26</f>
        <v>54.8</v>
      </c>
      <c r="H26">
        <f>[4]p67!H26</f>
        <v>0</v>
      </c>
      <c r="I26">
        <f>[4]p67!I26</f>
        <v>0</v>
      </c>
      <c r="J26">
        <f>[4]p67!J26</f>
        <v>0</v>
      </c>
      <c r="K26">
        <f>[4]p67!K26</f>
        <v>0</v>
      </c>
    </row>
    <row r="27" spans="1:11" x14ac:dyDescent="0.2">
      <c r="A27" t="s">
        <v>205</v>
      </c>
      <c r="B27">
        <f>[4]p67!B27</f>
        <v>6100</v>
      </c>
      <c r="C27">
        <f>[4]p67!C27</f>
        <v>450</v>
      </c>
      <c r="D27">
        <f>[4]p67!D27</f>
        <v>450</v>
      </c>
      <c r="E27">
        <f>[4]p67!E27</f>
        <v>40</v>
      </c>
      <c r="F27">
        <f>[4]p67!F27</f>
        <v>55</v>
      </c>
      <c r="G27">
        <f>[4]p67!G27</f>
        <v>56</v>
      </c>
      <c r="H27">
        <f>[4]p67!H27</f>
        <v>0</v>
      </c>
      <c r="I27">
        <f>[4]p67!I27</f>
        <v>0</v>
      </c>
      <c r="J27">
        <f>[4]p67!J27</f>
        <v>0</v>
      </c>
      <c r="K27">
        <f>[4]p67!K27</f>
        <v>0</v>
      </c>
    </row>
    <row r="28" spans="1:11" x14ac:dyDescent="0.2">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2">
      <c r="A33" t="s">
        <v>211</v>
      </c>
      <c r="B33">
        <f>[4]p67!B33</f>
        <v>69999930</v>
      </c>
      <c r="C33">
        <f>[4]p67!C33</f>
        <v>2470000</v>
      </c>
      <c r="D33">
        <f>[4]p67!D33</f>
        <v>2869998.6</v>
      </c>
      <c r="E33">
        <f>[4]p67!E33</f>
        <v>709999.55</v>
      </c>
      <c r="F33">
        <f>[4]p67!F33</f>
        <v>1206998.8700000001</v>
      </c>
      <c r="G33">
        <f>[4]p67!G33</f>
        <v>5700000</v>
      </c>
      <c r="H33">
        <f>[4]p67!H33</f>
        <v>9781971</v>
      </c>
      <c r="I33">
        <f>[4]p67!I33</f>
        <v>0</v>
      </c>
      <c r="J33">
        <f>[4]p67!J33</f>
        <v>0</v>
      </c>
      <c r="K33">
        <f>[4]p67!K33</f>
        <v>0</v>
      </c>
    </row>
    <row r="34" spans="1:20" x14ac:dyDescent="0.2">
      <c r="A34" t="s">
        <v>212</v>
      </c>
      <c r="B34">
        <f>[4]p67!B34</f>
        <v>85999914</v>
      </c>
      <c r="C34">
        <f>[4]p67!C34</f>
        <v>2629991</v>
      </c>
      <c r="D34">
        <f>[4]p67!D34</f>
        <v>3155000.2</v>
      </c>
      <c r="E34">
        <f>[4]p67!E34</f>
        <v>1162999.5</v>
      </c>
      <c r="F34">
        <f>[4]p67!F34</f>
        <v>1658000.19</v>
      </c>
      <c r="G34">
        <f>[4]p67!G34</f>
        <v>7420000</v>
      </c>
      <c r="H34">
        <f>[4]p67!H34</f>
        <v>13018709</v>
      </c>
      <c r="I34">
        <f>[4]p67!I34</f>
        <v>0</v>
      </c>
      <c r="J34">
        <f>[4]p67!J34</f>
        <v>0</v>
      </c>
      <c r="K34">
        <f>[4]p67!K34</f>
        <v>0</v>
      </c>
    </row>
    <row r="35" spans="1:20" x14ac:dyDescent="0.2">
      <c r="A35" t="s">
        <v>213</v>
      </c>
      <c r="B35">
        <f>[4]p67!B35</f>
        <v>0</v>
      </c>
      <c r="C35">
        <f>[4]p67!C35</f>
        <v>0.09</v>
      </c>
      <c r="D35">
        <f>[4]p67!D35</f>
        <v>0.09</v>
      </c>
      <c r="E35">
        <f>[4]p67!E35</f>
        <v>0.09</v>
      </c>
      <c r="F35">
        <f>[4]p67!F35</f>
        <v>0.09</v>
      </c>
      <c r="G35">
        <f>[4]p67!G35</f>
        <v>0.09</v>
      </c>
      <c r="H35">
        <f>[4]p67!H35</f>
        <v>0</v>
      </c>
      <c r="I35">
        <f>[4]p67!I35</f>
        <v>0</v>
      </c>
      <c r="J35">
        <f>[4]p67!J35</f>
        <v>0</v>
      </c>
      <c r="K35">
        <f>[4]p67!K35</f>
        <v>0</v>
      </c>
    </row>
    <row r="36" spans="1:20" x14ac:dyDescent="0.2">
      <c r="A36" t="s">
        <v>214</v>
      </c>
      <c r="B36">
        <f>[4]p67!B36</f>
        <v>6.8999999999999992E-2</v>
      </c>
      <c r="C36">
        <f>[4]p67!C36</f>
        <v>0</v>
      </c>
      <c r="D36">
        <f>[4]p67!D36</f>
        <v>6.8999999999999992E-2</v>
      </c>
      <c r="E36">
        <f>[4]p67!E36</f>
        <v>6.8999999999999992E-2</v>
      </c>
      <c r="F36">
        <f>[4]p67!F36</f>
        <v>6.8999999999999992E-2</v>
      </c>
      <c r="G36">
        <f>[4]p67!G36</f>
        <v>0</v>
      </c>
      <c r="H36">
        <f>[4]p67!H36</f>
        <v>0</v>
      </c>
      <c r="I36">
        <f>[4]p67!I36</f>
        <v>0</v>
      </c>
      <c r="J36">
        <f>[4]p67!J36</f>
        <v>0</v>
      </c>
      <c r="K36">
        <f>[4]p67!K36</f>
        <v>0</v>
      </c>
    </row>
    <row r="37" spans="1:20" x14ac:dyDescent="0.2">
      <c r="A37" t="s">
        <v>215</v>
      </c>
      <c r="B37">
        <f>[4]p67!B37</f>
        <v>9.1999999999999998E-2</v>
      </c>
      <c r="C37">
        <f>[4]p67!C37</f>
        <v>9.1999999999999998E-2</v>
      </c>
      <c r="D37">
        <f>[4]p67!D37</f>
        <v>0</v>
      </c>
      <c r="E37">
        <f>[4]p67!E37</f>
        <v>9.1999999999999998E-2</v>
      </c>
      <c r="F37">
        <f>[4]p67!F37</f>
        <v>9.1999999999999998E-2</v>
      </c>
      <c r="G37">
        <f>[4]p67!G37</f>
        <v>9.1999999999999998E-2</v>
      </c>
      <c r="H37">
        <f>[4]p67!H37</f>
        <v>0</v>
      </c>
      <c r="I37">
        <f>[4]p67!I37</f>
        <v>0</v>
      </c>
      <c r="J37">
        <f>[4]p67!J37</f>
        <v>0</v>
      </c>
      <c r="K37">
        <f>[4]p67!K37</f>
        <v>0</v>
      </c>
    </row>
    <row r="38" spans="1:20" x14ac:dyDescent="0.2">
      <c r="A38" t="s">
        <v>216</v>
      </c>
      <c r="B38">
        <f>[4]p67!B38</f>
        <v>0.115</v>
      </c>
      <c r="C38">
        <f>[4]p67!C38</f>
        <v>0.115</v>
      </c>
      <c r="D38">
        <f>[4]p67!D38</f>
        <v>0.115</v>
      </c>
      <c r="E38">
        <f>[4]p67!E38</f>
        <v>0</v>
      </c>
      <c r="F38">
        <f>[4]p67!F38</f>
        <v>0</v>
      </c>
      <c r="G38">
        <f>[4]p67!G38</f>
        <v>0.115</v>
      </c>
      <c r="H38">
        <f>[4]p67!H38</f>
        <v>0</v>
      </c>
      <c r="I38">
        <f>[4]p67!I38</f>
        <v>0</v>
      </c>
      <c r="J38">
        <f>[4]p67!J38</f>
        <v>0</v>
      </c>
      <c r="K38">
        <f>[4]p67!K38</f>
        <v>0</v>
      </c>
    </row>
    <row r="39" spans="1:20" x14ac:dyDescent="0.2">
      <c r="A39" t="s">
        <v>217</v>
      </c>
      <c r="B39">
        <f>[4]p67!B39</f>
        <v>0.115</v>
      </c>
      <c r="C39">
        <f>[4]p67!C39</f>
        <v>0.115</v>
      </c>
      <c r="D39">
        <f>[4]p67!D39</f>
        <v>0.115</v>
      </c>
      <c r="E39">
        <f>[4]p67!E39</f>
        <v>0</v>
      </c>
      <c r="F39">
        <f>[4]p67!F39</f>
        <v>0</v>
      </c>
      <c r="G39">
        <f>[4]p67!G39</f>
        <v>0.115</v>
      </c>
      <c r="H39">
        <f>[4]p67!H39</f>
        <v>0</v>
      </c>
      <c r="I39">
        <f>[4]p67!I39</f>
        <v>0</v>
      </c>
      <c r="J39">
        <f>[4]p67!J39</f>
        <v>0</v>
      </c>
      <c r="K39">
        <f>[4]p67!K39</f>
        <v>0</v>
      </c>
    </row>
    <row r="40" spans="1:20" x14ac:dyDescent="0.2">
      <c r="A40" t="s">
        <v>218</v>
      </c>
      <c r="B40">
        <f>[4]p67!B40</f>
        <v>5.7500000000000002E-2</v>
      </c>
      <c r="C40">
        <f>[4]p67!C40</f>
        <v>0</v>
      </c>
      <c r="D40">
        <f>[4]p67!D40</f>
        <v>5.7500000000000002E-2</v>
      </c>
      <c r="E40">
        <f>[4]p67!E40</f>
        <v>5.7500000000000002E-2</v>
      </c>
      <c r="F40">
        <f>[4]p67!F40</f>
        <v>5.7500000000000002E-2</v>
      </c>
      <c r="G40">
        <f>[4]p67!G40</f>
        <v>0</v>
      </c>
      <c r="H40">
        <f>[4]p67!H40</f>
        <v>0</v>
      </c>
      <c r="I40">
        <f>[4]p67!I40</f>
        <v>0</v>
      </c>
      <c r="J40">
        <f>[4]p67!J40</f>
        <v>0</v>
      </c>
      <c r="K40">
        <f>[4]p67!K40</f>
        <v>0</v>
      </c>
    </row>
    <row r="41" spans="1:20" x14ac:dyDescent="0.2">
      <c r="A41" t="s">
        <v>219</v>
      </c>
      <c r="B41">
        <f>[4]p67!B41</f>
        <v>0.6</v>
      </c>
      <c r="C41">
        <f>[4]p67!C41</f>
        <v>1.2</v>
      </c>
      <c r="D41">
        <f>[4]p67!D41</f>
        <v>0.6</v>
      </c>
      <c r="E41">
        <f>[4]p67!E41</f>
        <v>1.5</v>
      </c>
      <c r="F41">
        <f>[4]p67!F41</f>
        <v>1.5</v>
      </c>
      <c r="G41">
        <f>[4]p67!G41</f>
        <v>1.2</v>
      </c>
      <c r="H41">
        <f>[4]p67!H41</f>
        <v>0</v>
      </c>
      <c r="I41">
        <f>[4]p67!I41</f>
        <v>0</v>
      </c>
      <c r="J41">
        <f>[4]p67!J41</f>
        <v>0</v>
      </c>
      <c r="K41">
        <f>[4]p67!K41</f>
        <v>0</v>
      </c>
    </row>
    <row r="42" spans="1:20" x14ac:dyDescent="0.2">
      <c r="A42" t="s">
        <v>220</v>
      </c>
      <c r="B42">
        <f>[4]p67!B42</f>
        <v>1.2</v>
      </c>
      <c r="C42">
        <f>[4]p67!C42</f>
        <v>0.6</v>
      </c>
      <c r="D42">
        <f>[4]p67!D42</f>
        <v>1.8</v>
      </c>
      <c r="E42">
        <f>[4]p67!E42</f>
        <v>1.2</v>
      </c>
      <c r="F42">
        <f>[4]p67!F42</f>
        <v>1.2</v>
      </c>
      <c r="G42">
        <f>[4]p67!G42</f>
        <v>0.6</v>
      </c>
      <c r="H42">
        <f>[4]p67!H42</f>
        <v>0</v>
      </c>
      <c r="I42">
        <f>[4]p67!I42</f>
        <v>0</v>
      </c>
      <c r="J42">
        <f>[4]p67!J42</f>
        <v>0</v>
      </c>
      <c r="K42">
        <f>[4]p67!K42</f>
        <v>0</v>
      </c>
    </row>
    <row r="43" spans="1:20" x14ac:dyDescent="0.2">
      <c r="A43" t="s">
        <v>221</v>
      </c>
      <c r="B43">
        <f>[4]p67!B43</f>
        <v>0.6</v>
      </c>
      <c r="C43">
        <f>[4]p67!C43</f>
        <v>1.8</v>
      </c>
      <c r="D43">
        <f>[4]p67!D43</f>
        <v>0.6</v>
      </c>
      <c r="E43">
        <f>[4]p67!E43</f>
        <v>1.2</v>
      </c>
      <c r="F43">
        <f>[4]p67!F43</f>
        <v>1.2</v>
      </c>
      <c r="G43">
        <f>[4]p67!G43</f>
        <v>1.2</v>
      </c>
      <c r="H43">
        <f>[4]p67!H43</f>
        <v>0</v>
      </c>
      <c r="I43">
        <f>[4]p67!I43</f>
        <v>0</v>
      </c>
      <c r="J43">
        <f>[4]p67!J43</f>
        <v>0</v>
      </c>
      <c r="K43">
        <f>[4]p67!K43</f>
        <v>0</v>
      </c>
    </row>
    <row r="44" spans="1:20" x14ac:dyDescent="0.2">
      <c r="A44" t="s">
        <v>222</v>
      </c>
      <c r="B44">
        <f>[4]p67!B44</f>
        <v>1.5</v>
      </c>
      <c r="C44">
        <f>[4]p67!C44</f>
        <v>1.2</v>
      </c>
      <c r="D44">
        <f>[4]p67!D44</f>
        <v>1.2</v>
      </c>
      <c r="E44">
        <f>[4]p67!E44</f>
        <v>0.6</v>
      </c>
      <c r="F44">
        <f>[4]p67!F44</f>
        <v>0.6</v>
      </c>
      <c r="G44">
        <f>[4]p67!G44</f>
        <v>0.9</v>
      </c>
      <c r="H44">
        <f>[4]p67!H44</f>
        <v>0</v>
      </c>
      <c r="I44">
        <f>[4]p67!I44</f>
        <v>0</v>
      </c>
      <c r="J44">
        <f>[4]p67!J44</f>
        <v>0</v>
      </c>
      <c r="K44">
        <f>[4]p67!K44</f>
        <v>0</v>
      </c>
    </row>
    <row r="45" spans="1:20" x14ac:dyDescent="0.2">
      <c r="A45" t="s">
        <v>223</v>
      </c>
      <c r="B45">
        <f>[4]p67!B45</f>
        <v>1.5</v>
      </c>
      <c r="C45">
        <f>[4]p67!C45</f>
        <v>1.2</v>
      </c>
      <c r="D45">
        <f>[4]p67!D45</f>
        <v>1.2</v>
      </c>
      <c r="E45">
        <f>[4]p67!E45</f>
        <v>0.6</v>
      </c>
      <c r="F45">
        <f>[4]p67!F45</f>
        <v>0.6</v>
      </c>
      <c r="G45">
        <f>[4]p67!G45</f>
        <v>0.9</v>
      </c>
      <c r="H45">
        <f>[4]p67!H45</f>
        <v>0</v>
      </c>
      <c r="I45">
        <f>[4]p67!I45</f>
        <v>0</v>
      </c>
      <c r="J45">
        <f>[4]p67!J45</f>
        <v>0</v>
      </c>
      <c r="K45">
        <f>[4]p67!K45</f>
        <v>0</v>
      </c>
    </row>
    <row r="46" spans="1:20" x14ac:dyDescent="0.2">
      <c r="A46" t="s">
        <v>224</v>
      </c>
      <c r="B46">
        <f>[4]p67!B46</f>
        <v>1.2</v>
      </c>
      <c r="C46">
        <f>[4]p67!C46</f>
        <v>0.6</v>
      </c>
      <c r="D46">
        <f>[4]p67!D46</f>
        <v>1.2</v>
      </c>
      <c r="E46">
        <f>[4]p67!E46</f>
        <v>0.9</v>
      </c>
      <c r="F46">
        <f>[4]p67!F46</f>
        <v>0.9</v>
      </c>
      <c r="G46">
        <f>[4]p67!G46</f>
        <v>0.6</v>
      </c>
      <c r="H46">
        <f>[4]p67!H46</f>
        <v>0</v>
      </c>
      <c r="I46">
        <f>[4]p67!I46</f>
        <v>0</v>
      </c>
      <c r="J46">
        <f>[4]p67!J46</f>
        <v>0</v>
      </c>
      <c r="K46">
        <f>[4]p67!K46</f>
        <v>0</v>
      </c>
      <c r="M46" s="32"/>
      <c r="N46" s="32"/>
      <c r="O46" s="32"/>
      <c r="P46" s="32"/>
      <c r="Q46" s="32"/>
      <c r="R46" s="32"/>
      <c r="S46" s="32"/>
      <c r="T46" s="32"/>
    </row>
    <row r="47" spans="1:20" x14ac:dyDescent="0.2">
      <c r="A47" t="s">
        <v>225</v>
      </c>
      <c r="B47">
        <f>[4]p67!B47</f>
        <v>91</v>
      </c>
      <c r="C47">
        <f>[4]p67!C47</f>
        <v>13</v>
      </c>
      <c r="D47">
        <f>[4]p67!D47</f>
        <v>6.2</v>
      </c>
      <c r="E47">
        <f>[4]p67!E47</f>
        <v>0.63</v>
      </c>
      <c r="F47">
        <f>[4]p67!F47</f>
        <v>0.75</v>
      </c>
      <c r="G47">
        <f>[4]p67!G47</f>
        <v>1</v>
      </c>
      <c r="H47">
        <f>[4]p67!H47</f>
        <v>0</v>
      </c>
      <c r="I47">
        <f>[4]p67!I47</f>
        <v>0</v>
      </c>
      <c r="J47">
        <f>[4]p67!J47</f>
        <v>0</v>
      </c>
      <c r="K47">
        <f>[4]p67!K47</f>
        <v>0</v>
      </c>
      <c r="M47" s="32"/>
      <c r="N47" s="32"/>
      <c r="O47" s="32"/>
      <c r="P47" s="32"/>
      <c r="Q47" s="32"/>
      <c r="R47" s="32"/>
      <c r="S47" s="32"/>
      <c r="T47" s="32"/>
    </row>
    <row r="48" spans="1:20" x14ac:dyDescent="0.2">
      <c r="A48" t="s">
        <v>226</v>
      </c>
      <c r="B48">
        <f>[4]p67!B48</f>
        <v>90</v>
      </c>
      <c r="C48">
        <f>[4]p67!C48</f>
        <v>13</v>
      </c>
      <c r="D48">
        <f>[4]p67!D48</f>
        <v>6.2</v>
      </c>
      <c r="E48">
        <f>[4]p67!E48</f>
        <v>0.63</v>
      </c>
      <c r="F48">
        <f>[4]p67!F48</f>
        <v>0.76</v>
      </c>
      <c r="G48">
        <f>[4]p67!G48</f>
        <v>1</v>
      </c>
      <c r="H48">
        <f>[4]p67!H48</f>
        <v>0</v>
      </c>
      <c r="I48">
        <f>[4]p67!I48</f>
        <v>0</v>
      </c>
      <c r="J48">
        <f>[4]p67!J48</f>
        <v>0</v>
      </c>
      <c r="K48">
        <f>[4]p67!K48</f>
        <v>0</v>
      </c>
      <c r="M48" s="32"/>
      <c r="N48" s="32"/>
      <c r="O48" s="32"/>
      <c r="P48" s="32"/>
      <c r="Q48" s="32"/>
      <c r="R48" s="32"/>
      <c r="S48" s="32"/>
      <c r="T48" s="32"/>
    </row>
    <row r="49" spans="1:20" x14ac:dyDescent="0.2">
      <c r="A49" t="s">
        <v>227</v>
      </c>
      <c r="B49">
        <f>[4]p67!B49</f>
        <v>91</v>
      </c>
      <c r="C49">
        <f>[4]p67!C49</f>
        <v>13</v>
      </c>
      <c r="D49">
        <f>[4]p67!D49</f>
        <v>6.2</v>
      </c>
      <c r="E49">
        <f>[4]p67!E49</f>
        <v>0.65</v>
      </c>
      <c r="F49">
        <f>[4]p67!F49</f>
        <v>0.77</v>
      </c>
      <c r="G49">
        <f>[4]p67!G49</f>
        <v>1</v>
      </c>
      <c r="H49">
        <f>[4]p67!H49</f>
        <v>0</v>
      </c>
      <c r="I49">
        <f>[4]p67!I49</f>
        <v>0</v>
      </c>
      <c r="J49">
        <f>[4]p67!J49</f>
        <v>0</v>
      </c>
      <c r="K49">
        <f>[4]p67!K49</f>
        <v>0</v>
      </c>
      <c r="M49" s="32"/>
      <c r="N49" s="32"/>
      <c r="O49" s="32"/>
      <c r="P49" s="32"/>
      <c r="Q49" s="32"/>
      <c r="R49" s="32"/>
      <c r="S49" s="32"/>
      <c r="T49" s="32"/>
    </row>
    <row r="50" spans="1:20" x14ac:dyDescent="0.2">
      <c r="A50" t="s">
        <v>228</v>
      </c>
      <c r="B50">
        <f>[4]p67!B50</f>
        <v>92</v>
      </c>
      <c r="C50">
        <f>[4]p67!C50</f>
        <v>13</v>
      </c>
      <c r="D50">
        <f>[4]p67!D50</f>
        <v>6.6</v>
      </c>
      <c r="E50">
        <f>[4]p67!E50</f>
        <v>0.66</v>
      </c>
      <c r="F50">
        <f>[4]p67!F50</f>
        <v>0.79</v>
      </c>
      <c r="G50">
        <f>[4]p67!G50</f>
        <v>1</v>
      </c>
      <c r="H50">
        <f>[4]p67!H50</f>
        <v>0</v>
      </c>
      <c r="I50">
        <f>[4]p67!I50</f>
        <v>0</v>
      </c>
      <c r="J50">
        <f>[4]p67!J50</f>
        <v>0</v>
      </c>
      <c r="K50">
        <f>[4]p67!K50</f>
        <v>0</v>
      </c>
      <c r="M50" s="32"/>
      <c r="N50" s="32"/>
      <c r="O50" s="32"/>
      <c r="P50" s="32"/>
      <c r="Q50" s="32"/>
      <c r="R50" s="32"/>
      <c r="S50" s="32"/>
      <c r="T50" s="32"/>
    </row>
    <row r="51" spans="1:20" ht="13.5" thickBot="1" x14ac:dyDescent="0.25">
      <c r="A51" s="325" t="s">
        <v>229</v>
      </c>
      <c r="B51" s="325">
        <f>[4]p67!B51</f>
        <v>8.7824175824175796</v>
      </c>
      <c r="C51" s="325">
        <f>[4]p67!C51</f>
        <v>7.6000000000000068</v>
      </c>
      <c r="D51" s="325">
        <f>[4]p67!D51</f>
        <v>14.541935483870972</v>
      </c>
      <c r="E51" s="325">
        <f>[4]p67!E51</f>
        <v>9.2553846153846209</v>
      </c>
      <c r="F51" s="325">
        <f>[4]p67!F51</f>
        <v>10.394805194805201</v>
      </c>
      <c r="G51" s="325">
        <f>[4]p67!G51</f>
        <v>7.6</v>
      </c>
      <c r="H51" s="325">
        <f>[4]p67!H51</f>
        <v>0</v>
      </c>
      <c r="I51" s="325">
        <f>[4]p67!I51</f>
        <v>0</v>
      </c>
      <c r="J51" s="325">
        <f>[4]p67!J51</f>
        <v>0</v>
      </c>
      <c r="K51" s="325">
        <f>[4]p67!K51</f>
        <v>0</v>
      </c>
      <c r="L51" s="325"/>
      <c r="M51" s="48"/>
      <c r="N51" s="32"/>
      <c r="O51" s="32"/>
      <c r="P51" s="32"/>
      <c r="Q51" s="32"/>
      <c r="R51" s="32"/>
      <c r="S51" s="32"/>
      <c r="T51" s="32"/>
    </row>
    <row r="52" spans="1:20" x14ac:dyDescent="0.2">
      <c r="A52" t="s">
        <v>115</v>
      </c>
      <c r="B52">
        <f>[4]p67!B52</f>
        <v>18499644.054506451</v>
      </c>
      <c r="C52">
        <f>[4]p67!C52</f>
        <v>6959889.1433439925</v>
      </c>
      <c r="D52">
        <f>[4]p67!D52</f>
        <v>18786611.679419383</v>
      </c>
      <c r="E52">
        <f>[4]p67!E52</f>
        <v>6514087.5125156492</v>
      </c>
      <c r="F52">
        <f>[4]p67!F52</f>
        <v>1719583.0594862476</v>
      </c>
      <c r="G52">
        <f>[4]p67!G52</f>
        <v>0</v>
      </c>
      <c r="H52">
        <f>[4]p67!H52</f>
        <v>0</v>
      </c>
      <c r="I52">
        <f>[4]p67!I52</f>
        <v>0</v>
      </c>
      <c r="J52">
        <f>[4]p67!J52</f>
        <v>0</v>
      </c>
      <c r="K52">
        <f>[4]p67!K52</f>
        <v>0</v>
      </c>
      <c r="M52" s="42"/>
      <c r="N52" s="32"/>
      <c r="O52" s="32"/>
      <c r="P52" s="32"/>
      <c r="Q52" s="32"/>
      <c r="R52" s="32"/>
      <c r="S52" s="32"/>
      <c r="T52" s="32"/>
    </row>
    <row r="53" spans="1:20" x14ac:dyDescent="0.2">
      <c r="A53" t="s">
        <v>116</v>
      </c>
      <c r="B53">
        <f>[4]p67!B53</f>
        <v>17000834</v>
      </c>
      <c r="C53">
        <f>[4]p67!C53</f>
        <v>14448454</v>
      </c>
      <c r="D53">
        <f>[4]p67!D53</f>
        <v>16727152</v>
      </c>
      <c r="E53">
        <f>[4]p67!E53</f>
        <v>15754682</v>
      </c>
      <c r="F53">
        <f>[4]p67!F53</f>
        <v>11229357</v>
      </c>
      <c r="G53">
        <f>[4]p67!G53</f>
        <v>0</v>
      </c>
      <c r="H53">
        <f>[4]p67!H53</f>
        <v>0</v>
      </c>
      <c r="I53">
        <f>[4]p67!I53</f>
        <v>0</v>
      </c>
      <c r="J53">
        <f>[4]p67!J53</f>
        <v>0</v>
      </c>
      <c r="K53">
        <f>[4]p67!K53</f>
        <v>0</v>
      </c>
      <c r="M53" s="32"/>
      <c r="N53" s="36"/>
      <c r="O53" s="36"/>
      <c r="P53" s="36"/>
      <c r="Q53" s="36"/>
      <c r="R53" s="36"/>
      <c r="S53" s="32"/>
      <c r="T53" s="32"/>
    </row>
    <row r="54" spans="1:20" x14ac:dyDescent="0.2">
      <c r="A54" t="s">
        <v>230</v>
      </c>
      <c r="B54">
        <f>[4]p67!B54</f>
        <v>1159187</v>
      </c>
      <c r="C54">
        <f>[4]p67!C54</f>
        <v>728687</v>
      </c>
      <c r="D54">
        <f>[4]p67!D54</f>
        <v>782977</v>
      </c>
      <c r="E54">
        <f>[4]p67!E54</f>
        <v>2071314</v>
      </c>
      <c r="F54">
        <f>[4]p67!F54</f>
        <v>1010071</v>
      </c>
      <c r="G54">
        <f>[4]p67!G54</f>
        <v>0</v>
      </c>
      <c r="H54">
        <f>[4]p67!H54</f>
        <v>0</v>
      </c>
      <c r="I54">
        <f>[4]p67!I54</f>
        <v>0</v>
      </c>
      <c r="J54">
        <f>[4]p67!J54</f>
        <v>0</v>
      </c>
      <c r="K54">
        <f>[4]p67!K54</f>
        <v>0</v>
      </c>
      <c r="M54" s="32"/>
      <c r="N54" s="43"/>
      <c r="O54" s="43"/>
      <c r="P54" s="43"/>
      <c r="Q54" s="43"/>
      <c r="R54" s="43"/>
      <c r="S54" s="43"/>
      <c r="T54" s="44"/>
    </row>
    <row r="55" spans="1:20" x14ac:dyDescent="0.2">
      <c r="A55" t="s">
        <v>231</v>
      </c>
      <c r="B55">
        <f>[4]p67!B55</f>
        <v>2290870</v>
      </c>
      <c r="C55">
        <f>[4]p67!C55</f>
        <v>1181071</v>
      </c>
      <c r="D55">
        <f>[4]p67!D55</f>
        <v>1143177</v>
      </c>
      <c r="E55">
        <f>[4]p67!E55</f>
        <v>1227421</v>
      </c>
      <c r="F55">
        <f>[4]p67!F55</f>
        <v>5165914</v>
      </c>
      <c r="G55">
        <f>[4]p67!G55</f>
        <v>0</v>
      </c>
      <c r="H55">
        <f>[4]p67!H55</f>
        <v>0</v>
      </c>
      <c r="I55">
        <f>[4]p67!I55</f>
        <v>0</v>
      </c>
      <c r="J55">
        <f>[4]p67!J55</f>
        <v>0</v>
      </c>
      <c r="K55">
        <f>[4]p67!K55</f>
        <v>0</v>
      </c>
      <c r="M55" s="32"/>
      <c r="N55" s="43"/>
      <c r="O55" s="43"/>
      <c r="P55" s="43"/>
      <c r="Q55" s="43"/>
      <c r="R55" s="43"/>
      <c r="S55" s="43"/>
      <c r="T55" s="44"/>
    </row>
    <row r="56" spans="1:20" x14ac:dyDescent="0.2">
      <c r="A56" t="s">
        <v>232</v>
      </c>
      <c r="B56">
        <f>[4]p67!B56</f>
        <v>3450057</v>
      </c>
      <c r="C56">
        <f>[4]p67!C56</f>
        <v>1909758</v>
      </c>
      <c r="D56">
        <f>[4]p67!D56</f>
        <v>1926154</v>
      </c>
      <c r="E56">
        <f>[4]p67!E56</f>
        <v>3298735</v>
      </c>
      <c r="F56">
        <f>[4]p67!F56</f>
        <v>6175985</v>
      </c>
      <c r="G56">
        <f>[4]p67!G56</f>
        <v>0</v>
      </c>
      <c r="H56">
        <f>[4]p67!H56</f>
        <v>0</v>
      </c>
      <c r="I56">
        <f>[4]p67!I56</f>
        <v>0</v>
      </c>
      <c r="J56">
        <f>[4]p67!J56</f>
        <v>0</v>
      </c>
      <c r="K56">
        <f>[4]p67!K56</f>
        <v>0</v>
      </c>
      <c r="M56" s="32"/>
      <c r="N56" s="32"/>
      <c r="O56" s="32"/>
      <c r="P56" s="32"/>
      <c r="Q56" s="32"/>
      <c r="R56" s="32"/>
      <c r="S56" s="32"/>
      <c r="T56" s="44"/>
    </row>
    <row r="57" spans="1:20" x14ac:dyDescent="0.2">
      <c r="A57" t="s">
        <v>233</v>
      </c>
      <c r="B57">
        <f>[4]p67!B57</f>
        <v>2559864</v>
      </c>
      <c r="C57">
        <f>[4]p67!C57</f>
        <v>2522792</v>
      </c>
      <c r="D57">
        <f>[4]p67!D57</f>
        <v>2512839</v>
      </c>
      <c r="E57">
        <f>[4]p67!E57</f>
        <v>2530843</v>
      </c>
      <c r="F57">
        <f>[4]p67!F57</f>
        <v>2519679</v>
      </c>
      <c r="G57">
        <f>[4]p67!G57</f>
        <v>39102</v>
      </c>
      <c r="H57">
        <f>[4]p67!H57</f>
        <v>39102</v>
      </c>
      <c r="I57">
        <f>[4]p67!I57</f>
        <v>39102</v>
      </c>
      <c r="J57">
        <f>[4]p67!J57</f>
        <v>39102</v>
      </c>
      <c r="K57">
        <f>[4]p67!K57</f>
        <v>39102</v>
      </c>
      <c r="M57" s="42"/>
      <c r="N57" s="36"/>
      <c r="O57" s="36"/>
      <c r="P57" s="36"/>
      <c r="Q57" s="36"/>
      <c r="R57" s="36"/>
      <c r="S57" s="32"/>
      <c r="T57" s="44"/>
    </row>
    <row r="58" spans="1:20" x14ac:dyDescent="0.2">
      <c r="A58" t="s">
        <v>234</v>
      </c>
      <c r="B58">
        <f>[4]p67!B58</f>
        <v>7515833</v>
      </c>
      <c r="C58">
        <f>[4]p67!C58</f>
        <v>6739305</v>
      </c>
      <c r="D58">
        <f>[4]p67!D58</f>
        <v>7300291</v>
      </c>
      <c r="E58">
        <f>[4]p67!E58</f>
        <v>5664330</v>
      </c>
      <c r="F58">
        <f>[4]p67!F58</f>
        <v>5664330</v>
      </c>
      <c r="G58">
        <f>[4]p67!G58</f>
        <v>2421636</v>
      </c>
      <c r="H58">
        <f>[4]p67!H58</f>
        <v>1646713</v>
      </c>
      <c r="I58">
        <f>[4]p67!I58</f>
        <v>1549846</v>
      </c>
      <c r="J58">
        <f>[4]p67!J58</f>
        <v>2131037</v>
      </c>
      <c r="K58">
        <f>[4]p67!K58</f>
        <v>2324769</v>
      </c>
      <c r="M58" s="32"/>
      <c r="N58" s="43"/>
      <c r="O58" s="43"/>
      <c r="P58" s="43"/>
      <c r="Q58" s="43"/>
      <c r="R58" s="43"/>
      <c r="S58" s="43"/>
      <c r="T58" s="44"/>
    </row>
    <row r="59" spans="1:20" x14ac:dyDescent="0.2">
      <c r="A59" t="s">
        <v>235</v>
      </c>
      <c r="B59">
        <f>[4]p67!B59</f>
        <v>9468713</v>
      </c>
      <c r="C59">
        <f>[4]p67!C59</f>
        <v>9681837</v>
      </c>
      <c r="D59">
        <f>[4]p67!D59</f>
        <v>8262572</v>
      </c>
      <c r="E59">
        <f>[4]p67!E59</f>
        <v>8135878</v>
      </c>
      <c r="F59">
        <f>[4]p67!F59</f>
        <v>6695165</v>
      </c>
      <c r="G59">
        <f>[4]p67!G59</f>
        <v>1937309</v>
      </c>
      <c r="H59">
        <f>[4]p67!H59</f>
        <v>2324769</v>
      </c>
      <c r="I59">
        <f>[4]p67!I59</f>
        <v>2131037</v>
      </c>
      <c r="J59">
        <f>[4]p67!J59</f>
        <v>1549846</v>
      </c>
      <c r="K59">
        <f>[4]p67!K59</f>
        <v>1646713</v>
      </c>
      <c r="M59" s="32"/>
      <c r="N59" s="43"/>
      <c r="O59" s="43"/>
      <c r="P59" s="43"/>
      <c r="Q59" s="43"/>
      <c r="R59" s="43"/>
      <c r="S59" s="43"/>
      <c r="T59" s="44"/>
    </row>
    <row r="60" spans="1:20" x14ac:dyDescent="0.2">
      <c r="A60" t="s">
        <v>236</v>
      </c>
      <c r="B60">
        <f>[4]p67!B60</f>
        <v>16984546</v>
      </c>
      <c r="C60">
        <f>[4]p67!C60</f>
        <v>16421142</v>
      </c>
      <c r="D60">
        <f>[4]p67!D60</f>
        <v>15562863</v>
      </c>
      <c r="E60">
        <f>[4]p67!E60</f>
        <v>13800208</v>
      </c>
      <c r="F60">
        <f>[4]p67!F60</f>
        <v>12359495</v>
      </c>
      <c r="G60">
        <f>[4]p67!G60</f>
        <v>4358945</v>
      </c>
      <c r="H60">
        <f>[4]p67!H60</f>
        <v>3971482</v>
      </c>
      <c r="I60">
        <f>[4]p67!I60</f>
        <v>3680883</v>
      </c>
      <c r="J60">
        <f>[4]p67!J60</f>
        <v>3680883</v>
      </c>
      <c r="K60">
        <f>[4]p67!K60</f>
        <v>3971482</v>
      </c>
      <c r="M60" s="32"/>
      <c r="N60" s="32"/>
      <c r="O60" s="32"/>
      <c r="P60" s="32"/>
      <c r="Q60" s="32"/>
      <c r="R60" s="32"/>
      <c r="S60" s="32"/>
      <c r="T60" s="32"/>
    </row>
    <row r="61" spans="1:20" x14ac:dyDescent="0.2">
      <c r="A61" t="s">
        <v>237</v>
      </c>
      <c r="B61">
        <f>[4]p67!B61</f>
        <v>58494945.054506451</v>
      </c>
      <c r="C61">
        <f>[4]p67!C61</f>
        <v>42262035.143343993</v>
      </c>
      <c r="D61">
        <f>[4]p67!D61</f>
        <v>55515619.679419383</v>
      </c>
      <c r="E61">
        <f>[4]p67!E61</f>
        <v>41898555.512515649</v>
      </c>
      <c r="F61">
        <f>[4]p67!F61</f>
        <v>34004099.059486248</v>
      </c>
      <c r="G61">
        <f>[4]p67!G61</f>
        <v>0</v>
      </c>
      <c r="H61">
        <f>[4]p67!H61</f>
        <v>0</v>
      </c>
      <c r="I61">
        <f>[4]p67!I61</f>
        <v>0</v>
      </c>
      <c r="J61">
        <f>[4]p67!J61</f>
        <v>0</v>
      </c>
      <c r="K61">
        <f>[4]p67!K61</f>
        <v>0</v>
      </c>
      <c r="M61" s="32"/>
      <c r="N61" s="32"/>
      <c r="O61" s="32"/>
      <c r="P61" s="32"/>
      <c r="Q61" s="32"/>
      <c r="R61" s="32"/>
      <c r="S61" s="32"/>
      <c r="T61" s="32"/>
    </row>
    <row r="62" spans="1:20" x14ac:dyDescent="0.2">
      <c r="A62" t="s">
        <v>121</v>
      </c>
      <c r="B62">
        <f>[4]p67!B62</f>
        <v>8500000</v>
      </c>
      <c r="C62">
        <f>[4]p67!C62</f>
        <v>8629511.6397674903</v>
      </c>
      <c r="D62">
        <f>[4]p67!D62</f>
        <v>9343640.6411290318</v>
      </c>
      <c r="E62">
        <f>[4]p67!E62</f>
        <v>7813336.3851591954</v>
      </c>
      <c r="F62">
        <f>[4]p67!F62</f>
        <v>6844099.7983870972</v>
      </c>
      <c r="G62">
        <f>[4]p67!G62</f>
        <v>0</v>
      </c>
      <c r="H62">
        <f>[4]p67!H62</f>
        <v>0</v>
      </c>
      <c r="I62">
        <f>[4]p67!I62</f>
        <v>0</v>
      </c>
      <c r="J62">
        <f>[4]p67!J62</f>
        <v>0</v>
      </c>
      <c r="K62">
        <f>[4]p67!K62</f>
        <v>0</v>
      </c>
      <c r="M62" s="32"/>
      <c r="N62" s="32"/>
      <c r="O62" s="32"/>
      <c r="P62" s="32"/>
      <c r="Q62" s="32"/>
      <c r="R62" s="32"/>
      <c r="S62" s="32"/>
      <c r="T62" s="32"/>
    </row>
    <row r="63" spans="1:20" x14ac:dyDescent="0.2">
      <c r="A63" t="s">
        <v>122</v>
      </c>
      <c r="B63">
        <f>[4]p67!B63</f>
        <v>3629915</v>
      </c>
      <c r="C63">
        <f>[4]p67!C63</f>
        <v>3097251</v>
      </c>
      <c r="D63">
        <f>[4]p67!D63</f>
        <v>2219839</v>
      </c>
      <c r="E63">
        <f>[4]p67!E63</f>
        <v>2550127</v>
      </c>
      <c r="F63">
        <f>[4]p67!F63</f>
        <v>1499026</v>
      </c>
      <c r="G63">
        <f>[4]p67!G63</f>
        <v>-4091800</v>
      </c>
      <c r="H63">
        <f>[4]p67!H63</f>
        <v>-3614637</v>
      </c>
      <c r="I63">
        <f>[4]p67!I63</f>
        <v>-2875137</v>
      </c>
      <c r="J63">
        <f>[4]p67!J63</f>
        <v>-2721028</v>
      </c>
      <c r="K63">
        <f>[4]p67!K63</f>
        <v>-3336308</v>
      </c>
    </row>
    <row r="64" spans="1:20" x14ac:dyDescent="0.2">
      <c r="A64" t="s">
        <v>238</v>
      </c>
      <c r="B64">
        <f>[4]p67!B64</f>
        <v>19816257</v>
      </c>
      <c r="C64">
        <f>[4]p67!C64</f>
        <v>12026262</v>
      </c>
      <c r="D64">
        <f>[4]p67!D64</f>
        <v>19933522</v>
      </c>
      <c r="E64">
        <f>[4]p67!E64</f>
        <v>11660953</v>
      </c>
      <c r="F64">
        <f>[4]p67!F64</f>
        <v>15003001</v>
      </c>
      <c r="G64">
        <f>[4]p67!G64</f>
        <v>0</v>
      </c>
      <c r="H64">
        <f>[4]p67!H64</f>
        <v>0</v>
      </c>
      <c r="I64">
        <f>[4]p67!I64</f>
        <v>0</v>
      </c>
      <c r="J64">
        <f>[4]p67!J64</f>
        <v>0</v>
      </c>
      <c r="K64">
        <f>[4]p67!K64</f>
        <v>0</v>
      </c>
    </row>
    <row r="65" spans="1:13" x14ac:dyDescent="0.2">
      <c r="A65" t="s">
        <v>239</v>
      </c>
      <c r="B65">
        <f>[4]p67!B65</f>
        <v>1000000</v>
      </c>
      <c r="C65">
        <f>[4]p67!C65</f>
        <v>1000000</v>
      </c>
      <c r="D65">
        <f>[4]p67!D65</f>
        <v>1000000</v>
      </c>
      <c r="E65">
        <f>[4]p67!E65</f>
        <v>1000000</v>
      </c>
      <c r="F65">
        <f>[4]p67!F65</f>
        <v>1000000</v>
      </c>
      <c r="G65">
        <f>[4]p67!G65</f>
        <v>1000000</v>
      </c>
      <c r="H65">
        <f>[4]p67!H65</f>
        <v>1000000</v>
      </c>
      <c r="I65">
        <f>[4]p67!I65</f>
        <v>1000000</v>
      </c>
      <c r="J65">
        <f>[4]p67!J65</f>
        <v>1000000</v>
      </c>
      <c r="K65">
        <f>[4]p67!K65</f>
        <v>1000000</v>
      </c>
    </row>
    <row r="66" spans="1:13" x14ac:dyDescent="0.2">
      <c r="A66" t="s">
        <v>125</v>
      </c>
      <c r="B66">
        <f>[4]p67!B66</f>
        <v>25548773.054506451</v>
      </c>
      <c r="C66">
        <f>[4]p67!C66</f>
        <v>17509010.503576506</v>
      </c>
      <c r="D66">
        <f>[4]p67!D66</f>
        <v>23018618.038290352</v>
      </c>
      <c r="E66">
        <f>[4]p67!E66</f>
        <v>18874139.127356455</v>
      </c>
      <c r="F66">
        <f>[4]p67!F66</f>
        <v>9657972.2610991485</v>
      </c>
      <c r="G66">
        <f>[4]p67!G66</f>
        <v>12578592</v>
      </c>
      <c r="H66">
        <f>[4]p67!H66</f>
        <v>13504842</v>
      </c>
      <c r="I66">
        <f>[4]p67!I66</f>
        <v>14940345</v>
      </c>
      <c r="J66">
        <f>[4]p67!J66</f>
        <v>15240512</v>
      </c>
      <c r="K66">
        <f>[4]p67!K66</f>
        <v>14045127</v>
      </c>
    </row>
    <row r="67" spans="1:13" x14ac:dyDescent="0.2">
      <c r="A67" t="s">
        <v>240</v>
      </c>
      <c r="B67">
        <f>[4]p67!B67</f>
        <v>58494945.054506451</v>
      </c>
      <c r="C67">
        <f>[4]p67!C67</f>
        <v>42262035.143343993</v>
      </c>
      <c r="D67">
        <f>[4]p67!D67</f>
        <v>55515619.679419383</v>
      </c>
      <c r="E67">
        <f>[4]p67!E67</f>
        <v>41898555.512515649</v>
      </c>
      <c r="F67">
        <f>[4]p67!F67</f>
        <v>34004099.059486248</v>
      </c>
      <c r="G67">
        <f>[4]p67!G67</f>
        <v>0</v>
      </c>
      <c r="H67">
        <f>[4]p67!H67</f>
        <v>0</v>
      </c>
      <c r="I67">
        <f>[4]p67!I67</f>
        <v>0</v>
      </c>
      <c r="J67">
        <f>[4]p67!J67</f>
        <v>0</v>
      </c>
      <c r="K67">
        <f>[4]p67!K67</f>
        <v>0</v>
      </c>
    </row>
    <row r="68" spans="1:13" x14ac:dyDescent="0.2">
      <c r="A68" t="s">
        <v>241</v>
      </c>
      <c r="B68">
        <f>[4]p67!B68</f>
        <v>2000000</v>
      </c>
      <c r="C68">
        <f>[4]p67!C68</f>
        <v>0</v>
      </c>
      <c r="D68">
        <f>[4]p67!D68</f>
        <v>10</v>
      </c>
      <c r="E68">
        <f>[4]p67!E68</f>
        <v>0</v>
      </c>
      <c r="F68">
        <f>[4]p67!F68</f>
        <v>6000000</v>
      </c>
      <c r="G68">
        <f>[4]p67!G68</f>
        <v>0</v>
      </c>
      <c r="H68">
        <f>[4]p67!H68</f>
        <v>0</v>
      </c>
      <c r="I68">
        <f>[4]p67!I68</f>
        <v>0</v>
      </c>
      <c r="J68">
        <f>[4]p67!J68</f>
        <v>0</v>
      </c>
      <c r="K68">
        <f>[4]p67!K68</f>
        <v>0</v>
      </c>
    </row>
    <row r="69" spans="1:13" x14ac:dyDescent="0.2">
      <c r="A69" t="s">
        <v>242</v>
      </c>
      <c r="B69">
        <f>[4]p67!B69</f>
        <v>41471071.058554351</v>
      </c>
      <c r="C69">
        <f>[4]p67!C69</f>
        <v>42530524.779720277</v>
      </c>
      <c r="D69">
        <f>[4]p67!D69</f>
        <v>44910099.098321036</v>
      </c>
      <c r="E69">
        <f>[4]p67!E69</f>
        <v>38955731.238819242</v>
      </c>
      <c r="F69">
        <f>[4]p67!F69</f>
        <v>30593110.109954562</v>
      </c>
      <c r="G69">
        <f>[4]p67!G69</f>
        <v>0</v>
      </c>
      <c r="H69">
        <f>[4]p67!H69</f>
        <v>0</v>
      </c>
      <c r="I69">
        <f>[4]p67!I69</f>
        <v>0</v>
      </c>
      <c r="J69">
        <f>[4]p67!J69</f>
        <v>0</v>
      </c>
      <c r="K69">
        <f>[4]p67!K69</f>
        <v>0</v>
      </c>
    </row>
    <row r="70" spans="1:13" x14ac:dyDescent="0.2">
      <c r="A70" t="s">
        <v>243</v>
      </c>
      <c r="B70">
        <f>[4]p67!B70</f>
        <v>3648065.8495215178</v>
      </c>
      <c r="C70">
        <f>[4]p67!C70</f>
        <v>3498727.0094348043</v>
      </c>
      <c r="D70">
        <f>[4]p67!D70</f>
        <v>2617745.8110487387</v>
      </c>
      <c r="E70">
        <f>[4]p67!E70</f>
        <v>3189361.6764318794</v>
      </c>
      <c r="F70">
        <f>[4]p67!F70</f>
        <v>754495.09377798811</v>
      </c>
      <c r="G70">
        <f>[4]p67!G70</f>
        <v>-40312</v>
      </c>
      <c r="H70">
        <f>[4]p67!H70</f>
        <v>-37074</v>
      </c>
      <c r="I70">
        <f>[4]p67!I70</f>
        <v>-34646</v>
      </c>
      <c r="J70">
        <f>[4]p67!J70</f>
        <v>-34646</v>
      </c>
      <c r="K70">
        <f>[4]p67!K70</f>
        <v>-37074</v>
      </c>
    </row>
    <row r="71" spans="1:13" x14ac:dyDescent="0.2">
      <c r="A71" t="s">
        <v>244</v>
      </c>
      <c r="B71">
        <f>[4]p67!B71</f>
        <v>1.0285137608057737</v>
      </c>
      <c r="C71">
        <f>[4]p67!C71</f>
        <v>0.92727608149919194</v>
      </c>
      <c r="D71">
        <f>[4]p67!D71</f>
        <v>1.0144447924214111</v>
      </c>
      <c r="E71">
        <f>[4]p67!E71</f>
        <v>0.94816725251479761</v>
      </c>
      <c r="F71">
        <f>[4]p67!F71</f>
        <v>1.0815981127588254</v>
      </c>
      <c r="G71">
        <f>[4]p67!G71</f>
        <v>0</v>
      </c>
      <c r="H71">
        <f>[4]p67!H71</f>
        <v>0</v>
      </c>
      <c r="I71">
        <f>[4]p67!I71</f>
        <v>0</v>
      </c>
      <c r="J71">
        <f>[4]p67!J71</f>
        <v>0</v>
      </c>
      <c r="K71">
        <f>[4]p67!K71</f>
        <v>0</v>
      </c>
    </row>
    <row r="72" spans="1:13" x14ac:dyDescent="0.2">
      <c r="A72" t="s">
        <v>245</v>
      </c>
      <c r="B72">
        <f>[4]p67!B72</f>
        <v>1.1284697133707076</v>
      </c>
      <c r="C72">
        <f>[4]p67!C72</f>
        <v>0.99840931348561157</v>
      </c>
      <c r="D72">
        <f>[4]p67!D72</f>
        <v>1.0260417187887696</v>
      </c>
      <c r="E72">
        <f>[4]p67!E72</f>
        <v>1.0494549880899087</v>
      </c>
      <c r="F72">
        <f>[4]p67!F72</f>
        <v>0.79762426626500271</v>
      </c>
      <c r="G72">
        <f>[4]p67!G72</f>
        <v>0</v>
      </c>
      <c r="H72">
        <f>[4]p67!H72</f>
        <v>0</v>
      </c>
      <c r="I72">
        <f>[4]p67!I72</f>
        <v>0</v>
      </c>
      <c r="J72">
        <f>[4]p67!J72</f>
        <v>0</v>
      </c>
      <c r="K72">
        <f>[4]p67!K72</f>
        <v>0</v>
      </c>
    </row>
    <row r="73" spans="1:13" x14ac:dyDescent="0.2">
      <c r="A73" t="s">
        <v>246</v>
      </c>
      <c r="B73">
        <f>[4]p67!B73</f>
        <v>0</v>
      </c>
      <c r="C73">
        <f>[4]p67!C73</f>
        <v>0</v>
      </c>
      <c r="D73">
        <f>[4]p67!D73</f>
        <v>3</v>
      </c>
      <c r="E73">
        <f>[4]p67!E73</f>
        <v>0</v>
      </c>
      <c r="F73">
        <f>[4]p67!F73</f>
        <v>0</v>
      </c>
      <c r="G73">
        <f>[4]p67!G73</f>
        <v>0</v>
      </c>
      <c r="H73">
        <f>[4]p67!H73</f>
        <v>0</v>
      </c>
      <c r="I73">
        <f>[4]p67!I73</f>
        <v>0</v>
      </c>
      <c r="J73">
        <f>[4]p67!J73</f>
        <v>0</v>
      </c>
      <c r="K73">
        <f>[4]p67!K73</f>
        <v>0</v>
      </c>
    </row>
    <row r="74" spans="1:13" x14ac:dyDescent="0.2">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
      <c r="A76" t="s">
        <v>437</v>
      </c>
      <c r="B76">
        <f>[4]p67!B76</f>
        <v>0</v>
      </c>
      <c r="C76">
        <f>[4]p67!C76</f>
        <v>0</v>
      </c>
      <c r="D76">
        <f>[4]p67!D76</f>
        <v>0</v>
      </c>
      <c r="E76">
        <f>[4]p67!E76</f>
        <v>0</v>
      </c>
      <c r="F76">
        <f>[4]p67!F76</f>
        <v>0</v>
      </c>
      <c r="G76">
        <f>[4]p67!G76</f>
        <v>0</v>
      </c>
      <c r="H76">
        <f>[4]p67!H76</f>
        <v>0</v>
      </c>
      <c r="I76">
        <f>[4]p67!I76</f>
        <v>0</v>
      </c>
      <c r="J76">
        <f>[4]p67!J76</f>
        <v>0</v>
      </c>
      <c r="K76">
        <f>[4]p67!K76</f>
        <v>0</v>
      </c>
    </row>
    <row r="77" spans="1:13" ht="13.5" thickBot="1" x14ac:dyDescent="0.25">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2">
      <c r="A78" t="s">
        <v>247</v>
      </c>
      <c r="B78">
        <f>[4]p67!B78</f>
        <v>1</v>
      </c>
    </row>
    <row r="79" spans="1:13" x14ac:dyDescent="0.2">
      <c r="A79" t="s">
        <v>248</v>
      </c>
      <c r="B79">
        <f>[4]p67!B79</f>
        <v>75000</v>
      </c>
    </row>
    <row r="80" spans="1:13" x14ac:dyDescent="0.2">
      <c r="A80" t="s">
        <v>249</v>
      </c>
      <c r="B80">
        <f>[4]p67!B80</f>
        <v>75000</v>
      </c>
    </row>
    <row r="81" spans="1:2" x14ac:dyDescent="0.2">
      <c r="A81" t="s">
        <v>250</v>
      </c>
      <c r="B81">
        <f>[4]p67!B81</f>
        <v>17.440000000000001</v>
      </c>
    </row>
    <row r="82" spans="1:2" x14ac:dyDescent="0.2">
      <c r="A82" t="s">
        <v>251</v>
      </c>
      <c r="B82">
        <f>[4]p67!B82</f>
        <v>0</v>
      </c>
    </row>
    <row r="83" spans="1:2" x14ac:dyDescent="0.2">
      <c r="A83" t="s">
        <v>252</v>
      </c>
      <c r="B83">
        <f>[4]p67!B83</f>
        <v>0</v>
      </c>
    </row>
    <row r="84" spans="1:2" x14ac:dyDescent="0.2">
      <c r="A84" t="s">
        <v>253</v>
      </c>
      <c r="B84">
        <f>[4]p67!B84</f>
        <v>0</v>
      </c>
    </row>
    <row r="85" spans="1:2" x14ac:dyDescent="0.2">
      <c r="A85" t="s">
        <v>254</v>
      </c>
      <c r="B85">
        <f>[4]p67!B85</f>
        <v>83786</v>
      </c>
    </row>
    <row r="86" spans="1:2" x14ac:dyDescent="0.2">
      <c r="A86" t="s">
        <v>255</v>
      </c>
      <c r="B86">
        <f>[4]p67!B86</f>
        <v>15111</v>
      </c>
    </row>
    <row r="87" spans="1:2" x14ac:dyDescent="0.2">
      <c r="A87" t="s">
        <v>256</v>
      </c>
      <c r="B87">
        <f>[4]p67!B87</f>
        <v>22013</v>
      </c>
    </row>
    <row r="88" spans="1:2" x14ac:dyDescent="0.2">
      <c r="A88" t="s">
        <v>257</v>
      </c>
      <c r="B88">
        <f>[4]p67!B88</f>
        <v>45554</v>
      </c>
    </row>
    <row r="89" spans="1:2" x14ac:dyDescent="0.2">
      <c r="A89" t="s">
        <v>258</v>
      </c>
      <c r="B89">
        <f>[4]p67!B89</f>
        <v>48559</v>
      </c>
    </row>
    <row r="90" spans="1:2" x14ac:dyDescent="0.2">
      <c r="A90" t="s">
        <v>259</v>
      </c>
      <c r="B90">
        <f>[4]p67!B90</f>
        <v>197299</v>
      </c>
    </row>
    <row r="91" spans="1:2" x14ac:dyDescent="0.2">
      <c r="A91" t="s">
        <v>260</v>
      </c>
      <c r="B91">
        <f>[4]p67!B91</f>
        <v>83786</v>
      </c>
    </row>
    <row r="92" spans="1:2" x14ac:dyDescent="0.2">
      <c r="A92" t="s">
        <v>261</v>
      </c>
      <c r="B92">
        <f>[4]p67!B92</f>
        <v>15111</v>
      </c>
    </row>
    <row r="93" spans="1:2" x14ac:dyDescent="0.2">
      <c r="A93" t="s">
        <v>262</v>
      </c>
      <c r="B93">
        <f>[4]p67!B93</f>
        <v>22013</v>
      </c>
    </row>
    <row r="94" spans="1:2" x14ac:dyDescent="0.2">
      <c r="A94" t="s">
        <v>263</v>
      </c>
      <c r="B94">
        <f>[4]p67!B94</f>
        <v>45554</v>
      </c>
    </row>
    <row r="95" spans="1:2" x14ac:dyDescent="0.2">
      <c r="A95" t="s">
        <v>264</v>
      </c>
      <c r="B95">
        <f>[4]p67!B95</f>
        <v>48559</v>
      </c>
    </row>
    <row r="96" spans="1:2" x14ac:dyDescent="0.2">
      <c r="A96" t="s">
        <v>265</v>
      </c>
      <c r="B96">
        <f>[4]p67!B96</f>
        <v>197299</v>
      </c>
    </row>
    <row r="97" spans="1:2" x14ac:dyDescent="0.2">
      <c r="A97" t="s">
        <v>266</v>
      </c>
      <c r="B97">
        <f>[4]p67!B97</f>
        <v>0</v>
      </c>
    </row>
    <row r="98" spans="1:2" x14ac:dyDescent="0.2">
      <c r="A98" t="s">
        <v>267</v>
      </c>
      <c r="B98">
        <f>[4]p67!B98</f>
        <v>0</v>
      </c>
    </row>
    <row r="99" spans="1:2" x14ac:dyDescent="0.2">
      <c r="A99" t="s">
        <v>268</v>
      </c>
      <c r="B99">
        <f>[4]p67!B99</f>
        <v>0</v>
      </c>
    </row>
    <row r="100" spans="1:2" x14ac:dyDescent="0.2">
      <c r="A100" t="s">
        <v>269</v>
      </c>
      <c r="B100">
        <f>[4]p67!B100</f>
        <v>0</v>
      </c>
    </row>
    <row r="101" spans="1:2" x14ac:dyDescent="0.2">
      <c r="A101" t="s">
        <v>270</v>
      </c>
      <c r="B101">
        <f>[4]p67!B101</f>
        <v>0</v>
      </c>
    </row>
    <row r="102" spans="1:2" x14ac:dyDescent="0.2">
      <c r="A102" t="s">
        <v>271</v>
      </c>
      <c r="B102">
        <f>[4]p67!B102</f>
        <v>0</v>
      </c>
    </row>
    <row r="103" spans="1:2" x14ac:dyDescent="0.2">
      <c r="A103" t="s">
        <v>272</v>
      </c>
      <c r="B103">
        <f>[4]p67!B103</f>
        <v>318386800</v>
      </c>
    </row>
    <row r="104" spans="1:2" x14ac:dyDescent="0.2">
      <c r="A104" t="s">
        <v>273</v>
      </c>
      <c r="B104">
        <f>[4]p67!B104</f>
        <v>5666625</v>
      </c>
    </row>
    <row r="105" spans="1:2" x14ac:dyDescent="0.2">
      <c r="A105" t="s">
        <v>274</v>
      </c>
      <c r="B105">
        <f>[4]p67!B105</f>
        <v>6934095.0000000009</v>
      </c>
    </row>
    <row r="106" spans="1:2" x14ac:dyDescent="0.2">
      <c r="A106" t="s">
        <v>275</v>
      </c>
      <c r="B106">
        <f>[4]p67!B106</f>
        <v>1457728</v>
      </c>
    </row>
    <row r="107" spans="1:2" x14ac:dyDescent="0.2">
      <c r="A107" t="s">
        <v>276</v>
      </c>
      <c r="B107">
        <f>[4]p67!B107</f>
        <v>2330832</v>
      </c>
    </row>
    <row r="108" spans="1:2" x14ac:dyDescent="0.2">
      <c r="A108" t="s">
        <v>277</v>
      </c>
      <c r="B108">
        <f>[4]p67!B108</f>
        <v>7398712.5</v>
      </c>
    </row>
    <row r="109" spans="1:2" x14ac:dyDescent="0.2">
      <c r="A109" t="s">
        <v>278</v>
      </c>
      <c r="B109">
        <f>[4]p67!B109</f>
        <v>1597.1762446861044</v>
      </c>
    </row>
    <row r="110" spans="1:2" x14ac:dyDescent="0.2">
      <c r="A110" t="s">
        <v>279</v>
      </c>
      <c r="B110">
        <f>[4]p67!B110</f>
        <v>243.76803495515776</v>
      </c>
    </row>
    <row r="111" spans="1:2" x14ac:dyDescent="0.2">
      <c r="A111" t="s">
        <v>280</v>
      </c>
      <c r="B111">
        <f>[4]p67!B111</f>
        <v>108.81860128630601</v>
      </c>
    </row>
    <row r="112" spans="1:2" x14ac:dyDescent="0.2">
      <c r="A112" t="s">
        <v>281</v>
      </c>
      <c r="B112">
        <f>[4]p67!B112</f>
        <v>11.798401747757888</v>
      </c>
    </row>
    <row r="113" spans="1:2" x14ac:dyDescent="0.2">
      <c r="A113" t="s">
        <v>282</v>
      </c>
      <c r="B113">
        <f>[4]p67!B113</f>
        <v>13.976568224267035</v>
      </c>
    </row>
    <row r="114" spans="1:2" x14ac:dyDescent="0.2">
      <c r="A114" t="s">
        <v>283</v>
      </c>
      <c r="B114">
        <f>[4]p67!B114</f>
        <v>18.151387304242903</v>
      </c>
    </row>
    <row r="115" spans="1:2" x14ac:dyDescent="0.2">
      <c r="A115" t="s">
        <v>284</v>
      </c>
      <c r="B115">
        <f>[4]p67!B115</f>
        <v>11999988</v>
      </c>
    </row>
    <row r="116" spans="1:2" x14ac:dyDescent="0.2">
      <c r="A116" t="s">
        <v>285</v>
      </c>
      <c r="B116">
        <f>[4]p67!B116</f>
        <v>0</v>
      </c>
    </row>
    <row r="117" spans="1:2" x14ac:dyDescent="0.2">
      <c r="A117" t="s">
        <v>286</v>
      </c>
      <c r="B117">
        <f>[4]p67!B117</f>
        <v>399999.2</v>
      </c>
    </row>
    <row r="118" spans="1:2" x14ac:dyDescent="0.2">
      <c r="A118" t="s">
        <v>287</v>
      </c>
      <c r="B118">
        <f>[4]p67!B118</f>
        <v>99999.900000000009</v>
      </c>
    </row>
    <row r="119" spans="1:2" x14ac:dyDescent="0.2">
      <c r="A119" t="s">
        <v>288</v>
      </c>
      <c r="B119">
        <f>[4]p67!B119</f>
        <v>199999.80000000002</v>
      </c>
    </row>
    <row r="120" spans="1:2" x14ac:dyDescent="0.2">
      <c r="A120" t="s">
        <v>289</v>
      </c>
      <c r="B120">
        <f>[4]p67!B120</f>
        <v>1200000</v>
      </c>
    </row>
    <row r="121" spans="1:2" x14ac:dyDescent="0.2">
      <c r="A121" t="s">
        <v>290</v>
      </c>
      <c r="B121">
        <f>[4]p67!B121</f>
        <v>28654812</v>
      </c>
    </row>
    <row r="122" spans="1:2" x14ac:dyDescent="0.2">
      <c r="A122" t="s">
        <v>291</v>
      </c>
      <c r="B122">
        <f>[4]p67!B122</f>
        <v>390997.12499999994</v>
      </c>
    </row>
    <row r="123" spans="1:2" x14ac:dyDescent="0.2">
      <c r="A123" t="s">
        <v>292</v>
      </c>
      <c r="B123">
        <f>[4]p67!B123</f>
        <v>0</v>
      </c>
    </row>
    <row r="124" spans="1:2" x14ac:dyDescent="0.2">
      <c r="A124" t="s">
        <v>293</v>
      </c>
      <c r="B124">
        <f>[4]p67!B124</f>
        <v>167638.72</v>
      </c>
    </row>
    <row r="125" spans="1:2" x14ac:dyDescent="0.2">
      <c r="A125" t="s">
        <v>294</v>
      </c>
      <c r="B125">
        <f>[4]p67!B125</f>
        <v>268045.68000000005</v>
      </c>
    </row>
    <row r="126" spans="1:2" x14ac:dyDescent="0.2">
      <c r="A126" t="s">
        <v>295</v>
      </c>
      <c r="B126">
        <f>[4]p67!B126</f>
        <v>425425.96875</v>
      </c>
    </row>
    <row r="127" spans="1:2" x14ac:dyDescent="0.2">
      <c r="A127" t="s">
        <v>296</v>
      </c>
      <c r="B127">
        <f>[4]p67!B127</f>
        <v>76776</v>
      </c>
    </row>
    <row r="128" spans="1:2" x14ac:dyDescent="0.2">
      <c r="A128" t="s">
        <v>297</v>
      </c>
      <c r="B128">
        <f>[4]p67!B128</f>
        <v>5090</v>
      </c>
    </row>
    <row r="129" spans="1:2" x14ac:dyDescent="0.2">
      <c r="A129" t="s">
        <v>298</v>
      </c>
      <c r="B129">
        <f>[4]p67!B129</f>
        <v>5949</v>
      </c>
    </row>
    <row r="130" spans="1:2" x14ac:dyDescent="0.2">
      <c r="A130" t="s">
        <v>299</v>
      </c>
      <c r="B130">
        <f>[4]p67!B130</f>
        <v>50486</v>
      </c>
    </row>
    <row r="131" spans="1:2" x14ac:dyDescent="0.2">
      <c r="A131" t="s">
        <v>300</v>
      </c>
      <c r="B131">
        <f>[4]p67!B131</f>
        <v>39071</v>
      </c>
    </row>
    <row r="132" spans="1:2" x14ac:dyDescent="0.2">
      <c r="A132" t="s">
        <v>301</v>
      </c>
      <c r="B132">
        <f>[4]p67!B132</f>
        <v>203999</v>
      </c>
    </row>
    <row r="133" spans="1:2" x14ac:dyDescent="0.2">
      <c r="A133" t="s">
        <v>302</v>
      </c>
      <c r="B133">
        <f>[4]p67!B133</f>
        <v>76776</v>
      </c>
    </row>
    <row r="134" spans="1:2" x14ac:dyDescent="0.2">
      <c r="A134" t="s">
        <v>303</v>
      </c>
      <c r="B134">
        <f>[4]p67!B134</f>
        <v>5090</v>
      </c>
    </row>
    <row r="135" spans="1:2" x14ac:dyDescent="0.2">
      <c r="A135" t="s">
        <v>304</v>
      </c>
      <c r="B135">
        <f>[4]p67!B135</f>
        <v>5949</v>
      </c>
    </row>
    <row r="136" spans="1:2" x14ac:dyDescent="0.2">
      <c r="A136" t="s">
        <v>305</v>
      </c>
      <c r="B136">
        <f>[4]p67!B136</f>
        <v>50486</v>
      </c>
    </row>
    <row r="137" spans="1:2" x14ac:dyDescent="0.2">
      <c r="A137" t="s">
        <v>306</v>
      </c>
      <c r="B137">
        <f>[4]p67!B137</f>
        <v>39071</v>
      </c>
    </row>
    <row r="138" spans="1:2" x14ac:dyDescent="0.2">
      <c r="A138" t="s">
        <v>307</v>
      </c>
      <c r="B138">
        <f>[4]p67!B138</f>
        <v>203999</v>
      </c>
    </row>
    <row r="139" spans="1:2" x14ac:dyDescent="0.2">
      <c r="A139" t="s">
        <v>308</v>
      </c>
      <c r="B139">
        <f>[4]p67!B139</f>
        <v>0</v>
      </c>
    </row>
    <row r="140" spans="1:2" x14ac:dyDescent="0.2">
      <c r="A140" t="s">
        <v>309</v>
      </c>
      <c r="B140">
        <f>[4]p67!B140</f>
        <v>0</v>
      </c>
    </row>
    <row r="141" spans="1:2" x14ac:dyDescent="0.2">
      <c r="A141" t="s">
        <v>310</v>
      </c>
      <c r="B141">
        <f>[4]p67!B141</f>
        <v>0</v>
      </c>
    </row>
    <row r="142" spans="1:2" x14ac:dyDescent="0.2">
      <c r="A142" t="s">
        <v>311</v>
      </c>
      <c r="B142">
        <f>[4]p67!B142</f>
        <v>0</v>
      </c>
    </row>
    <row r="143" spans="1:2" x14ac:dyDescent="0.2">
      <c r="A143" t="s">
        <v>312</v>
      </c>
      <c r="B143">
        <f>[4]p67!B143</f>
        <v>0</v>
      </c>
    </row>
    <row r="144" spans="1:2" x14ac:dyDescent="0.2">
      <c r="A144" t="s">
        <v>313</v>
      </c>
      <c r="B144">
        <f>[4]p67!B144</f>
        <v>0</v>
      </c>
    </row>
    <row r="145" spans="1:2" x14ac:dyDescent="0.2">
      <c r="A145" t="s">
        <v>314</v>
      </c>
      <c r="B145">
        <f>[4]p67!B145</f>
        <v>491366400.00000006</v>
      </c>
    </row>
    <row r="146" spans="1:2" x14ac:dyDescent="0.2">
      <c r="A146" t="s">
        <v>315</v>
      </c>
      <c r="B146">
        <f>[4]p67!B146</f>
        <v>2799500</v>
      </c>
    </row>
    <row r="147" spans="1:2" x14ac:dyDescent="0.2">
      <c r="A147" t="s">
        <v>316</v>
      </c>
      <c r="B147">
        <f>[4]p67!B147</f>
        <v>3271950</v>
      </c>
    </row>
    <row r="148" spans="1:2" x14ac:dyDescent="0.2">
      <c r="A148" t="s">
        <v>317</v>
      </c>
      <c r="B148">
        <f>[4]p67!B148</f>
        <v>2271870</v>
      </c>
    </row>
    <row r="149" spans="1:2" x14ac:dyDescent="0.2">
      <c r="A149" t="s">
        <v>318</v>
      </c>
      <c r="B149">
        <f>[4]p67!B149</f>
        <v>2305188.9999999995</v>
      </c>
    </row>
    <row r="150" spans="1:2" x14ac:dyDescent="0.2">
      <c r="A150" t="s">
        <v>319</v>
      </c>
      <c r="B150">
        <f>[4]p67!B150</f>
        <v>11117945.5</v>
      </c>
    </row>
    <row r="151" spans="1:2" x14ac:dyDescent="0.2">
      <c r="A151" t="s">
        <v>320</v>
      </c>
      <c r="B151">
        <f>[4]p67!B151</f>
        <v>2396.799384740495</v>
      </c>
    </row>
    <row r="152" spans="1:2" x14ac:dyDescent="0.2">
      <c r="A152" t="s">
        <v>321</v>
      </c>
      <c r="B152">
        <f>[4]p67!B152</f>
        <v>334.59991210578505</v>
      </c>
    </row>
    <row r="153" spans="1:2" x14ac:dyDescent="0.2">
      <c r="A153" t="s">
        <v>322</v>
      </c>
      <c r="B153">
        <f>[4]p67!B153</f>
        <v>163.29841961968208</v>
      </c>
    </row>
    <row r="154" spans="1:2" x14ac:dyDescent="0.2">
      <c r="A154" t="s">
        <v>323</v>
      </c>
      <c r="B154">
        <f>[4]p67!B154</f>
        <v>16.924995605289251</v>
      </c>
    </row>
    <row r="155" spans="1:2" x14ac:dyDescent="0.2">
      <c r="A155" t="s">
        <v>324</v>
      </c>
      <c r="B155">
        <f>[4]p67!B155</f>
        <v>20.04961017857342</v>
      </c>
    </row>
    <row r="156" spans="1:2" x14ac:dyDescent="0.2">
      <c r="A156" t="s">
        <v>325</v>
      </c>
      <c r="B156">
        <f>[4]p67!B156</f>
        <v>25.73845477736808</v>
      </c>
    </row>
    <row r="157" spans="1:2" x14ac:dyDescent="0.2">
      <c r="A157" t="s">
        <v>326</v>
      </c>
      <c r="B157">
        <f>[4]p67!B157</f>
        <v>14999985</v>
      </c>
    </row>
    <row r="158" spans="1:2" x14ac:dyDescent="0.2">
      <c r="A158" t="s">
        <v>327</v>
      </c>
      <c r="B158">
        <f>[4]p67!B158</f>
        <v>0</v>
      </c>
    </row>
    <row r="159" spans="1:2" x14ac:dyDescent="0.2">
      <c r="A159" t="s">
        <v>328</v>
      </c>
      <c r="B159">
        <f>[4]p67!B159</f>
        <v>0</v>
      </c>
    </row>
    <row r="160" spans="1:2" x14ac:dyDescent="0.2">
      <c r="A160" t="s">
        <v>329</v>
      </c>
      <c r="B160">
        <f>[4]p67!B160</f>
        <v>179999.95</v>
      </c>
    </row>
    <row r="161" spans="1:2" x14ac:dyDescent="0.2">
      <c r="A161" t="s">
        <v>330</v>
      </c>
      <c r="B161">
        <f>[4]p67!B161</f>
        <v>0</v>
      </c>
    </row>
    <row r="162" spans="1:2" x14ac:dyDescent="0.2">
      <c r="A162" t="s">
        <v>331</v>
      </c>
      <c r="B162">
        <f>[4]p67!B162</f>
        <v>1500000</v>
      </c>
    </row>
    <row r="163" spans="1:2" x14ac:dyDescent="0.2">
      <c r="A163" t="s">
        <v>332</v>
      </c>
      <c r="B163">
        <f>[4]p67!B163</f>
        <v>44222976</v>
      </c>
    </row>
    <row r="164" spans="1:2" x14ac:dyDescent="0.2">
      <c r="A164" t="s">
        <v>333</v>
      </c>
      <c r="B164">
        <f>[4]p67!B164</f>
        <v>0</v>
      </c>
    </row>
    <row r="165" spans="1:2" x14ac:dyDescent="0.2">
      <c r="A165" t="s">
        <v>334</v>
      </c>
      <c r="B165">
        <f>[4]p67!B165</f>
        <v>301019.40000000002</v>
      </c>
    </row>
    <row r="166" spans="1:2" x14ac:dyDescent="0.2">
      <c r="A166" t="s">
        <v>335</v>
      </c>
      <c r="B166">
        <f>[4]p67!B166</f>
        <v>261265.05</v>
      </c>
    </row>
    <row r="167" spans="1:2" x14ac:dyDescent="0.2">
      <c r="A167" t="s">
        <v>336</v>
      </c>
      <c r="B167">
        <f>[4]p67!B167</f>
        <v>265096.73499999999</v>
      </c>
    </row>
    <row r="168" spans="1:2" x14ac:dyDescent="0.2">
      <c r="A168" t="s">
        <v>337</v>
      </c>
      <c r="B168">
        <f>[4]p67!B168</f>
        <v>0</v>
      </c>
    </row>
    <row r="169" spans="1:2" x14ac:dyDescent="0.2">
      <c r="A169" t="s">
        <v>338</v>
      </c>
      <c r="B169">
        <f>[4]p67!B169</f>
        <v>3</v>
      </c>
    </row>
    <row r="170" spans="1:2" x14ac:dyDescent="0.2">
      <c r="A170" t="s">
        <v>339</v>
      </c>
      <c r="B170">
        <f>[4]p67!B170</f>
        <v>6</v>
      </c>
    </row>
    <row r="171" spans="1:2" x14ac:dyDescent="0.2">
      <c r="A171" t="s">
        <v>340</v>
      </c>
      <c r="B171">
        <f>[4]p67!B171</f>
        <v>396363</v>
      </c>
    </row>
    <row r="172" spans="1:2" x14ac:dyDescent="0.2">
      <c r="A172" t="s">
        <v>341</v>
      </c>
      <c r="B172">
        <f>[4]p67!B172</f>
        <v>10731775</v>
      </c>
    </row>
    <row r="173" spans="1:2" x14ac:dyDescent="0.2">
      <c r="A173" t="s">
        <v>342</v>
      </c>
      <c r="B173">
        <f>[4]p67!B173</f>
        <v>29568225.000000004</v>
      </c>
    </row>
    <row r="174" spans="1:2" x14ac:dyDescent="0.2">
      <c r="A174" t="s">
        <v>343</v>
      </c>
      <c r="B174">
        <f>[4]p67!B174</f>
        <v>475686</v>
      </c>
    </row>
    <row r="175" spans="1:2" x14ac:dyDescent="0.2">
      <c r="A175" t="s">
        <v>344</v>
      </c>
      <c r="B175">
        <f>[4]p67!B175</f>
        <v>10731775</v>
      </c>
    </row>
    <row r="176" spans="1:2" x14ac:dyDescent="0.2">
      <c r="A176" t="s">
        <v>345</v>
      </c>
      <c r="B176">
        <f>[4]p67!B176</f>
        <v>35433381.25</v>
      </c>
    </row>
    <row r="177" spans="1:2" x14ac:dyDescent="0.2">
      <c r="A177" t="s">
        <v>346</v>
      </c>
      <c r="B177">
        <f>[4]p67!B177</f>
        <v>469740</v>
      </c>
    </row>
    <row r="178" spans="1:2" x14ac:dyDescent="0.2">
      <c r="A178" t="s">
        <v>347</v>
      </c>
      <c r="B178">
        <f>[4]p67!B178</f>
        <v>10537011.6</v>
      </c>
    </row>
    <row r="179" spans="1:2" x14ac:dyDescent="0.2">
      <c r="A179" t="s">
        <v>348</v>
      </c>
      <c r="B179">
        <f>[4]p67!B179</f>
        <v>35153454.399999999</v>
      </c>
    </row>
    <row r="180" spans="1:2" x14ac:dyDescent="0.2">
      <c r="A180" t="s">
        <v>349</v>
      </c>
      <c r="B180">
        <f>[4]p67!B180</f>
        <v>433609</v>
      </c>
    </row>
    <row r="181" spans="1:2" x14ac:dyDescent="0.2">
      <c r="A181" t="s">
        <v>350</v>
      </c>
      <c r="B181">
        <f>[4]p67!B181</f>
        <v>2172508</v>
      </c>
    </row>
    <row r="182" spans="1:2" x14ac:dyDescent="0.2">
      <c r="A182" t="s">
        <v>351</v>
      </c>
      <c r="B182">
        <f>[4]p67!B182</f>
        <v>8327492</v>
      </c>
    </row>
    <row r="183" spans="1:2" x14ac:dyDescent="0.2">
      <c r="A183" t="s">
        <v>352</v>
      </c>
      <c r="B183">
        <f>[4]p67!B183</f>
        <v>479429</v>
      </c>
    </row>
    <row r="184" spans="1:2" x14ac:dyDescent="0.2">
      <c r="A184" t="s">
        <v>353</v>
      </c>
      <c r="B184">
        <f>[4]p67!B184</f>
        <v>2172508</v>
      </c>
    </row>
    <row r="185" spans="1:2" x14ac:dyDescent="0.2">
      <c r="A185" t="s">
        <v>354</v>
      </c>
      <c r="B185">
        <f>[4]p67!B185</f>
        <v>9205714</v>
      </c>
    </row>
    <row r="186" spans="1:2" x14ac:dyDescent="0.2">
      <c r="A186" t="s">
        <v>355</v>
      </c>
      <c r="B186">
        <f>[4]p67!B186</f>
        <v>473436</v>
      </c>
    </row>
    <row r="187" spans="1:2" x14ac:dyDescent="0.2">
      <c r="A187" t="s">
        <v>356</v>
      </c>
      <c r="B187">
        <f>[4]p67!B187</f>
        <v>2160522</v>
      </c>
    </row>
    <row r="188" spans="1:2" x14ac:dyDescent="0.2">
      <c r="A188" t="s">
        <v>357</v>
      </c>
      <c r="B188">
        <f>[4]p67!B188</f>
        <v>9016802</v>
      </c>
    </row>
    <row r="189" spans="1:2" x14ac:dyDescent="0.2">
      <c r="A189" t="s">
        <v>358</v>
      </c>
      <c r="B189">
        <f>[4]p67!B189</f>
        <v>0</v>
      </c>
    </row>
    <row r="190" spans="1:2" x14ac:dyDescent="0.2">
      <c r="A190" t="s">
        <v>359</v>
      </c>
      <c r="B190">
        <f>[4]p67!B190</f>
        <v>0</v>
      </c>
    </row>
    <row r="191" spans="1:2" x14ac:dyDescent="0.2">
      <c r="A191" t="s">
        <v>360</v>
      </c>
      <c r="B191">
        <f>[4]p67!B191</f>
        <v>0</v>
      </c>
    </row>
    <row r="192" spans="1:2" x14ac:dyDescent="0.2">
      <c r="A192" t="s">
        <v>361</v>
      </c>
      <c r="B192">
        <f>[4]p67!B192</f>
        <v>70686</v>
      </c>
    </row>
    <row r="193" spans="1:2" x14ac:dyDescent="0.2">
      <c r="A193" t="s">
        <v>362</v>
      </c>
      <c r="B193">
        <f>[4]p67!B193</f>
        <v>7186959.4000000004</v>
      </c>
    </row>
    <row r="194" spans="1:2" x14ac:dyDescent="0.2">
      <c r="A194" t="s">
        <v>363</v>
      </c>
      <c r="B194">
        <f>[4]p67!B194</f>
        <v>101.67447516544178</v>
      </c>
    </row>
    <row r="195" spans="1:2" x14ac:dyDescent="0.2">
      <c r="A195" t="s">
        <v>364</v>
      </c>
      <c r="B195">
        <f>[4]p67!B195</f>
        <v>0</v>
      </c>
    </row>
    <row r="196" spans="1:2" x14ac:dyDescent="0.2">
      <c r="A196" t="s">
        <v>365</v>
      </c>
      <c r="B196">
        <f>[4]p67!B196</f>
        <v>0</v>
      </c>
    </row>
    <row r="197" spans="1:2" x14ac:dyDescent="0.2">
      <c r="A197" t="s">
        <v>366</v>
      </c>
      <c r="B197">
        <f>[4]p67!B197</f>
        <v>0</v>
      </c>
    </row>
    <row r="198" spans="1:2" x14ac:dyDescent="0.2">
      <c r="A198" t="s">
        <v>367</v>
      </c>
      <c r="B198">
        <f>[4]p67!B198</f>
        <v>0</v>
      </c>
    </row>
    <row r="199" spans="1:2" x14ac:dyDescent="0.2">
      <c r="A199" t="s">
        <v>368</v>
      </c>
      <c r="B199">
        <f>[4]p67!B199</f>
        <v>0</v>
      </c>
    </row>
    <row r="200" spans="1:2" x14ac:dyDescent="0.2">
      <c r="A200" t="s">
        <v>369</v>
      </c>
      <c r="B200">
        <f>[4]p67!B200</f>
        <v>0</v>
      </c>
    </row>
    <row r="201" spans="1:2" x14ac:dyDescent="0.2">
      <c r="A201" t="s">
        <v>370</v>
      </c>
      <c r="B201">
        <f>[4]p67!B201</f>
        <v>94604</v>
      </c>
    </row>
    <row r="202" spans="1:2" x14ac:dyDescent="0.2">
      <c r="A202" t="s">
        <v>371</v>
      </c>
      <c r="B202">
        <f>[4]p67!B202</f>
        <v>2290870</v>
      </c>
    </row>
    <row r="203" spans="1:2" x14ac:dyDescent="0.2">
      <c r="A203" t="s">
        <v>372</v>
      </c>
      <c r="B203">
        <f>[4]p67!B203</f>
        <v>24.215364533485236</v>
      </c>
    </row>
    <row r="204" spans="1:2" x14ac:dyDescent="0.2">
      <c r="A204" t="s">
        <v>373</v>
      </c>
      <c r="B204">
        <f>[4]p67!B204</f>
        <v>0</v>
      </c>
    </row>
    <row r="205" spans="1:2" x14ac:dyDescent="0.2">
      <c r="A205" t="s">
        <v>374</v>
      </c>
      <c r="B205">
        <f>[4]p67!B205</f>
        <v>0</v>
      </c>
    </row>
    <row r="206" spans="1:2" x14ac:dyDescent="0.2">
      <c r="A206" t="s">
        <v>375</v>
      </c>
      <c r="B206">
        <f>[4]p67!B206</f>
        <v>0</v>
      </c>
    </row>
    <row r="207" spans="1:2" x14ac:dyDescent="0.2">
      <c r="A207" t="s">
        <v>376</v>
      </c>
      <c r="B207">
        <f>[4]p67!B207</f>
        <v>134730</v>
      </c>
    </row>
    <row r="208" spans="1:2" x14ac:dyDescent="0.2">
      <c r="A208" t="s">
        <v>377</v>
      </c>
      <c r="B208">
        <f>[4]p67!B208</f>
        <v>251495</v>
      </c>
    </row>
    <row r="209" spans="1:2" x14ac:dyDescent="0.2">
      <c r="A209" t="s">
        <v>378</v>
      </c>
      <c r="B209">
        <f>[4]p67!B209</f>
        <v>0</v>
      </c>
    </row>
    <row r="210" spans="1:2" x14ac:dyDescent="0.2">
      <c r="A210" t="s">
        <v>379</v>
      </c>
      <c r="B210">
        <f>[4]p67!B210</f>
        <v>0</v>
      </c>
    </row>
    <row r="211" spans="1:2" x14ac:dyDescent="0.2">
      <c r="A211" t="s">
        <v>380</v>
      </c>
      <c r="B211">
        <f>[4]p67!B211</f>
        <v>745698.29999999993</v>
      </c>
    </row>
    <row r="212" spans="1:2" x14ac:dyDescent="0.2">
      <c r="A212" t="s">
        <v>381</v>
      </c>
      <c r="B212">
        <f>[4]p67!B212</f>
        <v>853288</v>
      </c>
    </row>
    <row r="213" spans="1:2" x14ac:dyDescent="0.2">
      <c r="A213" t="s">
        <v>382</v>
      </c>
      <c r="B213">
        <f>[4]p67!B213</f>
        <v>41471071.058554351</v>
      </c>
    </row>
    <row r="214" spans="1:2" x14ac:dyDescent="0.2">
      <c r="A214" t="s">
        <v>137</v>
      </c>
      <c r="B214">
        <f>[4]p67!B214</f>
        <v>241780</v>
      </c>
    </row>
    <row r="215" spans="1:2" x14ac:dyDescent="0.2">
      <c r="A215" t="s">
        <v>383</v>
      </c>
      <c r="B215">
        <f>[4]p67!B215</f>
        <v>0</v>
      </c>
    </row>
    <row r="216" spans="1:2" x14ac:dyDescent="0.2">
      <c r="A216" t="s">
        <v>384</v>
      </c>
      <c r="B216">
        <f>[4]p67!B216</f>
        <v>41712851.058554351</v>
      </c>
    </row>
    <row r="217" spans="1:2" x14ac:dyDescent="0.2">
      <c r="A217" t="s">
        <v>385</v>
      </c>
      <c r="B217">
        <f>[4]p67!B217</f>
        <v>16182308</v>
      </c>
    </row>
    <row r="218" spans="1:2" x14ac:dyDescent="0.2">
      <c r="A218" t="s">
        <v>386</v>
      </c>
      <c r="B218">
        <f>[4]p67!B218</f>
        <v>1131923.2999999998</v>
      </c>
    </row>
    <row r="219" spans="1:2" x14ac:dyDescent="0.2">
      <c r="A219" t="s">
        <v>387</v>
      </c>
      <c r="B219">
        <f>[4]p67!B219</f>
        <v>3751728</v>
      </c>
    </row>
    <row r="220" spans="1:2" x14ac:dyDescent="0.2">
      <c r="A220" t="s">
        <v>388</v>
      </c>
      <c r="B220">
        <f>[4]p67!B220</f>
        <v>265290</v>
      </c>
    </row>
    <row r="221" spans="1:2" x14ac:dyDescent="0.2">
      <c r="A221" t="s">
        <v>145</v>
      </c>
      <c r="B221">
        <f>[4]p67!B221</f>
        <v>7300000</v>
      </c>
    </row>
    <row r="222" spans="1:2" x14ac:dyDescent="0.2">
      <c r="A222" t="s">
        <v>146</v>
      </c>
      <c r="B222">
        <f>[4]p67!B222</f>
        <v>477663</v>
      </c>
    </row>
    <row r="223" spans="1:2" x14ac:dyDescent="0.2">
      <c r="A223" t="s">
        <v>389</v>
      </c>
      <c r="B223">
        <f>[4]p67!B223</f>
        <v>214994</v>
      </c>
    </row>
    <row r="224" spans="1:2" x14ac:dyDescent="0.2">
      <c r="A224" t="s">
        <v>390</v>
      </c>
      <c r="B224">
        <f>[4]p67!B224</f>
        <v>0</v>
      </c>
    </row>
    <row r="225" spans="1:2" x14ac:dyDescent="0.2">
      <c r="A225" t="s">
        <v>391</v>
      </c>
      <c r="B225">
        <f>[4]p67!B225</f>
        <v>0</v>
      </c>
    </row>
    <row r="226" spans="1:2" x14ac:dyDescent="0.2">
      <c r="A226" t="s">
        <v>392</v>
      </c>
      <c r="B226">
        <f>[4]p67!B226</f>
        <v>3700000</v>
      </c>
    </row>
    <row r="227" spans="1:2" x14ac:dyDescent="0.2">
      <c r="A227" t="s">
        <v>152</v>
      </c>
      <c r="B227">
        <f>[4]p67!B227</f>
        <v>160000</v>
      </c>
    </row>
    <row r="228" spans="1:2" x14ac:dyDescent="0.2">
      <c r="A228" t="s">
        <v>393</v>
      </c>
      <c r="B228">
        <f>[4]p67!B228</f>
        <v>104430.20844450709</v>
      </c>
    </row>
    <row r="229" spans="1:2" x14ac:dyDescent="0.2">
      <c r="A229" t="s">
        <v>394</v>
      </c>
      <c r="B229">
        <f>[4]p67!B229</f>
        <v>239988</v>
      </c>
    </row>
    <row r="230" spans="1:2" x14ac:dyDescent="0.2">
      <c r="A230" t="s">
        <v>395</v>
      </c>
      <c r="B230">
        <f>[4]p67!B230</f>
        <v>2657153.7005883232</v>
      </c>
    </row>
    <row r="231" spans="1:2" x14ac:dyDescent="0.2">
      <c r="A231" t="s">
        <v>396</v>
      </c>
      <c r="B231">
        <f>[4]p67!B231</f>
        <v>36185478.209032834</v>
      </c>
    </row>
    <row r="232" spans="1:2" x14ac:dyDescent="0.2">
      <c r="A232" t="s">
        <v>397</v>
      </c>
      <c r="B232">
        <f>[4]p67!B232</f>
        <v>5527372.8495215178</v>
      </c>
    </row>
    <row r="233" spans="1:2" x14ac:dyDescent="0.2">
      <c r="A233" t="s">
        <v>398</v>
      </c>
      <c r="B233">
        <f>[4]p67!B233</f>
        <v>1879307</v>
      </c>
    </row>
    <row r="234" spans="1:2" x14ac:dyDescent="0.2">
      <c r="A234" t="s">
        <v>243</v>
      </c>
      <c r="B234">
        <f>[4]p67!B234</f>
        <v>3648065.8495215178</v>
      </c>
    </row>
    <row r="235" spans="1:2" x14ac:dyDescent="0.2">
      <c r="A235" t="s">
        <v>399</v>
      </c>
      <c r="B235">
        <f>[4]p67!B235</f>
        <v>6250000</v>
      </c>
    </row>
    <row r="236" spans="1:2" x14ac:dyDescent="0.2">
      <c r="A236" t="s">
        <v>400</v>
      </c>
      <c r="B236">
        <f>[4]p67!B236</f>
        <v>11666666.666666668</v>
      </c>
    </row>
    <row r="237" spans="1:2" x14ac:dyDescent="0.2">
      <c r="A237" t="s">
        <v>401</v>
      </c>
      <c r="B237">
        <f>[4]p67!B237</f>
        <v>10000000</v>
      </c>
    </row>
    <row r="238" spans="1:2" x14ac:dyDescent="0.2">
      <c r="A238" t="s">
        <v>402</v>
      </c>
      <c r="B238">
        <f>[4]p67!B238</f>
        <v>400</v>
      </c>
    </row>
    <row r="239" spans="1:2" x14ac:dyDescent="0.2">
      <c r="A239" t="s">
        <v>403</v>
      </c>
      <c r="B239">
        <f>[4]p67!B239</f>
        <v>300</v>
      </c>
    </row>
    <row r="240" spans="1:2" x14ac:dyDescent="0.2">
      <c r="A240" t="s">
        <v>404</v>
      </c>
      <c r="B240">
        <f>[4]p67!B240</f>
        <v>1000</v>
      </c>
    </row>
    <row r="241" spans="1:2" x14ac:dyDescent="0.2">
      <c r="A241" t="s">
        <v>405</v>
      </c>
      <c r="B241">
        <f>[4]p67!B241</f>
        <v>1.4</v>
      </c>
    </row>
    <row r="242" spans="1:2" x14ac:dyDescent="0.2">
      <c r="A242" t="s">
        <v>406</v>
      </c>
      <c r="B242">
        <f>[4]p67!B242</f>
        <v>2.2799999999999998</v>
      </c>
    </row>
    <row r="243" spans="1:2" x14ac:dyDescent="0.2">
      <c r="A243" t="s">
        <v>407</v>
      </c>
      <c r="B243">
        <f>[4]p67!B243</f>
        <v>53097546</v>
      </c>
    </row>
    <row r="244" spans="1:2" x14ac:dyDescent="0.2">
      <c r="A244" t="s">
        <v>408</v>
      </c>
      <c r="B244">
        <f>[4]p67!B244</f>
        <v>33281289</v>
      </c>
    </row>
    <row r="245" spans="1:2" x14ac:dyDescent="0.2">
      <c r="A245" t="s">
        <v>409</v>
      </c>
      <c r="B245">
        <f>[4]p67!B245</f>
        <v>60000</v>
      </c>
    </row>
    <row r="246" spans="1:2" x14ac:dyDescent="0.2">
      <c r="A246" t="s">
        <v>410</v>
      </c>
      <c r="B246">
        <f>[4]p67!B246</f>
        <v>1.426315789473684</v>
      </c>
    </row>
    <row r="247" spans="1:2" x14ac:dyDescent="0.2">
      <c r="A247" t="s">
        <v>411</v>
      </c>
      <c r="B247">
        <f>[4]p67!B247</f>
        <v>7.7</v>
      </c>
    </row>
    <row r="248" spans="1:2" x14ac:dyDescent="0.2">
      <c r="A248" t="s">
        <v>412</v>
      </c>
      <c r="B248">
        <f>[4]p67!B248</f>
        <v>7.7</v>
      </c>
    </row>
    <row r="249" spans="1:2" x14ac:dyDescent="0.2">
      <c r="A249" t="s">
        <v>413</v>
      </c>
      <c r="B249">
        <f>[4]p67!B249</f>
        <v>0</v>
      </c>
    </row>
    <row r="250" spans="1:2" x14ac:dyDescent="0.2">
      <c r="A250" t="s">
        <v>414</v>
      </c>
      <c r="B250">
        <f>[4]p67!B250</f>
        <v>0</v>
      </c>
    </row>
    <row r="251" spans="1:2" x14ac:dyDescent="0.2">
      <c r="A251" t="s">
        <v>415</v>
      </c>
      <c r="B251">
        <f>[4]p67!B251</f>
        <v>0</v>
      </c>
    </row>
    <row r="252" spans="1:2" x14ac:dyDescent="0.2">
      <c r="A252" t="s">
        <v>416</v>
      </c>
      <c r="B252">
        <f>[4]p67!B252</f>
        <v>0</v>
      </c>
    </row>
    <row r="253" spans="1:2" x14ac:dyDescent="0.2">
      <c r="A253" t="s">
        <v>417</v>
      </c>
      <c r="B253">
        <f>[4]p67!B253</f>
        <v>0</v>
      </c>
    </row>
    <row r="254" spans="1:2" x14ac:dyDescent="0.2">
      <c r="A254" t="s">
        <v>418</v>
      </c>
      <c r="B254">
        <f>[4]p67!B254</f>
        <v>0</v>
      </c>
    </row>
    <row r="255" spans="1:2" x14ac:dyDescent="0.2">
      <c r="A255" t="s">
        <v>419</v>
      </c>
      <c r="B255">
        <f>[4]p67!B255</f>
        <v>0</v>
      </c>
    </row>
    <row r="256" spans="1:2" x14ac:dyDescent="0.2">
      <c r="A256" t="s">
        <v>420</v>
      </c>
      <c r="B256">
        <f>[4]p67!B256</f>
        <v>0</v>
      </c>
    </row>
    <row r="257" spans="1:2" x14ac:dyDescent="0.2">
      <c r="A257" t="s">
        <v>421</v>
      </c>
      <c r="B257">
        <f>[4]p67!B257</f>
        <v>0</v>
      </c>
    </row>
    <row r="258" spans="1:2" x14ac:dyDescent="0.2">
      <c r="A258" t="s">
        <v>422</v>
      </c>
      <c r="B258">
        <f>[4]p67!B258</f>
        <v>0</v>
      </c>
    </row>
    <row r="259" spans="1:2" x14ac:dyDescent="0.2">
      <c r="A259" t="s">
        <v>423</v>
      </c>
      <c r="B259">
        <f>[4]p67!B259</f>
        <v>5</v>
      </c>
    </row>
    <row r="260" spans="1:2" x14ac:dyDescent="0.2">
      <c r="A260" t="s">
        <v>1065</v>
      </c>
      <c r="B260">
        <f>[4]p67!B260</f>
        <v>11.338785220966853</v>
      </c>
    </row>
    <row r="261" spans="1:2" x14ac:dyDescent="0.2">
      <c r="A261" t="s">
        <v>1066</v>
      </c>
      <c r="B261">
        <f>[4]p67!B261</f>
        <v>19.045450705058339</v>
      </c>
    </row>
    <row r="262" spans="1:2" x14ac:dyDescent="0.2">
      <c r="A262" t="s">
        <v>227</v>
      </c>
      <c r="B262">
        <f>[4]p67!B262</f>
        <v>91</v>
      </c>
    </row>
    <row r="263" spans="1:2" x14ac:dyDescent="0.2">
      <c r="A263" t="s">
        <v>228</v>
      </c>
      <c r="B263">
        <f>[4]p67!B263</f>
        <v>92</v>
      </c>
    </row>
    <row r="264" spans="1:2" x14ac:dyDescent="0.2">
      <c r="A264" t="s">
        <v>346</v>
      </c>
      <c r="B264">
        <f>[4]p67!B264</f>
        <v>469740</v>
      </c>
    </row>
    <row r="265" spans="1:2" x14ac:dyDescent="0.2">
      <c r="A265" t="s">
        <v>355</v>
      </c>
      <c r="B265">
        <f>[4]p67!B265</f>
        <v>473436</v>
      </c>
    </row>
    <row r="266" spans="1:2" x14ac:dyDescent="0.2">
      <c r="A266" t="s">
        <v>338</v>
      </c>
      <c r="B266">
        <f>[4]p67!B266</f>
        <v>3</v>
      </c>
    </row>
    <row r="267" spans="1:2" x14ac:dyDescent="0.2">
      <c r="A267" t="s">
        <v>339</v>
      </c>
      <c r="B267">
        <f>[4]p67!B267</f>
        <v>6</v>
      </c>
    </row>
    <row r="268" spans="1:2" x14ac:dyDescent="0.2">
      <c r="A268" t="s">
        <v>1067</v>
      </c>
      <c r="B268">
        <f>[4]p67!B268</f>
        <v>1127376</v>
      </c>
    </row>
    <row r="269" spans="1:2" x14ac:dyDescent="0.2">
      <c r="A269" t="s">
        <v>1068</v>
      </c>
      <c r="B269">
        <f>[4]p67!B269</f>
        <v>1420308</v>
      </c>
    </row>
    <row r="270" spans="1:2" x14ac:dyDescent="0.2">
      <c r="A270" t="s">
        <v>1069</v>
      </c>
      <c r="B270">
        <f>[4]p67!B270</f>
        <v>3197447.5240728566</v>
      </c>
    </row>
    <row r="271" spans="1:2" x14ac:dyDescent="0.2">
      <c r="A271" t="s">
        <v>1070</v>
      </c>
      <c r="B271">
        <f>[4]p67!B271</f>
        <v>0.60637034739599671</v>
      </c>
    </row>
    <row r="272" spans="1:2" x14ac:dyDescent="0.2">
      <c r="A272" t="s">
        <v>1071</v>
      </c>
      <c r="B272">
        <f>[4]p67!B272</f>
        <v>0.8542762582337895</v>
      </c>
    </row>
    <row r="273" spans="1:2" x14ac:dyDescent="0.2">
      <c r="A273" t="s">
        <v>1072</v>
      </c>
      <c r="B273">
        <f>[4]p67!B273</f>
        <v>0.75941004238426435</v>
      </c>
    </row>
    <row r="274" spans="1:2" x14ac:dyDescent="0.2">
      <c r="A274" t="s">
        <v>1073</v>
      </c>
      <c r="B274">
        <f>[4]p67!B274</f>
        <v>0.68564603328237661</v>
      </c>
    </row>
    <row r="275" spans="1:2" x14ac:dyDescent="0.2">
      <c r="A275" t="s">
        <v>1087</v>
      </c>
      <c r="B275">
        <f>[4]p67!B275</f>
        <v>0.7842425664304199</v>
      </c>
    </row>
    <row r="276" spans="1:2" x14ac:dyDescent="0.2">
      <c r="A276" t="s">
        <v>1088</v>
      </c>
      <c r="B276">
        <f>[4]p67!B276</f>
        <v>0.76689690111316133</v>
      </c>
    </row>
    <row r="277" spans="1:2" x14ac:dyDescent="0.2">
      <c r="A277" t="s">
        <v>1091</v>
      </c>
      <c r="B277">
        <f>[4]p67!B277</f>
        <v>4233672.8495215178</v>
      </c>
    </row>
    <row r="278" spans="1:2" x14ac:dyDescent="0.2">
      <c r="A278" t="s">
        <v>1092</v>
      </c>
      <c r="B278">
        <f>[4]p67!B278</f>
        <v>0.74640952180034337</v>
      </c>
    </row>
    <row r="279" spans="1:2" x14ac:dyDescent="0.2">
      <c r="A279" t="s">
        <v>1093</v>
      </c>
      <c r="B279">
        <f>[4]p67!B279</f>
        <v>0.42739661716392996</v>
      </c>
    </row>
    <row r="280" spans="1:2" x14ac:dyDescent="0.2">
      <c r="A280" t="s">
        <v>1094</v>
      </c>
      <c r="B280">
        <f>[4]p67!B280</f>
        <v>0.57260338283607004</v>
      </c>
    </row>
    <row r="281" spans="1:2" x14ac:dyDescent="0.2">
      <c r="A281" t="s">
        <v>1099</v>
      </c>
      <c r="B281">
        <f>[4]p67!B281</f>
        <v>6.0191999999999996E-2</v>
      </c>
    </row>
    <row r="282" spans="1:2" x14ac:dyDescent="0.2">
      <c r="A282" t="s">
        <v>1100</v>
      </c>
      <c r="B282">
        <f>[4]p67!B282</f>
        <v>0.11119614282700516</v>
      </c>
    </row>
    <row r="283" spans="1:2" x14ac:dyDescent="0.2">
      <c r="A283" t="s">
        <v>1095</v>
      </c>
      <c r="B283">
        <f>[4]p67!B283</f>
        <v>19816257</v>
      </c>
    </row>
    <row r="284" spans="1:2" x14ac:dyDescent="0.2">
      <c r="A284" t="s">
        <v>1096</v>
      </c>
      <c r="B284">
        <f>[4]p67!B284</f>
        <v>26548773.054506451</v>
      </c>
    </row>
    <row r="285" spans="1:2" x14ac:dyDescent="0.2">
      <c r="A285" t="s">
        <v>1097</v>
      </c>
      <c r="B285">
        <f>[4]p67!B285</f>
        <v>1036225.3254486613</v>
      </c>
    </row>
    <row r="286" spans="1:2" x14ac:dyDescent="0.2">
      <c r="A286" t="s">
        <v>1101</v>
      </c>
      <c r="B286">
        <f>[4]p67!B286</f>
        <v>2000000</v>
      </c>
    </row>
    <row r="287" spans="1:2" x14ac:dyDescent="0.2">
      <c r="A287" t="s">
        <v>1102</v>
      </c>
      <c r="B287">
        <f>[4]p67!B287</f>
        <v>0</v>
      </c>
    </row>
    <row r="288" spans="1:2" x14ac:dyDescent="0.2">
      <c r="A288" t="s">
        <v>1103</v>
      </c>
      <c r="B288">
        <f>[4]p67!B288</f>
        <v>0</v>
      </c>
    </row>
    <row r="289" spans="1:2" x14ac:dyDescent="0.2">
      <c r="A289" t="s">
        <v>1069</v>
      </c>
      <c r="B289">
        <f>[4]p67!B289</f>
        <v>3197447.5240728566</v>
      </c>
    </row>
    <row r="290" spans="1:2" x14ac:dyDescent="0.2">
      <c r="A290" t="s">
        <v>508</v>
      </c>
      <c r="B290">
        <f>[4]p67!B290</f>
        <v>8.9397144721397231E-2</v>
      </c>
    </row>
    <row r="291" spans="1:2" x14ac:dyDescent="0.2">
      <c r="A291" t="s">
        <v>1104</v>
      </c>
      <c r="B291">
        <f>[4]p67!B291</f>
        <v>0.36524707043601073</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1222</v>
      </c>
    </row>
    <row r="2" spans="1:11" x14ac:dyDescent="0.2">
      <c r="A2">
        <v>68</v>
      </c>
      <c r="B2" t="s">
        <v>176</v>
      </c>
      <c r="C2" t="s">
        <v>177</v>
      </c>
      <c r="D2" t="s">
        <v>178</v>
      </c>
      <c r="E2" t="s">
        <v>8</v>
      </c>
      <c r="F2" t="s">
        <v>179</v>
      </c>
      <c r="G2" t="s">
        <v>10</v>
      </c>
      <c r="H2" t="s">
        <v>180</v>
      </c>
    </row>
    <row r="3" spans="1:11" x14ac:dyDescent="0.2">
      <c r="A3" t="s">
        <v>181</v>
      </c>
      <c r="B3">
        <f>[4]p68!B3</f>
        <v>363677</v>
      </c>
      <c r="C3">
        <f>[4]p68!C3</f>
        <v>150730</v>
      </c>
      <c r="D3">
        <f>[4]p68!D3</f>
        <v>112623</v>
      </c>
      <c r="E3">
        <f>[4]p68!E3</f>
        <v>240233</v>
      </c>
      <c r="F3">
        <f>[4]p68!F3</f>
        <v>265398</v>
      </c>
      <c r="G3">
        <f>[4]p68!G3</f>
        <v>758000</v>
      </c>
      <c r="H3">
        <f>[4]p68!H3</f>
        <v>1890661</v>
      </c>
      <c r="I3">
        <f>[4]p68!I3</f>
        <v>0</v>
      </c>
      <c r="J3">
        <f>[4]p68!J3</f>
        <v>0</v>
      </c>
      <c r="K3">
        <f>[4]p68!K3</f>
        <v>0</v>
      </c>
    </row>
    <row r="4" spans="1:11" x14ac:dyDescent="0.2">
      <c r="A4" t="s">
        <v>182</v>
      </c>
      <c r="B4">
        <f>[4]p68!B4</f>
        <v>363677</v>
      </c>
      <c r="C4">
        <f>[4]p68!C4</f>
        <v>150730</v>
      </c>
      <c r="D4">
        <f>[4]p68!D4</f>
        <v>112623</v>
      </c>
      <c r="E4">
        <f>[4]p68!E4</f>
        <v>240233</v>
      </c>
      <c r="F4">
        <f>[4]p68!F4</f>
        <v>265398</v>
      </c>
      <c r="G4">
        <f>[4]p68!G4</f>
        <v>758000</v>
      </c>
      <c r="H4">
        <f>[4]p68!H4</f>
        <v>1890661</v>
      </c>
      <c r="I4">
        <f>[4]p68!I4</f>
        <v>0</v>
      </c>
      <c r="J4">
        <f>[4]p68!J4</f>
        <v>0</v>
      </c>
      <c r="K4">
        <f>[4]p68!K4</f>
        <v>0</v>
      </c>
    </row>
    <row r="5" spans="1:11" x14ac:dyDescent="0.2">
      <c r="A5" t="s">
        <v>183</v>
      </c>
      <c r="B5">
        <f>[4]p68!B5</f>
        <v>0</v>
      </c>
      <c r="C5">
        <f>[4]p68!C5</f>
        <v>0</v>
      </c>
      <c r="D5">
        <f>[4]p68!D5</f>
        <v>112623</v>
      </c>
      <c r="E5">
        <f>[4]p68!E5</f>
        <v>0</v>
      </c>
      <c r="F5">
        <f>[4]p68!F5</f>
        <v>0</v>
      </c>
      <c r="G5">
        <f>[4]p68!G5</f>
        <v>0</v>
      </c>
      <c r="H5">
        <f>[4]p68!H5</f>
        <v>0</v>
      </c>
      <c r="I5">
        <f>[4]p68!I5</f>
        <v>0</v>
      </c>
      <c r="J5">
        <f>[4]p68!J5</f>
        <v>0</v>
      </c>
      <c r="K5">
        <f>[4]p68!K5</f>
        <v>0</v>
      </c>
    </row>
    <row r="6" spans="1:11" x14ac:dyDescent="0.2">
      <c r="A6" t="s">
        <v>184</v>
      </c>
      <c r="B6">
        <f>[4]p68!B6</f>
        <v>363677</v>
      </c>
      <c r="C6">
        <f>[4]p68!C6</f>
        <v>150730</v>
      </c>
      <c r="D6">
        <f>[4]p68!D6</f>
        <v>0</v>
      </c>
      <c r="E6">
        <f>[4]p68!E6</f>
        <v>240233</v>
      </c>
      <c r="F6">
        <f>[4]p68!F6</f>
        <v>265398</v>
      </c>
      <c r="G6">
        <f>[4]p68!G6</f>
        <v>758000</v>
      </c>
      <c r="H6">
        <f>[4]p68!H6</f>
        <v>0</v>
      </c>
      <c r="I6">
        <f>[4]p68!I6</f>
        <v>0</v>
      </c>
      <c r="J6">
        <f>[4]p68!J6</f>
        <v>0</v>
      </c>
      <c r="K6">
        <f>[4]p68!K6</f>
        <v>0</v>
      </c>
    </row>
    <row r="7" spans="1:11" x14ac:dyDescent="0.2">
      <c r="A7" t="s">
        <v>185</v>
      </c>
      <c r="B7">
        <f>[4]p68!B7</f>
        <v>0</v>
      </c>
      <c r="C7">
        <f>[4]p68!C7</f>
        <v>0</v>
      </c>
      <c r="D7">
        <f>[4]p68!D7</f>
        <v>1778038</v>
      </c>
      <c r="E7">
        <f>[4]p68!E7</f>
        <v>0</v>
      </c>
      <c r="F7">
        <f>[4]p68!F7</f>
        <v>0</v>
      </c>
      <c r="G7">
        <f>[4]p68!G7</f>
        <v>0</v>
      </c>
      <c r="H7">
        <f>[4]p68!H7</f>
        <v>0</v>
      </c>
      <c r="I7">
        <f>[4]p68!I7</f>
        <v>0</v>
      </c>
      <c r="J7">
        <f>[4]p68!J7</f>
        <v>0</v>
      </c>
      <c r="K7">
        <f>[4]p68!K7</f>
        <v>0</v>
      </c>
    </row>
    <row r="8" spans="1:11" x14ac:dyDescent="0.2">
      <c r="A8" t="s">
        <v>186</v>
      </c>
      <c r="B8">
        <f>[4]p68!B8</f>
        <v>331737</v>
      </c>
      <c r="C8">
        <f>[4]p68!C8</f>
        <v>57586</v>
      </c>
      <c r="D8">
        <f>[4]p68!D8</f>
        <v>73428</v>
      </c>
      <c r="E8">
        <f>[4]p68!E8</f>
        <v>263417</v>
      </c>
      <c r="F8">
        <f>[4]p68!F8</f>
        <v>333951</v>
      </c>
      <c r="G8">
        <f>[4]p68!G8</f>
        <v>783551</v>
      </c>
      <c r="H8">
        <f>[4]p68!H8</f>
        <v>1843670</v>
      </c>
      <c r="I8">
        <f>[4]p68!I8</f>
        <v>0</v>
      </c>
      <c r="J8">
        <f>[4]p68!J8</f>
        <v>0</v>
      </c>
      <c r="K8">
        <f>[4]p68!K8</f>
        <v>0</v>
      </c>
    </row>
    <row r="9" spans="1:11" x14ac:dyDescent="0.2">
      <c r="A9" t="s">
        <v>187</v>
      </c>
      <c r="B9">
        <f>[4]p68!B9</f>
        <v>331737</v>
      </c>
      <c r="C9">
        <f>[4]p68!C9</f>
        <v>57153</v>
      </c>
      <c r="D9">
        <f>[4]p68!D9</f>
        <v>73428</v>
      </c>
      <c r="E9">
        <f>[4]p68!E9</f>
        <v>263417</v>
      </c>
      <c r="F9">
        <f>[4]p68!F9</f>
        <v>333951</v>
      </c>
      <c r="G9">
        <f>[4]p68!G9</f>
        <v>783551</v>
      </c>
      <c r="H9">
        <f>[4]p68!H9</f>
        <v>1843237</v>
      </c>
      <c r="I9">
        <f>[4]p68!I9</f>
        <v>0</v>
      </c>
      <c r="J9">
        <f>[4]p68!J9</f>
        <v>0</v>
      </c>
      <c r="K9">
        <f>[4]p68!K9</f>
        <v>0</v>
      </c>
    </row>
    <row r="10" spans="1:11" x14ac:dyDescent="0.2">
      <c r="A10" t="s">
        <v>188</v>
      </c>
      <c r="B10">
        <f>[4]p68!B10</f>
        <v>0</v>
      </c>
      <c r="C10">
        <f>[4]p68!C10</f>
        <v>0</v>
      </c>
      <c r="D10">
        <f>[4]p68!D10</f>
        <v>0</v>
      </c>
      <c r="E10">
        <f>[4]p68!E10</f>
        <v>0</v>
      </c>
      <c r="F10">
        <f>[4]p68!F10</f>
        <v>159255</v>
      </c>
      <c r="G10">
        <f>[4]p68!G10</f>
        <v>472776</v>
      </c>
      <c r="H10">
        <f>[4]p68!H10</f>
        <v>0</v>
      </c>
      <c r="I10">
        <f>[4]p68!I10</f>
        <v>0</v>
      </c>
      <c r="J10">
        <f>[4]p68!J10</f>
        <v>0</v>
      </c>
      <c r="K10">
        <f>[4]p68!K10</f>
        <v>0</v>
      </c>
    </row>
    <row r="11" spans="1:11" x14ac:dyDescent="0.2">
      <c r="A11" t="s">
        <v>189</v>
      </c>
      <c r="B11">
        <f>[4]p68!B11</f>
        <v>331737</v>
      </c>
      <c r="C11">
        <f>[4]p68!C11</f>
        <v>57153</v>
      </c>
      <c r="D11">
        <f>[4]p68!D11</f>
        <v>73428</v>
      </c>
      <c r="E11">
        <f>[4]p68!E11</f>
        <v>263417</v>
      </c>
      <c r="F11">
        <f>[4]p68!F11</f>
        <v>174696</v>
      </c>
      <c r="G11">
        <f>[4]p68!G11</f>
        <v>310775</v>
      </c>
      <c r="H11">
        <f>[4]p68!H11</f>
        <v>0</v>
      </c>
      <c r="I11">
        <f>[4]p68!I11</f>
        <v>0</v>
      </c>
      <c r="J11">
        <f>[4]p68!J11</f>
        <v>0</v>
      </c>
      <c r="K11">
        <f>[4]p68!K11</f>
        <v>0</v>
      </c>
    </row>
    <row r="12" spans="1:11" x14ac:dyDescent="0.2">
      <c r="A12" t="s">
        <v>190</v>
      </c>
      <c r="B12">
        <f>[4]p68!B12</f>
        <v>0</v>
      </c>
      <c r="C12">
        <f>[4]p68!C12</f>
        <v>0</v>
      </c>
      <c r="D12">
        <f>[4]p68!D12</f>
        <v>0</v>
      </c>
      <c r="E12">
        <f>[4]p68!E12</f>
        <v>0</v>
      </c>
      <c r="F12">
        <f>[4]p68!F12</f>
        <v>616813</v>
      </c>
      <c r="G12">
        <f>[4]p68!G12</f>
        <v>594393</v>
      </c>
      <c r="H12">
        <f>[4]p68!H12</f>
        <v>0</v>
      </c>
      <c r="I12">
        <f>[4]p68!I12</f>
        <v>0</v>
      </c>
      <c r="J12">
        <f>[4]p68!J12</f>
        <v>0</v>
      </c>
      <c r="K12">
        <f>[4]p68!K12</f>
        <v>0</v>
      </c>
    </row>
    <row r="13" spans="1:11" x14ac:dyDescent="0.2">
      <c r="A13" t="s">
        <v>191</v>
      </c>
      <c r="B13">
        <f>[4]p68!B13</f>
        <v>3800</v>
      </c>
      <c r="C13">
        <f>[4]p68!C13</f>
        <v>375</v>
      </c>
      <c r="D13">
        <f>[4]p68!D13</f>
        <v>315</v>
      </c>
      <c r="E13">
        <f>[4]p68!E13</f>
        <v>32</v>
      </c>
      <c r="F13">
        <f>[4]p68!F13</f>
        <v>48</v>
      </c>
      <c r="G13">
        <f>[4]p68!G13</f>
        <v>37.5</v>
      </c>
      <c r="H13">
        <f>[4]p68!H13</f>
        <v>0</v>
      </c>
      <c r="I13">
        <f>[4]p68!I13</f>
        <v>0</v>
      </c>
      <c r="J13">
        <f>[4]p68!J13</f>
        <v>0</v>
      </c>
      <c r="K13">
        <f>[4]p68!K13</f>
        <v>0</v>
      </c>
    </row>
    <row r="14" spans="1:11" x14ac:dyDescent="0.2">
      <c r="A14" t="s">
        <v>192</v>
      </c>
      <c r="B14">
        <f>[4]p68!B14</f>
        <v>4000</v>
      </c>
      <c r="C14">
        <f>[4]p68!C14</f>
        <v>395</v>
      </c>
      <c r="D14">
        <f>[4]p68!D14</f>
        <v>340</v>
      </c>
      <c r="E14">
        <f>[4]p68!E14</f>
        <v>33</v>
      </c>
      <c r="F14">
        <f>[4]p68!F14</f>
        <v>48.5</v>
      </c>
      <c r="G14">
        <f>[4]p68!G14</f>
        <v>43</v>
      </c>
      <c r="H14">
        <f>[4]p68!H14</f>
        <v>0</v>
      </c>
      <c r="I14">
        <f>[4]p68!I14</f>
        <v>0</v>
      </c>
      <c r="J14">
        <f>[4]p68!J14</f>
        <v>0</v>
      </c>
      <c r="K14">
        <f>[4]p68!K14</f>
        <v>0</v>
      </c>
    </row>
    <row r="15" spans="1:11" x14ac:dyDescent="0.2">
      <c r="A15" t="s">
        <v>193</v>
      </c>
      <c r="B15">
        <f>[4]p68!B15</f>
        <v>3700.0000000000005</v>
      </c>
      <c r="C15">
        <f>[4]p68!C15</f>
        <v>355</v>
      </c>
      <c r="D15">
        <f>[4]p68!D15</f>
        <v>310</v>
      </c>
      <c r="E15">
        <f>[4]p68!E15</f>
        <v>29</v>
      </c>
      <c r="F15">
        <f>[4]p68!F15</f>
        <v>45</v>
      </c>
      <c r="G15">
        <f>[4]p68!G15</f>
        <v>38</v>
      </c>
      <c r="H15">
        <f>[4]p68!H15</f>
        <v>0</v>
      </c>
      <c r="I15">
        <f>[4]p68!I15</f>
        <v>0</v>
      </c>
      <c r="J15">
        <f>[4]p68!J15</f>
        <v>0</v>
      </c>
      <c r="K15">
        <f>[4]p68!K15</f>
        <v>0</v>
      </c>
    </row>
    <row r="16" spans="1:11" x14ac:dyDescent="0.2">
      <c r="A16" t="s">
        <v>194</v>
      </c>
      <c r="B16">
        <f>[4]p68!B16</f>
        <v>3949.9999999999995</v>
      </c>
      <c r="C16">
        <f>[4]p68!C16</f>
        <v>365</v>
      </c>
      <c r="D16">
        <f>[4]p68!D16</f>
        <v>330</v>
      </c>
      <c r="E16">
        <f>[4]p68!E16</f>
        <v>31</v>
      </c>
      <c r="F16">
        <f>[4]p68!F16</f>
        <v>47.2</v>
      </c>
      <c r="G16">
        <f>[4]p68!G16</f>
        <v>39.5</v>
      </c>
      <c r="H16">
        <f>[4]p68!H16</f>
        <v>0</v>
      </c>
      <c r="I16">
        <f>[4]p68!I16</f>
        <v>0</v>
      </c>
      <c r="J16">
        <f>[4]p68!J16</f>
        <v>0</v>
      </c>
      <c r="K16">
        <f>[4]p68!K16</f>
        <v>0</v>
      </c>
    </row>
    <row r="17" spans="1:11" x14ac:dyDescent="0.2">
      <c r="A17" t="s">
        <v>195</v>
      </c>
      <c r="B17">
        <f>[4]p68!B17</f>
        <v>4000</v>
      </c>
      <c r="C17">
        <f>[4]p68!C17</f>
        <v>360</v>
      </c>
      <c r="D17">
        <f>[4]p68!D17</f>
        <v>340</v>
      </c>
      <c r="E17">
        <f>[4]p68!E17</f>
        <v>30</v>
      </c>
      <c r="F17">
        <f>[4]p68!F17</f>
        <v>47</v>
      </c>
      <c r="G17">
        <f>[4]p68!G17</f>
        <v>43</v>
      </c>
      <c r="H17">
        <f>[4]p68!H17</f>
        <v>0</v>
      </c>
      <c r="I17">
        <f>[4]p68!I17</f>
        <v>0</v>
      </c>
      <c r="J17">
        <f>[4]p68!J17</f>
        <v>0</v>
      </c>
      <c r="K17">
        <f>[4]p68!K17</f>
        <v>0</v>
      </c>
    </row>
    <row r="18" spans="1:11" x14ac:dyDescent="0.2">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
      <c r="A23" t="s">
        <v>201</v>
      </c>
      <c r="B23">
        <f>[4]p68!B23</f>
        <v>6500.0000000000009</v>
      </c>
      <c r="C23">
        <f>[4]p68!C23</f>
        <v>570</v>
      </c>
      <c r="D23">
        <f>[4]p68!D23</f>
        <v>570</v>
      </c>
      <c r="E23">
        <f>[4]p68!E23</f>
        <v>45</v>
      </c>
      <c r="F23">
        <f>[4]p68!F23</f>
        <v>60</v>
      </c>
      <c r="G23">
        <f>[4]p68!G23</f>
        <v>56</v>
      </c>
      <c r="H23">
        <f>[4]p68!H23</f>
        <v>0</v>
      </c>
      <c r="I23">
        <f>[4]p68!I23</f>
        <v>0</v>
      </c>
      <c r="J23">
        <f>[4]p68!J23</f>
        <v>0</v>
      </c>
      <c r="K23">
        <f>[4]p68!K23</f>
        <v>0</v>
      </c>
    </row>
    <row r="24" spans="1:11" x14ac:dyDescent="0.2">
      <c r="A24" t="s">
        <v>202</v>
      </c>
      <c r="B24">
        <f>[4]p68!B24</f>
        <v>6150</v>
      </c>
      <c r="C24">
        <f>[4]p68!C24</f>
        <v>535</v>
      </c>
      <c r="D24">
        <f>[4]p68!D24</f>
        <v>465</v>
      </c>
      <c r="E24">
        <f>[4]p68!E24</f>
        <v>43</v>
      </c>
      <c r="F24">
        <f>[4]p68!F24</f>
        <v>55.999999999999993</v>
      </c>
      <c r="G24">
        <f>[4]p68!G24</f>
        <v>56</v>
      </c>
      <c r="H24">
        <f>[4]p68!H24</f>
        <v>0</v>
      </c>
      <c r="I24">
        <f>[4]p68!I24</f>
        <v>0</v>
      </c>
      <c r="J24">
        <f>[4]p68!J24</f>
        <v>0</v>
      </c>
      <c r="K24">
        <f>[4]p68!K24</f>
        <v>0</v>
      </c>
    </row>
    <row r="25" spans="1:11" x14ac:dyDescent="0.2">
      <c r="A25" t="s">
        <v>203</v>
      </c>
      <c r="B25">
        <f>[4]p68!B25</f>
        <v>5900</v>
      </c>
      <c r="C25">
        <f>[4]p68!C25</f>
        <v>480.00000000000006</v>
      </c>
      <c r="D25">
        <f>[4]p68!D25</f>
        <v>460</v>
      </c>
      <c r="E25">
        <f>[4]p68!E25</f>
        <v>41</v>
      </c>
      <c r="F25">
        <f>[4]p68!F25</f>
        <v>54</v>
      </c>
      <c r="G25">
        <f>[4]p68!G25</f>
        <v>55</v>
      </c>
      <c r="H25">
        <f>[4]p68!H25</f>
        <v>0</v>
      </c>
      <c r="I25">
        <f>[4]p68!I25</f>
        <v>0</v>
      </c>
      <c r="J25">
        <f>[4]p68!J25</f>
        <v>0</v>
      </c>
      <c r="K25">
        <f>[4]p68!K25</f>
        <v>0</v>
      </c>
    </row>
    <row r="26" spans="1:11" x14ac:dyDescent="0.2">
      <c r="A26" t="s">
        <v>204</v>
      </c>
      <c r="B26">
        <f>[4]p68!B26</f>
        <v>6150</v>
      </c>
      <c r="C26">
        <f>[4]p68!C26</f>
        <v>495</v>
      </c>
      <c r="D26">
        <f>[4]p68!D26</f>
        <v>480</v>
      </c>
      <c r="E26">
        <f>[4]p68!E26</f>
        <v>43</v>
      </c>
      <c r="F26">
        <f>[4]p68!F26</f>
        <v>57</v>
      </c>
      <c r="G26">
        <f>[4]p68!G26</f>
        <v>56.2</v>
      </c>
      <c r="H26">
        <f>[4]p68!H26</f>
        <v>0</v>
      </c>
      <c r="I26">
        <f>[4]p68!I26</f>
        <v>0</v>
      </c>
      <c r="J26">
        <f>[4]p68!J26</f>
        <v>0</v>
      </c>
      <c r="K26">
        <f>[4]p68!K26</f>
        <v>0</v>
      </c>
    </row>
    <row r="27" spans="1:11" x14ac:dyDescent="0.2">
      <c r="A27" t="s">
        <v>205</v>
      </c>
      <c r="B27">
        <f>[4]p68!B27</f>
        <v>6099.9999999999991</v>
      </c>
      <c r="C27">
        <f>[4]p68!C27</f>
        <v>450.00000000000006</v>
      </c>
      <c r="D27">
        <f>[4]p68!D27</f>
        <v>450</v>
      </c>
      <c r="E27">
        <f>[4]p68!E27</f>
        <v>40</v>
      </c>
      <c r="F27">
        <f>[4]p68!F27</f>
        <v>55</v>
      </c>
      <c r="G27">
        <f>[4]p68!G27</f>
        <v>56</v>
      </c>
      <c r="H27">
        <f>[4]p68!H27</f>
        <v>0</v>
      </c>
      <c r="I27">
        <f>[4]p68!I27</f>
        <v>0</v>
      </c>
      <c r="J27">
        <f>[4]p68!J27</f>
        <v>0</v>
      </c>
      <c r="K27">
        <f>[4]p68!K27</f>
        <v>0</v>
      </c>
    </row>
    <row r="28" spans="1:11" x14ac:dyDescent="0.2">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2">
      <c r="A33" t="s">
        <v>211</v>
      </c>
      <c r="B33">
        <f>[4]p68!B33</f>
        <v>70899930</v>
      </c>
      <c r="C33">
        <f>[4]p68!C33</f>
        <v>2455018.6</v>
      </c>
      <c r="D33">
        <f>[4]p68!D33</f>
        <v>2870003.2</v>
      </c>
      <c r="E33">
        <f>[4]p68!E33</f>
        <v>718999.45000000007</v>
      </c>
      <c r="F33">
        <f>[4]p68!F33</f>
        <v>1219999.55</v>
      </c>
      <c r="G33">
        <f>[4]p68!G33</f>
        <v>5800000</v>
      </c>
      <c r="H33">
        <f>[4]p68!H33</f>
        <v>9914189</v>
      </c>
      <c r="I33">
        <f>[4]p68!I33</f>
        <v>0</v>
      </c>
      <c r="J33">
        <f>[4]p68!J33</f>
        <v>0</v>
      </c>
      <c r="K33">
        <f>[4]p68!K33</f>
        <v>0</v>
      </c>
    </row>
    <row r="34" spans="1:20" x14ac:dyDescent="0.2">
      <c r="A34" t="s">
        <v>212</v>
      </c>
      <c r="B34">
        <f>[4]p68!B34</f>
        <v>86949990</v>
      </c>
      <c r="C34">
        <f>[4]p68!C34</f>
        <v>2589987.9</v>
      </c>
      <c r="D34">
        <f>[4]p68!D34</f>
        <v>3120006.4000000004</v>
      </c>
      <c r="E34">
        <f>[4]p68!E34</f>
        <v>1160999.45</v>
      </c>
      <c r="F34">
        <f>[4]p68!F34</f>
        <v>1649999.8900000001</v>
      </c>
      <c r="G34">
        <f>[4]p68!G34</f>
        <v>7400000</v>
      </c>
      <c r="H34">
        <f>[4]p68!H34</f>
        <v>12980331</v>
      </c>
      <c r="I34">
        <f>[4]p68!I34</f>
        <v>0</v>
      </c>
      <c r="J34">
        <f>[4]p68!J34</f>
        <v>0</v>
      </c>
      <c r="K34">
        <f>[4]p68!K34</f>
        <v>0</v>
      </c>
    </row>
    <row r="35" spans="1:20" x14ac:dyDescent="0.2">
      <c r="A35" t="s">
        <v>213</v>
      </c>
      <c r="B35">
        <f>[4]p68!B35</f>
        <v>0</v>
      </c>
      <c r="C35">
        <f>[4]p68!C35</f>
        <v>0.09</v>
      </c>
      <c r="D35">
        <f>[4]p68!D35</f>
        <v>0.09</v>
      </c>
      <c r="E35">
        <f>[4]p68!E35</f>
        <v>0.09</v>
      </c>
      <c r="F35">
        <f>[4]p68!F35</f>
        <v>0.09</v>
      </c>
      <c r="G35">
        <f>[4]p68!G35</f>
        <v>0.09</v>
      </c>
      <c r="H35">
        <f>[4]p68!H35</f>
        <v>0</v>
      </c>
      <c r="I35">
        <f>[4]p68!I35</f>
        <v>0</v>
      </c>
      <c r="J35">
        <f>[4]p68!J35</f>
        <v>0</v>
      </c>
      <c r="K35">
        <f>[4]p68!K35</f>
        <v>0</v>
      </c>
    </row>
    <row r="36" spans="1:20" x14ac:dyDescent="0.2">
      <c r="A36" t="s">
        <v>214</v>
      </c>
      <c r="B36">
        <f>[4]p68!B36</f>
        <v>6.8999999999999992E-2</v>
      </c>
      <c r="C36">
        <f>[4]p68!C36</f>
        <v>0</v>
      </c>
      <c r="D36">
        <f>[4]p68!D36</f>
        <v>6.8999999999999992E-2</v>
      </c>
      <c r="E36">
        <f>[4]p68!E36</f>
        <v>6.8999999999999992E-2</v>
      </c>
      <c r="F36">
        <f>[4]p68!F36</f>
        <v>6.8999999999999992E-2</v>
      </c>
      <c r="G36">
        <f>[4]p68!G36</f>
        <v>0</v>
      </c>
      <c r="H36">
        <f>[4]p68!H36</f>
        <v>0</v>
      </c>
      <c r="I36">
        <f>[4]p68!I36</f>
        <v>0</v>
      </c>
      <c r="J36">
        <f>[4]p68!J36</f>
        <v>0</v>
      </c>
      <c r="K36">
        <f>[4]p68!K36</f>
        <v>0</v>
      </c>
    </row>
    <row r="37" spans="1:20" x14ac:dyDescent="0.2">
      <c r="A37" t="s">
        <v>215</v>
      </c>
      <c r="B37">
        <f>[4]p68!B37</f>
        <v>9.1999999999999998E-2</v>
      </c>
      <c r="C37">
        <f>[4]p68!C37</f>
        <v>9.1999999999999998E-2</v>
      </c>
      <c r="D37">
        <f>[4]p68!D37</f>
        <v>0</v>
      </c>
      <c r="E37">
        <f>[4]p68!E37</f>
        <v>9.1999999999999998E-2</v>
      </c>
      <c r="F37">
        <f>[4]p68!F37</f>
        <v>9.1999999999999998E-2</v>
      </c>
      <c r="G37">
        <f>[4]p68!G37</f>
        <v>9.1999999999999998E-2</v>
      </c>
      <c r="H37">
        <f>[4]p68!H37</f>
        <v>0</v>
      </c>
      <c r="I37">
        <f>[4]p68!I37</f>
        <v>0</v>
      </c>
      <c r="J37">
        <f>[4]p68!J37</f>
        <v>0</v>
      </c>
      <c r="K37">
        <f>[4]p68!K37</f>
        <v>0</v>
      </c>
    </row>
    <row r="38" spans="1:20" x14ac:dyDescent="0.2">
      <c r="A38" t="s">
        <v>216</v>
      </c>
      <c r="B38">
        <f>[4]p68!B38</f>
        <v>0.115</v>
      </c>
      <c r="C38">
        <f>[4]p68!C38</f>
        <v>0.115</v>
      </c>
      <c r="D38">
        <f>[4]p68!D38</f>
        <v>0.115</v>
      </c>
      <c r="E38">
        <f>[4]p68!E38</f>
        <v>0</v>
      </c>
      <c r="F38">
        <f>[4]p68!F38</f>
        <v>0</v>
      </c>
      <c r="G38">
        <f>[4]p68!G38</f>
        <v>0.115</v>
      </c>
      <c r="H38">
        <f>[4]p68!H38</f>
        <v>0</v>
      </c>
      <c r="I38">
        <f>[4]p68!I38</f>
        <v>0</v>
      </c>
      <c r="J38">
        <f>[4]p68!J38</f>
        <v>0</v>
      </c>
      <c r="K38">
        <f>[4]p68!K38</f>
        <v>0</v>
      </c>
    </row>
    <row r="39" spans="1:20" x14ac:dyDescent="0.2">
      <c r="A39" t="s">
        <v>217</v>
      </c>
      <c r="B39">
        <f>[4]p68!B39</f>
        <v>0.115</v>
      </c>
      <c r="C39">
        <f>[4]p68!C39</f>
        <v>0.115</v>
      </c>
      <c r="D39">
        <f>[4]p68!D39</f>
        <v>0.115</v>
      </c>
      <c r="E39">
        <f>[4]p68!E39</f>
        <v>0</v>
      </c>
      <c r="F39">
        <f>[4]p68!F39</f>
        <v>0</v>
      </c>
      <c r="G39">
        <f>[4]p68!G39</f>
        <v>0.115</v>
      </c>
      <c r="H39">
        <f>[4]p68!H39</f>
        <v>0</v>
      </c>
      <c r="I39">
        <f>[4]p68!I39</f>
        <v>0</v>
      </c>
      <c r="J39">
        <f>[4]p68!J39</f>
        <v>0</v>
      </c>
      <c r="K39">
        <f>[4]p68!K39</f>
        <v>0</v>
      </c>
    </row>
    <row r="40" spans="1:20" x14ac:dyDescent="0.2">
      <c r="A40" t="s">
        <v>218</v>
      </c>
      <c r="B40">
        <f>[4]p68!B40</f>
        <v>5.7500000000000002E-2</v>
      </c>
      <c r="C40">
        <f>[4]p68!C40</f>
        <v>0</v>
      </c>
      <c r="D40">
        <f>[4]p68!D40</f>
        <v>5.7500000000000002E-2</v>
      </c>
      <c r="E40">
        <f>[4]p68!E40</f>
        <v>5.7500000000000002E-2</v>
      </c>
      <c r="F40">
        <f>[4]p68!F40</f>
        <v>5.7500000000000002E-2</v>
      </c>
      <c r="G40">
        <f>[4]p68!G40</f>
        <v>0</v>
      </c>
      <c r="H40">
        <f>[4]p68!H40</f>
        <v>0</v>
      </c>
      <c r="I40">
        <f>[4]p68!I40</f>
        <v>0</v>
      </c>
      <c r="J40">
        <f>[4]p68!J40</f>
        <v>0</v>
      </c>
      <c r="K40">
        <f>[4]p68!K40</f>
        <v>0</v>
      </c>
    </row>
    <row r="41" spans="1:20" x14ac:dyDescent="0.2">
      <c r="A41" t="s">
        <v>219</v>
      </c>
      <c r="B41">
        <f>[4]p68!B41</f>
        <v>0.6</v>
      </c>
      <c r="C41">
        <f>[4]p68!C41</f>
        <v>1.2</v>
      </c>
      <c r="D41">
        <f>[4]p68!D41</f>
        <v>0.6</v>
      </c>
      <c r="E41">
        <f>[4]p68!E41</f>
        <v>1.5</v>
      </c>
      <c r="F41">
        <f>[4]p68!F41</f>
        <v>1.5</v>
      </c>
      <c r="G41">
        <f>[4]p68!G41</f>
        <v>1.2</v>
      </c>
      <c r="H41">
        <f>[4]p68!H41</f>
        <v>0</v>
      </c>
      <c r="I41">
        <f>[4]p68!I41</f>
        <v>0</v>
      </c>
      <c r="J41">
        <f>[4]p68!J41</f>
        <v>0</v>
      </c>
      <c r="K41">
        <f>[4]p68!K41</f>
        <v>0</v>
      </c>
    </row>
    <row r="42" spans="1:20" x14ac:dyDescent="0.2">
      <c r="A42" t="s">
        <v>220</v>
      </c>
      <c r="B42">
        <f>[4]p68!B42</f>
        <v>1.2</v>
      </c>
      <c r="C42">
        <f>[4]p68!C42</f>
        <v>0.6</v>
      </c>
      <c r="D42">
        <f>[4]p68!D42</f>
        <v>1.8</v>
      </c>
      <c r="E42">
        <f>[4]p68!E42</f>
        <v>1.2</v>
      </c>
      <c r="F42">
        <f>[4]p68!F42</f>
        <v>1.2</v>
      </c>
      <c r="G42">
        <f>[4]p68!G42</f>
        <v>0.6</v>
      </c>
      <c r="H42">
        <f>[4]p68!H42</f>
        <v>0</v>
      </c>
      <c r="I42">
        <f>[4]p68!I42</f>
        <v>0</v>
      </c>
      <c r="J42">
        <f>[4]p68!J42</f>
        <v>0</v>
      </c>
      <c r="K42">
        <f>[4]p68!K42</f>
        <v>0</v>
      </c>
    </row>
    <row r="43" spans="1:20" x14ac:dyDescent="0.2">
      <c r="A43" t="s">
        <v>221</v>
      </c>
      <c r="B43">
        <f>[4]p68!B43</f>
        <v>0.6</v>
      </c>
      <c r="C43">
        <f>[4]p68!C43</f>
        <v>1.8</v>
      </c>
      <c r="D43">
        <f>[4]p68!D43</f>
        <v>0.6</v>
      </c>
      <c r="E43">
        <f>[4]p68!E43</f>
        <v>1.2</v>
      </c>
      <c r="F43">
        <f>[4]p68!F43</f>
        <v>1.2</v>
      </c>
      <c r="G43">
        <f>[4]p68!G43</f>
        <v>1.2</v>
      </c>
      <c r="H43">
        <f>[4]p68!H43</f>
        <v>0</v>
      </c>
      <c r="I43">
        <f>[4]p68!I43</f>
        <v>0</v>
      </c>
      <c r="J43">
        <f>[4]p68!J43</f>
        <v>0</v>
      </c>
      <c r="K43">
        <f>[4]p68!K43</f>
        <v>0</v>
      </c>
    </row>
    <row r="44" spans="1:20" x14ac:dyDescent="0.2">
      <c r="A44" t="s">
        <v>222</v>
      </c>
      <c r="B44">
        <f>[4]p68!B44</f>
        <v>1.5</v>
      </c>
      <c r="C44">
        <f>[4]p68!C44</f>
        <v>1.2</v>
      </c>
      <c r="D44">
        <f>[4]p68!D44</f>
        <v>1.2</v>
      </c>
      <c r="E44">
        <f>[4]p68!E44</f>
        <v>0.6</v>
      </c>
      <c r="F44">
        <f>[4]p68!F44</f>
        <v>0.6</v>
      </c>
      <c r="G44">
        <f>[4]p68!G44</f>
        <v>0.9</v>
      </c>
      <c r="H44">
        <f>[4]p68!H44</f>
        <v>0</v>
      </c>
      <c r="I44">
        <f>[4]p68!I44</f>
        <v>0</v>
      </c>
      <c r="J44">
        <f>[4]p68!J44</f>
        <v>0</v>
      </c>
      <c r="K44">
        <f>[4]p68!K44</f>
        <v>0</v>
      </c>
    </row>
    <row r="45" spans="1:20" x14ac:dyDescent="0.2">
      <c r="A45" t="s">
        <v>223</v>
      </c>
      <c r="B45">
        <f>[4]p68!B45</f>
        <v>1.5</v>
      </c>
      <c r="C45">
        <f>[4]p68!C45</f>
        <v>1.2</v>
      </c>
      <c r="D45">
        <f>[4]p68!D45</f>
        <v>1.2</v>
      </c>
      <c r="E45">
        <f>[4]p68!E45</f>
        <v>0.6</v>
      </c>
      <c r="F45">
        <f>[4]p68!F45</f>
        <v>0.6</v>
      </c>
      <c r="G45">
        <f>[4]p68!G45</f>
        <v>0.9</v>
      </c>
      <c r="H45">
        <f>[4]p68!H45</f>
        <v>0</v>
      </c>
      <c r="I45">
        <f>[4]p68!I45</f>
        <v>0</v>
      </c>
      <c r="J45">
        <f>[4]p68!J45</f>
        <v>0</v>
      </c>
      <c r="K45">
        <f>[4]p68!K45</f>
        <v>0</v>
      </c>
    </row>
    <row r="46" spans="1:20" x14ac:dyDescent="0.2">
      <c r="A46" t="s">
        <v>224</v>
      </c>
      <c r="B46">
        <f>[4]p68!B46</f>
        <v>1.2</v>
      </c>
      <c r="C46">
        <f>[4]p68!C46</f>
        <v>0.6</v>
      </c>
      <c r="D46">
        <f>[4]p68!D46</f>
        <v>1.2</v>
      </c>
      <c r="E46">
        <f>[4]p68!E46</f>
        <v>0.9</v>
      </c>
      <c r="F46">
        <f>[4]p68!F46</f>
        <v>0.9</v>
      </c>
      <c r="G46">
        <f>[4]p68!G46</f>
        <v>0.6</v>
      </c>
      <c r="H46">
        <f>[4]p68!H46</f>
        <v>0</v>
      </c>
      <c r="I46">
        <f>[4]p68!I46</f>
        <v>0</v>
      </c>
      <c r="J46">
        <f>[4]p68!J46</f>
        <v>0</v>
      </c>
      <c r="K46">
        <f>[4]p68!K46</f>
        <v>0</v>
      </c>
      <c r="M46" s="32"/>
      <c r="N46" s="32"/>
      <c r="O46" s="32"/>
      <c r="P46" s="32"/>
      <c r="Q46" s="32"/>
      <c r="R46" s="32"/>
      <c r="S46" s="32"/>
      <c r="T46" s="32"/>
    </row>
    <row r="47" spans="1:20" x14ac:dyDescent="0.2">
      <c r="A47" t="s">
        <v>225</v>
      </c>
      <c r="B47">
        <f>[4]p68!B47</f>
        <v>91</v>
      </c>
      <c r="C47">
        <f>[4]p68!C47</f>
        <v>13</v>
      </c>
      <c r="D47">
        <f>[4]p68!D47</f>
        <v>6.2</v>
      </c>
      <c r="E47">
        <f>[4]p68!E47</f>
        <v>0.65</v>
      </c>
      <c r="F47">
        <f>[4]p68!F47</f>
        <v>0.77</v>
      </c>
      <c r="G47">
        <f>[4]p68!G47</f>
        <v>1</v>
      </c>
      <c r="H47">
        <f>[4]p68!H47</f>
        <v>0</v>
      </c>
      <c r="I47">
        <f>[4]p68!I47</f>
        <v>0</v>
      </c>
      <c r="J47">
        <f>[4]p68!J47</f>
        <v>0</v>
      </c>
      <c r="K47">
        <f>[4]p68!K47</f>
        <v>0</v>
      </c>
      <c r="M47" s="32"/>
      <c r="N47" s="32"/>
      <c r="O47" s="32"/>
      <c r="P47" s="32"/>
      <c r="Q47" s="32"/>
      <c r="R47" s="32"/>
      <c r="S47" s="32"/>
      <c r="T47" s="32"/>
    </row>
    <row r="48" spans="1:20" x14ac:dyDescent="0.2">
      <c r="A48" t="s">
        <v>226</v>
      </c>
      <c r="B48">
        <f>[4]p68!B48</f>
        <v>92</v>
      </c>
      <c r="C48">
        <f>[4]p68!C48</f>
        <v>13</v>
      </c>
      <c r="D48">
        <f>[4]p68!D48</f>
        <v>6.6</v>
      </c>
      <c r="E48">
        <f>[4]p68!E48</f>
        <v>0.66</v>
      </c>
      <c r="F48">
        <f>[4]p68!F48</f>
        <v>0.79</v>
      </c>
      <c r="G48">
        <f>[4]p68!G48</f>
        <v>1</v>
      </c>
      <c r="H48">
        <f>[4]p68!H48</f>
        <v>0</v>
      </c>
      <c r="I48">
        <f>[4]p68!I48</f>
        <v>0</v>
      </c>
      <c r="J48">
        <f>[4]p68!J48</f>
        <v>0</v>
      </c>
      <c r="K48">
        <f>[4]p68!K48</f>
        <v>0</v>
      </c>
      <c r="M48" s="32"/>
      <c r="N48" s="32"/>
      <c r="O48" s="32"/>
      <c r="P48" s="32"/>
      <c r="Q48" s="32"/>
      <c r="R48" s="32"/>
      <c r="S48" s="32"/>
      <c r="T48" s="32"/>
    </row>
    <row r="49" spans="1:20" x14ac:dyDescent="0.2">
      <c r="A49" t="s">
        <v>227</v>
      </c>
      <c r="B49">
        <f>[4]p68!B49</f>
        <v>90</v>
      </c>
      <c r="C49">
        <f>[4]p68!C49</f>
        <v>13.1</v>
      </c>
      <c r="D49">
        <f>[4]p68!D49</f>
        <v>6.4</v>
      </c>
      <c r="E49">
        <f>[4]p68!E49</f>
        <v>0.65</v>
      </c>
      <c r="F49">
        <f>[4]p68!F49</f>
        <v>0.77</v>
      </c>
      <c r="G49">
        <f>[4]p68!G49</f>
        <v>1</v>
      </c>
      <c r="H49">
        <f>[4]p68!H49</f>
        <v>0</v>
      </c>
      <c r="I49">
        <f>[4]p68!I49</f>
        <v>0</v>
      </c>
      <c r="J49">
        <f>[4]p68!J49</f>
        <v>0</v>
      </c>
      <c r="K49">
        <f>[4]p68!K49</f>
        <v>0</v>
      </c>
      <c r="M49" s="32"/>
      <c r="N49" s="32"/>
      <c r="O49" s="32"/>
      <c r="P49" s="32"/>
      <c r="Q49" s="32"/>
      <c r="R49" s="32"/>
      <c r="S49" s="32"/>
      <c r="T49" s="32"/>
    </row>
    <row r="50" spans="1:20" x14ac:dyDescent="0.2">
      <c r="A50" t="s">
        <v>228</v>
      </c>
      <c r="B50">
        <f>[4]p68!B50</f>
        <v>93</v>
      </c>
      <c r="C50">
        <f>[4]p68!C50</f>
        <v>13.3</v>
      </c>
      <c r="D50">
        <f>[4]p68!D50</f>
        <v>6.5</v>
      </c>
      <c r="E50">
        <f>[4]p68!E50</f>
        <v>0.66</v>
      </c>
      <c r="F50">
        <f>[4]p68!F50</f>
        <v>0.79</v>
      </c>
      <c r="G50">
        <f>[4]p68!G50</f>
        <v>1</v>
      </c>
      <c r="H50">
        <f>[4]p68!H50</f>
        <v>0</v>
      </c>
      <c r="I50">
        <f>[4]p68!I50</f>
        <v>0</v>
      </c>
      <c r="J50">
        <f>[4]p68!J50</f>
        <v>0</v>
      </c>
      <c r="K50">
        <f>[4]p68!K50</f>
        <v>0</v>
      </c>
      <c r="M50" s="32"/>
      <c r="N50" s="32"/>
      <c r="O50" s="32"/>
      <c r="P50" s="32"/>
      <c r="Q50" s="32"/>
      <c r="R50" s="32"/>
      <c r="S50" s="32"/>
      <c r="T50" s="32"/>
    </row>
    <row r="51" spans="1:20" ht="13.5" thickBot="1" x14ac:dyDescent="0.25">
      <c r="A51" s="325" t="s">
        <v>229</v>
      </c>
      <c r="B51" s="325">
        <f>[4]p68!B51</f>
        <v>11.186666666666678</v>
      </c>
      <c r="C51" s="325">
        <f>[4]p68!C51</f>
        <v>9.2427480916030582</v>
      </c>
      <c r="D51" s="325">
        <f>[4]p68!D51</f>
        <v>9.2812499999999964</v>
      </c>
      <c r="E51" s="325">
        <f>[4]p68!E51</f>
        <v>9.2553846153846209</v>
      </c>
      <c r="F51" s="325">
        <f>[4]p68!F51</f>
        <v>10.394805194805201</v>
      </c>
      <c r="G51" s="325">
        <f>[4]p68!G51</f>
        <v>7.6</v>
      </c>
      <c r="H51" s="325">
        <f>[4]p68!H51</f>
        <v>0</v>
      </c>
      <c r="I51" s="325">
        <f>[4]p68!I51</f>
        <v>0</v>
      </c>
      <c r="J51" s="325">
        <f>[4]p68!J51</f>
        <v>0</v>
      </c>
      <c r="K51" s="325">
        <f>[4]p68!K51</f>
        <v>0</v>
      </c>
      <c r="L51" s="325"/>
      <c r="M51" s="48"/>
      <c r="N51" s="32"/>
      <c r="O51" s="32"/>
      <c r="P51" s="32"/>
      <c r="Q51" s="32"/>
      <c r="R51" s="32"/>
      <c r="S51" s="32"/>
      <c r="T51" s="32"/>
    </row>
    <row r="52" spans="1:20" x14ac:dyDescent="0.2">
      <c r="A52" t="s">
        <v>115</v>
      </c>
      <c r="B52">
        <f>[4]p68!B52</f>
        <v>14954296.599531464</v>
      </c>
      <c r="C52">
        <f>[4]p68!C52</f>
        <v>11617106.131429806</v>
      </c>
      <c r="D52">
        <f>[4]p68!D52</f>
        <v>16400397.867407143</v>
      </c>
      <c r="E52">
        <f>[4]p68!E52</f>
        <v>5546232.6128539443</v>
      </c>
      <c r="F52">
        <f>[4]p68!F52</f>
        <v>537953.86991303787</v>
      </c>
      <c r="G52">
        <f>[4]p68!G52</f>
        <v>0</v>
      </c>
      <c r="H52">
        <f>[4]p68!H52</f>
        <v>0</v>
      </c>
      <c r="I52">
        <f>[4]p68!I52</f>
        <v>0</v>
      </c>
      <c r="J52">
        <f>[4]p68!J52</f>
        <v>0</v>
      </c>
      <c r="K52">
        <f>[4]p68!K52</f>
        <v>0</v>
      </c>
      <c r="M52" s="42"/>
      <c r="N52" s="32"/>
      <c r="O52" s="32"/>
      <c r="P52" s="32"/>
      <c r="Q52" s="32"/>
      <c r="R52" s="32"/>
      <c r="S52" s="32"/>
      <c r="T52" s="32"/>
    </row>
    <row r="53" spans="1:20" x14ac:dyDescent="0.2">
      <c r="A53" t="s">
        <v>116</v>
      </c>
      <c r="B53">
        <f>[4]p68!B53</f>
        <v>17073289</v>
      </c>
      <c r="C53">
        <f>[4]p68!C53</f>
        <v>14545968</v>
      </c>
      <c r="D53">
        <f>[4]p68!D53</f>
        <v>17976102</v>
      </c>
      <c r="E53">
        <f>[4]p68!E53</f>
        <v>16708507</v>
      </c>
      <c r="F53">
        <f>[4]p68!F53</f>
        <v>10440479</v>
      </c>
      <c r="G53">
        <f>[4]p68!G53</f>
        <v>0</v>
      </c>
      <c r="H53">
        <f>[4]p68!H53</f>
        <v>0</v>
      </c>
      <c r="I53">
        <f>[4]p68!I53</f>
        <v>0</v>
      </c>
      <c r="J53">
        <f>[4]p68!J53</f>
        <v>0</v>
      </c>
      <c r="K53">
        <f>[4]p68!K53</f>
        <v>0</v>
      </c>
      <c r="M53" s="32"/>
      <c r="N53" s="36"/>
      <c r="O53" s="36"/>
      <c r="P53" s="36"/>
      <c r="Q53" s="36"/>
      <c r="R53" s="36"/>
      <c r="S53" s="32"/>
      <c r="T53" s="32"/>
    </row>
    <row r="54" spans="1:20" x14ac:dyDescent="0.2">
      <c r="A54" t="s">
        <v>230</v>
      </c>
      <c r="B54">
        <f>[4]p68!B54</f>
        <v>649895</v>
      </c>
      <c r="C54">
        <f>[4]p68!C54</f>
        <v>721962</v>
      </c>
      <c r="D54">
        <f>[4]p68!D54</f>
        <v>920994</v>
      </c>
      <c r="E54">
        <f>[4]p68!E54</f>
        <v>1217043</v>
      </c>
      <c r="F54">
        <f>[4]p68!F54</f>
        <v>869044</v>
      </c>
      <c r="G54">
        <f>[4]p68!G54</f>
        <v>0</v>
      </c>
      <c r="H54">
        <f>[4]p68!H54</f>
        <v>0</v>
      </c>
      <c r="I54">
        <f>[4]p68!I54</f>
        <v>0</v>
      </c>
      <c r="J54">
        <f>[4]p68!J54</f>
        <v>0</v>
      </c>
      <c r="K54">
        <f>[4]p68!K54</f>
        <v>0</v>
      </c>
      <c r="M54" s="32"/>
      <c r="N54" s="43"/>
      <c r="O54" s="43"/>
      <c r="P54" s="43"/>
      <c r="Q54" s="43"/>
      <c r="R54" s="43"/>
      <c r="S54" s="43"/>
      <c r="T54" s="44"/>
    </row>
    <row r="55" spans="1:20" x14ac:dyDescent="0.2">
      <c r="A55" t="s">
        <v>231</v>
      </c>
      <c r="B55">
        <f>[4]p68!B55</f>
        <v>1460537</v>
      </c>
      <c r="C55">
        <f>[4]p68!C55</f>
        <v>1061194</v>
      </c>
      <c r="D55">
        <f>[4]p68!D55</f>
        <v>1245567</v>
      </c>
      <c r="E55">
        <f>[4]p68!E55</f>
        <v>991947</v>
      </c>
      <c r="F55">
        <f>[4]p68!F55</f>
        <v>5985615</v>
      </c>
      <c r="G55">
        <f>[4]p68!G55</f>
        <v>0</v>
      </c>
      <c r="H55">
        <f>[4]p68!H55</f>
        <v>0</v>
      </c>
      <c r="I55">
        <f>[4]p68!I55</f>
        <v>0</v>
      </c>
      <c r="J55">
        <f>[4]p68!J55</f>
        <v>0</v>
      </c>
      <c r="K55">
        <f>[4]p68!K55</f>
        <v>0</v>
      </c>
      <c r="M55" s="32"/>
      <c r="N55" s="43"/>
      <c r="O55" s="43"/>
      <c r="P55" s="43"/>
      <c r="Q55" s="43"/>
      <c r="R55" s="43"/>
      <c r="S55" s="43"/>
      <c r="T55" s="44"/>
    </row>
    <row r="56" spans="1:20" x14ac:dyDescent="0.2">
      <c r="A56" t="s">
        <v>232</v>
      </c>
      <c r="B56">
        <f>[4]p68!B56</f>
        <v>2110432</v>
      </c>
      <c r="C56">
        <f>[4]p68!C56</f>
        <v>1783156</v>
      </c>
      <c r="D56">
        <f>[4]p68!D56</f>
        <v>2166561</v>
      </c>
      <c r="E56">
        <f>[4]p68!E56</f>
        <v>2208990</v>
      </c>
      <c r="F56">
        <f>[4]p68!F56</f>
        <v>6854659</v>
      </c>
      <c r="G56">
        <f>[4]p68!G56</f>
        <v>0</v>
      </c>
      <c r="H56">
        <f>[4]p68!H56</f>
        <v>0</v>
      </c>
      <c r="I56">
        <f>[4]p68!I56</f>
        <v>0</v>
      </c>
      <c r="J56">
        <f>[4]p68!J56</f>
        <v>0</v>
      </c>
      <c r="K56">
        <f>[4]p68!K56</f>
        <v>0</v>
      </c>
      <c r="M56" s="32"/>
      <c r="N56" s="32"/>
      <c r="O56" s="32"/>
      <c r="P56" s="32"/>
      <c r="Q56" s="32"/>
      <c r="R56" s="32"/>
      <c r="S56" s="32"/>
      <c r="T56" s="44"/>
    </row>
    <row r="57" spans="1:20" x14ac:dyDescent="0.2">
      <c r="A57" t="s">
        <v>233</v>
      </c>
      <c r="B57">
        <f>[4]p68!B57</f>
        <v>2440421</v>
      </c>
      <c r="C57">
        <f>[4]p68!C57</f>
        <v>2396653</v>
      </c>
      <c r="D57">
        <f>[4]p68!D57</f>
        <v>2415697</v>
      </c>
      <c r="E57">
        <f>[4]p68!E57</f>
        <v>2404300</v>
      </c>
      <c r="F57">
        <f>[4]p68!F57</f>
        <v>2393695</v>
      </c>
      <c r="G57">
        <f>[4]p68!G57</f>
        <v>37147</v>
      </c>
      <c r="H57">
        <f>[4]p68!H57</f>
        <v>37147</v>
      </c>
      <c r="I57">
        <f>[4]p68!I57</f>
        <v>37147</v>
      </c>
      <c r="J57">
        <f>[4]p68!J57</f>
        <v>37147</v>
      </c>
      <c r="K57">
        <f>[4]p68!K57</f>
        <v>37147</v>
      </c>
      <c r="M57" s="42"/>
      <c r="N57" s="36"/>
      <c r="O57" s="36"/>
      <c r="P57" s="36"/>
      <c r="Q57" s="36"/>
      <c r="R57" s="36"/>
      <c r="S57" s="32"/>
      <c r="T57" s="44"/>
    </row>
    <row r="58" spans="1:20" x14ac:dyDescent="0.2">
      <c r="A58" t="s">
        <v>234</v>
      </c>
      <c r="B58">
        <f>[4]p68!B58</f>
        <v>7421885</v>
      </c>
      <c r="C58">
        <f>[4]p68!C58</f>
        <v>6655064</v>
      </c>
      <c r="D58">
        <f>[4]p68!D58</f>
        <v>7209037</v>
      </c>
      <c r="E58">
        <f>[4]p68!E58</f>
        <v>5593526</v>
      </c>
      <c r="F58">
        <f>[4]p68!F58</f>
        <v>5593526</v>
      </c>
      <c r="G58">
        <f>[4]p68!G58</f>
        <v>2391366</v>
      </c>
      <c r="H58">
        <f>[4]p68!H58</f>
        <v>1626129</v>
      </c>
      <c r="I58">
        <f>[4]p68!I58</f>
        <v>1530473</v>
      </c>
      <c r="J58">
        <f>[4]p68!J58</f>
        <v>2104399</v>
      </c>
      <c r="K58">
        <f>[4]p68!K58</f>
        <v>2295709</v>
      </c>
      <c r="M58" s="32"/>
      <c r="N58" s="43"/>
      <c r="O58" s="43"/>
      <c r="P58" s="43"/>
      <c r="Q58" s="43"/>
      <c r="R58" s="43"/>
      <c r="S58" s="43"/>
      <c r="T58" s="44"/>
    </row>
    <row r="59" spans="1:20" x14ac:dyDescent="0.2">
      <c r="A59" t="s">
        <v>235</v>
      </c>
      <c r="B59">
        <f>[4]p68!B59</f>
        <v>9350354</v>
      </c>
      <c r="C59">
        <f>[4]p68!C59</f>
        <v>9560814</v>
      </c>
      <c r="D59">
        <f>[4]p68!D59</f>
        <v>8159290</v>
      </c>
      <c r="E59">
        <f>[4]p68!E59</f>
        <v>8034180</v>
      </c>
      <c r="F59">
        <f>[4]p68!F59</f>
        <v>6611475</v>
      </c>
      <c r="G59">
        <f>[4]p68!G59</f>
        <v>1913093</v>
      </c>
      <c r="H59">
        <f>[4]p68!H59</f>
        <v>2295709</v>
      </c>
      <c r="I59">
        <f>[4]p68!I59</f>
        <v>2104399</v>
      </c>
      <c r="J59">
        <f>[4]p68!J59</f>
        <v>1530473</v>
      </c>
      <c r="K59">
        <f>[4]p68!K59</f>
        <v>1626129</v>
      </c>
      <c r="M59" s="32"/>
      <c r="N59" s="43"/>
      <c r="O59" s="43"/>
      <c r="P59" s="43"/>
      <c r="Q59" s="43"/>
      <c r="R59" s="43"/>
      <c r="S59" s="43"/>
      <c r="T59" s="44"/>
    </row>
    <row r="60" spans="1:20" x14ac:dyDescent="0.2">
      <c r="A60" t="s">
        <v>236</v>
      </c>
      <c r="B60">
        <f>[4]p68!B60</f>
        <v>16772239</v>
      </c>
      <c r="C60">
        <f>[4]p68!C60</f>
        <v>16215878</v>
      </c>
      <c r="D60">
        <f>[4]p68!D60</f>
        <v>15368327</v>
      </c>
      <c r="E60">
        <f>[4]p68!E60</f>
        <v>13627706</v>
      </c>
      <c r="F60">
        <f>[4]p68!F60</f>
        <v>12205001</v>
      </c>
      <c r="G60">
        <f>[4]p68!G60</f>
        <v>4304459</v>
      </c>
      <c r="H60">
        <f>[4]p68!H60</f>
        <v>3921838</v>
      </c>
      <c r="I60">
        <f>[4]p68!I60</f>
        <v>3634872</v>
      </c>
      <c r="J60">
        <f>[4]p68!J60</f>
        <v>3634872</v>
      </c>
      <c r="K60">
        <f>[4]p68!K60</f>
        <v>3921838</v>
      </c>
      <c r="M60" s="32"/>
      <c r="N60" s="32"/>
      <c r="O60" s="32"/>
      <c r="P60" s="32"/>
      <c r="Q60" s="32"/>
      <c r="R60" s="32"/>
      <c r="S60" s="32"/>
      <c r="T60" s="32"/>
    </row>
    <row r="61" spans="1:20" x14ac:dyDescent="0.2">
      <c r="A61" t="s">
        <v>237</v>
      </c>
      <c r="B61">
        <f>[4]p68!B61</f>
        <v>53350677.599531464</v>
      </c>
      <c r="C61">
        <f>[4]p68!C61</f>
        <v>46558761.131429806</v>
      </c>
      <c r="D61">
        <f>[4]p68!D61</f>
        <v>54327084.867407143</v>
      </c>
      <c r="E61">
        <f>[4]p68!E61</f>
        <v>40495735.612853944</v>
      </c>
      <c r="F61">
        <f>[4]p68!F61</f>
        <v>32431787.869913038</v>
      </c>
      <c r="G61">
        <f>[4]p68!G61</f>
        <v>0</v>
      </c>
      <c r="H61">
        <f>[4]p68!H61</f>
        <v>0</v>
      </c>
      <c r="I61">
        <f>[4]p68!I61</f>
        <v>0</v>
      </c>
      <c r="J61">
        <f>[4]p68!J61</f>
        <v>0</v>
      </c>
      <c r="K61">
        <f>[4]p68!K61</f>
        <v>0</v>
      </c>
      <c r="M61" s="32"/>
      <c r="N61" s="32"/>
      <c r="O61" s="32"/>
      <c r="P61" s="32"/>
      <c r="Q61" s="32"/>
      <c r="R61" s="32"/>
      <c r="S61" s="32"/>
      <c r="T61" s="32"/>
    </row>
    <row r="62" spans="1:20" x14ac:dyDescent="0.2">
      <c r="A62" t="s">
        <v>121</v>
      </c>
      <c r="B62">
        <f>[4]p68!B62</f>
        <v>7832022.875</v>
      </c>
      <c r="C62">
        <f>[4]p68!C62</f>
        <v>8552355.4074675329</v>
      </c>
      <c r="D62">
        <f>[4]p68!D62</f>
        <v>8858929.453125</v>
      </c>
      <c r="E62">
        <f>[4]p68!E62</f>
        <v>7499238.3208198054</v>
      </c>
      <c r="F62">
        <f>[4]p68!F62</f>
        <v>6000000.328125</v>
      </c>
      <c r="G62">
        <f>[4]p68!G62</f>
        <v>0</v>
      </c>
      <c r="H62">
        <f>[4]p68!H62</f>
        <v>0</v>
      </c>
      <c r="I62">
        <f>[4]p68!I62</f>
        <v>0</v>
      </c>
      <c r="J62">
        <f>[4]p68!J62</f>
        <v>0</v>
      </c>
      <c r="K62">
        <f>[4]p68!K62</f>
        <v>0</v>
      </c>
      <c r="M62" s="32"/>
      <c r="N62" s="32"/>
      <c r="O62" s="32"/>
      <c r="P62" s="32"/>
      <c r="Q62" s="32"/>
      <c r="R62" s="32"/>
      <c r="S62" s="32"/>
      <c r="T62" s="32"/>
    </row>
    <row r="63" spans="1:20" x14ac:dyDescent="0.2">
      <c r="A63" t="s">
        <v>122</v>
      </c>
      <c r="B63">
        <f>[4]p68!B63</f>
        <v>2325129</v>
      </c>
      <c r="C63">
        <f>[4]p68!C63</f>
        <v>2439206</v>
      </c>
      <c r="D63">
        <f>[4]p68!D63</f>
        <v>3135231</v>
      </c>
      <c r="E63">
        <f>[4]p68!E63</f>
        <v>2299738</v>
      </c>
      <c r="F63">
        <f>[4]p68!F63</f>
        <v>126390</v>
      </c>
      <c r="G63">
        <f>[4]p68!G63</f>
        <v>-4112230</v>
      </c>
      <c r="H63">
        <f>[4]p68!H63</f>
        <v>-3633421</v>
      </c>
      <c r="I63">
        <f>[4]p68!I63</f>
        <v>-2892685</v>
      </c>
      <c r="J63">
        <f>[4]p68!J63</f>
        <v>-2738576</v>
      </c>
      <c r="K63">
        <f>[4]p68!K63</f>
        <v>-3355092</v>
      </c>
    </row>
    <row r="64" spans="1:20" x14ac:dyDescent="0.2">
      <c r="A64" t="s">
        <v>238</v>
      </c>
      <c r="B64">
        <f>[4]p68!B64</f>
        <v>14131268</v>
      </c>
      <c r="C64">
        <f>[4]p68!C64</f>
        <v>13323261</v>
      </c>
      <c r="D64">
        <f>[4]p68!D64</f>
        <v>12228280</v>
      </c>
      <c r="E64">
        <f>[4]p68!E64</f>
        <v>8858423</v>
      </c>
      <c r="F64">
        <f>[4]p68!F64</f>
        <v>15402081</v>
      </c>
      <c r="G64">
        <f>[4]p68!G64</f>
        <v>0</v>
      </c>
      <c r="H64">
        <f>[4]p68!H64</f>
        <v>0</v>
      </c>
      <c r="I64">
        <f>[4]p68!I64</f>
        <v>0</v>
      </c>
      <c r="J64">
        <f>[4]p68!J64</f>
        <v>0</v>
      </c>
      <c r="K64">
        <f>[4]p68!K64</f>
        <v>0</v>
      </c>
    </row>
    <row r="65" spans="1:13" x14ac:dyDescent="0.2">
      <c r="A65" t="s">
        <v>239</v>
      </c>
      <c r="B65">
        <f>[4]p68!B65</f>
        <v>1000000</v>
      </c>
      <c r="C65">
        <f>[4]p68!C65</f>
        <v>1000000</v>
      </c>
      <c r="D65">
        <f>[4]p68!D65</f>
        <v>1000000</v>
      </c>
      <c r="E65">
        <f>[4]p68!E65</f>
        <v>1000000</v>
      </c>
      <c r="F65">
        <f>[4]p68!F65</f>
        <v>1000000</v>
      </c>
      <c r="G65">
        <f>[4]p68!G65</f>
        <v>1000000</v>
      </c>
      <c r="H65">
        <f>[4]p68!H65</f>
        <v>1000000</v>
      </c>
      <c r="I65">
        <f>[4]p68!I65</f>
        <v>1000000</v>
      </c>
      <c r="J65">
        <f>[4]p68!J65</f>
        <v>1000000</v>
      </c>
      <c r="K65">
        <f>[4]p68!K65</f>
        <v>1000000</v>
      </c>
    </row>
    <row r="66" spans="1:13" x14ac:dyDescent="0.2">
      <c r="A66" t="s">
        <v>125</v>
      </c>
      <c r="B66">
        <f>[4]p68!B66</f>
        <v>28062257.724531464</v>
      </c>
      <c r="C66">
        <f>[4]p68!C66</f>
        <v>21243938.723962273</v>
      </c>
      <c r="D66">
        <f>[4]p68!D66</f>
        <v>29104644.414282143</v>
      </c>
      <c r="E66">
        <f>[4]p68!E66</f>
        <v>20838336.292034142</v>
      </c>
      <c r="F66">
        <f>[4]p68!F66</f>
        <v>9903316.5417880379</v>
      </c>
      <c r="G66">
        <f>[4]p68!G66</f>
        <v>12538931</v>
      </c>
      <c r="H66">
        <f>[4]p68!H66</f>
        <v>13468377</v>
      </c>
      <c r="I66">
        <f>[4]p68!I66</f>
        <v>14906277</v>
      </c>
      <c r="J66">
        <f>[4]p68!J66</f>
        <v>15206444</v>
      </c>
      <c r="K66">
        <f>[4]p68!K66</f>
        <v>14008662</v>
      </c>
    </row>
    <row r="67" spans="1:13" x14ac:dyDescent="0.2">
      <c r="A67" t="s">
        <v>240</v>
      </c>
      <c r="B67">
        <f>[4]p68!B67</f>
        <v>53350677.599531464</v>
      </c>
      <c r="C67">
        <f>[4]p68!C67</f>
        <v>46558761.131429806</v>
      </c>
      <c r="D67">
        <f>[4]p68!D67</f>
        <v>54327084.867407143</v>
      </c>
      <c r="E67">
        <f>[4]p68!E67</f>
        <v>40495735.612853944</v>
      </c>
      <c r="F67">
        <f>[4]p68!F67</f>
        <v>32431787.869913038</v>
      </c>
      <c r="G67">
        <f>[4]p68!G67</f>
        <v>0</v>
      </c>
      <c r="H67">
        <f>[4]p68!H67</f>
        <v>0</v>
      </c>
      <c r="I67">
        <f>[4]p68!I67</f>
        <v>0</v>
      </c>
      <c r="J67">
        <f>[4]p68!J67</f>
        <v>0</v>
      </c>
      <c r="K67">
        <f>[4]p68!K67</f>
        <v>0</v>
      </c>
    </row>
    <row r="68" spans="1:13" x14ac:dyDescent="0.2">
      <c r="A68" t="s">
        <v>241</v>
      </c>
      <c r="B68">
        <f>[4]p68!B68</f>
        <v>2000000</v>
      </c>
      <c r="C68">
        <f>[4]p68!C68</f>
        <v>0</v>
      </c>
      <c r="D68">
        <f>[4]p68!D68</f>
        <v>10</v>
      </c>
      <c r="E68">
        <f>[4]p68!E68</f>
        <v>2500000</v>
      </c>
      <c r="F68">
        <f>[4]p68!F68</f>
        <v>0</v>
      </c>
      <c r="G68">
        <f>[4]p68!G68</f>
        <v>0</v>
      </c>
      <c r="H68">
        <f>[4]p68!H68</f>
        <v>0</v>
      </c>
      <c r="I68">
        <f>[4]p68!I68</f>
        <v>0</v>
      </c>
      <c r="J68">
        <f>[4]p68!J68</f>
        <v>0</v>
      </c>
      <c r="K68">
        <f>[4]p68!K68</f>
        <v>0</v>
      </c>
    </row>
    <row r="69" spans="1:13" x14ac:dyDescent="0.2">
      <c r="A69" t="s">
        <v>242</v>
      </c>
      <c r="B69">
        <f>[4]p68!B69</f>
        <v>43058182.77854602</v>
      </c>
      <c r="C69">
        <f>[4]p68!C69</f>
        <v>44387734.341333658</v>
      </c>
      <c r="D69">
        <f>[4]p68!D69</f>
        <v>47809857.444771677</v>
      </c>
      <c r="E69">
        <f>[4]p68!E69</f>
        <v>40595373.134380899</v>
      </c>
      <c r="F69">
        <f>[4]p68!F69</f>
        <v>29321163.533857364</v>
      </c>
      <c r="G69">
        <f>[4]p68!G69</f>
        <v>0</v>
      </c>
      <c r="H69">
        <f>[4]p68!H69</f>
        <v>0</v>
      </c>
      <c r="I69">
        <f>[4]p68!I69</f>
        <v>0</v>
      </c>
      <c r="J69">
        <f>[4]p68!J69</f>
        <v>0</v>
      </c>
      <c r="K69">
        <f>[4]p68!K69</f>
        <v>0</v>
      </c>
    </row>
    <row r="70" spans="1:13" x14ac:dyDescent="0.2">
      <c r="A70" t="s">
        <v>243</v>
      </c>
      <c r="B70">
        <f>[4]p68!B70</f>
        <v>4513484.6700250134</v>
      </c>
      <c r="C70">
        <f>[4]p68!C70</f>
        <v>4734928.2203857675</v>
      </c>
      <c r="D70">
        <f>[4]p68!D70</f>
        <v>6086036.3759917915</v>
      </c>
      <c r="E70">
        <f>[4]p68!E70</f>
        <v>4464197.164677687</v>
      </c>
      <c r="F70">
        <f>[4]p68!F70</f>
        <v>245344.28068888932</v>
      </c>
      <c r="G70">
        <f>[4]p68!G70</f>
        <v>-39661</v>
      </c>
      <c r="H70">
        <f>[4]p68!H70</f>
        <v>-36465</v>
      </c>
      <c r="I70">
        <f>[4]p68!I70</f>
        <v>-34068</v>
      </c>
      <c r="J70">
        <f>[4]p68!J70</f>
        <v>-34068</v>
      </c>
      <c r="K70">
        <f>[4]p68!K70</f>
        <v>-36465</v>
      </c>
    </row>
    <row r="71" spans="1:13" x14ac:dyDescent="0.2">
      <c r="A71" t="s">
        <v>244</v>
      </c>
      <c r="B71">
        <f>[4]p68!B71</f>
        <v>1.0174788071938214</v>
      </c>
      <c r="C71">
        <f>[4]p68!C71</f>
        <v>0.93638457797697072</v>
      </c>
      <c r="D71">
        <f>[4]p68!D71</f>
        <v>1.0062091677194609</v>
      </c>
      <c r="E71">
        <f>[4]p68!E71</f>
        <v>0.95014037291862286</v>
      </c>
      <c r="F71">
        <f>[4]p68!F71</f>
        <v>1.0897870741911244</v>
      </c>
      <c r="G71">
        <f>[4]p68!G71</f>
        <v>0</v>
      </c>
      <c r="H71">
        <f>[4]p68!H71</f>
        <v>0</v>
      </c>
      <c r="I71">
        <f>[4]p68!I71</f>
        <v>0</v>
      </c>
      <c r="J71">
        <f>[4]p68!J71</f>
        <v>0</v>
      </c>
      <c r="K71">
        <f>[4]p68!K71</f>
        <v>0</v>
      </c>
    </row>
    <row r="72" spans="1:13" x14ac:dyDescent="0.2">
      <c r="A72" t="s">
        <v>245</v>
      </c>
      <c r="B72">
        <f>[4]p68!B72</f>
        <v>1.136822385547031</v>
      </c>
      <c r="C72">
        <f>[4]p68!C72</f>
        <v>1.0217626111621718</v>
      </c>
      <c r="D72">
        <f>[4]p68!D72</f>
        <v>1.0202003243395845</v>
      </c>
      <c r="E72">
        <f>[4]p68!E72</f>
        <v>1.0510108584297011</v>
      </c>
      <c r="F72">
        <f>[4]p68!F72</f>
        <v>0.77020382052151171</v>
      </c>
      <c r="G72">
        <f>[4]p68!G72</f>
        <v>0</v>
      </c>
      <c r="H72">
        <f>[4]p68!H72</f>
        <v>0</v>
      </c>
      <c r="I72">
        <f>[4]p68!I72</f>
        <v>0</v>
      </c>
      <c r="J72">
        <f>[4]p68!J72</f>
        <v>0</v>
      </c>
      <c r="K72">
        <f>[4]p68!K72</f>
        <v>0</v>
      </c>
    </row>
    <row r="73" spans="1:13" x14ac:dyDescent="0.2">
      <c r="A73" t="s">
        <v>246</v>
      </c>
      <c r="B73">
        <f>[4]p68!B73</f>
        <v>1</v>
      </c>
      <c r="C73">
        <f>[4]p68!C73</f>
        <v>0</v>
      </c>
      <c r="D73">
        <f>[4]p68!D73</f>
        <v>0</v>
      </c>
      <c r="E73">
        <f>[4]p68!E73</f>
        <v>0</v>
      </c>
      <c r="F73">
        <f>[4]p68!F73</f>
        <v>0</v>
      </c>
      <c r="G73">
        <f>[4]p68!G73</f>
        <v>0</v>
      </c>
      <c r="H73">
        <f>[4]p68!H73</f>
        <v>0</v>
      </c>
      <c r="I73">
        <f>[4]p68!I73</f>
        <v>0</v>
      </c>
      <c r="J73">
        <f>[4]p68!J73</f>
        <v>0</v>
      </c>
      <c r="K73">
        <f>[4]p68!K73</f>
        <v>0</v>
      </c>
    </row>
    <row r="74" spans="1:13" x14ac:dyDescent="0.2">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
      <c r="A76" t="s">
        <v>437</v>
      </c>
      <c r="B76">
        <f>[4]p68!B76</f>
        <v>0</v>
      </c>
      <c r="C76">
        <f>[4]p68!C76</f>
        <v>0</v>
      </c>
      <c r="D76">
        <f>[4]p68!D76</f>
        <v>0</v>
      </c>
      <c r="E76">
        <f>[4]p68!E76</f>
        <v>0</v>
      </c>
      <c r="F76">
        <f>[4]p68!F76</f>
        <v>0</v>
      </c>
      <c r="G76">
        <f>[4]p68!G76</f>
        <v>0</v>
      </c>
      <c r="H76">
        <f>[4]p68!H76</f>
        <v>0</v>
      </c>
      <c r="I76">
        <f>[4]p68!I76</f>
        <v>0</v>
      </c>
      <c r="J76">
        <f>[4]p68!J76</f>
        <v>0</v>
      </c>
      <c r="K76">
        <f>[4]p68!K76</f>
        <v>0</v>
      </c>
    </row>
    <row r="77" spans="1:13" ht="13.5" thickBot="1" x14ac:dyDescent="0.25">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2">
      <c r="A78" t="s">
        <v>247</v>
      </c>
      <c r="B78">
        <f>[4]p68!B78</f>
        <v>1</v>
      </c>
    </row>
    <row r="79" spans="1:13" x14ac:dyDescent="0.2">
      <c r="A79" t="s">
        <v>248</v>
      </c>
      <c r="B79">
        <f>[4]p68!B79</f>
        <v>60000</v>
      </c>
    </row>
    <row r="80" spans="1:13" x14ac:dyDescent="0.2">
      <c r="A80" t="s">
        <v>249</v>
      </c>
      <c r="B80">
        <f>[4]p68!B80</f>
        <v>60000</v>
      </c>
    </row>
    <row r="81" spans="1:2" x14ac:dyDescent="0.2">
      <c r="A81" t="s">
        <v>250</v>
      </c>
      <c r="B81">
        <f>[4]p68!B81</f>
        <v>16.963684210526317</v>
      </c>
    </row>
    <row r="82" spans="1:2" x14ac:dyDescent="0.2">
      <c r="A82" t="s">
        <v>251</v>
      </c>
      <c r="B82">
        <f>[4]p68!B82</f>
        <v>60000</v>
      </c>
    </row>
    <row r="83" spans="1:2" x14ac:dyDescent="0.2">
      <c r="A83" t="s">
        <v>252</v>
      </c>
      <c r="B83">
        <f>[4]p68!B83</f>
        <v>1103400</v>
      </c>
    </row>
    <row r="84" spans="1:2" x14ac:dyDescent="0.2">
      <c r="A84" t="s">
        <v>253</v>
      </c>
      <c r="B84">
        <f>[4]p68!B84</f>
        <v>16.399108897651899</v>
      </c>
    </row>
    <row r="85" spans="1:2" x14ac:dyDescent="0.2">
      <c r="A85" t="s">
        <v>254</v>
      </c>
      <c r="B85">
        <f>[4]p68!B85</f>
        <v>72201</v>
      </c>
    </row>
    <row r="86" spans="1:2" x14ac:dyDescent="0.2">
      <c r="A86" t="s">
        <v>255</v>
      </c>
      <c r="B86">
        <f>[4]p68!B86</f>
        <v>13784</v>
      </c>
    </row>
    <row r="87" spans="1:2" x14ac:dyDescent="0.2">
      <c r="A87" t="s">
        <v>256</v>
      </c>
      <c r="B87">
        <f>[4]p68!B87</f>
        <v>19207</v>
      </c>
    </row>
    <row r="88" spans="1:2" x14ac:dyDescent="0.2">
      <c r="A88" t="s">
        <v>257</v>
      </c>
      <c r="B88">
        <f>[4]p68!B88</f>
        <v>38807</v>
      </c>
    </row>
    <row r="89" spans="1:2" x14ac:dyDescent="0.2">
      <c r="A89" t="s">
        <v>258</v>
      </c>
      <c r="B89">
        <f>[4]p68!B89</f>
        <v>41779</v>
      </c>
    </row>
    <row r="90" spans="1:2" x14ac:dyDescent="0.2">
      <c r="A90" t="s">
        <v>259</v>
      </c>
      <c r="B90">
        <f>[4]p68!B90</f>
        <v>174978</v>
      </c>
    </row>
    <row r="91" spans="1:2" x14ac:dyDescent="0.2">
      <c r="A91" t="s">
        <v>260</v>
      </c>
      <c r="B91">
        <f>[4]p68!B91</f>
        <v>72201</v>
      </c>
    </row>
    <row r="92" spans="1:2" x14ac:dyDescent="0.2">
      <c r="A92" t="s">
        <v>261</v>
      </c>
      <c r="B92">
        <f>[4]p68!B92</f>
        <v>13784</v>
      </c>
    </row>
    <row r="93" spans="1:2" x14ac:dyDescent="0.2">
      <c r="A93" t="s">
        <v>262</v>
      </c>
      <c r="B93">
        <f>[4]p68!B93</f>
        <v>19207</v>
      </c>
    </row>
    <row r="94" spans="1:2" x14ac:dyDescent="0.2">
      <c r="A94" t="s">
        <v>263</v>
      </c>
      <c r="B94">
        <f>[4]p68!B94</f>
        <v>38807</v>
      </c>
    </row>
    <row r="95" spans="1:2" x14ac:dyDescent="0.2">
      <c r="A95" t="s">
        <v>264</v>
      </c>
      <c r="B95">
        <f>[4]p68!B95</f>
        <v>41779</v>
      </c>
    </row>
    <row r="96" spans="1:2" x14ac:dyDescent="0.2">
      <c r="A96" t="s">
        <v>265</v>
      </c>
      <c r="B96">
        <f>[4]p68!B96</f>
        <v>174978</v>
      </c>
    </row>
    <row r="97" spans="1:2" x14ac:dyDescent="0.2">
      <c r="A97" t="s">
        <v>266</v>
      </c>
      <c r="B97">
        <f>[4]p68!B97</f>
        <v>0</v>
      </c>
    </row>
    <row r="98" spans="1:2" x14ac:dyDescent="0.2">
      <c r="A98" t="s">
        <v>267</v>
      </c>
      <c r="B98">
        <f>[4]p68!B98</f>
        <v>0</v>
      </c>
    </row>
    <row r="99" spans="1:2" x14ac:dyDescent="0.2">
      <c r="A99" t="s">
        <v>268</v>
      </c>
      <c r="B99">
        <f>[4]p68!B99</f>
        <v>0</v>
      </c>
    </row>
    <row r="100" spans="1:2" x14ac:dyDescent="0.2">
      <c r="A100" t="s">
        <v>269</v>
      </c>
      <c r="B100">
        <f>[4]p68!B100</f>
        <v>0</v>
      </c>
    </row>
    <row r="101" spans="1:2" x14ac:dyDescent="0.2">
      <c r="A101" t="s">
        <v>270</v>
      </c>
      <c r="B101">
        <f>[4]p68!B101</f>
        <v>0</v>
      </c>
    </row>
    <row r="102" spans="1:2" x14ac:dyDescent="0.2">
      <c r="A102" t="s">
        <v>271</v>
      </c>
      <c r="B102">
        <f>[4]p68!B102</f>
        <v>77057</v>
      </c>
    </row>
    <row r="103" spans="1:2" x14ac:dyDescent="0.2">
      <c r="A103" t="s">
        <v>272</v>
      </c>
      <c r="B103">
        <f>[4]p68!B103</f>
        <v>274363800</v>
      </c>
    </row>
    <row r="104" spans="1:2" x14ac:dyDescent="0.2">
      <c r="A104" t="s">
        <v>273</v>
      </c>
      <c r="B104">
        <f>[4]p68!B104</f>
        <v>5169000</v>
      </c>
    </row>
    <row r="105" spans="1:2" x14ac:dyDescent="0.2">
      <c r="A105" t="s">
        <v>274</v>
      </c>
      <c r="B105">
        <f>[4]p68!B105</f>
        <v>6050205</v>
      </c>
    </row>
    <row r="106" spans="1:2" x14ac:dyDescent="0.2">
      <c r="A106" t="s">
        <v>275</v>
      </c>
      <c r="B106">
        <f>[4]p68!B106</f>
        <v>1241823.9999999998</v>
      </c>
    </row>
    <row r="107" spans="1:2" x14ac:dyDescent="0.2">
      <c r="A107" t="s">
        <v>276</v>
      </c>
      <c r="B107">
        <f>[4]p68!B107</f>
        <v>2005392</v>
      </c>
    </row>
    <row r="108" spans="1:2" x14ac:dyDescent="0.2">
      <c r="A108" t="s">
        <v>277</v>
      </c>
      <c r="B108">
        <f>[4]p68!B108</f>
        <v>9451312.5</v>
      </c>
    </row>
    <row r="109" spans="1:2" x14ac:dyDescent="0.2">
      <c r="A109" t="s">
        <v>278</v>
      </c>
      <c r="B109">
        <f>[4]p68!B109</f>
        <v>1470.9000994536198</v>
      </c>
    </row>
    <row r="110" spans="1:2" x14ac:dyDescent="0.2">
      <c r="A110" t="s">
        <v>279</v>
      </c>
      <c r="B110">
        <f>[4]p68!B110</f>
        <v>229.81768114269352</v>
      </c>
    </row>
    <row r="111" spans="1:2" x14ac:dyDescent="0.2">
      <c r="A111" t="s">
        <v>280</v>
      </c>
      <c r="B111">
        <f>[4]p68!B111</f>
        <v>104.59734040559074</v>
      </c>
    </row>
    <row r="112" spans="1:2" x14ac:dyDescent="0.2">
      <c r="A112" t="s">
        <v>281</v>
      </c>
      <c r="B112">
        <f>[4]p68!B112</f>
        <v>11.013167384942811</v>
      </c>
    </row>
    <row r="113" spans="1:2" x14ac:dyDescent="0.2">
      <c r="A113" t="s">
        <v>282</v>
      </c>
      <c r="B113">
        <f>[4]p68!B113</f>
        <v>13.046367517547637</v>
      </c>
    </row>
    <row r="114" spans="1:2" x14ac:dyDescent="0.2">
      <c r="A114" t="s">
        <v>283</v>
      </c>
      <c r="B114">
        <f>[4]p68!B114</f>
        <v>16.943334438373554</v>
      </c>
    </row>
    <row r="115" spans="1:2" x14ac:dyDescent="0.2">
      <c r="A115" t="s">
        <v>284</v>
      </c>
      <c r="B115">
        <f>[4]p68!B115</f>
        <v>11999970</v>
      </c>
    </row>
    <row r="116" spans="1:2" x14ac:dyDescent="0.2">
      <c r="A116" t="s">
        <v>285</v>
      </c>
      <c r="B116">
        <f>[4]p68!B116</f>
        <v>0</v>
      </c>
    </row>
    <row r="117" spans="1:2" x14ac:dyDescent="0.2">
      <c r="A117" t="s">
        <v>286</v>
      </c>
      <c r="B117">
        <f>[4]p68!B117</f>
        <v>400000</v>
      </c>
    </row>
    <row r="118" spans="1:2" x14ac:dyDescent="0.2">
      <c r="A118" t="s">
        <v>287</v>
      </c>
      <c r="B118">
        <f>[4]p68!B118</f>
        <v>99999.900000000009</v>
      </c>
    </row>
    <row r="119" spans="1:2" x14ac:dyDescent="0.2">
      <c r="A119" t="s">
        <v>288</v>
      </c>
      <c r="B119">
        <f>[4]p68!B119</f>
        <v>199999.80000000002</v>
      </c>
    </row>
    <row r="120" spans="1:2" x14ac:dyDescent="0.2">
      <c r="A120" t="s">
        <v>289</v>
      </c>
      <c r="B120">
        <f>[4]p68!B120</f>
        <v>1200000</v>
      </c>
    </row>
    <row r="121" spans="1:2" x14ac:dyDescent="0.2">
      <c r="A121" t="s">
        <v>290</v>
      </c>
      <c r="B121">
        <f>[4]p68!B121</f>
        <v>24692742</v>
      </c>
    </row>
    <row r="122" spans="1:2" x14ac:dyDescent="0.2">
      <c r="A122" t="s">
        <v>291</v>
      </c>
      <c r="B122">
        <f>[4]p68!B122</f>
        <v>356660.99999999994</v>
      </c>
    </row>
    <row r="123" spans="1:2" x14ac:dyDescent="0.2">
      <c r="A123" t="s">
        <v>292</v>
      </c>
      <c r="B123">
        <f>[4]p68!B123</f>
        <v>0</v>
      </c>
    </row>
    <row r="124" spans="1:2" x14ac:dyDescent="0.2">
      <c r="A124" t="s">
        <v>293</v>
      </c>
      <c r="B124">
        <f>[4]p68!B124</f>
        <v>142809.75999999998</v>
      </c>
    </row>
    <row r="125" spans="1:2" x14ac:dyDescent="0.2">
      <c r="A125" t="s">
        <v>294</v>
      </c>
      <c r="B125">
        <f>[4]p68!B125</f>
        <v>230620.08</v>
      </c>
    </row>
    <row r="126" spans="1:2" x14ac:dyDescent="0.2">
      <c r="A126" t="s">
        <v>295</v>
      </c>
      <c r="B126">
        <f>[4]p68!B126</f>
        <v>543450.46875</v>
      </c>
    </row>
    <row r="127" spans="1:2" x14ac:dyDescent="0.2">
      <c r="A127" t="s">
        <v>296</v>
      </c>
      <c r="B127">
        <f>[4]p68!B127</f>
        <v>74963</v>
      </c>
    </row>
    <row r="128" spans="1:2" x14ac:dyDescent="0.2">
      <c r="A128" t="s">
        <v>297</v>
      </c>
      <c r="B128">
        <f>[4]p68!B128</f>
        <v>4983</v>
      </c>
    </row>
    <row r="129" spans="1:2" x14ac:dyDescent="0.2">
      <c r="A129" t="s">
        <v>298</v>
      </c>
      <c r="B129">
        <f>[4]p68!B129</f>
        <v>5867</v>
      </c>
    </row>
    <row r="130" spans="1:2" x14ac:dyDescent="0.2">
      <c r="A130" t="s">
        <v>299</v>
      </c>
      <c r="B130">
        <f>[4]p68!B130</f>
        <v>51849</v>
      </c>
    </row>
    <row r="131" spans="1:2" x14ac:dyDescent="0.2">
      <c r="A131" t="s">
        <v>300</v>
      </c>
      <c r="B131">
        <f>[4]p68!B131</f>
        <v>38456</v>
      </c>
    </row>
    <row r="132" spans="1:2" x14ac:dyDescent="0.2">
      <c r="A132" t="s">
        <v>301</v>
      </c>
      <c r="B132">
        <f>[4]p68!B132</f>
        <v>193941</v>
      </c>
    </row>
    <row r="133" spans="1:2" x14ac:dyDescent="0.2">
      <c r="A133" t="s">
        <v>302</v>
      </c>
      <c r="B133">
        <f>[4]p68!B133</f>
        <v>74963</v>
      </c>
    </row>
    <row r="134" spans="1:2" x14ac:dyDescent="0.2">
      <c r="A134" t="s">
        <v>303</v>
      </c>
      <c r="B134">
        <f>[4]p68!B134</f>
        <v>4983</v>
      </c>
    </row>
    <row r="135" spans="1:2" x14ac:dyDescent="0.2">
      <c r="A135" t="s">
        <v>304</v>
      </c>
      <c r="B135">
        <f>[4]p68!B135</f>
        <v>5867</v>
      </c>
    </row>
    <row r="136" spans="1:2" x14ac:dyDescent="0.2">
      <c r="A136" t="s">
        <v>305</v>
      </c>
      <c r="B136">
        <f>[4]p68!B136</f>
        <v>51849</v>
      </c>
    </row>
    <row r="137" spans="1:2" x14ac:dyDescent="0.2">
      <c r="A137" t="s">
        <v>306</v>
      </c>
      <c r="B137">
        <f>[4]p68!B137</f>
        <v>38456</v>
      </c>
    </row>
    <row r="138" spans="1:2" x14ac:dyDescent="0.2">
      <c r="A138" t="s">
        <v>307</v>
      </c>
      <c r="B138">
        <f>[4]p68!B138</f>
        <v>193941</v>
      </c>
    </row>
    <row r="139" spans="1:2" x14ac:dyDescent="0.2">
      <c r="A139" t="s">
        <v>308</v>
      </c>
      <c r="B139">
        <f>[4]p68!B139</f>
        <v>0</v>
      </c>
    </row>
    <row r="140" spans="1:2" x14ac:dyDescent="0.2">
      <c r="A140" t="s">
        <v>309</v>
      </c>
      <c r="B140">
        <f>[4]p68!B140</f>
        <v>0</v>
      </c>
    </row>
    <row r="141" spans="1:2" x14ac:dyDescent="0.2">
      <c r="A141" t="s">
        <v>310</v>
      </c>
      <c r="B141">
        <f>[4]p68!B141</f>
        <v>0</v>
      </c>
    </row>
    <row r="142" spans="1:2" x14ac:dyDescent="0.2">
      <c r="A142" t="s">
        <v>311</v>
      </c>
      <c r="B142">
        <f>[4]p68!B142</f>
        <v>0</v>
      </c>
    </row>
    <row r="143" spans="1:2" x14ac:dyDescent="0.2">
      <c r="A143" t="s">
        <v>312</v>
      </c>
      <c r="B143">
        <f>[4]p68!B143</f>
        <v>0</v>
      </c>
    </row>
    <row r="144" spans="1:2" x14ac:dyDescent="0.2">
      <c r="A144" t="s">
        <v>313</v>
      </c>
      <c r="B144">
        <f>[4]p68!B144</f>
        <v>0</v>
      </c>
    </row>
    <row r="145" spans="1:2" x14ac:dyDescent="0.2">
      <c r="A145" t="s">
        <v>314</v>
      </c>
      <c r="B145">
        <f>[4]p68!B145</f>
        <v>487259500.00000006</v>
      </c>
    </row>
    <row r="146" spans="1:2" x14ac:dyDescent="0.2">
      <c r="A146" t="s">
        <v>315</v>
      </c>
      <c r="B146">
        <f>[4]p68!B146</f>
        <v>2840309.9999999995</v>
      </c>
    </row>
    <row r="147" spans="1:2" x14ac:dyDescent="0.2">
      <c r="A147" t="s">
        <v>316</v>
      </c>
      <c r="B147">
        <f>[4]p68!B147</f>
        <v>3344190</v>
      </c>
    </row>
    <row r="148" spans="1:2" x14ac:dyDescent="0.2">
      <c r="A148" t="s">
        <v>317</v>
      </c>
      <c r="B148">
        <f>[4]p68!B148</f>
        <v>2333205</v>
      </c>
    </row>
    <row r="149" spans="1:2" x14ac:dyDescent="0.2">
      <c r="A149" t="s">
        <v>318</v>
      </c>
      <c r="B149">
        <f>[4]p68!B149</f>
        <v>2307360</v>
      </c>
    </row>
    <row r="150" spans="1:2" x14ac:dyDescent="0.2">
      <c r="A150" t="s">
        <v>319</v>
      </c>
      <c r="B150">
        <f>[4]p68!B150</f>
        <v>10860696</v>
      </c>
    </row>
    <row r="151" spans="1:2" x14ac:dyDescent="0.2">
      <c r="A151" t="s">
        <v>320</v>
      </c>
      <c r="B151">
        <f>[4]p68!B151</f>
        <v>2418.9590196949916</v>
      </c>
    </row>
    <row r="152" spans="1:2" x14ac:dyDescent="0.2">
      <c r="A152" t="s">
        <v>321</v>
      </c>
      <c r="B152">
        <f>[4]p68!B152</f>
        <v>344.23292397782654</v>
      </c>
    </row>
    <row r="153" spans="1:2" x14ac:dyDescent="0.2">
      <c r="A153" t="s">
        <v>322</v>
      </c>
      <c r="B153">
        <f>[4]p68!B153</f>
        <v>172.01486362275497</v>
      </c>
    </row>
    <row r="154" spans="1:2" x14ac:dyDescent="0.2">
      <c r="A154" t="s">
        <v>323</v>
      </c>
      <c r="B154">
        <f>[4]p68!B154</f>
        <v>17.275259586686051</v>
      </c>
    </row>
    <row r="155" spans="1:2" x14ac:dyDescent="0.2">
      <c r="A155" t="s">
        <v>324</v>
      </c>
      <c r="B155">
        <f>[4]p68!B155</f>
        <v>20.464538279612707</v>
      </c>
    </row>
    <row r="156" spans="1:2" x14ac:dyDescent="0.2">
      <c r="A156" t="s">
        <v>325</v>
      </c>
      <c r="B156">
        <f>[4]p68!B156</f>
        <v>26.277322441055464</v>
      </c>
    </row>
    <row r="157" spans="1:2" x14ac:dyDescent="0.2">
      <c r="A157" t="s">
        <v>326</v>
      </c>
      <c r="B157">
        <f>[4]p68!B157</f>
        <v>15000030</v>
      </c>
    </row>
    <row r="158" spans="1:2" x14ac:dyDescent="0.2">
      <c r="A158" t="s">
        <v>327</v>
      </c>
      <c r="B158">
        <f>[4]p68!B158</f>
        <v>0</v>
      </c>
    </row>
    <row r="159" spans="1:2" x14ac:dyDescent="0.2">
      <c r="A159" t="s">
        <v>328</v>
      </c>
      <c r="B159">
        <f>[4]p68!B159</f>
        <v>0</v>
      </c>
    </row>
    <row r="160" spans="1:2" x14ac:dyDescent="0.2">
      <c r="A160" t="s">
        <v>329</v>
      </c>
      <c r="B160">
        <f>[4]p68!B160</f>
        <v>179999.95</v>
      </c>
    </row>
    <row r="161" spans="1:2" x14ac:dyDescent="0.2">
      <c r="A161" t="s">
        <v>330</v>
      </c>
      <c r="B161">
        <f>[4]p68!B161</f>
        <v>0</v>
      </c>
    </row>
    <row r="162" spans="1:2" x14ac:dyDescent="0.2">
      <c r="A162" t="s">
        <v>331</v>
      </c>
      <c r="B162">
        <f>[4]p68!B162</f>
        <v>1500000</v>
      </c>
    </row>
    <row r="163" spans="1:2" x14ac:dyDescent="0.2">
      <c r="A163" t="s">
        <v>332</v>
      </c>
      <c r="B163">
        <f>[4]p68!B163</f>
        <v>43853355</v>
      </c>
    </row>
    <row r="164" spans="1:2" x14ac:dyDescent="0.2">
      <c r="A164" t="s">
        <v>333</v>
      </c>
      <c r="B164">
        <f>[4]p68!B164</f>
        <v>0</v>
      </c>
    </row>
    <row r="165" spans="1:2" x14ac:dyDescent="0.2">
      <c r="A165" t="s">
        <v>334</v>
      </c>
      <c r="B165">
        <f>[4]p68!B165</f>
        <v>307665.48</v>
      </c>
    </row>
    <row r="166" spans="1:2" x14ac:dyDescent="0.2">
      <c r="A166" t="s">
        <v>335</v>
      </c>
      <c r="B166">
        <f>[4]p68!B166</f>
        <v>268318.57500000001</v>
      </c>
    </row>
    <row r="167" spans="1:2" x14ac:dyDescent="0.2">
      <c r="A167" t="s">
        <v>336</v>
      </c>
      <c r="B167">
        <f>[4]p68!B167</f>
        <v>265346.40000000002</v>
      </c>
    </row>
    <row r="168" spans="1:2" x14ac:dyDescent="0.2">
      <c r="A168" t="s">
        <v>337</v>
      </c>
      <c r="B168">
        <f>[4]p68!B168</f>
        <v>0</v>
      </c>
    </row>
    <row r="169" spans="1:2" x14ac:dyDescent="0.2">
      <c r="A169" t="s">
        <v>338</v>
      </c>
      <c r="B169">
        <f>[4]p68!B169</f>
        <v>3</v>
      </c>
    </row>
    <row r="170" spans="1:2" x14ac:dyDescent="0.2">
      <c r="A170" t="s">
        <v>339</v>
      </c>
      <c r="B170">
        <f>[4]p68!B170</f>
        <v>6</v>
      </c>
    </row>
    <row r="171" spans="1:2" x14ac:dyDescent="0.2">
      <c r="A171" t="s">
        <v>340</v>
      </c>
      <c r="B171">
        <f>[4]p68!B171</f>
        <v>469740</v>
      </c>
    </row>
    <row r="172" spans="1:2" x14ac:dyDescent="0.2">
      <c r="A172" t="s">
        <v>341</v>
      </c>
      <c r="B172">
        <f>[4]p68!B172</f>
        <v>10537011.600000001</v>
      </c>
    </row>
    <row r="173" spans="1:2" x14ac:dyDescent="0.2">
      <c r="A173" t="s">
        <v>342</v>
      </c>
      <c r="B173">
        <f>[4]p68!B173</f>
        <v>35312881.200000003</v>
      </c>
    </row>
    <row r="174" spans="1:2" x14ac:dyDescent="0.2">
      <c r="A174" t="s">
        <v>343</v>
      </c>
      <c r="B174">
        <f>[4]p68!B174</f>
        <v>469740</v>
      </c>
    </row>
    <row r="175" spans="1:2" x14ac:dyDescent="0.2">
      <c r="A175" t="s">
        <v>344</v>
      </c>
      <c r="B175">
        <f>[4]p68!B175</f>
        <v>10537011.600000001</v>
      </c>
    </row>
    <row r="176" spans="1:2" x14ac:dyDescent="0.2">
      <c r="A176" t="s">
        <v>345</v>
      </c>
      <c r="B176">
        <f>[4]p68!B176</f>
        <v>35312881.200000003</v>
      </c>
    </row>
    <row r="177" spans="1:2" x14ac:dyDescent="0.2">
      <c r="A177" t="s">
        <v>346</v>
      </c>
      <c r="B177">
        <f>[4]p68!B177</f>
        <v>463868</v>
      </c>
    </row>
    <row r="178" spans="1:2" x14ac:dyDescent="0.2">
      <c r="A178" t="s">
        <v>347</v>
      </c>
      <c r="B178">
        <f>[4]p68!B178</f>
        <v>10431772.312500002</v>
      </c>
    </row>
    <row r="179" spans="1:2" x14ac:dyDescent="0.2">
      <c r="A179" t="s">
        <v>348</v>
      </c>
      <c r="B179">
        <f>[4]p68!B179</f>
        <v>34879036.500000007</v>
      </c>
    </row>
    <row r="180" spans="1:2" x14ac:dyDescent="0.2">
      <c r="A180" t="s">
        <v>349</v>
      </c>
      <c r="B180">
        <f>[4]p68!B180</f>
        <v>332606</v>
      </c>
    </row>
    <row r="181" spans="1:2" x14ac:dyDescent="0.2">
      <c r="A181" t="s">
        <v>350</v>
      </c>
      <c r="B181">
        <f>[4]p68!B181</f>
        <v>2160522</v>
      </c>
    </row>
    <row r="182" spans="1:2" x14ac:dyDescent="0.2">
      <c r="A182" t="s">
        <v>351</v>
      </c>
      <c r="B182">
        <f>[4]p68!B182</f>
        <v>6339478</v>
      </c>
    </row>
    <row r="183" spans="1:2" x14ac:dyDescent="0.2">
      <c r="A183" t="s">
        <v>352</v>
      </c>
      <c r="B183">
        <f>[4]p68!B183</f>
        <v>473436</v>
      </c>
    </row>
    <row r="184" spans="1:2" x14ac:dyDescent="0.2">
      <c r="A184" t="s">
        <v>353</v>
      </c>
      <c r="B184">
        <f>[4]p68!B184</f>
        <v>2160522</v>
      </c>
    </row>
    <row r="185" spans="1:2" x14ac:dyDescent="0.2">
      <c r="A185" t="s">
        <v>354</v>
      </c>
      <c r="B185">
        <f>[4]p68!B185</f>
        <v>9016802</v>
      </c>
    </row>
    <row r="186" spans="1:2" x14ac:dyDescent="0.2">
      <c r="A186" t="s">
        <v>355</v>
      </c>
      <c r="B186">
        <f>[4]p68!B186</f>
        <v>467518</v>
      </c>
    </row>
    <row r="187" spans="1:2" x14ac:dyDescent="0.2">
      <c r="A187" t="s">
        <v>356</v>
      </c>
      <c r="B187">
        <f>[4]p68!B187</f>
        <v>2148686</v>
      </c>
    </row>
    <row r="188" spans="1:2" x14ac:dyDescent="0.2">
      <c r="A188" t="s">
        <v>357</v>
      </c>
      <c r="B188">
        <f>[4]p68!B188</f>
        <v>8884677</v>
      </c>
    </row>
    <row r="189" spans="1:2" x14ac:dyDescent="0.2">
      <c r="A189" t="s">
        <v>358</v>
      </c>
      <c r="B189">
        <f>[4]p68!B189</f>
        <v>0</v>
      </c>
    </row>
    <row r="190" spans="1:2" x14ac:dyDescent="0.2">
      <c r="A190" t="s">
        <v>359</v>
      </c>
      <c r="B190">
        <f>[4]p68!B190</f>
        <v>0</v>
      </c>
    </row>
    <row r="191" spans="1:2" x14ac:dyDescent="0.2">
      <c r="A191" t="s">
        <v>360</v>
      </c>
      <c r="B191">
        <f>[4]p68!B191</f>
        <v>0</v>
      </c>
    </row>
    <row r="192" spans="1:2" x14ac:dyDescent="0.2">
      <c r="A192" t="s">
        <v>361</v>
      </c>
      <c r="B192">
        <f>[4]p68!B192</f>
        <v>42613</v>
      </c>
    </row>
    <row r="193" spans="1:2" x14ac:dyDescent="0.2">
      <c r="A193" t="s">
        <v>362</v>
      </c>
      <c r="B193">
        <f>[4]p68!B193</f>
        <v>4159328</v>
      </c>
    </row>
    <row r="194" spans="1:2" x14ac:dyDescent="0.2">
      <c r="A194" t="s">
        <v>363</v>
      </c>
      <c r="B194">
        <f>[4]p68!B194</f>
        <v>97.606958743134498</v>
      </c>
    </row>
    <row r="195" spans="1:2" x14ac:dyDescent="0.2">
      <c r="A195" t="s">
        <v>364</v>
      </c>
      <c r="B195">
        <f>[4]p68!B195</f>
        <v>0</v>
      </c>
    </row>
    <row r="196" spans="1:2" x14ac:dyDescent="0.2">
      <c r="A196" t="s">
        <v>365</v>
      </c>
      <c r="B196">
        <f>[4]p68!B196</f>
        <v>0</v>
      </c>
    </row>
    <row r="197" spans="1:2" x14ac:dyDescent="0.2">
      <c r="A197" t="s">
        <v>366</v>
      </c>
      <c r="B197">
        <f>[4]p68!B197</f>
        <v>0</v>
      </c>
    </row>
    <row r="198" spans="1:2" x14ac:dyDescent="0.2">
      <c r="A198" t="s">
        <v>367</v>
      </c>
      <c r="B198">
        <f>[4]p68!B198</f>
        <v>0</v>
      </c>
    </row>
    <row r="199" spans="1:2" x14ac:dyDescent="0.2">
      <c r="A199" t="s">
        <v>368</v>
      </c>
      <c r="B199">
        <f>[4]p68!B199</f>
        <v>0</v>
      </c>
    </row>
    <row r="200" spans="1:2" x14ac:dyDescent="0.2">
      <c r="A200" t="s">
        <v>369</v>
      </c>
      <c r="B200">
        <f>[4]p68!B200</f>
        <v>0</v>
      </c>
    </row>
    <row r="201" spans="1:2" x14ac:dyDescent="0.2">
      <c r="A201" t="s">
        <v>370</v>
      </c>
      <c r="B201">
        <f>[4]p68!B201</f>
        <v>57151</v>
      </c>
    </row>
    <row r="202" spans="1:2" x14ac:dyDescent="0.2">
      <c r="A202" t="s">
        <v>371</v>
      </c>
      <c r="B202">
        <f>[4]p68!B202</f>
        <v>1460537</v>
      </c>
    </row>
    <row r="203" spans="1:2" x14ac:dyDescent="0.2">
      <c r="A203" t="s">
        <v>372</v>
      </c>
      <c r="B203">
        <f>[4]p68!B203</f>
        <v>25.555762674155005</v>
      </c>
    </row>
    <row r="204" spans="1:2" x14ac:dyDescent="0.2">
      <c r="A204" t="s">
        <v>373</v>
      </c>
      <c r="B204">
        <f>[4]p68!B204</f>
        <v>0</v>
      </c>
    </row>
    <row r="205" spans="1:2" x14ac:dyDescent="0.2">
      <c r="A205" t="s">
        <v>374</v>
      </c>
      <c r="B205">
        <f>[4]p68!B205</f>
        <v>0</v>
      </c>
    </row>
    <row r="206" spans="1:2" x14ac:dyDescent="0.2">
      <c r="A206" t="s">
        <v>375</v>
      </c>
      <c r="B206">
        <f>[4]p68!B206</f>
        <v>0</v>
      </c>
    </row>
    <row r="207" spans="1:2" x14ac:dyDescent="0.2">
      <c r="A207" t="s">
        <v>376</v>
      </c>
      <c r="B207">
        <f>[4]p68!B207</f>
        <v>128443</v>
      </c>
    </row>
    <row r="208" spans="1:2" x14ac:dyDescent="0.2">
      <c r="A208" t="s">
        <v>377</v>
      </c>
      <c r="B208">
        <f>[4]p68!B208</f>
        <v>239761</v>
      </c>
    </row>
    <row r="209" spans="1:2" x14ac:dyDescent="0.2">
      <c r="A209" t="s">
        <v>378</v>
      </c>
      <c r="B209">
        <f>[4]p68!B209</f>
        <v>0</v>
      </c>
    </row>
    <row r="210" spans="1:2" x14ac:dyDescent="0.2">
      <c r="A210" t="s">
        <v>379</v>
      </c>
      <c r="B210">
        <f>[4]p68!B210</f>
        <v>0</v>
      </c>
    </row>
    <row r="211" spans="1:2" x14ac:dyDescent="0.2">
      <c r="A211" t="s">
        <v>380</v>
      </c>
      <c r="B211">
        <f>[4]p68!B211</f>
        <v>683957.7</v>
      </c>
    </row>
    <row r="212" spans="1:2" x14ac:dyDescent="0.2">
      <c r="A212" t="s">
        <v>381</v>
      </c>
      <c r="B212">
        <f>[4]p68!B212</f>
        <v>813474</v>
      </c>
    </row>
    <row r="213" spans="1:2" x14ac:dyDescent="0.2">
      <c r="A213" t="s">
        <v>382</v>
      </c>
      <c r="B213">
        <f>[4]p68!B213</f>
        <v>43058182.77854602</v>
      </c>
    </row>
    <row r="214" spans="1:2" x14ac:dyDescent="0.2">
      <c r="A214" t="s">
        <v>137</v>
      </c>
      <c r="B214">
        <f>[4]p68!B214</f>
        <v>173880</v>
      </c>
    </row>
    <row r="215" spans="1:2" x14ac:dyDescent="0.2">
      <c r="A215" t="s">
        <v>383</v>
      </c>
      <c r="B215">
        <f>[4]p68!B215</f>
        <v>0</v>
      </c>
    </row>
    <row r="216" spans="1:2" x14ac:dyDescent="0.2">
      <c r="A216" t="s">
        <v>384</v>
      </c>
      <c r="B216">
        <f>[4]p68!B216</f>
        <v>43232062.77854602</v>
      </c>
    </row>
    <row r="217" spans="1:2" x14ac:dyDescent="0.2">
      <c r="A217" t="s">
        <v>385</v>
      </c>
      <c r="B217">
        <f>[4]p68!B217</f>
        <v>17003671</v>
      </c>
    </row>
    <row r="218" spans="1:2" x14ac:dyDescent="0.2">
      <c r="A218" t="s">
        <v>386</v>
      </c>
      <c r="B218">
        <f>[4]p68!B218</f>
        <v>1052161.7</v>
      </c>
    </row>
    <row r="219" spans="1:2" x14ac:dyDescent="0.2">
      <c r="A219" t="s">
        <v>387</v>
      </c>
      <c r="B219">
        <f>[4]p68!B219</f>
        <v>3753009</v>
      </c>
    </row>
    <row r="220" spans="1:2" x14ac:dyDescent="0.2">
      <c r="A220" t="s">
        <v>388</v>
      </c>
      <c r="B220">
        <f>[4]p68!B220</f>
        <v>199764</v>
      </c>
    </row>
    <row r="221" spans="1:2" x14ac:dyDescent="0.2">
      <c r="A221" t="s">
        <v>145</v>
      </c>
      <c r="B221">
        <f>[4]p68!B221</f>
        <v>6800000</v>
      </c>
    </row>
    <row r="222" spans="1:2" x14ac:dyDescent="0.2">
      <c r="A222" t="s">
        <v>146</v>
      </c>
      <c r="B222">
        <f>[4]p68!B222</f>
        <v>315011</v>
      </c>
    </row>
    <row r="223" spans="1:2" x14ac:dyDescent="0.2">
      <c r="A223" t="s">
        <v>389</v>
      </c>
      <c r="B223">
        <f>[4]p68!B223</f>
        <v>212307</v>
      </c>
    </row>
    <row r="224" spans="1:2" x14ac:dyDescent="0.2">
      <c r="A224" t="s">
        <v>390</v>
      </c>
      <c r="B224">
        <f>[4]p68!B224</f>
        <v>0</v>
      </c>
    </row>
    <row r="225" spans="1:2" x14ac:dyDescent="0.2">
      <c r="A225" t="s">
        <v>391</v>
      </c>
      <c r="B225">
        <f>[4]p68!B225</f>
        <v>0</v>
      </c>
    </row>
    <row r="226" spans="1:2" x14ac:dyDescent="0.2">
      <c r="A226" t="s">
        <v>392</v>
      </c>
      <c r="B226">
        <f>[4]p68!B226</f>
        <v>3900000</v>
      </c>
    </row>
    <row r="227" spans="1:2" x14ac:dyDescent="0.2">
      <c r="A227" t="s">
        <v>152</v>
      </c>
      <c r="B227">
        <f>[4]p68!B227</f>
        <v>160000</v>
      </c>
    </row>
    <row r="228" spans="1:2" x14ac:dyDescent="0.2">
      <c r="A228" t="s">
        <v>393</v>
      </c>
      <c r="B228">
        <f>[4]p68!B228</f>
        <v>107089.43552911472</v>
      </c>
    </row>
    <row r="229" spans="1:2" x14ac:dyDescent="0.2">
      <c r="A229" t="s">
        <v>394</v>
      </c>
      <c r="B229">
        <f>[4]p68!B229</f>
        <v>233446</v>
      </c>
    </row>
    <row r="230" spans="1:2" x14ac:dyDescent="0.2">
      <c r="A230" t="s">
        <v>395</v>
      </c>
      <c r="B230">
        <f>[4]p68!B230</f>
        <v>2656989.9729918931</v>
      </c>
    </row>
    <row r="231" spans="1:2" x14ac:dyDescent="0.2">
      <c r="A231" t="s">
        <v>396</v>
      </c>
      <c r="B231">
        <f>[4]p68!B231</f>
        <v>36393449.108521007</v>
      </c>
    </row>
    <row r="232" spans="1:2" x14ac:dyDescent="0.2">
      <c r="A232" t="s">
        <v>397</v>
      </c>
      <c r="B232">
        <f>[4]p68!B232</f>
        <v>6838613.6700250134</v>
      </c>
    </row>
    <row r="233" spans="1:2" x14ac:dyDescent="0.2">
      <c r="A233" t="s">
        <v>398</v>
      </c>
      <c r="B233">
        <f>[4]p68!B233</f>
        <v>2325129</v>
      </c>
    </row>
    <row r="234" spans="1:2" x14ac:dyDescent="0.2">
      <c r="A234" t="s">
        <v>243</v>
      </c>
      <c r="B234">
        <f>[4]p68!B234</f>
        <v>4513484.6700250134</v>
      </c>
    </row>
    <row r="235" spans="1:2" x14ac:dyDescent="0.2">
      <c r="A235" t="s">
        <v>399</v>
      </c>
      <c r="B235">
        <f>[4]p68!B235</f>
        <v>6250000</v>
      </c>
    </row>
    <row r="236" spans="1:2" x14ac:dyDescent="0.2">
      <c r="A236" t="s">
        <v>400</v>
      </c>
      <c r="B236">
        <f>[4]p68!B236</f>
        <v>11666666.666666668</v>
      </c>
    </row>
    <row r="237" spans="1:2" x14ac:dyDescent="0.2">
      <c r="A237" t="s">
        <v>401</v>
      </c>
      <c r="B237">
        <f>[4]p68!B237</f>
        <v>10000000</v>
      </c>
    </row>
    <row r="238" spans="1:2" x14ac:dyDescent="0.2">
      <c r="A238" t="s">
        <v>402</v>
      </c>
      <c r="B238">
        <f>[4]p68!B238</f>
        <v>400</v>
      </c>
    </row>
    <row r="239" spans="1:2" x14ac:dyDescent="0.2">
      <c r="A239" t="s">
        <v>403</v>
      </c>
      <c r="B239">
        <f>[4]p68!B239</f>
        <v>300</v>
      </c>
    </row>
    <row r="240" spans="1:2" x14ac:dyDescent="0.2">
      <c r="A240" t="s">
        <v>404</v>
      </c>
      <c r="B240">
        <f>[4]p68!B240</f>
        <v>1000</v>
      </c>
    </row>
    <row r="241" spans="1:2" x14ac:dyDescent="0.2">
      <c r="A241" t="s">
        <v>405</v>
      </c>
      <c r="B241">
        <f>[4]p68!B241</f>
        <v>1.4</v>
      </c>
    </row>
    <row r="242" spans="1:2" x14ac:dyDescent="0.2">
      <c r="A242" t="s">
        <v>406</v>
      </c>
      <c r="B242">
        <f>[4]p68!B242</f>
        <v>1.9</v>
      </c>
    </row>
    <row r="243" spans="1:2" x14ac:dyDescent="0.2">
      <c r="A243" t="s">
        <v>407</v>
      </c>
      <c r="B243">
        <f>[4]p68!B243</f>
        <v>58124515</v>
      </c>
    </row>
    <row r="244" spans="1:2" x14ac:dyDescent="0.2">
      <c r="A244" t="s">
        <v>408</v>
      </c>
      <c r="B244">
        <f>[4]p68!B244</f>
        <v>43993247</v>
      </c>
    </row>
    <row r="245" spans="1:2" x14ac:dyDescent="0.2">
      <c r="A245" t="s">
        <v>409</v>
      </c>
      <c r="B245">
        <f>[4]p68!B245</f>
        <v>90000</v>
      </c>
    </row>
    <row r="246" spans="1:2" x14ac:dyDescent="0.2">
      <c r="A246" t="s">
        <v>410</v>
      </c>
      <c r="B246">
        <f>[4]p68!B246</f>
        <v>2.127422800543795</v>
      </c>
    </row>
    <row r="247" spans="1:2" x14ac:dyDescent="0.2">
      <c r="A247" t="s">
        <v>411</v>
      </c>
      <c r="B247">
        <f>[4]p68!B247</f>
        <v>7.8</v>
      </c>
    </row>
    <row r="248" spans="1:2" x14ac:dyDescent="0.2">
      <c r="A248" t="s">
        <v>412</v>
      </c>
      <c r="B248">
        <f>[4]p68!B248</f>
        <v>7.8</v>
      </c>
    </row>
    <row r="249" spans="1:2" x14ac:dyDescent="0.2">
      <c r="A249" t="s">
        <v>413</v>
      </c>
      <c r="B249">
        <f>[4]p68!B249</f>
        <v>0</v>
      </c>
    </row>
    <row r="250" spans="1:2" x14ac:dyDescent="0.2">
      <c r="A250" t="s">
        <v>414</v>
      </c>
      <c r="B250">
        <f>[4]p68!B250</f>
        <v>0</v>
      </c>
    </row>
    <row r="251" spans="1:2" x14ac:dyDescent="0.2">
      <c r="A251" t="s">
        <v>415</v>
      </c>
      <c r="B251">
        <f>[4]p68!B251</f>
        <v>0</v>
      </c>
    </row>
    <row r="252" spans="1:2" x14ac:dyDescent="0.2">
      <c r="A252" t="s">
        <v>416</v>
      </c>
      <c r="B252">
        <f>[4]p68!B252</f>
        <v>0</v>
      </c>
    </row>
    <row r="253" spans="1:2" x14ac:dyDescent="0.2">
      <c r="A253" t="s">
        <v>417</v>
      </c>
      <c r="B253">
        <f>[4]p68!B253</f>
        <v>0</v>
      </c>
    </row>
    <row r="254" spans="1:2" x14ac:dyDescent="0.2">
      <c r="A254" t="s">
        <v>418</v>
      </c>
      <c r="B254">
        <f>[4]p68!B254</f>
        <v>0</v>
      </c>
    </row>
    <row r="255" spans="1:2" x14ac:dyDescent="0.2">
      <c r="A255" t="s">
        <v>419</v>
      </c>
      <c r="B255">
        <f>[4]p68!B255</f>
        <v>0</v>
      </c>
    </row>
    <row r="256" spans="1:2" x14ac:dyDescent="0.2">
      <c r="A256" t="s">
        <v>420</v>
      </c>
      <c r="B256">
        <f>[4]p68!B256</f>
        <v>0</v>
      </c>
    </row>
    <row r="257" spans="1:2" x14ac:dyDescent="0.2">
      <c r="A257" t="s">
        <v>421</v>
      </c>
      <c r="B257">
        <f>[4]p68!B257</f>
        <v>0</v>
      </c>
    </row>
    <row r="258" spans="1:2" x14ac:dyDescent="0.2">
      <c r="A258" t="s">
        <v>422</v>
      </c>
      <c r="B258">
        <f>[4]p68!B258</f>
        <v>0</v>
      </c>
    </row>
    <row r="259" spans="1:2" x14ac:dyDescent="0.2">
      <c r="A259" t="s">
        <v>423</v>
      </c>
      <c r="B259">
        <f>[4]p68!B259</f>
        <v>5</v>
      </c>
    </row>
    <row r="260" spans="1:2" x14ac:dyDescent="0.2">
      <c r="A260" t="s">
        <v>1065</v>
      </c>
      <c r="B260">
        <f>[4]p68!B260</f>
        <v>11.567958159184544</v>
      </c>
    </row>
    <row r="261" spans="1:2" x14ac:dyDescent="0.2">
      <c r="A261" t="s">
        <v>1066</v>
      </c>
      <c r="B261">
        <f>[4]p68!B261</f>
        <v>19.003924982567515</v>
      </c>
    </row>
    <row r="262" spans="1:2" x14ac:dyDescent="0.2">
      <c r="A262" t="s">
        <v>227</v>
      </c>
      <c r="B262">
        <f>[4]p68!B262</f>
        <v>90</v>
      </c>
    </row>
    <row r="263" spans="1:2" x14ac:dyDescent="0.2">
      <c r="A263" t="s">
        <v>228</v>
      </c>
      <c r="B263">
        <f>[4]p68!B263</f>
        <v>93</v>
      </c>
    </row>
    <row r="264" spans="1:2" x14ac:dyDescent="0.2">
      <c r="A264" t="s">
        <v>346</v>
      </c>
      <c r="B264">
        <f>[4]p68!B264</f>
        <v>463868</v>
      </c>
    </row>
    <row r="265" spans="1:2" x14ac:dyDescent="0.2">
      <c r="A265" t="s">
        <v>355</v>
      </c>
      <c r="B265">
        <f>[4]p68!B265</f>
        <v>467518</v>
      </c>
    </row>
    <row r="266" spans="1:2" x14ac:dyDescent="0.2">
      <c r="A266" t="s">
        <v>338</v>
      </c>
      <c r="B266">
        <f>[4]p68!B266</f>
        <v>3</v>
      </c>
    </row>
    <row r="267" spans="1:2" x14ac:dyDescent="0.2">
      <c r="A267" t="s">
        <v>339</v>
      </c>
      <c r="B267">
        <f>[4]p68!B267</f>
        <v>6</v>
      </c>
    </row>
    <row r="268" spans="1:2" x14ac:dyDescent="0.2">
      <c r="A268" t="s">
        <v>1067</v>
      </c>
      <c r="B268">
        <f>[4]p68!B268</f>
        <v>1113283.2</v>
      </c>
    </row>
    <row r="269" spans="1:2" x14ac:dyDescent="0.2">
      <c r="A269" t="s">
        <v>1068</v>
      </c>
      <c r="B269">
        <f>[4]p68!B269</f>
        <v>1402554</v>
      </c>
    </row>
    <row r="270" spans="1:2" x14ac:dyDescent="0.2">
      <c r="A270" t="s">
        <v>1069</v>
      </c>
      <c r="B270">
        <f>[4]p68!B270</f>
        <v>4038610.871191727</v>
      </c>
    </row>
    <row r="271" spans="1:2" x14ac:dyDescent="0.2">
      <c r="A271" t="s">
        <v>1070</v>
      </c>
      <c r="B271">
        <f>[4]p68!B271</f>
        <v>0.58966008518224455</v>
      </c>
    </row>
    <row r="272" spans="1:2" x14ac:dyDescent="0.2">
      <c r="A272" t="s">
        <v>1071</v>
      </c>
      <c r="B272">
        <f>[4]p68!B272</f>
        <v>0.85463491123532764</v>
      </c>
    </row>
    <row r="273" spans="1:2" x14ac:dyDescent="0.2">
      <c r="A273" t="s">
        <v>1072</v>
      </c>
      <c r="B273">
        <f>[4]p68!B273</f>
        <v>0.74993772678330561</v>
      </c>
    </row>
    <row r="274" spans="1:2" x14ac:dyDescent="0.2">
      <c r="A274" t="s">
        <v>1073</v>
      </c>
      <c r="B274">
        <f>[4]p68!B274</f>
        <v>0.73847540069953754</v>
      </c>
    </row>
    <row r="275" spans="1:2" x14ac:dyDescent="0.2">
      <c r="A275" t="s">
        <v>1087</v>
      </c>
      <c r="B275">
        <f>[4]p68!B275</f>
        <v>0.7741982847764679</v>
      </c>
    </row>
    <row r="276" spans="1:2" x14ac:dyDescent="0.2">
      <c r="A276" t="s">
        <v>1088</v>
      </c>
      <c r="B276">
        <f>[4]p68!B276</f>
        <v>0.74391539120168793</v>
      </c>
    </row>
    <row r="277" spans="1:2" x14ac:dyDescent="0.2">
      <c r="A277" t="s">
        <v>1091</v>
      </c>
      <c r="B277">
        <f>[4]p68!B277</f>
        <v>4995365.6700250134</v>
      </c>
    </row>
    <row r="278" spans="1:2" x14ac:dyDescent="0.2">
      <c r="A278" t="s">
        <v>1092</v>
      </c>
      <c r="B278">
        <f>[4]p68!B278</f>
        <v>0.48624123197668123</v>
      </c>
    </row>
    <row r="279" spans="1:2" x14ac:dyDescent="0.2">
      <c r="A279" t="s">
        <v>1093</v>
      </c>
      <c r="B279">
        <f>[4]p68!B279</f>
        <v>0.32716171608964639</v>
      </c>
    </row>
    <row r="280" spans="1:2" x14ac:dyDescent="0.2">
      <c r="A280" t="s">
        <v>1094</v>
      </c>
      <c r="B280">
        <f>[4]p68!B280</f>
        <v>0.67283828391035361</v>
      </c>
    </row>
    <row r="281" spans="1:2" x14ac:dyDescent="0.2">
      <c r="A281" t="s">
        <v>1099</v>
      </c>
      <c r="B281">
        <f>[4]p68!B281</f>
        <v>5.0160000000000003E-2</v>
      </c>
    </row>
    <row r="282" spans="1:2" x14ac:dyDescent="0.2">
      <c r="A282" t="s">
        <v>1100</v>
      </c>
      <c r="B282">
        <f>[4]p68!B282</f>
        <v>0.10729361847965023</v>
      </c>
    </row>
    <row r="283" spans="1:2" x14ac:dyDescent="0.2">
      <c r="A283" t="s">
        <v>1095</v>
      </c>
      <c r="B283">
        <f>[4]p68!B283</f>
        <v>14131268</v>
      </c>
    </row>
    <row r="284" spans="1:2" x14ac:dyDescent="0.2">
      <c r="A284" t="s">
        <v>1096</v>
      </c>
      <c r="B284">
        <f>[4]p68!B284</f>
        <v>29062257.724531464</v>
      </c>
    </row>
    <row r="285" spans="1:2" x14ac:dyDescent="0.2">
      <c r="A285" t="s">
        <v>1097</v>
      </c>
      <c r="B285">
        <f>[4]p68!B285</f>
        <v>956754.79883328662</v>
      </c>
    </row>
    <row r="286" spans="1:2" x14ac:dyDescent="0.2">
      <c r="A286" t="s">
        <v>1101</v>
      </c>
      <c r="B286">
        <f>[4]p68!B286</f>
        <v>2000000</v>
      </c>
    </row>
    <row r="287" spans="1:2" x14ac:dyDescent="0.2">
      <c r="A287" t="s">
        <v>1102</v>
      </c>
      <c r="B287">
        <f>[4]p68!B287</f>
        <v>0</v>
      </c>
    </row>
    <row r="288" spans="1:2" x14ac:dyDescent="0.2">
      <c r="A288" t="s">
        <v>1103</v>
      </c>
      <c r="B288">
        <f>[4]p68!B288</f>
        <v>0</v>
      </c>
    </row>
    <row r="289" spans="1:2" x14ac:dyDescent="0.2">
      <c r="A289" t="s">
        <v>1069</v>
      </c>
      <c r="B289">
        <f>[4]p68!B289</f>
        <v>4038610.871191727</v>
      </c>
    </row>
    <row r="290" spans="1:2" x14ac:dyDescent="0.2">
      <c r="A290" t="s">
        <v>508</v>
      </c>
      <c r="B290">
        <f>[4]p68!B290</f>
        <v>8.8601685811436723E-2</v>
      </c>
    </row>
    <row r="291" spans="1:2" x14ac:dyDescent="0.2">
      <c r="A291" t="s">
        <v>1104</v>
      </c>
      <c r="B291">
        <f>[4]p68!B291</f>
        <v>0.46260318751316287</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1223</v>
      </c>
    </row>
    <row r="2" spans="1:11" x14ac:dyDescent="0.2">
      <c r="A2">
        <v>69</v>
      </c>
      <c r="B2" t="s">
        <v>176</v>
      </c>
      <c r="C2" t="s">
        <v>177</v>
      </c>
      <c r="D2" t="s">
        <v>178</v>
      </c>
      <c r="E2" t="s">
        <v>8</v>
      </c>
      <c r="F2" t="s">
        <v>179</v>
      </c>
      <c r="G2" t="s">
        <v>10</v>
      </c>
      <c r="H2" t="s">
        <v>180</v>
      </c>
    </row>
    <row r="3" spans="1:11" x14ac:dyDescent="0.2">
      <c r="A3" t="s">
        <v>181</v>
      </c>
      <c r="B3">
        <f>[4]p69!B3</f>
        <v>0</v>
      </c>
      <c r="C3">
        <f>[4]p69!C3</f>
        <v>0</v>
      </c>
      <c r="D3">
        <f>[4]p69!D3</f>
        <v>0</v>
      </c>
      <c r="E3">
        <f>[4]p69!E3</f>
        <v>0</v>
      </c>
      <c r="F3">
        <f>[4]p69!F3</f>
        <v>0</v>
      </c>
      <c r="G3">
        <f>[4]p69!G3</f>
        <v>0</v>
      </c>
      <c r="H3">
        <f>[4]p69!H3</f>
        <v>0</v>
      </c>
      <c r="I3">
        <f>[4]p69!I3</f>
        <v>0</v>
      </c>
      <c r="J3">
        <f>[4]p69!J3</f>
        <v>0</v>
      </c>
      <c r="K3">
        <f>[4]p69!K3</f>
        <v>0</v>
      </c>
    </row>
    <row r="4" spans="1:11" x14ac:dyDescent="0.2">
      <c r="A4" t="s">
        <v>182</v>
      </c>
      <c r="B4">
        <f>[4]p69!B4</f>
        <v>0</v>
      </c>
      <c r="C4">
        <f>[4]p69!C4</f>
        <v>0</v>
      </c>
      <c r="D4">
        <f>[4]p69!D4</f>
        <v>0</v>
      </c>
      <c r="E4">
        <f>[4]p69!E4</f>
        <v>0</v>
      </c>
      <c r="F4">
        <f>[4]p69!F4</f>
        <v>0</v>
      </c>
      <c r="G4">
        <f>[4]p69!G4</f>
        <v>0</v>
      </c>
      <c r="H4">
        <f>[4]p69!H4</f>
        <v>0</v>
      </c>
      <c r="I4">
        <f>[4]p69!I4</f>
        <v>0</v>
      </c>
      <c r="J4">
        <f>[4]p69!J4</f>
        <v>0</v>
      </c>
      <c r="K4">
        <f>[4]p69!K4</f>
        <v>0</v>
      </c>
    </row>
    <row r="5" spans="1:11" x14ac:dyDescent="0.2">
      <c r="A5" t="s">
        <v>183</v>
      </c>
      <c r="B5">
        <f>[4]p69!B5</f>
        <v>0</v>
      </c>
      <c r="C5">
        <f>[4]p69!C5</f>
        <v>0</v>
      </c>
      <c r="D5">
        <f>[4]p69!D5</f>
        <v>0</v>
      </c>
      <c r="E5">
        <f>[4]p69!E5</f>
        <v>0</v>
      </c>
      <c r="F5">
        <f>[4]p69!F5</f>
        <v>0</v>
      </c>
      <c r="G5">
        <f>[4]p69!G5</f>
        <v>0</v>
      </c>
      <c r="H5">
        <f>[4]p69!H5</f>
        <v>0</v>
      </c>
      <c r="I5">
        <f>[4]p69!I5</f>
        <v>0</v>
      </c>
      <c r="J5">
        <f>[4]p69!J5</f>
        <v>0</v>
      </c>
      <c r="K5">
        <f>[4]p69!K5</f>
        <v>0</v>
      </c>
    </row>
    <row r="6" spans="1:11" x14ac:dyDescent="0.2">
      <c r="A6" t="s">
        <v>184</v>
      </c>
      <c r="B6">
        <f>[4]p69!B6</f>
        <v>0</v>
      </c>
      <c r="C6">
        <f>[4]p69!C6</f>
        <v>0</v>
      </c>
      <c r="D6">
        <f>[4]p69!D6</f>
        <v>0</v>
      </c>
      <c r="E6">
        <f>[4]p69!E6</f>
        <v>0</v>
      </c>
      <c r="F6">
        <f>[4]p69!F6</f>
        <v>0</v>
      </c>
      <c r="G6">
        <f>[4]p69!G6</f>
        <v>0</v>
      </c>
      <c r="H6">
        <f>[4]p69!H6</f>
        <v>0</v>
      </c>
      <c r="I6">
        <f>[4]p69!I6</f>
        <v>0</v>
      </c>
      <c r="J6">
        <f>[4]p69!J6</f>
        <v>0</v>
      </c>
      <c r="K6">
        <f>[4]p69!K6</f>
        <v>0</v>
      </c>
    </row>
    <row r="7" spans="1:11" x14ac:dyDescent="0.2">
      <c r="A7" t="s">
        <v>185</v>
      </c>
      <c r="B7">
        <f>[4]p69!B7</f>
        <v>0</v>
      </c>
      <c r="C7">
        <f>[4]p69!C7</f>
        <v>0</v>
      </c>
      <c r="D7">
        <f>[4]p69!D7</f>
        <v>0</v>
      </c>
      <c r="E7">
        <f>[4]p69!E7</f>
        <v>0</v>
      </c>
      <c r="F7">
        <f>[4]p69!F7</f>
        <v>0</v>
      </c>
      <c r="G7">
        <f>[4]p69!G7</f>
        <v>0</v>
      </c>
      <c r="H7">
        <f>[4]p69!H7</f>
        <v>0</v>
      </c>
      <c r="I7">
        <f>[4]p69!I7</f>
        <v>0</v>
      </c>
      <c r="J7">
        <f>[4]p69!J7</f>
        <v>0</v>
      </c>
      <c r="K7">
        <f>[4]p69!K7</f>
        <v>0</v>
      </c>
    </row>
    <row r="8" spans="1:11" x14ac:dyDescent="0.2">
      <c r="A8" t="s">
        <v>186</v>
      </c>
      <c r="B8">
        <f>[4]p69!B8</f>
        <v>0</v>
      </c>
      <c r="C8">
        <f>[4]p69!C8</f>
        <v>0</v>
      </c>
      <c r="D8">
        <f>[4]p69!D8</f>
        <v>0</v>
      </c>
      <c r="E8">
        <f>[4]p69!E8</f>
        <v>0</v>
      </c>
      <c r="F8">
        <f>[4]p69!F8</f>
        <v>0</v>
      </c>
      <c r="G8">
        <f>[4]p69!G8</f>
        <v>0</v>
      </c>
      <c r="H8">
        <f>[4]p69!H8</f>
        <v>0</v>
      </c>
      <c r="I8">
        <f>[4]p69!I8</f>
        <v>0</v>
      </c>
      <c r="J8">
        <f>[4]p69!J8</f>
        <v>0</v>
      </c>
      <c r="K8">
        <f>[4]p69!K8</f>
        <v>0</v>
      </c>
    </row>
    <row r="9" spans="1:11" x14ac:dyDescent="0.2">
      <c r="A9" t="s">
        <v>187</v>
      </c>
      <c r="B9">
        <f>[4]p69!B9</f>
        <v>0</v>
      </c>
      <c r="C9">
        <f>[4]p69!C9</f>
        <v>0</v>
      </c>
      <c r="D9">
        <f>[4]p69!D9</f>
        <v>0</v>
      </c>
      <c r="E9">
        <f>[4]p69!E9</f>
        <v>0</v>
      </c>
      <c r="F9">
        <f>[4]p69!F9</f>
        <v>0</v>
      </c>
      <c r="G9">
        <f>[4]p69!G9</f>
        <v>0</v>
      </c>
      <c r="H9">
        <f>[4]p69!H9</f>
        <v>0</v>
      </c>
      <c r="I9">
        <f>[4]p69!I9</f>
        <v>0</v>
      </c>
      <c r="J9">
        <f>[4]p69!J9</f>
        <v>0</v>
      </c>
      <c r="K9">
        <f>[4]p69!K9</f>
        <v>0</v>
      </c>
    </row>
    <row r="10" spans="1:11" x14ac:dyDescent="0.2">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2">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2">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2">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2">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2">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2">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2">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2">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2">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2">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2">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2">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2">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2">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2">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2">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2">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2">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5" thickBot="1" x14ac:dyDescent="0.25">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x14ac:dyDescent="0.2">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2">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x14ac:dyDescent="0.2">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x14ac:dyDescent="0.2">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x14ac:dyDescent="0.2">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x14ac:dyDescent="0.2">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x14ac:dyDescent="0.2">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x14ac:dyDescent="0.2">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2">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2">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2">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2">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
      <c r="A76" t="s">
        <v>437</v>
      </c>
      <c r="B76">
        <f>[4]p69!B76</f>
        <v>0</v>
      </c>
      <c r="C76">
        <f>[4]p69!C76</f>
        <v>0</v>
      </c>
      <c r="D76">
        <f>[4]p69!D76</f>
        <v>0</v>
      </c>
      <c r="E76">
        <f>[4]p69!E76</f>
        <v>0</v>
      </c>
      <c r="F76">
        <f>[4]p69!F76</f>
        <v>0</v>
      </c>
      <c r="G76">
        <f>[4]p69!G76</f>
        <v>0</v>
      </c>
      <c r="H76">
        <f>[4]p69!H76</f>
        <v>0</v>
      </c>
      <c r="I76">
        <f>[4]p69!I76</f>
        <v>0</v>
      </c>
      <c r="J76">
        <f>[4]p69!J76</f>
        <v>0</v>
      </c>
      <c r="K76">
        <f>[4]p69!K76</f>
        <v>0</v>
      </c>
    </row>
    <row r="77" spans="1:13" ht="13.5" thickBot="1" x14ac:dyDescent="0.25">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2">
      <c r="A78" t="s">
        <v>247</v>
      </c>
      <c r="B78">
        <f>[4]p69!B78</f>
        <v>0</v>
      </c>
    </row>
    <row r="79" spans="1:13" x14ac:dyDescent="0.2">
      <c r="A79" t="s">
        <v>248</v>
      </c>
      <c r="B79">
        <f>[4]p69!B79</f>
        <v>0</v>
      </c>
    </row>
    <row r="80" spans="1:13" x14ac:dyDescent="0.2">
      <c r="A80" t="s">
        <v>249</v>
      </c>
      <c r="B80">
        <f>[4]p69!B80</f>
        <v>0</v>
      </c>
    </row>
    <row r="81" spans="1:2" x14ac:dyDescent="0.2">
      <c r="A81" t="s">
        <v>250</v>
      </c>
      <c r="B81">
        <f>[4]p69!B81</f>
        <v>0</v>
      </c>
    </row>
    <row r="82" spans="1:2" x14ac:dyDescent="0.2">
      <c r="A82" t="s">
        <v>251</v>
      </c>
      <c r="B82">
        <f>[4]p69!B82</f>
        <v>0</v>
      </c>
    </row>
    <row r="83" spans="1:2" x14ac:dyDescent="0.2">
      <c r="A83" t="s">
        <v>252</v>
      </c>
      <c r="B83">
        <f>[4]p69!B83</f>
        <v>0</v>
      </c>
    </row>
    <row r="84" spans="1:2" x14ac:dyDescent="0.2">
      <c r="A84" t="s">
        <v>253</v>
      </c>
      <c r="B84">
        <f>[4]p69!B84</f>
        <v>0</v>
      </c>
    </row>
    <row r="85" spans="1:2" x14ac:dyDescent="0.2">
      <c r="A85" t="s">
        <v>254</v>
      </c>
      <c r="B85">
        <f>[4]p69!B85</f>
        <v>0</v>
      </c>
    </row>
    <row r="86" spans="1:2" x14ac:dyDescent="0.2">
      <c r="A86" t="s">
        <v>255</v>
      </c>
      <c r="B86">
        <f>[4]p69!B86</f>
        <v>0</v>
      </c>
    </row>
    <row r="87" spans="1:2" x14ac:dyDescent="0.2">
      <c r="A87" t="s">
        <v>256</v>
      </c>
      <c r="B87">
        <f>[4]p69!B87</f>
        <v>0</v>
      </c>
    </row>
    <row r="88" spans="1:2" x14ac:dyDescent="0.2">
      <c r="A88" t="s">
        <v>257</v>
      </c>
      <c r="B88">
        <f>[4]p69!B88</f>
        <v>0</v>
      </c>
    </row>
    <row r="89" spans="1:2" x14ac:dyDescent="0.2">
      <c r="A89" t="s">
        <v>258</v>
      </c>
      <c r="B89">
        <f>[4]p69!B89</f>
        <v>0</v>
      </c>
    </row>
    <row r="90" spans="1:2" x14ac:dyDescent="0.2">
      <c r="A90" t="s">
        <v>259</v>
      </c>
      <c r="B90">
        <f>[4]p69!B90</f>
        <v>0</v>
      </c>
    </row>
    <row r="91" spans="1:2" x14ac:dyDescent="0.2">
      <c r="A91" t="s">
        <v>260</v>
      </c>
      <c r="B91">
        <f>[4]p69!B91</f>
        <v>0</v>
      </c>
    </row>
    <row r="92" spans="1:2" x14ac:dyDescent="0.2">
      <c r="A92" t="s">
        <v>261</v>
      </c>
      <c r="B92">
        <f>[4]p69!B92</f>
        <v>0</v>
      </c>
    </row>
    <row r="93" spans="1:2" x14ac:dyDescent="0.2">
      <c r="A93" t="s">
        <v>262</v>
      </c>
      <c r="B93">
        <f>[4]p69!B93</f>
        <v>0</v>
      </c>
    </row>
    <row r="94" spans="1:2" x14ac:dyDescent="0.2">
      <c r="A94" t="s">
        <v>263</v>
      </c>
      <c r="B94">
        <f>[4]p69!B94</f>
        <v>0</v>
      </c>
    </row>
    <row r="95" spans="1:2" x14ac:dyDescent="0.2">
      <c r="A95" t="s">
        <v>264</v>
      </c>
      <c r="B95">
        <f>[4]p69!B95</f>
        <v>0</v>
      </c>
    </row>
    <row r="96" spans="1:2" x14ac:dyDescent="0.2">
      <c r="A96" t="s">
        <v>265</v>
      </c>
      <c r="B96">
        <f>[4]p69!B96</f>
        <v>0</v>
      </c>
    </row>
    <row r="97" spans="1:2" x14ac:dyDescent="0.2">
      <c r="A97" t="s">
        <v>266</v>
      </c>
      <c r="B97">
        <f>[4]p69!B97</f>
        <v>0</v>
      </c>
    </row>
    <row r="98" spans="1:2" x14ac:dyDescent="0.2">
      <c r="A98" t="s">
        <v>267</v>
      </c>
      <c r="B98">
        <f>[4]p69!B98</f>
        <v>0</v>
      </c>
    </row>
    <row r="99" spans="1:2" x14ac:dyDescent="0.2">
      <c r="A99" t="s">
        <v>268</v>
      </c>
      <c r="B99">
        <f>[4]p69!B99</f>
        <v>0</v>
      </c>
    </row>
    <row r="100" spans="1:2" x14ac:dyDescent="0.2">
      <c r="A100" t="s">
        <v>269</v>
      </c>
      <c r="B100">
        <f>[4]p69!B100</f>
        <v>0</v>
      </c>
    </row>
    <row r="101" spans="1:2" x14ac:dyDescent="0.2">
      <c r="A101" t="s">
        <v>270</v>
      </c>
      <c r="B101">
        <f>[4]p69!B101</f>
        <v>0</v>
      </c>
    </row>
    <row r="102" spans="1:2" x14ac:dyDescent="0.2">
      <c r="A102" t="s">
        <v>271</v>
      </c>
      <c r="B102">
        <f>[4]p69!B102</f>
        <v>0</v>
      </c>
    </row>
    <row r="103" spans="1:2" x14ac:dyDescent="0.2">
      <c r="A103" t="s">
        <v>272</v>
      </c>
      <c r="B103">
        <f>[4]p69!B103</f>
        <v>0</v>
      </c>
    </row>
    <row r="104" spans="1:2" x14ac:dyDescent="0.2">
      <c r="A104" t="s">
        <v>273</v>
      </c>
      <c r="B104">
        <f>[4]p69!B104</f>
        <v>0</v>
      </c>
    </row>
    <row r="105" spans="1:2" x14ac:dyDescent="0.2">
      <c r="A105" t="s">
        <v>274</v>
      </c>
      <c r="B105">
        <f>[4]p69!B105</f>
        <v>0</v>
      </c>
    </row>
    <row r="106" spans="1:2" x14ac:dyDescent="0.2">
      <c r="A106" t="s">
        <v>275</v>
      </c>
      <c r="B106">
        <f>[4]p69!B106</f>
        <v>0</v>
      </c>
    </row>
    <row r="107" spans="1:2" x14ac:dyDescent="0.2">
      <c r="A107" t="s">
        <v>276</v>
      </c>
      <c r="B107">
        <f>[4]p69!B107</f>
        <v>0</v>
      </c>
    </row>
    <row r="108" spans="1:2" x14ac:dyDescent="0.2">
      <c r="A108" t="s">
        <v>277</v>
      </c>
      <c r="B108">
        <f>[4]p69!B108</f>
        <v>0</v>
      </c>
    </row>
    <row r="109" spans="1:2" x14ac:dyDescent="0.2">
      <c r="A109" t="s">
        <v>278</v>
      </c>
      <c r="B109">
        <f>[4]p69!B109</f>
        <v>0</v>
      </c>
    </row>
    <row r="110" spans="1:2" x14ac:dyDescent="0.2">
      <c r="A110" t="s">
        <v>279</v>
      </c>
      <c r="B110">
        <f>[4]p69!B110</f>
        <v>0</v>
      </c>
    </row>
    <row r="111" spans="1:2" x14ac:dyDescent="0.2">
      <c r="A111" t="s">
        <v>280</v>
      </c>
      <c r="B111">
        <f>[4]p69!B111</f>
        <v>0</v>
      </c>
    </row>
    <row r="112" spans="1:2" x14ac:dyDescent="0.2">
      <c r="A112" t="s">
        <v>281</v>
      </c>
      <c r="B112">
        <f>[4]p69!B112</f>
        <v>0</v>
      </c>
    </row>
    <row r="113" spans="1:2" x14ac:dyDescent="0.2">
      <c r="A113" t="s">
        <v>282</v>
      </c>
      <c r="B113">
        <f>[4]p69!B113</f>
        <v>0</v>
      </c>
    </row>
    <row r="114" spans="1:2" x14ac:dyDescent="0.2">
      <c r="A114" t="s">
        <v>283</v>
      </c>
      <c r="B114">
        <f>[4]p69!B114</f>
        <v>0</v>
      </c>
    </row>
    <row r="115" spans="1:2" x14ac:dyDescent="0.2">
      <c r="A115" t="s">
        <v>284</v>
      </c>
      <c r="B115">
        <f>[4]p69!B115</f>
        <v>0</v>
      </c>
    </row>
    <row r="116" spans="1:2" x14ac:dyDescent="0.2">
      <c r="A116" t="s">
        <v>285</v>
      </c>
      <c r="B116">
        <f>[4]p69!B116</f>
        <v>0</v>
      </c>
    </row>
    <row r="117" spans="1:2" x14ac:dyDescent="0.2">
      <c r="A117" t="s">
        <v>286</v>
      </c>
      <c r="B117">
        <f>[4]p69!B117</f>
        <v>0</v>
      </c>
    </row>
    <row r="118" spans="1:2" x14ac:dyDescent="0.2">
      <c r="A118" t="s">
        <v>287</v>
      </c>
      <c r="B118">
        <f>[4]p69!B118</f>
        <v>0</v>
      </c>
    </row>
    <row r="119" spans="1:2" x14ac:dyDescent="0.2">
      <c r="A119" t="s">
        <v>288</v>
      </c>
      <c r="B119">
        <f>[4]p69!B119</f>
        <v>0</v>
      </c>
    </row>
    <row r="120" spans="1:2" x14ac:dyDescent="0.2">
      <c r="A120" t="s">
        <v>289</v>
      </c>
      <c r="B120">
        <f>[4]p69!B120</f>
        <v>0</v>
      </c>
    </row>
    <row r="121" spans="1:2" x14ac:dyDescent="0.2">
      <c r="A121" t="s">
        <v>290</v>
      </c>
      <c r="B121">
        <f>[4]p69!B121</f>
        <v>0</v>
      </c>
    </row>
    <row r="122" spans="1:2" x14ac:dyDescent="0.2">
      <c r="A122" t="s">
        <v>291</v>
      </c>
      <c r="B122">
        <f>[4]p69!B122</f>
        <v>0</v>
      </c>
    </row>
    <row r="123" spans="1:2" x14ac:dyDescent="0.2">
      <c r="A123" t="s">
        <v>292</v>
      </c>
      <c r="B123">
        <f>[4]p69!B123</f>
        <v>0</v>
      </c>
    </row>
    <row r="124" spans="1:2" x14ac:dyDescent="0.2">
      <c r="A124" t="s">
        <v>293</v>
      </c>
      <c r="B124">
        <f>[4]p69!B124</f>
        <v>0</v>
      </c>
    </row>
    <row r="125" spans="1:2" x14ac:dyDescent="0.2">
      <c r="A125" t="s">
        <v>294</v>
      </c>
      <c r="B125">
        <f>[4]p69!B125</f>
        <v>0</v>
      </c>
    </row>
    <row r="126" spans="1:2" x14ac:dyDescent="0.2">
      <c r="A126" t="s">
        <v>295</v>
      </c>
      <c r="B126">
        <f>[4]p69!B126</f>
        <v>0</v>
      </c>
    </row>
    <row r="127" spans="1:2" x14ac:dyDescent="0.2">
      <c r="A127" t="s">
        <v>296</v>
      </c>
      <c r="B127">
        <f>[4]p69!B127</f>
        <v>0</v>
      </c>
    </row>
    <row r="128" spans="1:2" x14ac:dyDescent="0.2">
      <c r="A128" t="s">
        <v>297</v>
      </c>
      <c r="B128">
        <f>[4]p69!B128</f>
        <v>0</v>
      </c>
    </row>
    <row r="129" spans="1:2" x14ac:dyDescent="0.2">
      <c r="A129" t="s">
        <v>298</v>
      </c>
      <c r="B129">
        <f>[4]p69!B129</f>
        <v>0</v>
      </c>
    </row>
    <row r="130" spans="1:2" x14ac:dyDescent="0.2">
      <c r="A130" t="s">
        <v>299</v>
      </c>
      <c r="B130">
        <f>[4]p69!B130</f>
        <v>0</v>
      </c>
    </row>
    <row r="131" spans="1:2" x14ac:dyDescent="0.2">
      <c r="A131" t="s">
        <v>300</v>
      </c>
      <c r="B131">
        <f>[4]p69!B131</f>
        <v>0</v>
      </c>
    </row>
    <row r="132" spans="1:2" x14ac:dyDescent="0.2">
      <c r="A132" t="s">
        <v>301</v>
      </c>
      <c r="B132">
        <f>[4]p69!B132</f>
        <v>0</v>
      </c>
    </row>
    <row r="133" spans="1:2" x14ac:dyDescent="0.2">
      <c r="A133" t="s">
        <v>302</v>
      </c>
      <c r="B133">
        <f>[4]p69!B133</f>
        <v>0</v>
      </c>
    </row>
    <row r="134" spans="1:2" x14ac:dyDescent="0.2">
      <c r="A134" t="s">
        <v>303</v>
      </c>
      <c r="B134">
        <f>[4]p69!B134</f>
        <v>0</v>
      </c>
    </row>
    <row r="135" spans="1:2" x14ac:dyDescent="0.2">
      <c r="A135" t="s">
        <v>304</v>
      </c>
      <c r="B135">
        <f>[4]p69!B135</f>
        <v>0</v>
      </c>
    </row>
    <row r="136" spans="1:2" x14ac:dyDescent="0.2">
      <c r="A136" t="s">
        <v>305</v>
      </c>
      <c r="B136">
        <f>[4]p69!B136</f>
        <v>0</v>
      </c>
    </row>
    <row r="137" spans="1:2" x14ac:dyDescent="0.2">
      <c r="A137" t="s">
        <v>306</v>
      </c>
      <c r="B137">
        <f>[4]p69!B137</f>
        <v>0</v>
      </c>
    </row>
    <row r="138" spans="1:2" x14ac:dyDescent="0.2">
      <c r="A138" t="s">
        <v>307</v>
      </c>
      <c r="B138">
        <f>[4]p69!B138</f>
        <v>0</v>
      </c>
    </row>
    <row r="139" spans="1:2" x14ac:dyDescent="0.2">
      <c r="A139" t="s">
        <v>308</v>
      </c>
      <c r="B139">
        <f>[4]p69!B139</f>
        <v>0</v>
      </c>
    </row>
    <row r="140" spans="1:2" x14ac:dyDescent="0.2">
      <c r="A140" t="s">
        <v>309</v>
      </c>
      <c r="B140">
        <f>[4]p69!B140</f>
        <v>0</v>
      </c>
    </row>
    <row r="141" spans="1:2" x14ac:dyDescent="0.2">
      <c r="A141" t="s">
        <v>310</v>
      </c>
      <c r="B141">
        <f>[4]p69!B141</f>
        <v>0</v>
      </c>
    </row>
    <row r="142" spans="1:2" x14ac:dyDescent="0.2">
      <c r="A142" t="s">
        <v>311</v>
      </c>
      <c r="B142">
        <f>[4]p69!B142</f>
        <v>0</v>
      </c>
    </row>
    <row r="143" spans="1:2" x14ac:dyDescent="0.2">
      <c r="A143" t="s">
        <v>312</v>
      </c>
      <c r="B143">
        <f>[4]p69!B143</f>
        <v>0</v>
      </c>
    </row>
    <row r="144" spans="1:2" x14ac:dyDescent="0.2">
      <c r="A144" t="s">
        <v>313</v>
      </c>
      <c r="B144">
        <f>[4]p69!B144</f>
        <v>0</v>
      </c>
    </row>
    <row r="145" spans="1:2" x14ac:dyDescent="0.2">
      <c r="A145" t="s">
        <v>314</v>
      </c>
      <c r="B145">
        <f>[4]p69!B145</f>
        <v>0</v>
      </c>
    </row>
    <row r="146" spans="1:2" x14ac:dyDescent="0.2">
      <c r="A146" t="s">
        <v>315</v>
      </c>
      <c r="B146">
        <f>[4]p69!B146</f>
        <v>0</v>
      </c>
    </row>
    <row r="147" spans="1:2" x14ac:dyDescent="0.2">
      <c r="A147" t="s">
        <v>316</v>
      </c>
      <c r="B147">
        <f>[4]p69!B147</f>
        <v>0</v>
      </c>
    </row>
    <row r="148" spans="1:2" x14ac:dyDescent="0.2">
      <c r="A148" t="s">
        <v>317</v>
      </c>
      <c r="B148">
        <f>[4]p69!B148</f>
        <v>0</v>
      </c>
    </row>
    <row r="149" spans="1:2" x14ac:dyDescent="0.2">
      <c r="A149" t="s">
        <v>318</v>
      </c>
      <c r="B149">
        <f>[4]p69!B149</f>
        <v>0</v>
      </c>
    </row>
    <row r="150" spans="1:2" x14ac:dyDescent="0.2">
      <c r="A150" t="s">
        <v>319</v>
      </c>
      <c r="B150">
        <f>[4]p69!B150</f>
        <v>0</v>
      </c>
    </row>
    <row r="151" spans="1:2" x14ac:dyDescent="0.2">
      <c r="A151" t="s">
        <v>320</v>
      </c>
      <c r="B151">
        <f>[4]p69!B151</f>
        <v>0</v>
      </c>
    </row>
    <row r="152" spans="1:2" x14ac:dyDescent="0.2">
      <c r="A152" t="s">
        <v>321</v>
      </c>
      <c r="B152">
        <f>[4]p69!B152</f>
        <v>0</v>
      </c>
    </row>
    <row r="153" spans="1:2" x14ac:dyDescent="0.2">
      <c r="A153" t="s">
        <v>322</v>
      </c>
      <c r="B153">
        <f>[4]p69!B153</f>
        <v>0</v>
      </c>
    </row>
    <row r="154" spans="1:2" x14ac:dyDescent="0.2">
      <c r="A154" t="s">
        <v>323</v>
      </c>
      <c r="B154">
        <f>[4]p69!B154</f>
        <v>0</v>
      </c>
    </row>
    <row r="155" spans="1:2" x14ac:dyDescent="0.2">
      <c r="A155" t="s">
        <v>324</v>
      </c>
      <c r="B155">
        <f>[4]p69!B155</f>
        <v>0</v>
      </c>
    </row>
    <row r="156" spans="1:2" x14ac:dyDescent="0.2">
      <c r="A156" t="s">
        <v>325</v>
      </c>
      <c r="B156">
        <f>[4]p69!B156</f>
        <v>0</v>
      </c>
    </row>
    <row r="157" spans="1:2" x14ac:dyDescent="0.2">
      <c r="A157" t="s">
        <v>326</v>
      </c>
      <c r="B157">
        <f>[4]p69!B157</f>
        <v>0</v>
      </c>
    </row>
    <row r="158" spans="1:2" x14ac:dyDescent="0.2">
      <c r="A158" t="s">
        <v>327</v>
      </c>
      <c r="B158">
        <f>[4]p69!B158</f>
        <v>0</v>
      </c>
    </row>
    <row r="159" spans="1:2" x14ac:dyDescent="0.2">
      <c r="A159" t="s">
        <v>328</v>
      </c>
      <c r="B159">
        <f>[4]p69!B159</f>
        <v>0</v>
      </c>
    </row>
    <row r="160" spans="1:2" x14ac:dyDescent="0.2">
      <c r="A160" t="s">
        <v>329</v>
      </c>
      <c r="B160">
        <f>[4]p69!B160</f>
        <v>0</v>
      </c>
    </row>
    <row r="161" spans="1:2" x14ac:dyDescent="0.2">
      <c r="A161" t="s">
        <v>330</v>
      </c>
      <c r="B161">
        <f>[4]p69!B161</f>
        <v>0</v>
      </c>
    </row>
    <row r="162" spans="1:2" x14ac:dyDescent="0.2">
      <c r="A162" t="s">
        <v>331</v>
      </c>
      <c r="B162">
        <f>[4]p69!B162</f>
        <v>0</v>
      </c>
    </row>
    <row r="163" spans="1:2" x14ac:dyDescent="0.2">
      <c r="A163" t="s">
        <v>332</v>
      </c>
      <c r="B163">
        <f>[4]p69!B163</f>
        <v>0</v>
      </c>
    </row>
    <row r="164" spans="1:2" x14ac:dyDescent="0.2">
      <c r="A164" t="s">
        <v>333</v>
      </c>
      <c r="B164">
        <f>[4]p69!B164</f>
        <v>0</v>
      </c>
    </row>
    <row r="165" spans="1:2" x14ac:dyDescent="0.2">
      <c r="A165" t="s">
        <v>334</v>
      </c>
      <c r="B165">
        <f>[4]p69!B165</f>
        <v>0</v>
      </c>
    </row>
    <row r="166" spans="1:2" x14ac:dyDescent="0.2">
      <c r="A166" t="s">
        <v>335</v>
      </c>
      <c r="B166">
        <f>[4]p69!B166</f>
        <v>0</v>
      </c>
    </row>
    <row r="167" spans="1:2" x14ac:dyDescent="0.2">
      <c r="A167" t="s">
        <v>336</v>
      </c>
      <c r="B167">
        <f>[4]p69!B167</f>
        <v>0</v>
      </c>
    </row>
    <row r="168" spans="1:2" x14ac:dyDescent="0.2">
      <c r="A168" t="s">
        <v>337</v>
      </c>
      <c r="B168">
        <f>[4]p69!B168</f>
        <v>0</v>
      </c>
    </row>
    <row r="169" spans="1:2" x14ac:dyDescent="0.2">
      <c r="A169" t="s">
        <v>338</v>
      </c>
      <c r="B169">
        <f>[4]p69!B169</f>
        <v>0</v>
      </c>
    </row>
    <row r="170" spans="1:2" x14ac:dyDescent="0.2">
      <c r="A170" t="s">
        <v>339</v>
      </c>
      <c r="B170">
        <f>[4]p69!B170</f>
        <v>0</v>
      </c>
    </row>
    <row r="171" spans="1:2" x14ac:dyDescent="0.2">
      <c r="A171" t="s">
        <v>340</v>
      </c>
      <c r="B171">
        <f>[4]p69!B171</f>
        <v>0</v>
      </c>
    </row>
    <row r="172" spans="1:2" x14ac:dyDescent="0.2">
      <c r="A172" t="s">
        <v>341</v>
      </c>
      <c r="B172">
        <f>[4]p69!B172</f>
        <v>0</v>
      </c>
    </row>
    <row r="173" spans="1:2" x14ac:dyDescent="0.2">
      <c r="A173" t="s">
        <v>342</v>
      </c>
      <c r="B173">
        <f>[4]p69!B173</f>
        <v>0</v>
      </c>
    </row>
    <row r="174" spans="1:2" x14ac:dyDescent="0.2">
      <c r="A174" t="s">
        <v>343</v>
      </c>
      <c r="B174">
        <f>[4]p69!B174</f>
        <v>0</v>
      </c>
    </row>
    <row r="175" spans="1:2" x14ac:dyDescent="0.2">
      <c r="A175" t="s">
        <v>344</v>
      </c>
      <c r="B175">
        <f>[4]p69!B175</f>
        <v>0</v>
      </c>
    </row>
    <row r="176" spans="1:2" x14ac:dyDescent="0.2">
      <c r="A176" t="s">
        <v>345</v>
      </c>
      <c r="B176">
        <f>[4]p69!B176</f>
        <v>0</v>
      </c>
    </row>
    <row r="177" spans="1:2" x14ac:dyDescent="0.2">
      <c r="A177" t="s">
        <v>346</v>
      </c>
      <c r="B177">
        <f>[4]p69!B177</f>
        <v>0</v>
      </c>
    </row>
    <row r="178" spans="1:2" x14ac:dyDescent="0.2">
      <c r="A178" t="s">
        <v>347</v>
      </c>
      <c r="B178">
        <f>[4]p69!B178</f>
        <v>0</v>
      </c>
    </row>
    <row r="179" spans="1:2" x14ac:dyDescent="0.2">
      <c r="A179" t="s">
        <v>348</v>
      </c>
      <c r="B179">
        <f>[4]p69!B179</f>
        <v>0</v>
      </c>
    </row>
    <row r="180" spans="1:2" x14ac:dyDescent="0.2">
      <c r="A180" t="s">
        <v>349</v>
      </c>
      <c r="B180">
        <f>[4]p69!B180</f>
        <v>0</v>
      </c>
    </row>
    <row r="181" spans="1:2" x14ac:dyDescent="0.2">
      <c r="A181" t="s">
        <v>350</v>
      </c>
      <c r="B181">
        <f>[4]p69!B181</f>
        <v>0</v>
      </c>
    </row>
    <row r="182" spans="1:2" x14ac:dyDescent="0.2">
      <c r="A182" t="s">
        <v>351</v>
      </c>
      <c r="B182">
        <f>[4]p69!B182</f>
        <v>0</v>
      </c>
    </row>
    <row r="183" spans="1:2" x14ac:dyDescent="0.2">
      <c r="A183" t="s">
        <v>352</v>
      </c>
      <c r="B183">
        <f>[4]p69!B183</f>
        <v>0</v>
      </c>
    </row>
    <row r="184" spans="1:2" x14ac:dyDescent="0.2">
      <c r="A184" t="s">
        <v>353</v>
      </c>
      <c r="B184">
        <f>[4]p69!B184</f>
        <v>0</v>
      </c>
    </row>
    <row r="185" spans="1:2" x14ac:dyDescent="0.2">
      <c r="A185" t="s">
        <v>354</v>
      </c>
      <c r="B185">
        <f>[4]p69!B185</f>
        <v>0</v>
      </c>
    </row>
    <row r="186" spans="1:2" x14ac:dyDescent="0.2">
      <c r="A186" t="s">
        <v>355</v>
      </c>
      <c r="B186">
        <f>[4]p69!B186</f>
        <v>0</v>
      </c>
    </row>
    <row r="187" spans="1:2" x14ac:dyDescent="0.2">
      <c r="A187" t="s">
        <v>356</v>
      </c>
      <c r="B187">
        <f>[4]p69!B187</f>
        <v>0</v>
      </c>
    </row>
    <row r="188" spans="1:2" x14ac:dyDescent="0.2">
      <c r="A188" t="s">
        <v>357</v>
      </c>
      <c r="B188">
        <f>[4]p69!B188</f>
        <v>0</v>
      </c>
    </row>
    <row r="189" spans="1:2" x14ac:dyDescent="0.2">
      <c r="A189" t="s">
        <v>358</v>
      </c>
      <c r="B189">
        <f>[4]p69!B189</f>
        <v>0</v>
      </c>
    </row>
    <row r="190" spans="1:2" x14ac:dyDescent="0.2">
      <c r="A190" t="s">
        <v>359</v>
      </c>
      <c r="B190">
        <f>[4]p69!B190</f>
        <v>0</v>
      </c>
    </row>
    <row r="191" spans="1:2" x14ac:dyDescent="0.2">
      <c r="A191" t="s">
        <v>360</v>
      </c>
      <c r="B191">
        <f>[4]p69!B191</f>
        <v>0</v>
      </c>
    </row>
    <row r="192" spans="1:2" x14ac:dyDescent="0.2">
      <c r="A192" t="s">
        <v>361</v>
      </c>
      <c r="B192">
        <f>[4]p69!B192</f>
        <v>0</v>
      </c>
    </row>
    <row r="193" spans="1:2" x14ac:dyDescent="0.2">
      <c r="A193" t="s">
        <v>362</v>
      </c>
      <c r="B193">
        <f>[4]p69!B193</f>
        <v>0</v>
      </c>
    </row>
    <row r="194" spans="1:2" x14ac:dyDescent="0.2">
      <c r="A194" t="s">
        <v>363</v>
      </c>
      <c r="B194">
        <f>[4]p69!B194</f>
        <v>0</v>
      </c>
    </row>
    <row r="195" spans="1:2" x14ac:dyDescent="0.2">
      <c r="A195" t="s">
        <v>364</v>
      </c>
      <c r="B195">
        <f>[4]p69!B195</f>
        <v>0</v>
      </c>
    </row>
    <row r="196" spans="1:2" x14ac:dyDescent="0.2">
      <c r="A196" t="s">
        <v>365</v>
      </c>
      <c r="B196">
        <f>[4]p69!B196</f>
        <v>0</v>
      </c>
    </row>
    <row r="197" spans="1:2" x14ac:dyDescent="0.2">
      <c r="A197" t="s">
        <v>366</v>
      </c>
      <c r="B197">
        <f>[4]p69!B197</f>
        <v>0</v>
      </c>
    </row>
    <row r="198" spans="1:2" x14ac:dyDescent="0.2">
      <c r="A198" t="s">
        <v>367</v>
      </c>
      <c r="B198">
        <f>[4]p69!B198</f>
        <v>0</v>
      </c>
    </row>
    <row r="199" spans="1:2" x14ac:dyDescent="0.2">
      <c r="A199" t="s">
        <v>368</v>
      </c>
      <c r="B199">
        <f>[4]p69!B199</f>
        <v>0</v>
      </c>
    </row>
    <row r="200" spans="1:2" x14ac:dyDescent="0.2">
      <c r="A200" t="s">
        <v>369</v>
      </c>
      <c r="B200">
        <f>[4]p69!B200</f>
        <v>0</v>
      </c>
    </row>
    <row r="201" spans="1:2" x14ac:dyDescent="0.2">
      <c r="A201" t="s">
        <v>370</v>
      </c>
      <c r="B201">
        <f>[4]p69!B201</f>
        <v>0</v>
      </c>
    </row>
    <row r="202" spans="1:2" x14ac:dyDescent="0.2">
      <c r="A202" t="s">
        <v>371</v>
      </c>
      <c r="B202">
        <f>[4]p69!B202</f>
        <v>0</v>
      </c>
    </row>
    <row r="203" spans="1:2" x14ac:dyDescent="0.2">
      <c r="A203" t="s">
        <v>372</v>
      </c>
      <c r="B203">
        <f>[4]p69!B203</f>
        <v>0</v>
      </c>
    </row>
    <row r="204" spans="1:2" x14ac:dyDescent="0.2">
      <c r="A204" t="s">
        <v>373</v>
      </c>
      <c r="B204">
        <f>[4]p69!B204</f>
        <v>0</v>
      </c>
    </row>
    <row r="205" spans="1:2" x14ac:dyDescent="0.2">
      <c r="A205" t="s">
        <v>374</v>
      </c>
      <c r="B205">
        <f>[4]p69!B205</f>
        <v>0</v>
      </c>
    </row>
    <row r="206" spans="1:2" x14ac:dyDescent="0.2">
      <c r="A206" t="s">
        <v>375</v>
      </c>
      <c r="B206">
        <f>[4]p69!B206</f>
        <v>0</v>
      </c>
    </row>
    <row r="207" spans="1:2" x14ac:dyDescent="0.2">
      <c r="A207" t="s">
        <v>376</v>
      </c>
      <c r="B207">
        <f>[4]p69!B207</f>
        <v>0</v>
      </c>
    </row>
    <row r="208" spans="1:2" x14ac:dyDescent="0.2">
      <c r="A208" t="s">
        <v>377</v>
      </c>
      <c r="B208">
        <f>[4]p69!B208</f>
        <v>0</v>
      </c>
    </row>
    <row r="209" spans="1:2" x14ac:dyDescent="0.2">
      <c r="A209" t="s">
        <v>378</v>
      </c>
      <c r="B209">
        <f>[4]p69!B209</f>
        <v>0</v>
      </c>
    </row>
    <row r="210" spans="1:2" x14ac:dyDescent="0.2">
      <c r="A210" t="s">
        <v>379</v>
      </c>
      <c r="B210">
        <f>[4]p69!B210</f>
        <v>0</v>
      </c>
    </row>
    <row r="211" spans="1:2" x14ac:dyDescent="0.2">
      <c r="A211" t="s">
        <v>380</v>
      </c>
      <c r="B211">
        <f>[4]p69!B211</f>
        <v>0</v>
      </c>
    </row>
    <row r="212" spans="1:2" x14ac:dyDescent="0.2">
      <c r="A212" t="s">
        <v>381</v>
      </c>
      <c r="B212">
        <f>[4]p69!B212</f>
        <v>0</v>
      </c>
    </row>
    <row r="213" spans="1:2" x14ac:dyDescent="0.2">
      <c r="A213" t="s">
        <v>382</v>
      </c>
      <c r="B213">
        <f>[4]p69!B213</f>
        <v>0</v>
      </c>
    </row>
    <row r="214" spans="1:2" x14ac:dyDescent="0.2">
      <c r="A214" t="s">
        <v>137</v>
      </c>
      <c r="B214">
        <f>[4]p69!B214</f>
        <v>0</v>
      </c>
    </row>
    <row r="215" spans="1:2" x14ac:dyDescent="0.2">
      <c r="A215" t="s">
        <v>383</v>
      </c>
      <c r="B215">
        <f>[4]p69!B215</f>
        <v>0</v>
      </c>
    </row>
    <row r="216" spans="1:2" x14ac:dyDescent="0.2">
      <c r="A216" t="s">
        <v>384</v>
      </c>
      <c r="B216">
        <f>[4]p69!B216</f>
        <v>0</v>
      </c>
    </row>
    <row r="217" spans="1:2" x14ac:dyDescent="0.2">
      <c r="A217" t="s">
        <v>385</v>
      </c>
      <c r="B217">
        <f>[4]p69!B217</f>
        <v>0</v>
      </c>
    </row>
    <row r="218" spans="1:2" x14ac:dyDescent="0.2">
      <c r="A218" t="s">
        <v>386</v>
      </c>
      <c r="B218">
        <f>[4]p69!B218</f>
        <v>0</v>
      </c>
    </row>
    <row r="219" spans="1:2" x14ac:dyDescent="0.2">
      <c r="A219" t="s">
        <v>387</v>
      </c>
      <c r="B219">
        <f>[4]p69!B219</f>
        <v>0</v>
      </c>
    </row>
    <row r="220" spans="1:2" x14ac:dyDescent="0.2">
      <c r="A220" t="s">
        <v>388</v>
      </c>
      <c r="B220">
        <f>[4]p69!B220</f>
        <v>0</v>
      </c>
    </row>
    <row r="221" spans="1:2" x14ac:dyDescent="0.2">
      <c r="A221" t="s">
        <v>145</v>
      </c>
      <c r="B221">
        <f>[4]p69!B221</f>
        <v>0</v>
      </c>
    </row>
    <row r="222" spans="1:2" x14ac:dyDescent="0.2">
      <c r="A222" t="s">
        <v>146</v>
      </c>
      <c r="B222">
        <f>[4]p69!B222</f>
        <v>0</v>
      </c>
    </row>
    <row r="223" spans="1:2" x14ac:dyDescent="0.2">
      <c r="A223" t="s">
        <v>389</v>
      </c>
      <c r="B223">
        <f>[4]p69!B223</f>
        <v>0</v>
      </c>
    </row>
    <row r="224" spans="1:2" x14ac:dyDescent="0.2">
      <c r="A224" t="s">
        <v>390</v>
      </c>
      <c r="B224">
        <f>[4]p69!B224</f>
        <v>0</v>
      </c>
    </row>
    <row r="225" spans="1:2" x14ac:dyDescent="0.2">
      <c r="A225" t="s">
        <v>391</v>
      </c>
      <c r="B225">
        <f>[4]p69!B225</f>
        <v>0</v>
      </c>
    </row>
    <row r="226" spans="1:2" x14ac:dyDescent="0.2">
      <c r="A226" t="s">
        <v>392</v>
      </c>
      <c r="B226">
        <f>[4]p69!B226</f>
        <v>0</v>
      </c>
    </row>
    <row r="227" spans="1:2" x14ac:dyDescent="0.2">
      <c r="A227" t="s">
        <v>152</v>
      </c>
      <c r="B227">
        <f>[4]p69!B227</f>
        <v>0</v>
      </c>
    </row>
    <row r="228" spans="1:2" x14ac:dyDescent="0.2">
      <c r="A228" t="s">
        <v>393</v>
      </c>
      <c r="B228">
        <f>[4]p69!B228</f>
        <v>0</v>
      </c>
    </row>
    <row r="229" spans="1:2" x14ac:dyDescent="0.2">
      <c r="A229" t="s">
        <v>394</v>
      </c>
      <c r="B229">
        <f>[4]p69!B229</f>
        <v>0</v>
      </c>
    </row>
    <row r="230" spans="1:2" x14ac:dyDescent="0.2">
      <c r="A230" t="s">
        <v>395</v>
      </c>
      <c r="B230">
        <f>[4]p69!B230</f>
        <v>0</v>
      </c>
    </row>
    <row r="231" spans="1:2" x14ac:dyDescent="0.2">
      <c r="A231" t="s">
        <v>396</v>
      </c>
      <c r="B231">
        <f>[4]p69!B231</f>
        <v>0</v>
      </c>
    </row>
    <row r="232" spans="1:2" x14ac:dyDescent="0.2">
      <c r="A232" t="s">
        <v>397</v>
      </c>
      <c r="B232">
        <f>[4]p69!B232</f>
        <v>0</v>
      </c>
    </row>
    <row r="233" spans="1:2" x14ac:dyDescent="0.2">
      <c r="A233" t="s">
        <v>398</v>
      </c>
      <c r="B233">
        <f>[4]p69!B233</f>
        <v>0</v>
      </c>
    </row>
    <row r="234" spans="1:2" x14ac:dyDescent="0.2">
      <c r="A234" t="s">
        <v>243</v>
      </c>
      <c r="B234">
        <f>[4]p69!B234</f>
        <v>0</v>
      </c>
    </row>
    <row r="235" spans="1:2" x14ac:dyDescent="0.2">
      <c r="A235" t="s">
        <v>399</v>
      </c>
      <c r="B235">
        <f>[4]p69!B235</f>
        <v>0</v>
      </c>
    </row>
    <row r="236" spans="1:2" x14ac:dyDescent="0.2">
      <c r="A236" t="s">
        <v>400</v>
      </c>
      <c r="B236">
        <f>[4]p69!B236</f>
        <v>0</v>
      </c>
    </row>
    <row r="237" spans="1:2" x14ac:dyDescent="0.2">
      <c r="A237" t="s">
        <v>401</v>
      </c>
      <c r="B237">
        <f>[4]p69!B237</f>
        <v>0</v>
      </c>
    </row>
    <row r="238" spans="1:2" x14ac:dyDescent="0.2">
      <c r="A238" t="s">
        <v>402</v>
      </c>
      <c r="B238">
        <f>[4]p69!B238</f>
        <v>0</v>
      </c>
    </row>
    <row r="239" spans="1:2" x14ac:dyDescent="0.2">
      <c r="A239" t="s">
        <v>403</v>
      </c>
      <c r="B239">
        <f>[4]p69!B239</f>
        <v>0</v>
      </c>
    </row>
    <row r="240" spans="1:2" x14ac:dyDescent="0.2">
      <c r="A240" t="s">
        <v>404</v>
      </c>
      <c r="B240">
        <f>[4]p69!B240</f>
        <v>0</v>
      </c>
    </row>
    <row r="241" spans="1:2" x14ac:dyDescent="0.2">
      <c r="A241" t="s">
        <v>405</v>
      </c>
      <c r="B241">
        <f>[4]p69!B241</f>
        <v>0</v>
      </c>
    </row>
    <row r="242" spans="1:2" x14ac:dyDescent="0.2">
      <c r="A242" t="s">
        <v>406</v>
      </c>
      <c r="B242">
        <f>[4]p69!B242</f>
        <v>0</v>
      </c>
    </row>
    <row r="243" spans="1:2" x14ac:dyDescent="0.2">
      <c r="A243" t="s">
        <v>407</v>
      </c>
      <c r="B243">
        <f>[4]p69!B243</f>
        <v>0</v>
      </c>
    </row>
    <row r="244" spans="1:2" x14ac:dyDescent="0.2">
      <c r="A244" t="s">
        <v>408</v>
      </c>
      <c r="B244">
        <f>[4]p69!B244</f>
        <v>0</v>
      </c>
    </row>
    <row r="245" spans="1:2" x14ac:dyDescent="0.2">
      <c r="A245" t="s">
        <v>409</v>
      </c>
      <c r="B245">
        <f>[4]p69!B245</f>
        <v>0</v>
      </c>
    </row>
    <row r="246" spans="1:2" x14ac:dyDescent="0.2">
      <c r="A246" t="s">
        <v>410</v>
      </c>
      <c r="B246">
        <f>[4]p69!B246</f>
        <v>0</v>
      </c>
    </row>
    <row r="247" spans="1:2" x14ac:dyDescent="0.2">
      <c r="A247" t="s">
        <v>411</v>
      </c>
      <c r="B247">
        <f>[4]p69!B247</f>
        <v>0</v>
      </c>
    </row>
    <row r="248" spans="1:2" x14ac:dyDescent="0.2">
      <c r="A248" t="s">
        <v>412</v>
      </c>
      <c r="B248">
        <f>[4]p69!B248</f>
        <v>0</v>
      </c>
    </row>
    <row r="249" spans="1:2" x14ac:dyDescent="0.2">
      <c r="A249" t="s">
        <v>413</v>
      </c>
      <c r="B249">
        <f>[4]p69!B249</f>
        <v>0</v>
      </c>
    </row>
    <row r="250" spans="1:2" x14ac:dyDescent="0.2">
      <c r="A250" t="s">
        <v>414</v>
      </c>
      <c r="B250">
        <f>[4]p69!B250</f>
        <v>0</v>
      </c>
    </row>
    <row r="251" spans="1:2" x14ac:dyDescent="0.2">
      <c r="A251" t="s">
        <v>415</v>
      </c>
      <c r="B251">
        <f>[4]p69!B251</f>
        <v>0</v>
      </c>
    </row>
    <row r="252" spans="1:2" x14ac:dyDescent="0.2">
      <c r="A252" t="s">
        <v>416</v>
      </c>
      <c r="B252">
        <f>[4]p69!B252</f>
        <v>0</v>
      </c>
    </row>
    <row r="253" spans="1:2" x14ac:dyDescent="0.2">
      <c r="A253" t="s">
        <v>417</v>
      </c>
      <c r="B253">
        <f>[4]p69!B253</f>
        <v>0</v>
      </c>
    </row>
    <row r="254" spans="1:2" x14ac:dyDescent="0.2">
      <c r="A254" t="s">
        <v>418</v>
      </c>
      <c r="B254">
        <f>[4]p69!B254</f>
        <v>0</v>
      </c>
    </row>
    <row r="255" spans="1:2" x14ac:dyDescent="0.2">
      <c r="A255" t="s">
        <v>419</v>
      </c>
      <c r="B255">
        <f>[4]p69!B255</f>
        <v>0</v>
      </c>
    </row>
    <row r="256" spans="1:2" x14ac:dyDescent="0.2">
      <c r="A256" t="s">
        <v>420</v>
      </c>
      <c r="B256">
        <f>[4]p69!B256</f>
        <v>0</v>
      </c>
    </row>
    <row r="257" spans="1:2" x14ac:dyDescent="0.2">
      <c r="A257" t="s">
        <v>421</v>
      </c>
      <c r="B257">
        <f>[4]p69!B257</f>
        <v>0</v>
      </c>
    </row>
    <row r="258" spans="1:2" x14ac:dyDescent="0.2">
      <c r="A258" t="s">
        <v>422</v>
      </c>
      <c r="B258">
        <f>[4]p69!B258</f>
        <v>0</v>
      </c>
    </row>
    <row r="259" spans="1:2" x14ac:dyDescent="0.2">
      <c r="A259" t="s">
        <v>423</v>
      </c>
      <c r="B259">
        <f>[4]p69!B259</f>
        <v>0</v>
      </c>
    </row>
    <row r="260" spans="1:2" x14ac:dyDescent="0.2">
      <c r="A260" t="s">
        <v>1065</v>
      </c>
      <c r="B260">
        <f>[4]p69!B260</f>
        <v>0</v>
      </c>
    </row>
    <row r="261" spans="1:2" x14ac:dyDescent="0.2">
      <c r="A261" t="s">
        <v>1066</v>
      </c>
      <c r="B261">
        <f>[4]p69!B261</f>
        <v>0</v>
      </c>
    </row>
    <row r="262" spans="1:2" x14ac:dyDescent="0.2">
      <c r="A262" t="s">
        <v>227</v>
      </c>
      <c r="B262">
        <f>[4]p69!B262</f>
        <v>0</v>
      </c>
    </row>
    <row r="263" spans="1:2" x14ac:dyDescent="0.2">
      <c r="A263" t="s">
        <v>228</v>
      </c>
      <c r="B263">
        <f>[4]p69!B263</f>
        <v>0</v>
      </c>
    </row>
    <row r="264" spans="1:2" x14ac:dyDescent="0.2">
      <c r="A264" t="s">
        <v>346</v>
      </c>
      <c r="B264">
        <f>[4]p69!B264</f>
        <v>0</v>
      </c>
    </row>
    <row r="265" spans="1:2" x14ac:dyDescent="0.2">
      <c r="A265" t="s">
        <v>355</v>
      </c>
      <c r="B265">
        <f>[4]p69!B265</f>
        <v>0</v>
      </c>
    </row>
    <row r="266" spans="1:2" x14ac:dyDescent="0.2">
      <c r="A266" t="s">
        <v>338</v>
      </c>
      <c r="B266">
        <f>[4]p69!B266</f>
        <v>0</v>
      </c>
    </row>
    <row r="267" spans="1:2" x14ac:dyDescent="0.2">
      <c r="A267" t="s">
        <v>339</v>
      </c>
      <c r="B267">
        <f>[4]p69!B267</f>
        <v>0</v>
      </c>
    </row>
    <row r="268" spans="1:2" x14ac:dyDescent="0.2">
      <c r="A268" t="s">
        <v>1067</v>
      </c>
      <c r="B268">
        <f>[4]p69!B268</f>
        <v>0</v>
      </c>
    </row>
    <row r="269" spans="1:2" x14ac:dyDescent="0.2">
      <c r="A269" t="s">
        <v>1068</v>
      </c>
      <c r="B269">
        <f>[4]p69!B269</f>
        <v>0</v>
      </c>
    </row>
    <row r="270" spans="1:2" x14ac:dyDescent="0.2">
      <c r="A270" t="s">
        <v>1069</v>
      </c>
      <c r="B270">
        <f>[4]p69!B270</f>
        <v>0</v>
      </c>
    </row>
    <row r="271" spans="1:2" x14ac:dyDescent="0.2">
      <c r="A271" t="s">
        <v>1070</v>
      </c>
      <c r="B271">
        <f>[4]p69!B271</f>
        <v>0</v>
      </c>
    </row>
    <row r="272" spans="1:2" x14ac:dyDescent="0.2">
      <c r="A272" t="s">
        <v>1071</v>
      </c>
      <c r="B272">
        <f>[4]p69!B272</f>
        <v>0</v>
      </c>
    </row>
    <row r="273" spans="1:2" x14ac:dyDescent="0.2">
      <c r="A273" t="s">
        <v>1072</v>
      </c>
      <c r="B273">
        <f>[4]p69!B273</f>
        <v>0</v>
      </c>
    </row>
    <row r="274" spans="1:2" x14ac:dyDescent="0.2">
      <c r="A274" t="s">
        <v>1073</v>
      </c>
      <c r="B274">
        <f>[4]p69!B274</f>
        <v>0</v>
      </c>
    </row>
    <row r="275" spans="1:2" x14ac:dyDescent="0.2">
      <c r="A275" t="s">
        <v>1087</v>
      </c>
      <c r="B275">
        <f>[4]p69!B275</f>
        <v>0</v>
      </c>
    </row>
    <row r="276" spans="1:2" x14ac:dyDescent="0.2">
      <c r="A276" t="s">
        <v>1088</v>
      </c>
      <c r="B276">
        <f>[4]p69!B276</f>
        <v>0</v>
      </c>
    </row>
    <row r="277" spans="1:2" x14ac:dyDescent="0.2">
      <c r="A277" t="s">
        <v>1091</v>
      </c>
      <c r="B277">
        <f>[4]p69!B277</f>
        <v>0</v>
      </c>
    </row>
    <row r="278" spans="1:2" x14ac:dyDescent="0.2">
      <c r="A278" t="s">
        <v>1092</v>
      </c>
      <c r="B278">
        <f>[4]p69!B278</f>
        <v>0</v>
      </c>
    </row>
    <row r="279" spans="1:2" x14ac:dyDescent="0.2">
      <c r="A279" t="s">
        <v>1093</v>
      </c>
      <c r="B279">
        <f>[4]p69!B279</f>
        <v>0</v>
      </c>
    </row>
    <row r="280" spans="1:2" x14ac:dyDescent="0.2">
      <c r="A280" t="s">
        <v>1094</v>
      </c>
      <c r="B280">
        <f>[4]p69!B280</f>
        <v>0</v>
      </c>
    </row>
    <row r="281" spans="1:2" x14ac:dyDescent="0.2">
      <c r="A281" t="s">
        <v>1099</v>
      </c>
      <c r="B281">
        <f>[4]p69!B281</f>
        <v>0</v>
      </c>
    </row>
    <row r="282" spans="1:2" x14ac:dyDescent="0.2">
      <c r="A282" t="s">
        <v>1100</v>
      </c>
      <c r="B282">
        <f>[4]p69!B282</f>
        <v>0</v>
      </c>
    </row>
    <row r="283" spans="1:2" x14ac:dyDescent="0.2">
      <c r="A283" t="s">
        <v>1095</v>
      </c>
      <c r="B283">
        <f>[4]p69!B283</f>
        <v>0</v>
      </c>
    </row>
    <row r="284" spans="1:2" x14ac:dyDescent="0.2">
      <c r="A284" t="s">
        <v>1096</v>
      </c>
      <c r="B284">
        <f>[4]p69!B284</f>
        <v>0</v>
      </c>
    </row>
    <row r="285" spans="1:2" x14ac:dyDescent="0.2">
      <c r="A285" t="s">
        <v>1097</v>
      </c>
      <c r="B285">
        <f>[4]p69!B285</f>
        <v>0</v>
      </c>
    </row>
    <row r="286" spans="1:2" x14ac:dyDescent="0.2">
      <c r="A286" t="s">
        <v>1101</v>
      </c>
      <c r="B286">
        <f>[4]p69!B286</f>
        <v>0</v>
      </c>
    </row>
    <row r="287" spans="1:2" x14ac:dyDescent="0.2">
      <c r="A287" t="s">
        <v>1102</v>
      </c>
      <c r="B287">
        <f>[4]p69!B287</f>
        <v>0</v>
      </c>
    </row>
    <row r="288" spans="1:2" x14ac:dyDescent="0.2">
      <c r="A288" t="s">
        <v>1103</v>
      </c>
      <c r="B288">
        <f>[4]p69!B288</f>
        <v>0</v>
      </c>
    </row>
    <row r="289" spans="1:2" x14ac:dyDescent="0.2">
      <c r="A289" t="s">
        <v>1069</v>
      </c>
      <c r="B289">
        <f>[4]p69!B289</f>
        <v>0</v>
      </c>
    </row>
    <row r="290" spans="1:2" x14ac:dyDescent="0.2">
      <c r="A290" t="s">
        <v>508</v>
      </c>
      <c r="B290">
        <f>[4]p69!B290</f>
        <v>0</v>
      </c>
    </row>
    <row r="291" spans="1:2" x14ac:dyDescent="0.2">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1224</v>
      </c>
    </row>
    <row r="2" spans="1:11" x14ac:dyDescent="0.2">
      <c r="A2">
        <v>70</v>
      </c>
      <c r="B2" t="s">
        <v>176</v>
      </c>
      <c r="C2" t="s">
        <v>177</v>
      </c>
      <c r="D2" t="s">
        <v>178</v>
      </c>
      <c r="E2" t="s">
        <v>8</v>
      </c>
      <c r="F2" t="s">
        <v>179</v>
      </c>
      <c r="G2" t="s">
        <v>10</v>
      </c>
      <c r="H2" t="s">
        <v>180</v>
      </c>
    </row>
    <row r="3" spans="1:11" x14ac:dyDescent="0.2">
      <c r="A3" t="s">
        <v>181</v>
      </c>
      <c r="B3">
        <f>[4]p70!B3</f>
        <v>0</v>
      </c>
      <c r="C3">
        <f>[4]p70!C3</f>
        <v>0</v>
      </c>
      <c r="D3">
        <f>[4]p70!D3</f>
        <v>0</v>
      </c>
      <c r="E3">
        <f>[4]p70!E3</f>
        <v>0</v>
      </c>
      <c r="F3">
        <f>[4]p70!F3</f>
        <v>0</v>
      </c>
      <c r="G3">
        <f>[4]p70!G3</f>
        <v>0</v>
      </c>
      <c r="H3">
        <f>[4]p70!H3</f>
        <v>0</v>
      </c>
      <c r="I3">
        <f>[4]p70!I3</f>
        <v>0</v>
      </c>
      <c r="J3">
        <f>[4]p70!J3</f>
        <v>0</v>
      </c>
      <c r="K3">
        <f>[4]p70!K3</f>
        <v>0</v>
      </c>
    </row>
    <row r="4" spans="1:11" x14ac:dyDescent="0.2">
      <c r="A4" t="s">
        <v>182</v>
      </c>
      <c r="B4">
        <f>[4]p70!B4</f>
        <v>0</v>
      </c>
      <c r="C4">
        <f>[4]p70!C4</f>
        <v>0</v>
      </c>
      <c r="D4">
        <f>[4]p70!D4</f>
        <v>0</v>
      </c>
      <c r="E4">
        <f>[4]p70!E4</f>
        <v>0</v>
      </c>
      <c r="F4">
        <f>[4]p70!F4</f>
        <v>0</v>
      </c>
      <c r="G4">
        <f>[4]p70!G4</f>
        <v>0</v>
      </c>
      <c r="H4">
        <f>[4]p70!H4</f>
        <v>0</v>
      </c>
      <c r="I4">
        <f>[4]p70!I4</f>
        <v>0</v>
      </c>
      <c r="J4">
        <f>[4]p70!J4</f>
        <v>0</v>
      </c>
      <c r="K4">
        <f>[4]p70!K4</f>
        <v>0</v>
      </c>
    </row>
    <row r="5" spans="1:11" x14ac:dyDescent="0.2">
      <c r="A5" t="s">
        <v>183</v>
      </c>
      <c r="B5">
        <f>[4]p70!B5</f>
        <v>0</v>
      </c>
      <c r="C5">
        <f>[4]p70!C5</f>
        <v>0</v>
      </c>
      <c r="D5">
        <f>[4]p70!D5</f>
        <v>0</v>
      </c>
      <c r="E5">
        <f>[4]p70!E5</f>
        <v>0</v>
      </c>
      <c r="F5">
        <f>[4]p70!F5</f>
        <v>0</v>
      </c>
      <c r="G5">
        <f>[4]p70!G5</f>
        <v>0</v>
      </c>
      <c r="H5">
        <f>[4]p70!H5</f>
        <v>0</v>
      </c>
      <c r="I5">
        <f>[4]p70!I5</f>
        <v>0</v>
      </c>
      <c r="J5">
        <f>[4]p70!J5</f>
        <v>0</v>
      </c>
      <c r="K5">
        <f>[4]p70!K5</f>
        <v>0</v>
      </c>
    </row>
    <row r="6" spans="1:11" x14ac:dyDescent="0.2">
      <c r="A6" t="s">
        <v>184</v>
      </c>
      <c r="B6">
        <f>[4]p70!B6</f>
        <v>0</v>
      </c>
      <c r="C6">
        <f>[4]p70!C6</f>
        <v>0</v>
      </c>
      <c r="D6">
        <f>[4]p70!D6</f>
        <v>0</v>
      </c>
      <c r="E6">
        <f>[4]p70!E6</f>
        <v>0</v>
      </c>
      <c r="F6">
        <f>[4]p70!F6</f>
        <v>0</v>
      </c>
      <c r="G6">
        <f>[4]p70!G6</f>
        <v>0</v>
      </c>
      <c r="H6">
        <f>[4]p70!H6</f>
        <v>0</v>
      </c>
      <c r="I6">
        <f>[4]p70!I6</f>
        <v>0</v>
      </c>
      <c r="J6">
        <f>[4]p70!J6</f>
        <v>0</v>
      </c>
      <c r="K6">
        <f>[4]p70!K6</f>
        <v>0</v>
      </c>
    </row>
    <row r="7" spans="1:11" x14ac:dyDescent="0.2">
      <c r="A7" t="s">
        <v>185</v>
      </c>
      <c r="B7">
        <f>[4]p70!B7</f>
        <v>0</v>
      </c>
      <c r="C7">
        <f>[4]p70!C7</f>
        <v>0</v>
      </c>
      <c r="D7">
        <f>[4]p70!D7</f>
        <v>0</v>
      </c>
      <c r="E7">
        <f>[4]p70!E7</f>
        <v>0</v>
      </c>
      <c r="F7">
        <f>[4]p70!F7</f>
        <v>0</v>
      </c>
      <c r="G7">
        <f>[4]p70!G7</f>
        <v>0</v>
      </c>
      <c r="H7">
        <f>[4]p70!H7</f>
        <v>0</v>
      </c>
      <c r="I7">
        <f>[4]p70!I7</f>
        <v>0</v>
      </c>
      <c r="J7">
        <f>[4]p70!J7</f>
        <v>0</v>
      </c>
      <c r="K7">
        <f>[4]p70!K7</f>
        <v>0</v>
      </c>
    </row>
    <row r="8" spans="1:11" x14ac:dyDescent="0.2">
      <c r="A8" t="s">
        <v>186</v>
      </c>
      <c r="B8">
        <f>[4]p70!B8</f>
        <v>0</v>
      </c>
      <c r="C8">
        <f>[4]p70!C8</f>
        <v>0</v>
      </c>
      <c r="D8">
        <f>[4]p70!D8</f>
        <v>0</v>
      </c>
      <c r="E8">
        <f>[4]p70!E8</f>
        <v>0</v>
      </c>
      <c r="F8">
        <f>[4]p70!F8</f>
        <v>0</v>
      </c>
      <c r="G8">
        <f>[4]p70!G8</f>
        <v>0</v>
      </c>
      <c r="H8">
        <f>[4]p70!H8</f>
        <v>0</v>
      </c>
      <c r="I8">
        <f>[4]p70!I8</f>
        <v>0</v>
      </c>
      <c r="J8">
        <f>[4]p70!J8</f>
        <v>0</v>
      </c>
      <c r="K8">
        <f>[4]p70!K8</f>
        <v>0</v>
      </c>
    </row>
    <row r="9" spans="1:11" x14ac:dyDescent="0.2">
      <c r="A9" t="s">
        <v>187</v>
      </c>
      <c r="B9">
        <f>[4]p70!B9</f>
        <v>0</v>
      </c>
      <c r="C9">
        <f>[4]p70!C9</f>
        <v>0</v>
      </c>
      <c r="D9">
        <f>[4]p70!D9</f>
        <v>0</v>
      </c>
      <c r="E9">
        <f>[4]p70!E9</f>
        <v>0</v>
      </c>
      <c r="F9">
        <f>[4]p70!F9</f>
        <v>0</v>
      </c>
      <c r="G9">
        <f>[4]p70!G9</f>
        <v>0</v>
      </c>
      <c r="H9">
        <f>[4]p70!H9</f>
        <v>0</v>
      </c>
      <c r="I9">
        <f>[4]p70!I9</f>
        <v>0</v>
      </c>
      <c r="J9">
        <f>[4]p70!J9</f>
        <v>0</v>
      </c>
      <c r="K9">
        <f>[4]p70!K9</f>
        <v>0</v>
      </c>
    </row>
    <row r="10" spans="1:11" x14ac:dyDescent="0.2">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2">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2">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2">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2">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2">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2">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2">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2">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2">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2">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2">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2">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2">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2">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2">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2">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2">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2">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5" thickBot="1" x14ac:dyDescent="0.25">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x14ac:dyDescent="0.2">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2">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x14ac:dyDescent="0.2">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x14ac:dyDescent="0.2">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x14ac:dyDescent="0.2">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x14ac:dyDescent="0.2">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x14ac:dyDescent="0.2">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x14ac:dyDescent="0.2">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2">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2">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2">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2">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
      <c r="A76" t="s">
        <v>437</v>
      </c>
      <c r="B76">
        <f>[4]p70!B76</f>
        <v>0</v>
      </c>
      <c r="C76">
        <f>[4]p70!C76</f>
        <v>0</v>
      </c>
      <c r="D76">
        <f>[4]p70!D76</f>
        <v>0</v>
      </c>
      <c r="E76">
        <f>[4]p70!E76</f>
        <v>0</v>
      </c>
      <c r="F76">
        <f>[4]p70!F76</f>
        <v>0</v>
      </c>
      <c r="G76">
        <f>[4]p70!G76</f>
        <v>0</v>
      </c>
      <c r="H76">
        <f>[4]p70!H76</f>
        <v>0</v>
      </c>
      <c r="I76">
        <f>[4]p70!I76</f>
        <v>0</v>
      </c>
      <c r="J76">
        <f>[4]p70!J76</f>
        <v>0</v>
      </c>
      <c r="K76">
        <f>[4]p70!K76</f>
        <v>0</v>
      </c>
    </row>
    <row r="77" spans="1:13" ht="13.5" thickBot="1" x14ac:dyDescent="0.25">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2">
      <c r="A78" t="s">
        <v>247</v>
      </c>
      <c r="B78">
        <f>[4]p70!B78</f>
        <v>0</v>
      </c>
    </row>
    <row r="79" spans="1:13" x14ac:dyDescent="0.2">
      <c r="A79" t="s">
        <v>248</v>
      </c>
      <c r="B79">
        <f>[4]p70!B79</f>
        <v>0</v>
      </c>
    </row>
    <row r="80" spans="1:13" x14ac:dyDescent="0.2">
      <c r="A80" t="s">
        <v>249</v>
      </c>
      <c r="B80">
        <f>[4]p70!B80</f>
        <v>0</v>
      </c>
    </row>
    <row r="81" spans="1:2" x14ac:dyDescent="0.2">
      <c r="A81" t="s">
        <v>250</v>
      </c>
      <c r="B81">
        <f>[4]p70!B81</f>
        <v>0</v>
      </c>
    </row>
    <row r="82" spans="1:2" x14ac:dyDescent="0.2">
      <c r="A82" t="s">
        <v>251</v>
      </c>
      <c r="B82">
        <f>[4]p70!B82</f>
        <v>0</v>
      </c>
    </row>
    <row r="83" spans="1:2" x14ac:dyDescent="0.2">
      <c r="A83" t="s">
        <v>252</v>
      </c>
      <c r="B83">
        <f>[4]p70!B83</f>
        <v>0</v>
      </c>
    </row>
    <row r="84" spans="1:2" x14ac:dyDescent="0.2">
      <c r="A84" t="s">
        <v>253</v>
      </c>
      <c r="B84">
        <f>[4]p70!B84</f>
        <v>0</v>
      </c>
    </row>
    <row r="85" spans="1:2" x14ac:dyDescent="0.2">
      <c r="A85" t="s">
        <v>254</v>
      </c>
      <c r="B85">
        <f>[4]p70!B85</f>
        <v>0</v>
      </c>
    </row>
    <row r="86" spans="1:2" x14ac:dyDescent="0.2">
      <c r="A86" t="s">
        <v>255</v>
      </c>
      <c r="B86">
        <f>[4]p70!B86</f>
        <v>0</v>
      </c>
    </row>
    <row r="87" spans="1:2" x14ac:dyDescent="0.2">
      <c r="A87" t="s">
        <v>256</v>
      </c>
      <c r="B87">
        <f>[4]p70!B87</f>
        <v>0</v>
      </c>
    </row>
    <row r="88" spans="1:2" x14ac:dyDescent="0.2">
      <c r="A88" t="s">
        <v>257</v>
      </c>
      <c r="B88">
        <f>[4]p70!B88</f>
        <v>0</v>
      </c>
    </row>
    <row r="89" spans="1:2" x14ac:dyDescent="0.2">
      <c r="A89" t="s">
        <v>258</v>
      </c>
      <c r="B89">
        <f>[4]p70!B89</f>
        <v>0</v>
      </c>
    </row>
    <row r="90" spans="1:2" x14ac:dyDescent="0.2">
      <c r="A90" t="s">
        <v>259</v>
      </c>
      <c r="B90">
        <f>[4]p70!B90</f>
        <v>0</v>
      </c>
    </row>
    <row r="91" spans="1:2" x14ac:dyDescent="0.2">
      <c r="A91" t="s">
        <v>260</v>
      </c>
      <c r="B91">
        <f>[4]p70!B91</f>
        <v>0</v>
      </c>
    </row>
    <row r="92" spans="1:2" x14ac:dyDescent="0.2">
      <c r="A92" t="s">
        <v>261</v>
      </c>
      <c r="B92">
        <f>[4]p70!B92</f>
        <v>0</v>
      </c>
    </row>
    <row r="93" spans="1:2" x14ac:dyDescent="0.2">
      <c r="A93" t="s">
        <v>262</v>
      </c>
      <c r="B93">
        <f>[4]p70!B93</f>
        <v>0</v>
      </c>
    </row>
    <row r="94" spans="1:2" x14ac:dyDescent="0.2">
      <c r="A94" t="s">
        <v>263</v>
      </c>
      <c r="B94">
        <f>[4]p70!B94</f>
        <v>0</v>
      </c>
    </row>
    <row r="95" spans="1:2" x14ac:dyDescent="0.2">
      <c r="A95" t="s">
        <v>264</v>
      </c>
      <c r="B95">
        <f>[4]p70!B95</f>
        <v>0</v>
      </c>
    </row>
    <row r="96" spans="1:2" x14ac:dyDescent="0.2">
      <c r="A96" t="s">
        <v>265</v>
      </c>
      <c r="B96">
        <f>[4]p70!B96</f>
        <v>0</v>
      </c>
    </row>
    <row r="97" spans="1:2" x14ac:dyDescent="0.2">
      <c r="A97" t="s">
        <v>266</v>
      </c>
      <c r="B97">
        <f>[4]p70!B97</f>
        <v>0</v>
      </c>
    </row>
    <row r="98" spans="1:2" x14ac:dyDescent="0.2">
      <c r="A98" t="s">
        <v>267</v>
      </c>
      <c r="B98">
        <f>[4]p70!B98</f>
        <v>0</v>
      </c>
    </row>
    <row r="99" spans="1:2" x14ac:dyDescent="0.2">
      <c r="A99" t="s">
        <v>268</v>
      </c>
      <c r="B99">
        <f>[4]p70!B99</f>
        <v>0</v>
      </c>
    </row>
    <row r="100" spans="1:2" x14ac:dyDescent="0.2">
      <c r="A100" t="s">
        <v>269</v>
      </c>
      <c r="B100">
        <f>[4]p70!B100</f>
        <v>0</v>
      </c>
    </row>
    <row r="101" spans="1:2" x14ac:dyDescent="0.2">
      <c r="A101" t="s">
        <v>270</v>
      </c>
      <c r="B101">
        <f>[4]p70!B101</f>
        <v>0</v>
      </c>
    </row>
    <row r="102" spans="1:2" x14ac:dyDescent="0.2">
      <c r="A102" t="s">
        <v>271</v>
      </c>
      <c r="B102">
        <f>[4]p70!B102</f>
        <v>0</v>
      </c>
    </row>
    <row r="103" spans="1:2" x14ac:dyDescent="0.2">
      <c r="A103" t="s">
        <v>272</v>
      </c>
      <c r="B103">
        <f>[4]p70!B103</f>
        <v>0</v>
      </c>
    </row>
    <row r="104" spans="1:2" x14ac:dyDescent="0.2">
      <c r="A104" t="s">
        <v>273</v>
      </c>
      <c r="B104">
        <f>[4]p70!B104</f>
        <v>0</v>
      </c>
    </row>
    <row r="105" spans="1:2" x14ac:dyDescent="0.2">
      <c r="A105" t="s">
        <v>274</v>
      </c>
      <c r="B105">
        <f>[4]p70!B105</f>
        <v>0</v>
      </c>
    </row>
    <row r="106" spans="1:2" x14ac:dyDescent="0.2">
      <c r="A106" t="s">
        <v>275</v>
      </c>
      <c r="B106">
        <f>[4]p70!B106</f>
        <v>0</v>
      </c>
    </row>
    <row r="107" spans="1:2" x14ac:dyDescent="0.2">
      <c r="A107" t="s">
        <v>276</v>
      </c>
      <c r="B107">
        <f>[4]p70!B107</f>
        <v>0</v>
      </c>
    </row>
    <row r="108" spans="1:2" x14ac:dyDescent="0.2">
      <c r="A108" t="s">
        <v>277</v>
      </c>
      <c r="B108">
        <f>[4]p70!B108</f>
        <v>0</v>
      </c>
    </row>
    <row r="109" spans="1:2" x14ac:dyDescent="0.2">
      <c r="A109" t="s">
        <v>278</v>
      </c>
      <c r="B109">
        <f>[4]p70!B109</f>
        <v>0</v>
      </c>
    </row>
    <row r="110" spans="1:2" x14ac:dyDescent="0.2">
      <c r="A110" t="s">
        <v>279</v>
      </c>
      <c r="B110">
        <f>[4]p70!B110</f>
        <v>0</v>
      </c>
    </row>
    <row r="111" spans="1:2" x14ac:dyDescent="0.2">
      <c r="A111" t="s">
        <v>280</v>
      </c>
      <c r="B111">
        <f>[4]p70!B111</f>
        <v>0</v>
      </c>
    </row>
    <row r="112" spans="1:2" x14ac:dyDescent="0.2">
      <c r="A112" t="s">
        <v>281</v>
      </c>
      <c r="B112">
        <f>[4]p70!B112</f>
        <v>0</v>
      </c>
    </row>
    <row r="113" spans="1:2" x14ac:dyDescent="0.2">
      <c r="A113" t="s">
        <v>282</v>
      </c>
      <c r="B113">
        <f>[4]p70!B113</f>
        <v>0</v>
      </c>
    </row>
    <row r="114" spans="1:2" x14ac:dyDescent="0.2">
      <c r="A114" t="s">
        <v>283</v>
      </c>
      <c r="B114">
        <f>[4]p70!B114</f>
        <v>0</v>
      </c>
    </row>
    <row r="115" spans="1:2" x14ac:dyDescent="0.2">
      <c r="A115" t="s">
        <v>284</v>
      </c>
      <c r="B115">
        <f>[4]p70!B115</f>
        <v>0</v>
      </c>
    </row>
    <row r="116" spans="1:2" x14ac:dyDescent="0.2">
      <c r="A116" t="s">
        <v>285</v>
      </c>
      <c r="B116">
        <f>[4]p70!B116</f>
        <v>0</v>
      </c>
    </row>
    <row r="117" spans="1:2" x14ac:dyDescent="0.2">
      <c r="A117" t="s">
        <v>286</v>
      </c>
      <c r="B117">
        <f>[4]p70!B117</f>
        <v>0</v>
      </c>
    </row>
    <row r="118" spans="1:2" x14ac:dyDescent="0.2">
      <c r="A118" t="s">
        <v>287</v>
      </c>
      <c r="B118">
        <f>[4]p70!B118</f>
        <v>0</v>
      </c>
    </row>
    <row r="119" spans="1:2" x14ac:dyDescent="0.2">
      <c r="A119" t="s">
        <v>288</v>
      </c>
      <c r="B119">
        <f>[4]p70!B119</f>
        <v>0</v>
      </c>
    </row>
    <row r="120" spans="1:2" x14ac:dyDescent="0.2">
      <c r="A120" t="s">
        <v>289</v>
      </c>
      <c r="B120">
        <f>[4]p70!B120</f>
        <v>0</v>
      </c>
    </row>
    <row r="121" spans="1:2" x14ac:dyDescent="0.2">
      <c r="A121" t="s">
        <v>290</v>
      </c>
      <c r="B121">
        <f>[4]p70!B121</f>
        <v>0</v>
      </c>
    </row>
    <row r="122" spans="1:2" x14ac:dyDescent="0.2">
      <c r="A122" t="s">
        <v>291</v>
      </c>
      <c r="B122">
        <f>[4]p70!B122</f>
        <v>0</v>
      </c>
    </row>
    <row r="123" spans="1:2" x14ac:dyDescent="0.2">
      <c r="A123" t="s">
        <v>292</v>
      </c>
      <c r="B123">
        <f>[4]p70!B123</f>
        <v>0</v>
      </c>
    </row>
    <row r="124" spans="1:2" x14ac:dyDescent="0.2">
      <c r="A124" t="s">
        <v>293</v>
      </c>
      <c r="B124">
        <f>[4]p70!B124</f>
        <v>0</v>
      </c>
    </row>
    <row r="125" spans="1:2" x14ac:dyDescent="0.2">
      <c r="A125" t="s">
        <v>294</v>
      </c>
      <c r="B125">
        <f>[4]p70!B125</f>
        <v>0</v>
      </c>
    </row>
    <row r="126" spans="1:2" x14ac:dyDescent="0.2">
      <c r="A126" t="s">
        <v>295</v>
      </c>
      <c r="B126">
        <f>[4]p70!B126</f>
        <v>0</v>
      </c>
    </row>
    <row r="127" spans="1:2" x14ac:dyDescent="0.2">
      <c r="A127" t="s">
        <v>296</v>
      </c>
      <c r="B127">
        <f>[4]p70!B127</f>
        <v>0</v>
      </c>
    </row>
    <row r="128" spans="1:2" x14ac:dyDescent="0.2">
      <c r="A128" t="s">
        <v>297</v>
      </c>
      <c r="B128">
        <f>[4]p70!B128</f>
        <v>0</v>
      </c>
    </row>
    <row r="129" spans="1:2" x14ac:dyDescent="0.2">
      <c r="A129" t="s">
        <v>298</v>
      </c>
      <c r="B129">
        <f>[4]p70!B129</f>
        <v>0</v>
      </c>
    </row>
    <row r="130" spans="1:2" x14ac:dyDescent="0.2">
      <c r="A130" t="s">
        <v>299</v>
      </c>
      <c r="B130">
        <f>[4]p70!B130</f>
        <v>0</v>
      </c>
    </row>
    <row r="131" spans="1:2" x14ac:dyDescent="0.2">
      <c r="A131" t="s">
        <v>300</v>
      </c>
      <c r="B131">
        <f>[4]p70!B131</f>
        <v>0</v>
      </c>
    </row>
    <row r="132" spans="1:2" x14ac:dyDescent="0.2">
      <c r="A132" t="s">
        <v>301</v>
      </c>
      <c r="B132">
        <f>[4]p70!B132</f>
        <v>0</v>
      </c>
    </row>
    <row r="133" spans="1:2" x14ac:dyDescent="0.2">
      <c r="A133" t="s">
        <v>302</v>
      </c>
      <c r="B133">
        <f>[4]p70!B133</f>
        <v>0</v>
      </c>
    </row>
    <row r="134" spans="1:2" x14ac:dyDescent="0.2">
      <c r="A134" t="s">
        <v>303</v>
      </c>
      <c r="B134">
        <f>[4]p70!B134</f>
        <v>0</v>
      </c>
    </row>
    <row r="135" spans="1:2" x14ac:dyDescent="0.2">
      <c r="A135" t="s">
        <v>304</v>
      </c>
      <c r="B135">
        <f>[4]p70!B135</f>
        <v>0</v>
      </c>
    </row>
    <row r="136" spans="1:2" x14ac:dyDescent="0.2">
      <c r="A136" t="s">
        <v>305</v>
      </c>
      <c r="B136">
        <f>[4]p70!B136</f>
        <v>0</v>
      </c>
    </row>
    <row r="137" spans="1:2" x14ac:dyDescent="0.2">
      <c r="A137" t="s">
        <v>306</v>
      </c>
      <c r="B137">
        <f>[4]p70!B137</f>
        <v>0</v>
      </c>
    </row>
    <row r="138" spans="1:2" x14ac:dyDescent="0.2">
      <c r="A138" t="s">
        <v>307</v>
      </c>
      <c r="B138">
        <f>[4]p70!B138</f>
        <v>0</v>
      </c>
    </row>
    <row r="139" spans="1:2" x14ac:dyDescent="0.2">
      <c r="A139" t="s">
        <v>308</v>
      </c>
      <c r="B139">
        <f>[4]p70!B139</f>
        <v>0</v>
      </c>
    </row>
    <row r="140" spans="1:2" x14ac:dyDescent="0.2">
      <c r="A140" t="s">
        <v>309</v>
      </c>
      <c r="B140">
        <f>[4]p70!B140</f>
        <v>0</v>
      </c>
    </row>
    <row r="141" spans="1:2" x14ac:dyDescent="0.2">
      <c r="A141" t="s">
        <v>310</v>
      </c>
      <c r="B141">
        <f>[4]p70!B141</f>
        <v>0</v>
      </c>
    </row>
    <row r="142" spans="1:2" x14ac:dyDescent="0.2">
      <c r="A142" t="s">
        <v>311</v>
      </c>
      <c r="B142">
        <f>[4]p70!B142</f>
        <v>0</v>
      </c>
    </row>
    <row r="143" spans="1:2" x14ac:dyDescent="0.2">
      <c r="A143" t="s">
        <v>312</v>
      </c>
      <c r="B143">
        <f>[4]p70!B143</f>
        <v>0</v>
      </c>
    </row>
    <row r="144" spans="1:2" x14ac:dyDescent="0.2">
      <c r="A144" t="s">
        <v>313</v>
      </c>
      <c r="B144">
        <f>[4]p70!B144</f>
        <v>0</v>
      </c>
    </row>
    <row r="145" spans="1:2" x14ac:dyDescent="0.2">
      <c r="A145" t="s">
        <v>314</v>
      </c>
      <c r="B145">
        <f>[4]p70!B145</f>
        <v>0</v>
      </c>
    </row>
    <row r="146" spans="1:2" x14ac:dyDescent="0.2">
      <c r="A146" t="s">
        <v>315</v>
      </c>
      <c r="B146">
        <f>[4]p70!B146</f>
        <v>0</v>
      </c>
    </row>
    <row r="147" spans="1:2" x14ac:dyDescent="0.2">
      <c r="A147" t="s">
        <v>316</v>
      </c>
      <c r="B147">
        <f>[4]p70!B147</f>
        <v>0</v>
      </c>
    </row>
    <row r="148" spans="1:2" x14ac:dyDescent="0.2">
      <c r="A148" t="s">
        <v>317</v>
      </c>
      <c r="B148">
        <f>[4]p70!B148</f>
        <v>0</v>
      </c>
    </row>
    <row r="149" spans="1:2" x14ac:dyDescent="0.2">
      <c r="A149" t="s">
        <v>318</v>
      </c>
      <c r="B149">
        <f>[4]p70!B149</f>
        <v>0</v>
      </c>
    </row>
    <row r="150" spans="1:2" x14ac:dyDescent="0.2">
      <c r="A150" t="s">
        <v>319</v>
      </c>
      <c r="B150">
        <f>[4]p70!B150</f>
        <v>0</v>
      </c>
    </row>
    <row r="151" spans="1:2" x14ac:dyDescent="0.2">
      <c r="A151" t="s">
        <v>320</v>
      </c>
      <c r="B151">
        <f>[4]p70!B151</f>
        <v>0</v>
      </c>
    </row>
    <row r="152" spans="1:2" x14ac:dyDescent="0.2">
      <c r="A152" t="s">
        <v>321</v>
      </c>
      <c r="B152">
        <f>[4]p70!B152</f>
        <v>0</v>
      </c>
    </row>
    <row r="153" spans="1:2" x14ac:dyDescent="0.2">
      <c r="A153" t="s">
        <v>322</v>
      </c>
      <c r="B153">
        <f>[4]p70!B153</f>
        <v>0</v>
      </c>
    </row>
    <row r="154" spans="1:2" x14ac:dyDescent="0.2">
      <c r="A154" t="s">
        <v>323</v>
      </c>
      <c r="B154">
        <f>[4]p70!B154</f>
        <v>0</v>
      </c>
    </row>
    <row r="155" spans="1:2" x14ac:dyDescent="0.2">
      <c r="A155" t="s">
        <v>324</v>
      </c>
      <c r="B155">
        <f>[4]p70!B155</f>
        <v>0</v>
      </c>
    </row>
    <row r="156" spans="1:2" x14ac:dyDescent="0.2">
      <c r="A156" t="s">
        <v>325</v>
      </c>
      <c r="B156">
        <f>[4]p70!B156</f>
        <v>0</v>
      </c>
    </row>
    <row r="157" spans="1:2" x14ac:dyDescent="0.2">
      <c r="A157" t="s">
        <v>326</v>
      </c>
      <c r="B157">
        <f>[4]p70!B157</f>
        <v>0</v>
      </c>
    </row>
    <row r="158" spans="1:2" x14ac:dyDescent="0.2">
      <c r="A158" t="s">
        <v>327</v>
      </c>
      <c r="B158">
        <f>[4]p70!B158</f>
        <v>0</v>
      </c>
    </row>
    <row r="159" spans="1:2" x14ac:dyDescent="0.2">
      <c r="A159" t="s">
        <v>328</v>
      </c>
      <c r="B159">
        <f>[4]p70!B159</f>
        <v>0</v>
      </c>
    </row>
    <row r="160" spans="1:2" x14ac:dyDescent="0.2">
      <c r="A160" t="s">
        <v>329</v>
      </c>
      <c r="B160">
        <f>[4]p70!B160</f>
        <v>0</v>
      </c>
    </row>
    <row r="161" spans="1:2" x14ac:dyDescent="0.2">
      <c r="A161" t="s">
        <v>330</v>
      </c>
      <c r="B161">
        <f>[4]p70!B161</f>
        <v>0</v>
      </c>
    </row>
    <row r="162" spans="1:2" x14ac:dyDescent="0.2">
      <c r="A162" t="s">
        <v>331</v>
      </c>
      <c r="B162">
        <f>[4]p70!B162</f>
        <v>0</v>
      </c>
    </row>
    <row r="163" spans="1:2" x14ac:dyDescent="0.2">
      <c r="A163" t="s">
        <v>332</v>
      </c>
      <c r="B163">
        <f>[4]p70!B163</f>
        <v>0</v>
      </c>
    </row>
    <row r="164" spans="1:2" x14ac:dyDescent="0.2">
      <c r="A164" t="s">
        <v>333</v>
      </c>
      <c r="B164">
        <f>[4]p70!B164</f>
        <v>0</v>
      </c>
    </row>
    <row r="165" spans="1:2" x14ac:dyDescent="0.2">
      <c r="A165" t="s">
        <v>334</v>
      </c>
      <c r="B165">
        <f>[4]p70!B165</f>
        <v>0</v>
      </c>
    </row>
    <row r="166" spans="1:2" x14ac:dyDescent="0.2">
      <c r="A166" t="s">
        <v>335</v>
      </c>
      <c r="B166">
        <f>[4]p70!B166</f>
        <v>0</v>
      </c>
    </row>
    <row r="167" spans="1:2" x14ac:dyDescent="0.2">
      <c r="A167" t="s">
        <v>336</v>
      </c>
      <c r="B167">
        <f>[4]p70!B167</f>
        <v>0</v>
      </c>
    </row>
    <row r="168" spans="1:2" x14ac:dyDescent="0.2">
      <c r="A168" t="s">
        <v>337</v>
      </c>
      <c r="B168">
        <f>[4]p70!B168</f>
        <v>0</v>
      </c>
    </row>
    <row r="169" spans="1:2" x14ac:dyDescent="0.2">
      <c r="A169" t="s">
        <v>338</v>
      </c>
      <c r="B169">
        <f>[4]p70!B169</f>
        <v>0</v>
      </c>
    </row>
    <row r="170" spans="1:2" x14ac:dyDescent="0.2">
      <c r="A170" t="s">
        <v>339</v>
      </c>
      <c r="B170">
        <f>[4]p70!B170</f>
        <v>0</v>
      </c>
    </row>
    <row r="171" spans="1:2" x14ac:dyDescent="0.2">
      <c r="A171" t="s">
        <v>340</v>
      </c>
      <c r="B171">
        <f>[4]p70!B171</f>
        <v>0</v>
      </c>
    </row>
    <row r="172" spans="1:2" x14ac:dyDescent="0.2">
      <c r="A172" t="s">
        <v>341</v>
      </c>
      <c r="B172">
        <f>[4]p70!B172</f>
        <v>0</v>
      </c>
    </row>
    <row r="173" spans="1:2" x14ac:dyDescent="0.2">
      <c r="A173" t="s">
        <v>342</v>
      </c>
      <c r="B173">
        <f>[4]p70!B173</f>
        <v>0</v>
      </c>
    </row>
    <row r="174" spans="1:2" x14ac:dyDescent="0.2">
      <c r="A174" t="s">
        <v>343</v>
      </c>
      <c r="B174">
        <f>[4]p70!B174</f>
        <v>0</v>
      </c>
    </row>
    <row r="175" spans="1:2" x14ac:dyDescent="0.2">
      <c r="A175" t="s">
        <v>344</v>
      </c>
      <c r="B175">
        <f>[4]p70!B175</f>
        <v>0</v>
      </c>
    </row>
    <row r="176" spans="1:2" x14ac:dyDescent="0.2">
      <c r="A176" t="s">
        <v>345</v>
      </c>
      <c r="B176">
        <f>[4]p70!B176</f>
        <v>0</v>
      </c>
    </row>
    <row r="177" spans="1:2" x14ac:dyDescent="0.2">
      <c r="A177" t="s">
        <v>346</v>
      </c>
      <c r="B177">
        <f>[4]p70!B177</f>
        <v>0</v>
      </c>
    </row>
    <row r="178" spans="1:2" x14ac:dyDescent="0.2">
      <c r="A178" t="s">
        <v>347</v>
      </c>
      <c r="B178">
        <f>[4]p70!B178</f>
        <v>0</v>
      </c>
    </row>
    <row r="179" spans="1:2" x14ac:dyDescent="0.2">
      <c r="A179" t="s">
        <v>348</v>
      </c>
      <c r="B179">
        <f>[4]p70!B179</f>
        <v>0</v>
      </c>
    </row>
    <row r="180" spans="1:2" x14ac:dyDescent="0.2">
      <c r="A180" t="s">
        <v>349</v>
      </c>
      <c r="B180">
        <f>[4]p70!B180</f>
        <v>0</v>
      </c>
    </row>
    <row r="181" spans="1:2" x14ac:dyDescent="0.2">
      <c r="A181" t="s">
        <v>350</v>
      </c>
      <c r="B181">
        <f>[4]p70!B181</f>
        <v>0</v>
      </c>
    </row>
    <row r="182" spans="1:2" x14ac:dyDescent="0.2">
      <c r="A182" t="s">
        <v>351</v>
      </c>
      <c r="B182">
        <f>[4]p70!B182</f>
        <v>0</v>
      </c>
    </row>
    <row r="183" spans="1:2" x14ac:dyDescent="0.2">
      <c r="A183" t="s">
        <v>352</v>
      </c>
      <c r="B183">
        <f>[4]p70!B183</f>
        <v>0</v>
      </c>
    </row>
    <row r="184" spans="1:2" x14ac:dyDescent="0.2">
      <c r="A184" t="s">
        <v>353</v>
      </c>
      <c r="B184">
        <f>[4]p70!B184</f>
        <v>0</v>
      </c>
    </row>
    <row r="185" spans="1:2" x14ac:dyDescent="0.2">
      <c r="A185" t="s">
        <v>354</v>
      </c>
      <c r="B185">
        <f>[4]p70!B185</f>
        <v>0</v>
      </c>
    </row>
    <row r="186" spans="1:2" x14ac:dyDescent="0.2">
      <c r="A186" t="s">
        <v>355</v>
      </c>
      <c r="B186">
        <f>[4]p70!B186</f>
        <v>0</v>
      </c>
    </row>
    <row r="187" spans="1:2" x14ac:dyDescent="0.2">
      <c r="A187" t="s">
        <v>356</v>
      </c>
      <c r="B187">
        <f>[4]p70!B187</f>
        <v>0</v>
      </c>
    </row>
    <row r="188" spans="1:2" x14ac:dyDescent="0.2">
      <c r="A188" t="s">
        <v>357</v>
      </c>
      <c r="B188">
        <f>[4]p70!B188</f>
        <v>0</v>
      </c>
    </row>
    <row r="189" spans="1:2" x14ac:dyDescent="0.2">
      <c r="A189" t="s">
        <v>358</v>
      </c>
      <c r="B189">
        <f>[4]p70!B189</f>
        <v>0</v>
      </c>
    </row>
    <row r="190" spans="1:2" x14ac:dyDescent="0.2">
      <c r="A190" t="s">
        <v>359</v>
      </c>
      <c r="B190">
        <f>[4]p70!B190</f>
        <v>0</v>
      </c>
    </row>
    <row r="191" spans="1:2" x14ac:dyDescent="0.2">
      <c r="A191" t="s">
        <v>360</v>
      </c>
      <c r="B191">
        <f>[4]p70!B191</f>
        <v>0</v>
      </c>
    </row>
    <row r="192" spans="1:2" x14ac:dyDescent="0.2">
      <c r="A192" t="s">
        <v>361</v>
      </c>
      <c r="B192">
        <f>[4]p70!B192</f>
        <v>0</v>
      </c>
    </row>
    <row r="193" spans="1:2" x14ac:dyDescent="0.2">
      <c r="A193" t="s">
        <v>362</v>
      </c>
      <c r="B193">
        <f>[4]p70!B193</f>
        <v>0</v>
      </c>
    </row>
    <row r="194" spans="1:2" x14ac:dyDescent="0.2">
      <c r="A194" t="s">
        <v>363</v>
      </c>
      <c r="B194">
        <f>[4]p70!B194</f>
        <v>0</v>
      </c>
    </row>
    <row r="195" spans="1:2" x14ac:dyDescent="0.2">
      <c r="A195" t="s">
        <v>364</v>
      </c>
      <c r="B195">
        <f>[4]p70!B195</f>
        <v>0</v>
      </c>
    </row>
    <row r="196" spans="1:2" x14ac:dyDescent="0.2">
      <c r="A196" t="s">
        <v>365</v>
      </c>
      <c r="B196">
        <f>[4]p70!B196</f>
        <v>0</v>
      </c>
    </row>
    <row r="197" spans="1:2" x14ac:dyDescent="0.2">
      <c r="A197" t="s">
        <v>366</v>
      </c>
      <c r="B197">
        <f>[4]p70!B197</f>
        <v>0</v>
      </c>
    </row>
    <row r="198" spans="1:2" x14ac:dyDescent="0.2">
      <c r="A198" t="s">
        <v>367</v>
      </c>
      <c r="B198">
        <f>[4]p70!B198</f>
        <v>0</v>
      </c>
    </row>
    <row r="199" spans="1:2" x14ac:dyDescent="0.2">
      <c r="A199" t="s">
        <v>368</v>
      </c>
      <c r="B199">
        <f>[4]p70!B199</f>
        <v>0</v>
      </c>
    </row>
    <row r="200" spans="1:2" x14ac:dyDescent="0.2">
      <c r="A200" t="s">
        <v>369</v>
      </c>
      <c r="B200">
        <f>[4]p70!B200</f>
        <v>0</v>
      </c>
    </row>
    <row r="201" spans="1:2" x14ac:dyDescent="0.2">
      <c r="A201" t="s">
        <v>370</v>
      </c>
      <c r="B201">
        <f>[4]p70!B201</f>
        <v>0</v>
      </c>
    </row>
    <row r="202" spans="1:2" x14ac:dyDescent="0.2">
      <c r="A202" t="s">
        <v>371</v>
      </c>
      <c r="B202">
        <f>[4]p70!B202</f>
        <v>0</v>
      </c>
    </row>
    <row r="203" spans="1:2" x14ac:dyDescent="0.2">
      <c r="A203" t="s">
        <v>372</v>
      </c>
      <c r="B203">
        <f>[4]p70!B203</f>
        <v>0</v>
      </c>
    </row>
    <row r="204" spans="1:2" x14ac:dyDescent="0.2">
      <c r="A204" t="s">
        <v>373</v>
      </c>
      <c r="B204">
        <f>[4]p70!B204</f>
        <v>0</v>
      </c>
    </row>
    <row r="205" spans="1:2" x14ac:dyDescent="0.2">
      <c r="A205" t="s">
        <v>374</v>
      </c>
      <c r="B205">
        <f>[4]p70!B205</f>
        <v>0</v>
      </c>
    </row>
    <row r="206" spans="1:2" x14ac:dyDescent="0.2">
      <c r="A206" t="s">
        <v>375</v>
      </c>
      <c r="B206">
        <f>[4]p70!B206</f>
        <v>0</v>
      </c>
    </row>
    <row r="207" spans="1:2" x14ac:dyDescent="0.2">
      <c r="A207" t="s">
        <v>376</v>
      </c>
      <c r="B207">
        <f>[4]p70!B207</f>
        <v>0</v>
      </c>
    </row>
    <row r="208" spans="1:2" x14ac:dyDescent="0.2">
      <c r="A208" t="s">
        <v>377</v>
      </c>
      <c r="B208">
        <f>[4]p70!B208</f>
        <v>0</v>
      </c>
    </row>
    <row r="209" spans="1:2" x14ac:dyDescent="0.2">
      <c r="A209" t="s">
        <v>378</v>
      </c>
      <c r="B209">
        <f>[4]p70!B209</f>
        <v>0</v>
      </c>
    </row>
    <row r="210" spans="1:2" x14ac:dyDescent="0.2">
      <c r="A210" t="s">
        <v>379</v>
      </c>
      <c r="B210">
        <f>[4]p70!B210</f>
        <v>0</v>
      </c>
    </row>
    <row r="211" spans="1:2" x14ac:dyDescent="0.2">
      <c r="A211" t="s">
        <v>380</v>
      </c>
      <c r="B211">
        <f>[4]p70!B211</f>
        <v>0</v>
      </c>
    </row>
    <row r="212" spans="1:2" x14ac:dyDescent="0.2">
      <c r="A212" t="s">
        <v>381</v>
      </c>
      <c r="B212">
        <f>[4]p70!B212</f>
        <v>0</v>
      </c>
    </row>
    <row r="213" spans="1:2" x14ac:dyDescent="0.2">
      <c r="A213" t="s">
        <v>382</v>
      </c>
      <c r="B213">
        <f>[4]p70!B213</f>
        <v>0</v>
      </c>
    </row>
    <row r="214" spans="1:2" x14ac:dyDescent="0.2">
      <c r="A214" t="s">
        <v>137</v>
      </c>
      <c r="B214">
        <f>[4]p70!B214</f>
        <v>0</v>
      </c>
    </row>
    <row r="215" spans="1:2" x14ac:dyDescent="0.2">
      <c r="A215" t="s">
        <v>383</v>
      </c>
      <c r="B215">
        <f>[4]p70!B215</f>
        <v>0</v>
      </c>
    </row>
    <row r="216" spans="1:2" x14ac:dyDescent="0.2">
      <c r="A216" t="s">
        <v>384</v>
      </c>
      <c r="B216">
        <f>[4]p70!B216</f>
        <v>0</v>
      </c>
    </row>
    <row r="217" spans="1:2" x14ac:dyDescent="0.2">
      <c r="A217" t="s">
        <v>385</v>
      </c>
      <c r="B217">
        <f>[4]p70!B217</f>
        <v>0</v>
      </c>
    </row>
    <row r="218" spans="1:2" x14ac:dyDescent="0.2">
      <c r="A218" t="s">
        <v>386</v>
      </c>
      <c r="B218">
        <f>[4]p70!B218</f>
        <v>0</v>
      </c>
    </row>
    <row r="219" spans="1:2" x14ac:dyDescent="0.2">
      <c r="A219" t="s">
        <v>387</v>
      </c>
      <c r="B219">
        <f>[4]p70!B219</f>
        <v>0</v>
      </c>
    </row>
    <row r="220" spans="1:2" x14ac:dyDescent="0.2">
      <c r="A220" t="s">
        <v>388</v>
      </c>
      <c r="B220">
        <f>[4]p70!B220</f>
        <v>0</v>
      </c>
    </row>
    <row r="221" spans="1:2" x14ac:dyDescent="0.2">
      <c r="A221" t="s">
        <v>145</v>
      </c>
      <c r="B221">
        <f>[4]p70!B221</f>
        <v>0</v>
      </c>
    </row>
    <row r="222" spans="1:2" x14ac:dyDescent="0.2">
      <c r="A222" t="s">
        <v>146</v>
      </c>
      <c r="B222">
        <f>[4]p70!B222</f>
        <v>0</v>
      </c>
    </row>
    <row r="223" spans="1:2" x14ac:dyDescent="0.2">
      <c r="A223" t="s">
        <v>389</v>
      </c>
      <c r="B223">
        <f>[4]p70!B223</f>
        <v>0</v>
      </c>
    </row>
    <row r="224" spans="1:2" x14ac:dyDescent="0.2">
      <c r="A224" t="s">
        <v>390</v>
      </c>
      <c r="B224">
        <f>[4]p70!B224</f>
        <v>0</v>
      </c>
    </row>
    <row r="225" spans="1:2" x14ac:dyDescent="0.2">
      <c r="A225" t="s">
        <v>391</v>
      </c>
      <c r="B225">
        <f>[4]p70!B225</f>
        <v>0</v>
      </c>
    </row>
    <row r="226" spans="1:2" x14ac:dyDescent="0.2">
      <c r="A226" t="s">
        <v>392</v>
      </c>
      <c r="B226">
        <f>[4]p70!B226</f>
        <v>0</v>
      </c>
    </row>
    <row r="227" spans="1:2" x14ac:dyDescent="0.2">
      <c r="A227" t="s">
        <v>152</v>
      </c>
      <c r="B227">
        <f>[4]p70!B227</f>
        <v>0</v>
      </c>
    </row>
    <row r="228" spans="1:2" x14ac:dyDescent="0.2">
      <c r="A228" t="s">
        <v>393</v>
      </c>
      <c r="B228">
        <f>[4]p70!B228</f>
        <v>0</v>
      </c>
    </row>
    <row r="229" spans="1:2" x14ac:dyDescent="0.2">
      <c r="A229" t="s">
        <v>394</v>
      </c>
      <c r="B229">
        <f>[4]p70!B229</f>
        <v>0</v>
      </c>
    </row>
    <row r="230" spans="1:2" x14ac:dyDescent="0.2">
      <c r="A230" t="s">
        <v>395</v>
      </c>
      <c r="B230">
        <f>[4]p70!B230</f>
        <v>0</v>
      </c>
    </row>
    <row r="231" spans="1:2" x14ac:dyDescent="0.2">
      <c r="A231" t="s">
        <v>396</v>
      </c>
      <c r="B231">
        <f>[4]p70!B231</f>
        <v>0</v>
      </c>
    </row>
    <row r="232" spans="1:2" x14ac:dyDescent="0.2">
      <c r="A232" t="s">
        <v>397</v>
      </c>
      <c r="B232">
        <f>[4]p70!B232</f>
        <v>0</v>
      </c>
    </row>
    <row r="233" spans="1:2" x14ac:dyDescent="0.2">
      <c r="A233" t="s">
        <v>398</v>
      </c>
      <c r="B233">
        <f>[4]p70!B233</f>
        <v>0</v>
      </c>
    </row>
    <row r="234" spans="1:2" x14ac:dyDescent="0.2">
      <c r="A234" t="s">
        <v>243</v>
      </c>
      <c r="B234">
        <f>[4]p70!B234</f>
        <v>0</v>
      </c>
    </row>
    <row r="235" spans="1:2" x14ac:dyDescent="0.2">
      <c r="A235" t="s">
        <v>399</v>
      </c>
      <c r="B235">
        <f>[4]p70!B235</f>
        <v>0</v>
      </c>
    </row>
    <row r="236" spans="1:2" x14ac:dyDescent="0.2">
      <c r="A236" t="s">
        <v>400</v>
      </c>
      <c r="B236">
        <f>[4]p70!B236</f>
        <v>0</v>
      </c>
    </row>
    <row r="237" spans="1:2" x14ac:dyDescent="0.2">
      <c r="A237" t="s">
        <v>401</v>
      </c>
      <c r="B237">
        <f>[4]p70!B237</f>
        <v>0</v>
      </c>
    </row>
    <row r="238" spans="1:2" x14ac:dyDescent="0.2">
      <c r="A238" t="s">
        <v>402</v>
      </c>
      <c r="B238">
        <f>[4]p70!B238</f>
        <v>0</v>
      </c>
    </row>
    <row r="239" spans="1:2" x14ac:dyDescent="0.2">
      <c r="A239" t="s">
        <v>403</v>
      </c>
      <c r="B239">
        <f>[4]p70!B239</f>
        <v>0</v>
      </c>
    </row>
    <row r="240" spans="1:2" x14ac:dyDescent="0.2">
      <c r="A240" t="s">
        <v>404</v>
      </c>
      <c r="B240">
        <f>[4]p70!B240</f>
        <v>0</v>
      </c>
    </row>
    <row r="241" spans="1:2" x14ac:dyDescent="0.2">
      <c r="A241" t="s">
        <v>405</v>
      </c>
      <c r="B241">
        <f>[4]p70!B241</f>
        <v>0</v>
      </c>
    </row>
    <row r="242" spans="1:2" x14ac:dyDescent="0.2">
      <c r="A242" t="s">
        <v>406</v>
      </c>
      <c r="B242">
        <f>[4]p70!B242</f>
        <v>0</v>
      </c>
    </row>
    <row r="243" spans="1:2" x14ac:dyDescent="0.2">
      <c r="A243" t="s">
        <v>407</v>
      </c>
      <c r="B243">
        <f>[4]p70!B243</f>
        <v>0</v>
      </c>
    </row>
    <row r="244" spans="1:2" x14ac:dyDescent="0.2">
      <c r="A244" t="s">
        <v>408</v>
      </c>
      <c r="B244">
        <f>[4]p70!B244</f>
        <v>0</v>
      </c>
    </row>
    <row r="245" spans="1:2" x14ac:dyDescent="0.2">
      <c r="A245" t="s">
        <v>409</v>
      </c>
      <c r="B245">
        <f>[4]p70!B245</f>
        <v>0</v>
      </c>
    </row>
    <row r="246" spans="1:2" x14ac:dyDescent="0.2">
      <c r="A246" t="s">
        <v>410</v>
      </c>
      <c r="B246">
        <f>[4]p70!B246</f>
        <v>0</v>
      </c>
    </row>
    <row r="247" spans="1:2" x14ac:dyDescent="0.2">
      <c r="A247" t="s">
        <v>411</v>
      </c>
      <c r="B247">
        <f>[4]p70!B247</f>
        <v>0</v>
      </c>
    </row>
    <row r="248" spans="1:2" x14ac:dyDescent="0.2">
      <c r="A248" t="s">
        <v>412</v>
      </c>
      <c r="B248">
        <f>[4]p70!B248</f>
        <v>0</v>
      </c>
    </row>
    <row r="249" spans="1:2" x14ac:dyDescent="0.2">
      <c r="A249" t="s">
        <v>413</v>
      </c>
      <c r="B249">
        <f>[4]p70!B249</f>
        <v>0</v>
      </c>
    </row>
    <row r="250" spans="1:2" x14ac:dyDescent="0.2">
      <c r="A250" t="s">
        <v>414</v>
      </c>
      <c r="B250">
        <f>[4]p70!B250</f>
        <v>0</v>
      </c>
    </row>
    <row r="251" spans="1:2" x14ac:dyDescent="0.2">
      <c r="A251" t="s">
        <v>415</v>
      </c>
      <c r="B251">
        <f>[4]p70!B251</f>
        <v>0</v>
      </c>
    </row>
    <row r="252" spans="1:2" x14ac:dyDescent="0.2">
      <c r="A252" t="s">
        <v>416</v>
      </c>
      <c r="B252">
        <f>[4]p70!B252</f>
        <v>0</v>
      </c>
    </row>
    <row r="253" spans="1:2" x14ac:dyDescent="0.2">
      <c r="A253" t="s">
        <v>417</v>
      </c>
      <c r="B253">
        <f>[4]p70!B253</f>
        <v>0</v>
      </c>
    </row>
    <row r="254" spans="1:2" x14ac:dyDescent="0.2">
      <c r="A254" t="s">
        <v>418</v>
      </c>
      <c r="B254">
        <f>[4]p70!B254</f>
        <v>0</v>
      </c>
    </row>
    <row r="255" spans="1:2" x14ac:dyDescent="0.2">
      <c r="A255" t="s">
        <v>419</v>
      </c>
      <c r="B255">
        <f>[4]p70!B255</f>
        <v>0</v>
      </c>
    </row>
    <row r="256" spans="1:2" x14ac:dyDescent="0.2">
      <c r="A256" t="s">
        <v>420</v>
      </c>
      <c r="B256">
        <f>[4]p70!B256</f>
        <v>0</v>
      </c>
    </row>
    <row r="257" spans="1:2" x14ac:dyDescent="0.2">
      <c r="A257" t="s">
        <v>421</v>
      </c>
      <c r="B257">
        <f>[4]p70!B257</f>
        <v>0</v>
      </c>
    </row>
    <row r="258" spans="1:2" x14ac:dyDescent="0.2">
      <c r="A258" t="s">
        <v>422</v>
      </c>
      <c r="B258">
        <f>[4]p70!B258</f>
        <v>0</v>
      </c>
    </row>
    <row r="259" spans="1:2" x14ac:dyDescent="0.2">
      <c r="A259" t="s">
        <v>423</v>
      </c>
      <c r="B259">
        <f>[4]p70!B259</f>
        <v>0</v>
      </c>
    </row>
    <row r="260" spans="1:2" x14ac:dyDescent="0.2">
      <c r="A260" t="s">
        <v>1065</v>
      </c>
      <c r="B260">
        <f>[4]p70!B260</f>
        <v>0</v>
      </c>
    </row>
    <row r="261" spans="1:2" x14ac:dyDescent="0.2">
      <c r="A261" t="s">
        <v>1066</v>
      </c>
      <c r="B261">
        <f>[4]p70!B261</f>
        <v>0</v>
      </c>
    </row>
    <row r="262" spans="1:2" x14ac:dyDescent="0.2">
      <c r="A262" t="s">
        <v>227</v>
      </c>
      <c r="B262">
        <f>[4]p70!B262</f>
        <v>0</v>
      </c>
    </row>
    <row r="263" spans="1:2" x14ac:dyDescent="0.2">
      <c r="A263" t="s">
        <v>228</v>
      </c>
      <c r="B263">
        <f>[4]p70!B263</f>
        <v>0</v>
      </c>
    </row>
    <row r="264" spans="1:2" x14ac:dyDescent="0.2">
      <c r="A264" t="s">
        <v>346</v>
      </c>
      <c r="B264">
        <f>[4]p70!B264</f>
        <v>0</v>
      </c>
    </row>
    <row r="265" spans="1:2" x14ac:dyDescent="0.2">
      <c r="A265" t="s">
        <v>355</v>
      </c>
      <c r="B265">
        <f>[4]p70!B265</f>
        <v>0</v>
      </c>
    </row>
    <row r="266" spans="1:2" x14ac:dyDescent="0.2">
      <c r="A266" t="s">
        <v>338</v>
      </c>
      <c r="B266">
        <f>[4]p70!B266</f>
        <v>0</v>
      </c>
    </row>
    <row r="267" spans="1:2" x14ac:dyDescent="0.2">
      <c r="A267" t="s">
        <v>339</v>
      </c>
      <c r="B267">
        <f>[4]p70!B267</f>
        <v>0</v>
      </c>
    </row>
    <row r="268" spans="1:2" x14ac:dyDescent="0.2">
      <c r="A268" t="s">
        <v>1067</v>
      </c>
      <c r="B268">
        <f>[4]p70!B268</f>
        <v>0</v>
      </c>
    </row>
    <row r="269" spans="1:2" x14ac:dyDescent="0.2">
      <c r="A269" t="s">
        <v>1068</v>
      </c>
      <c r="B269">
        <f>[4]p70!B269</f>
        <v>0</v>
      </c>
    </row>
    <row r="270" spans="1:2" x14ac:dyDescent="0.2">
      <c r="A270" t="s">
        <v>1069</v>
      </c>
      <c r="B270">
        <f>[4]p70!B270</f>
        <v>0</v>
      </c>
    </row>
    <row r="271" spans="1:2" x14ac:dyDescent="0.2">
      <c r="A271" t="s">
        <v>1070</v>
      </c>
      <c r="B271">
        <f>[4]p70!B271</f>
        <v>0</v>
      </c>
    </row>
    <row r="272" spans="1:2" x14ac:dyDescent="0.2">
      <c r="A272" t="s">
        <v>1071</v>
      </c>
      <c r="B272">
        <f>[4]p70!B272</f>
        <v>0</v>
      </c>
    </row>
    <row r="273" spans="1:2" x14ac:dyDescent="0.2">
      <c r="A273" t="s">
        <v>1072</v>
      </c>
      <c r="B273">
        <f>[4]p70!B273</f>
        <v>0</v>
      </c>
    </row>
    <row r="274" spans="1:2" x14ac:dyDescent="0.2">
      <c r="A274" t="s">
        <v>1073</v>
      </c>
      <c r="B274">
        <f>[4]p70!B274</f>
        <v>0</v>
      </c>
    </row>
    <row r="275" spans="1:2" x14ac:dyDescent="0.2">
      <c r="A275" t="s">
        <v>1087</v>
      </c>
      <c r="B275">
        <f>[4]p70!B275</f>
        <v>0</v>
      </c>
    </row>
    <row r="276" spans="1:2" x14ac:dyDescent="0.2">
      <c r="A276" t="s">
        <v>1088</v>
      </c>
      <c r="B276">
        <f>[4]p70!B276</f>
        <v>0</v>
      </c>
    </row>
    <row r="277" spans="1:2" x14ac:dyDescent="0.2">
      <c r="A277" t="s">
        <v>1091</v>
      </c>
      <c r="B277">
        <f>[4]p70!B277</f>
        <v>0</v>
      </c>
    </row>
    <row r="278" spans="1:2" x14ac:dyDescent="0.2">
      <c r="A278" t="s">
        <v>1092</v>
      </c>
      <c r="B278">
        <f>[4]p70!B278</f>
        <v>0</v>
      </c>
    </row>
    <row r="279" spans="1:2" x14ac:dyDescent="0.2">
      <c r="A279" t="s">
        <v>1093</v>
      </c>
      <c r="B279">
        <f>[4]p70!B279</f>
        <v>0</v>
      </c>
    </row>
    <row r="280" spans="1:2" x14ac:dyDescent="0.2">
      <c r="A280" t="s">
        <v>1094</v>
      </c>
      <c r="B280">
        <f>[4]p70!B280</f>
        <v>0</v>
      </c>
    </row>
    <row r="281" spans="1:2" x14ac:dyDescent="0.2">
      <c r="A281" t="s">
        <v>1099</v>
      </c>
      <c r="B281">
        <f>[4]p70!B281</f>
        <v>0</v>
      </c>
    </row>
    <row r="282" spans="1:2" x14ac:dyDescent="0.2">
      <c r="A282" t="s">
        <v>1100</v>
      </c>
      <c r="B282">
        <f>[4]p70!B282</f>
        <v>0</v>
      </c>
    </row>
    <row r="283" spans="1:2" x14ac:dyDescent="0.2">
      <c r="A283" t="s">
        <v>1095</v>
      </c>
      <c r="B283">
        <f>[4]p70!B283</f>
        <v>0</v>
      </c>
    </row>
    <row r="284" spans="1:2" x14ac:dyDescent="0.2">
      <c r="A284" t="s">
        <v>1096</v>
      </c>
      <c r="B284">
        <f>[4]p70!B284</f>
        <v>0</v>
      </c>
    </row>
    <row r="285" spans="1:2" x14ac:dyDescent="0.2">
      <c r="A285" t="s">
        <v>1097</v>
      </c>
      <c r="B285">
        <f>[4]p70!B285</f>
        <v>0</v>
      </c>
    </row>
    <row r="286" spans="1:2" x14ac:dyDescent="0.2">
      <c r="A286" t="s">
        <v>1101</v>
      </c>
      <c r="B286">
        <f>[4]p70!B286</f>
        <v>0</v>
      </c>
    </row>
    <row r="287" spans="1:2" x14ac:dyDescent="0.2">
      <c r="A287" t="s">
        <v>1102</v>
      </c>
      <c r="B287">
        <f>[4]p70!B287</f>
        <v>0</v>
      </c>
    </row>
    <row r="288" spans="1:2" x14ac:dyDescent="0.2">
      <c r="A288" t="s">
        <v>1103</v>
      </c>
      <c r="B288">
        <f>[4]p70!B288</f>
        <v>0</v>
      </c>
    </row>
    <row r="289" spans="1:2" x14ac:dyDescent="0.2">
      <c r="A289" t="s">
        <v>1069</v>
      </c>
      <c r="B289">
        <f>[4]p70!B289</f>
        <v>0</v>
      </c>
    </row>
    <row r="290" spans="1:2" x14ac:dyDescent="0.2">
      <c r="A290" t="s">
        <v>508</v>
      </c>
      <c r="B290">
        <f>[4]p70!B290</f>
        <v>0</v>
      </c>
    </row>
    <row r="291" spans="1:2" x14ac:dyDescent="0.2">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1225</v>
      </c>
    </row>
    <row r="2" spans="1:11" x14ac:dyDescent="0.2">
      <c r="A2">
        <v>71</v>
      </c>
      <c r="B2" t="s">
        <v>176</v>
      </c>
      <c r="C2" t="s">
        <v>177</v>
      </c>
      <c r="D2" t="s">
        <v>178</v>
      </c>
      <c r="E2" t="s">
        <v>8</v>
      </c>
      <c r="F2" t="s">
        <v>179</v>
      </c>
      <c r="G2" t="s">
        <v>10</v>
      </c>
      <c r="H2" t="s">
        <v>180</v>
      </c>
    </row>
    <row r="3" spans="1:11" x14ac:dyDescent="0.2">
      <c r="A3" t="s">
        <v>181</v>
      </c>
      <c r="B3">
        <f>[4]p71!B3</f>
        <v>0</v>
      </c>
      <c r="C3">
        <f>[4]p71!C3</f>
        <v>0</v>
      </c>
      <c r="D3">
        <f>[4]p71!D3</f>
        <v>0</v>
      </c>
      <c r="E3">
        <f>[4]p71!E3</f>
        <v>0</v>
      </c>
      <c r="F3">
        <f>[4]p71!F3</f>
        <v>0</v>
      </c>
      <c r="G3">
        <f>[4]p71!G3</f>
        <v>0</v>
      </c>
      <c r="H3">
        <f>[4]p71!H3</f>
        <v>0</v>
      </c>
      <c r="I3">
        <f>[4]p71!I3</f>
        <v>0</v>
      </c>
      <c r="J3">
        <f>[4]p71!J3</f>
        <v>0</v>
      </c>
      <c r="K3">
        <f>[4]p71!K3</f>
        <v>0</v>
      </c>
    </row>
    <row r="4" spans="1:11" x14ac:dyDescent="0.2">
      <c r="A4" t="s">
        <v>182</v>
      </c>
      <c r="B4">
        <f>[4]p71!B4</f>
        <v>0</v>
      </c>
      <c r="C4">
        <f>[4]p71!C4</f>
        <v>0</v>
      </c>
      <c r="D4">
        <f>[4]p71!D4</f>
        <v>0</v>
      </c>
      <c r="E4">
        <f>[4]p71!E4</f>
        <v>0</v>
      </c>
      <c r="F4">
        <f>[4]p71!F4</f>
        <v>0</v>
      </c>
      <c r="G4">
        <f>[4]p71!G4</f>
        <v>0</v>
      </c>
      <c r="H4">
        <f>[4]p71!H4</f>
        <v>0</v>
      </c>
      <c r="I4">
        <f>[4]p71!I4</f>
        <v>0</v>
      </c>
      <c r="J4">
        <f>[4]p71!J4</f>
        <v>0</v>
      </c>
      <c r="K4">
        <f>[4]p71!K4</f>
        <v>0</v>
      </c>
    </row>
    <row r="5" spans="1:11" x14ac:dyDescent="0.2">
      <c r="A5" t="s">
        <v>183</v>
      </c>
      <c r="B5">
        <f>[4]p71!B5</f>
        <v>0</v>
      </c>
      <c r="C5">
        <f>[4]p71!C5</f>
        <v>0</v>
      </c>
      <c r="D5">
        <f>[4]p71!D5</f>
        <v>0</v>
      </c>
      <c r="E5">
        <f>[4]p71!E5</f>
        <v>0</v>
      </c>
      <c r="F5">
        <f>[4]p71!F5</f>
        <v>0</v>
      </c>
      <c r="G5">
        <f>[4]p71!G5</f>
        <v>0</v>
      </c>
      <c r="H5">
        <f>[4]p71!H5</f>
        <v>0</v>
      </c>
      <c r="I5">
        <f>[4]p71!I5</f>
        <v>0</v>
      </c>
      <c r="J5">
        <f>[4]p71!J5</f>
        <v>0</v>
      </c>
      <c r="K5">
        <f>[4]p71!K5</f>
        <v>0</v>
      </c>
    </row>
    <row r="6" spans="1:11" x14ac:dyDescent="0.2">
      <c r="A6" t="s">
        <v>184</v>
      </c>
      <c r="B6">
        <f>[4]p71!B6</f>
        <v>0</v>
      </c>
      <c r="C6">
        <f>[4]p71!C6</f>
        <v>0</v>
      </c>
      <c r="D6">
        <f>[4]p71!D6</f>
        <v>0</v>
      </c>
      <c r="E6">
        <f>[4]p71!E6</f>
        <v>0</v>
      </c>
      <c r="F6">
        <f>[4]p71!F6</f>
        <v>0</v>
      </c>
      <c r="G6">
        <f>[4]p71!G6</f>
        <v>0</v>
      </c>
      <c r="H6">
        <f>[4]p71!H6</f>
        <v>0</v>
      </c>
      <c r="I6">
        <f>[4]p71!I6</f>
        <v>0</v>
      </c>
      <c r="J6">
        <f>[4]p71!J6</f>
        <v>0</v>
      </c>
      <c r="K6">
        <f>[4]p71!K6</f>
        <v>0</v>
      </c>
    </row>
    <row r="7" spans="1:11" x14ac:dyDescent="0.2">
      <c r="A7" t="s">
        <v>185</v>
      </c>
      <c r="B7">
        <f>[4]p71!B7</f>
        <v>0</v>
      </c>
      <c r="C7">
        <f>[4]p71!C7</f>
        <v>0</v>
      </c>
      <c r="D7">
        <f>[4]p71!D7</f>
        <v>0</v>
      </c>
      <c r="E7">
        <f>[4]p71!E7</f>
        <v>0</v>
      </c>
      <c r="F7">
        <f>[4]p71!F7</f>
        <v>0</v>
      </c>
      <c r="G7">
        <f>[4]p71!G7</f>
        <v>0</v>
      </c>
      <c r="H7">
        <f>[4]p71!H7</f>
        <v>0</v>
      </c>
      <c r="I7">
        <f>[4]p71!I7</f>
        <v>0</v>
      </c>
      <c r="J7">
        <f>[4]p71!J7</f>
        <v>0</v>
      </c>
      <c r="K7">
        <f>[4]p71!K7</f>
        <v>0</v>
      </c>
    </row>
    <row r="8" spans="1:11" x14ac:dyDescent="0.2">
      <c r="A8" t="s">
        <v>186</v>
      </c>
      <c r="B8">
        <f>[4]p71!B8</f>
        <v>0</v>
      </c>
      <c r="C8">
        <f>[4]p71!C8</f>
        <v>0</v>
      </c>
      <c r="D8">
        <f>[4]p71!D8</f>
        <v>0</v>
      </c>
      <c r="E8">
        <f>[4]p71!E8</f>
        <v>0</v>
      </c>
      <c r="F8">
        <f>[4]p71!F8</f>
        <v>0</v>
      </c>
      <c r="G8">
        <f>[4]p71!G8</f>
        <v>0</v>
      </c>
      <c r="H8">
        <f>[4]p71!H8</f>
        <v>0</v>
      </c>
      <c r="I8">
        <f>[4]p71!I8</f>
        <v>0</v>
      </c>
      <c r="J8">
        <f>[4]p71!J8</f>
        <v>0</v>
      </c>
      <c r="K8">
        <f>[4]p71!K8</f>
        <v>0</v>
      </c>
    </row>
    <row r="9" spans="1:11" x14ac:dyDescent="0.2">
      <c r="A9" t="s">
        <v>187</v>
      </c>
      <c r="B9">
        <f>[4]p71!B9</f>
        <v>0</v>
      </c>
      <c r="C9">
        <f>[4]p71!C9</f>
        <v>0</v>
      </c>
      <c r="D9">
        <f>[4]p71!D9</f>
        <v>0</v>
      </c>
      <c r="E9">
        <f>[4]p71!E9</f>
        <v>0</v>
      </c>
      <c r="F9">
        <f>[4]p71!F9</f>
        <v>0</v>
      </c>
      <c r="G9">
        <f>[4]p71!G9</f>
        <v>0</v>
      </c>
      <c r="H9">
        <f>[4]p71!H9</f>
        <v>0</v>
      </c>
      <c r="I9">
        <f>[4]p71!I9</f>
        <v>0</v>
      </c>
      <c r="J9">
        <f>[4]p71!J9</f>
        <v>0</v>
      </c>
      <c r="K9">
        <f>[4]p71!K9</f>
        <v>0</v>
      </c>
    </row>
    <row r="10" spans="1:11" x14ac:dyDescent="0.2">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2">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2">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2">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2">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2">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2">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2">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2">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2">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2">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2">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2">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2">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2">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2">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2">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2">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2">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5" thickBot="1" x14ac:dyDescent="0.25">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x14ac:dyDescent="0.2">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2">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x14ac:dyDescent="0.2">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x14ac:dyDescent="0.2">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x14ac:dyDescent="0.2">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x14ac:dyDescent="0.2">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x14ac:dyDescent="0.2">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x14ac:dyDescent="0.2">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2">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2">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2">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2">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
      <c r="A76" t="s">
        <v>437</v>
      </c>
      <c r="B76">
        <f>[4]p71!B76</f>
        <v>0</v>
      </c>
      <c r="C76">
        <f>[4]p71!C76</f>
        <v>0</v>
      </c>
      <c r="D76">
        <f>[4]p71!D76</f>
        <v>0</v>
      </c>
      <c r="E76">
        <f>[4]p71!E76</f>
        <v>0</v>
      </c>
      <c r="F76">
        <f>[4]p71!F76</f>
        <v>0</v>
      </c>
      <c r="G76">
        <f>[4]p71!G76</f>
        <v>0</v>
      </c>
      <c r="H76">
        <f>[4]p71!H76</f>
        <v>0</v>
      </c>
      <c r="I76">
        <f>[4]p71!I76</f>
        <v>0</v>
      </c>
      <c r="J76">
        <f>[4]p71!J76</f>
        <v>0</v>
      </c>
      <c r="K76">
        <f>[4]p71!K76</f>
        <v>0</v>
      </c>
    </row>
    <row r="77" spans="1:13" ht="13.5" thickBot="1" x14ac:dyDescent="0.25">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2">
      <c r="A78" t="s">
        <v>247</v>
      </c>
      <c r="B78">
        <f>[4]p71!B78</f>
        <v>0</v>
      </c>
    </row>
    <row r="79" spans="1:13" x14ac:dyDescent="0.2">
      <c r="A79" t="s">
        <v>248</v>
      </c>
      <c r="B79">
        <f>[4]p71!B79</f>
        <v>0</v>
      </c>
    </row>
    <row r="80" spans="1:13" x14ac:dyDescent="0.2">
      <c r="A80" t="s">
        <v>249</v>
      </c>
      <c r="B80">
        <f>[4]p71!B80</f>
        <v>0</v>
      </c>
    </row>
    <row r="81" spans="1:2" x14ac:dyDescent="0.2">
      <c r="A81" t="s">
        <v>250</v>
      </c>
      <c r="B81">
        <f>[4]p71!B81</f>
        <v>0</v>
      </c>
    </row>
    <row r="82" spans="1:2" x14ac:dyDescent="0.2">
      <c r="A82" t="s">
        <v>251</v>
      </c>
      <c r="B82">
        <f>[4]p71!B82</f>
        <v>0</v>
      </c>
    </row>
    <row r="83" spans="1:2" x14ac:dyDescent="0.2">
      <c r="A83" t="s">
        <v>252</v>
      </c>
      <c r="B83">
        <f>[4]p71!B83</f>
        <v>0</v>
      </c>
    </row>
    <row r="84" spans="1:2" x14ac:dyDescent="0.2">
      <c r="A84" t="s">
        <v>253</v>
      </c>
      <c r="B84">
        <f>[4]p71!B84</f>
        <v>0</v>
      </c>
    </row>
    <row r="85" spans="1:2" x14ac:dyDescent="0.2">
      <c r="A85" t="s">
        <v>254</v>
      </c>
      <c r="B85">
        <f>[4]p71!B85</f>
        <v>0</v>
      </c>
    </row>
    <row r="86" spans="1:2" x14ac:dyDescent="0.2">
      <c r="A86" t="s">
        <v>255</v>
      </c>
      <c r="B86">
        <f>[4]p71!B86</f>
        <v>0</v>
      </c>
    </row>
    <row r="87" spans="1:2" x14ac:dyDescent="0.2">
      <c r="A87" t="s">
        <v>256</v>
      </c>
      <c r="B87">
        <f>[4]p71!B87</f>
        <v>0</v>
      </c>
    </row>
    <row r="88" spans="1:2" x14ac:dyDescent="0.2">
      <c r="A88" t="s">
        <v>257</v>
      </c>
      <c r="B88">
        <f>[4]p71!B88</f>
        <v>0</v>
      </c>
    </row>
    <row r="89" spans="1:2" x14ac:dyDescent="0.2">
      <c r="A89" t="s">
        <v>258</v>
      </c>
      <c r="B89">
        <f>[4]p71!B89</f>
        <v>0</v>
      </c>
    </row>
    <row r="90" spans="1:2" x14ac:dyDescent="0.2">
      <c r="A90" t="s">
        <v>259</v>
      </c>
      <c r="B90">
        <f>[4]p71!B90</f>
        <v>0</v>
      </c>
    </row>
    <row r="91" spans="1:2" x14ac:dyDescent="0.2">
      <c r="A91" t="s">
        <v>260</v>
      </c>
      <c r="B91">
        <f>[4]p71!B91</f>
        <v>0</v>
      </c>
    </row>
    <row r="92" spans="1:2" x14ac:dyDescent="0.2">
      <c r="A92" t="s">
        <v>261</v>
      </c>
      <c r="B92">
        <f>[4]p71!B92</f>
        <v>0</v>
      </c>
    </row>
    <row r="93" spans="1:2" x14ac:dyDescent="0.2">
      <c r="A93" t="s">
        <v>262</v>
      </c>
      <c r="B93">
        <f>[4]p71!B93</f>
        <v>0</v>
      </c>
    </row>
    <row r="94" spans="1:2" x14ac:dyDescent="0.2">
      <c r="A94" t="s">
        <v>263</v>
      </c>
      <c r="B94">
        <f>[4]p71!B94</f>
        <v>0</v>
      </c>
    </row>
    <row r="95" spans="1:2" x14ac:dyDescent="0.2">
      <c r="A95" t="s">
        <v>264</v>
      </c>
      <c r="B95">
        <f>[4]p71!B95</f>
        <v>0</v>
      </c>
    </row>
    <row r="96" spans="1:2" x14ac:dyDescent="0.2">
      <c r="A96" t="s">
        <v>265</v>
      </c>
      <c r="B96">
        <f>[4]p71!B96</f>
        <v>0</v>
      </c>
    </row>
    <row r="97" spans="1:2" x14ac:dyDescent="0.2">
      <c r="A97" t="s">
        <v>266</v>
      </c>
      <c r="B97">
        <f>[4]p71!B97</f>
        <v>0</v>
      </c>
    </row>
    <row r="98" spans="1:2" x14ac:dyDescent="0.2">
      <c r="A98" t="s">
        <v>267</v>
      </c>
      <c r="B98">
        <f>[4]p71!B98</f>
        <v>0</v>
      </c>
    </row>
    <row r="99" spans="1:2" x14ac:dyDescent="0.2">
      <c r="A99" t="s">
        <v>268</v>
      </c>
      <c r="B99">
        <f>[4]p71!B99</f>
        <v>0</v>
      </c>
    </row>
    <row r="100" spans="1:2" x14ac:dyDescent="0.2">
      <c r="A100" t="s">
        <v>269</v>
      </c>
      <c r="B100">
        <f>[4]p71!B100</f>
        <v>0</v>
      </c>
    </row>
    <row r="101" spans="1:2" x14ac:dyDescent="0.2">
      <c r="A101" t="s">
        <v>270</v>
      </c>
      <c r="B101">
        <f>[4]p71!B101</f>
        <v>0</v>
      </c>
    </row>
    <row r="102" spans="1:2" x14ac:dyDescent="0.2">
      <c r="A102" t="s">
        <v>271</v>
      </c>
      <c r="B102">
        <f>[4]p71!B102</f>
        <v>0</v>
      </c>
    </row>
    <row r="103" spans="1:2" x14ac:dyDescent="0.2">
      <c r="A103" t="s">
        <v>272</v>
      </c>
      <c r="B103">
        <f>[4]p71!B103</f>
        <v>0</v>
      </c>
    </row>
    <row r="104" spans="1:2" x14ac:dyDescent="0.2">
      <c r="A104" t="s">
        <v>273</v>
      </c>
      <c r="B104">
        <f>[4]p71!B104</f>
        <v>0</v>
      </c>
    </row>
    <row r="105" spans="1:2" x14ac:dyDescent="0.2">
      <c r="A105" t="s">
        <v>274</v>
      </c>
      <c r="B105">
        <f>[4]p71!B105</f>
        <v>0</v>
      </c>
    </row>
    <row r="106" spans="1:2" x14ac:dyDescent="0.2">
      <c r="A106" t="s">
        <v>275</v>
      </c>
      <c r="B106">
        <f>[4]p71!B106</f>
        <v>0</v>
      </c>
    </row>
    <row r="107" spans="1:2" x14ac:dyDescent="0.2">
      <c r="A107" t="s">
        <v>276</v>
      </c>
      <c r="B107">
        <f>[4]p71!B107</f>
        <v>0</v>
      </c>
    </row>
    <row r="108" spans="1:2" x14ac:dyDescent="0.2">
      <c r="A108" t="s">
        <v>277</v>
      </c>
      <c r="B108">
        <f>[4]p71!B108</f>
        <v>0</v>
      </c>
    </row>
    <row r="109" spans="1:2" x14ac:dyDescent="0.2">
      <c r="A109" t="s">
        <v>278</v>
      </c>
      <c r="B109">
        <f>[4]p71!B109</f>
        <v>0</v>
      </c>
    </row>
    <row r="110" spans="1:2" x14ac:dyDescent="0.2">
      <c r="A110" t="s">
        <v>279</v>
      </c>
      <c r="B110">
        <f>[4]p71!B110</f>
        <v>0</v>
      </c>
    </row>
    <row r="111" spans="1:2" x14ac:dyDescent="0.2">
      <c r="A111" t="s">
        <v>280</v>
      </c>
      <c r="B111">
        <f>[4]p71!B111</f>
        <v>0</v>
      </c>
    </row>
    <row r="112" spans="1:2" x14ac:dyDescent="0.2">
      <c r="A112" t="s">
        <v>281</v>
      </c>
      <c r="B112">
        <f>[4]p71!B112</f>
        <v>0</v>
      </c>
    </row>
    <row r="113" spans="1:2" x14ac:dyDescent="0.2">
      <c r="A113" t="s">
        <v>282</v>
      </c>
      <c r="B113">
        <f>[4]p71!B113</f>
        <v>0</v>
      </c>
    </row>
    <row r="114" spans="1:2" x14ac:dyDescent="0.2">
      <c r="A114" t="s">
        <v>283</v>
      </c>
      <c r="B114">
        <f>[4]p71!B114</f>
        <v>0</v>
      </c>
    </row>
    <row r="115" spans="1:2" x14ac:dyDescent="0.2">
      <c r="A115" t="s">
        <v>284</v>
      </c>
      <c r="B115">
        <f>[4]p71!B115</f>
        <v>0</v>
      </c>
    </row>
    <row r="116" spans="1:2" x14ac:dyDescent="0.2">
      <c r="A116" t="s">
        <v>285</v>
      </c>
      <c r="B116">
        <f>[4]p71!B116</f>
        <v>0</v>
      </c>
    </row>
    <row r="117" spans="1:2" x14ac:dyDescent="0.2">
      <c r="A117" t="s">
        <v>286</v>
      </c>
      <c r="B117">
        <f>[4]p71!B117</f>
        <v>0</v>
      </c>
    </row>
    <row r="118" spans="1:2" x14ac:dyDescent="0.2">
      <c r="A118" t="s">
        <v>287</v>
      </c>
      <c r="B118">
        <f>[4]p71!B118</f>
        <v>0</v>
      </c>
    </row>
    <row r="119" spans="1:2" x14ac:dyDescent="0.2">
      <c r="A119" t="s">
        <v>288</v>
      </c>
      <c r="B119">
        <f>[4]p71!B119</f>
        <v>0</v>
      </c>
    </row>
    <row r="120" spans="1:2" x14ac:dyDescent="0.2">
      <c r="A120" t="s">
        <v>289</v>
      </c>
      <c r="B120">
        <f>[4]p71!B120</f>
        <v>0</v>
      </c>
    </row>
    <row r="121" spans="1:2" x14ac:dyDescent="0.2">
      <c r="A121" t="s">
        <v>290</v>
      </c>
      <c r="B121">
        <f>[4]p71!B121</f>
        <v>0</v>
      </c>
    </row>
    <row r="122" spans="1:2" x14ac:dyDescent="0.2">
      <c r="A122" t="s">
        <v>291</v>
      </c>
      <c r="B122">
        <f>[4]p71!B122</f>
        <v>0</v>
      </c>
    </row>
    <row r="123" spans="1:2" x14ac:dyDescent="0.2">
      <c r="A123" t="s">
        <v>292</v>
      </c>
      <c r="B123">
        <f>[4]p71!B123</f>
        <v>0</v>
      </c>
    </row>
    <row r="124" spans="1:2" x14ac:dyDescent="0.2">
      <c r="A124" t="s">
        <v>293</v>
      </c>
      <c r="B124">
        <f>[4]p71!B124</f>
        <v>0</v>
      </c>
    </row>
    <row r="125" spans="1:2" x14ac:dyDescent="0.2">
      <c r="A125" t="s">
        <v>294</v>
      </c>
      <c r="B125">
        <f>[4]p71!B125</f>
        <v>0</v>
      </c>
    </row>
    <row r="126" spans="1:2" x14ac:dyDescent="0.2">
      <c r="A126" t="s">
        <v>295</v>
      </c>
      <c r="B126">
        <f>[4]p71!B126</f>
        <v>0</v>
      </c>
    </row>
    <row r="127" spans="1:2" x14ac:dyDescent="0.2">
      <c r="A127" t="s">
        <v>296</v>
      </c>
      <c r="B127">
        <f>[4]p71!B127</f>
        <v>0</v>
      </c>
    </row>
    <row r="128" spans="1:2" x14ac:dyDescent="0.2">
      <c r="A128" t="s">
        <v>297</v>
      </c>
      <c r="B128">
        <f>[4]p71!B128</f>
        <v>0</v>
      </c>
    </row>
    <row r="129" spans="1:2" x14ac:dyDescent="0.2">
      <c r="A129" t="s">
        <v>298</v>
      </c>
      <c r="B129">
        <f>[4]p71!B129</f>
        <v>0</v>
      </c>
    </row>
    <row r="130" spans="1:2" x14ac:dyDescent="0.2">
      <c r="A130" t="s">
        <v>299</v>
      </c>
      <c r="B130">
        <f>[4]p71!B130</f>
        <v>0</v>
      </c>
    </row>
    <row r="131" spans="1:2" x14ac:dyDescent="0.2">
      <c r="A131" t="s">
        <v>300</v>
      </c>
      <c r="B131">
        <f>[4]p71!B131</f>
        <v>0</v>
      </c>
    </row>
    <row r="132" spans="1:2" x14ac:dyDescent="0.2">
      <c r="A132" t="s">
        <v>301</v>
      </c>
      <c r="B132">
        <f>[4]p71!B132</f>
        <v>0</v>
      </c>
    </row>
    <row r="133" spans="1:2" x14ac:dyDescent="0.2">
      <c r="A133" t="s">
        <v>302</v>
      </c>
      <c r="B133">
        <f>[4]p71!B133</f>
        <v>0</v>
      </c>
    </row>
    <row r="134" spans="1:2" x14ac:dyDescent="0.2">
      <c r="A134" t="s">
        <v>303</v>
      </c>
      <c r="B134">
        <f>[4]p71!B134</f>
        <v>0</v>
      </c>
    </row>
    <row r="135" spans="1:2" x14ac:dyDescent="0.2">
      <c r="A135" t="s">
        <v>304</v>
      </c>
      <c r="B135">
        <f>[4]p71!B135</f>
        <v>0</v>
      </c>
    </row>
    <row r="136" spans="1:2" x14ac:dyDescent="0.2">
      <c r="A136" t="s">
        <v>305</v>
      </c>
      <c r="B136">
        <f>[4]p71!B136</f>
        <v>0</v>
      </c>
    </row>
    <row r="137" spans="1:2" x14ac:dyDescent="0.2">
      <c r="A137" t="s">
        <v>306</v>
      </c>
      <c r="B137">
        <f>[4]p71!B137</f>
        <v>0</v>
      </c>
    </row>
    <row r="138" spans="1:2" x14ac:dyDescent="0.2">
      <c r="A138" t="s">
        <v>307</v>
      </c>
      <c r="B138">
        <f>[4]p71!B138</f>
        <v>0</v>
      </c>
    </row>
    <row r="139" spans="1:2" x14ac:dyDescent="0.2">
      <c r="A139" t="s">
        <v>308</v>
      </c>
      <c r="B139">
        <f>[4]p71!B139</f>
        <v>0</v>
      </c>
    </row>
    <row r="140" spans="1:2" x14ac:dyDescent="0.2">
      <c r="A140" t="s">
        <v>309</v>
      </c>
      <c r="B140">
        <f>[4]p71!B140</f>
        <v>0</v>
      </c>
    </row>
    <row r="141" spans="1:2" x14ac:dyDescent="0.2">
      <c r="A141" t="s">
        <v>310</v>
      </c>
      <c r="B141">
        <f>[4]p71!B141</f>
        <v>0</v>
      </c>
    </row>
    <row r="142" spans="1:2" x14ac:dyDescent="0.2">
      <c r="A142" t="s">
        <v>311</v>
      </c>
      <c r="B142">
        <f>[4]p71!B142</f>
        <v>0</v>
      </c>
    </row>
    <row r="143" spans="1:2" x14ac:dyDescent="0.2">
      <c r="A143" t="s">
        <v>312</v>
      </c>
      <c r="B143">
        <f>[4]p71!B143</f>
        <v>0</v>
      </c>
    </row>
    <row r="144" spans="1:2" x14ac:dyDescent="0.2">
      <c r="A144" t="s">
        <v>313</v>
      </c>
      <c r="B144">
        <f>[4]p71!B144</f>
        <v>0</v>
      </c>
    </row>
    <row r="145" spans="1:2" x14ac:dyDescent="0.2">
      <c r="A145" t="s">
        <v>314</v>
      </c>
      <c r="B145">
        <f>[4]p71!B145</f>
        <v>0</v>
      </c>
    </row>
    <row r="146" spans="1:2" x14ac:dyDescent="0.2">
      <c r="A146" t="s">
        <v>315</v>
      </c>
      <c r="B146">
        <f>[4]p71!B146</f>
        <v>0</v>
      </c>
    </row>
    <row r="147" spans="1:2" x14ac:dyDescent="0.2">
      <c r="A147" t="s">
        <v>316</v>
      </c>
      <c r="B147">
        <f>[4]p71!B147</f>
        <v>0</v>
      </c>
    </row>
    <row r="148" spans="1:2" x14ac:dyDescent="0.2">
      <c r="A148" t="s">
        <v>317</v>
      </c>
      <c r="B148">
        <f>[4]p71!B148</f>
        <v>0</v>
      </c>
    </row>
    <row r="149" spans="1:2" x14ac:dyDescent="0.2">
      <c r="A149" t="s">
        <v>318</v>
      </c>
      <c r="B149">
        <f>[4]p71!B149</f>
        <v>0</v>
      </c>
    </row>
    <row r="150" spans="1:2" x14ac:dyDescent="0.2">
      <c r="A150" t="s">
        <v>319</v>
      </c>
      <c r="B150">
        <f>[4]p71!B150</f>
        <v>0</v>
      </c>
    </row>
    <row r="151" spans="1:2" x14ac:dyDescent="0.2">
      <c r="A151" t="s">
        <v>320</v>
      </c>
      <c r="B151">
        <f>[4]p71!B151</f>
        <v>0</v>
      </c>
    </row>
    <row r="152" spans="1:2" x14ac:dyDescent="0.2">
      <c r="A152" t="s">
        <v>321</v>
      </c>
      <c r="B152">
        <f>[4]p71!B152</f>
        <v>0</v>
      </c>
    </row>
    <row r="153" spans="1:2" x14ac:dyDescent="0.2">
      <c r="A153" t="s">
        <v>322</v>
      </c>
      <c r="B153">
        <f>[4]p71!B153</f>
        <v>0</v>
      </c>
    </row>
    <row r="154" spans="1:2" x14ac:dyDescent="0.2">
      <c r="A154" t="s">
        <v>323</v>
      </c>
      <c r="B154">
        <f>[4]p71!B154</f>
        <v>0</v>
      </c>
    </row>
    <row r="155" spans="1:2" x14ac:dyDescent="0.2">
      <c r="A155" t="s">
        <v>324</v>
      </c>
      <c r="B155">
        <f>[4]p71!B155</f>
        <v>0</v>
      </c>
    </row>
    <row r="156" spans="1:2" x14ac:dyDescent="0.2">
      <c r="A156" t="s">
        <v>325</v>
      </c>
      <c r="B156">
        <f>[4]p71!B156</f>
        <v>0</v>
      </c>
    </row>
    <row r="157" spans="1:2" x14ac:dyDescent="0.2">
      <c r="A157" t="s">
        <v>326</v>
      </c>
      <c r="B157">
        <f>[4]p71!B157</f>
        <v>0</v>
      </c>
    </row>
    <row r="158" spans="1:2" x14ac:dyDescent="0.2">
      <c r="A158" t="s">
        <v>327</v>
      </c>
      <c r="B158">
        <f>[4]p71!B158</f>
        <v>0</v>
      </c>
    </row>
    <row r="159" spans="1:2" x14ac:dyDescent="0.2">
      <c r="A159" t="s">
        <v>328</v>
      </c>
      <c r="B159">
        <f>[4]p71!B159</f>
        <v>0</v>
      </c>
    </row>
    <row r="160" spans="1:2" x14ac:dyDescent="0.2">
      <c r="A160" t="s">
        <v>329</v>
      </c>
      <c r="B160">
        <f>[4]p71!B160</f>
        <v>0</v>
      </c>
    </row>
    <row r="161" spans="1:2" x14ac:dyDescent="0.2">
      <c r="A161" t="s">
        <v>330</v>
      </c>
      <c r="B161">
        <f>[4]p71!B161</f>
        <v>0</v>
      </c>
    </row>
    <row r="162" spans="1:2" x14ac:dyDescent="0.2">
      <c r="A162" t="s">
        <v>331</v>
      </c>
      <c r="B162">
        <f>[4]p71!B162</f>
        <v>0</v>
      </c>
    </row>
    <row r="163" spans="1:2" x14ac:dyDescent="0.2">
      <c r="A163" t="s">
        <v>332</v>
      </c>
      <c r="B163">
        <f>[4]p71!B163</f>
        <v>0</v>
      </c>
    </row>
    <row r="164" spans="1:2" x14ac:dyDescent="0.2">
      <c r="A164" t="s">
        <v>333</v>
      </c>
      <c r="B164">
        <f>[4]p71!B164</f>
        <v>0</v>
      </c>
    </row>
    <row r="165" spans="1:2" x14ac:dyDescent="0.2">
      <c r="A165" t="s">
        <v>334</v>
      </c>
      <c r="B165">
        <f>[4]p71!B165</f>
        <v>0</v>
      </c>
    </row>
    <row r="166" spans="1:2" x14ac:dyDescent="0.2">
      <c r="A166" t="s">
        <v>335</v>
      </c>
      <c r="B166">
        <f>[4]p71!B166</f>
        <v>0</v>
      </c>
    </row>
    <row r="167" spans="1:2" x14ac:dyDescent="0.2">
      <c r="A167" t="s">
        <v>336</v>
      </c>
      <c r="B167">
        <f>[4]p71!B167</f>
        <v>0</v>
      </c>
    </row>
    <row r="168" spans="1:2" x14ac:dyDescent="0.2">
      <c r="A168" t="s">
        <v>337</v>
      </c>
      <c r="B168">
        <f>[4]p71!B168</f>
        <v>0</v>
      </c>
    </row>
    <row r="169" spans="1:2" x14ac:dyDescent="0.2">
      <c r="A169" t="s">
        <v>338</v>
      </c>
      <c r="B169">
        <f>[4]p71!B169</f>
        <v>0</v>
      </c>
    </row>
    <row r="170" spans="1:2" x14ac:dyDescent="0.2">
      <c r="A170" t="s">
        <v>339</v>
      </c>
      <c r="B170">
        <f>[4]p71!B170</f>
        <v>0</v>
      </c>
    </row>
    <row r="171" spans="1:2" x14ac:dyDescent="0.2">
      <c r="A171" t="s">
        <v>340</v>
      </c>
      <c r="B171">
        <f>[4]p71!B171</f>
        <v>0</v>
      </c>
    </row>
    <row r="172" spans="1:2" x14ac:dyDescent="0.2">
      <c r="A172" t="s">
        <v>341</v>
      </c>
      <c r="B172">
        <f>[4]p71!B172</f>
        <v>0</v>
      </c>
    </row>
    <row r="173" spans="1:2" x14ac:dyDescent="0.2">
      <c r="A173" t="s">
        <v>342</v>
      </c>
      <c r="B173">
        <f>[4]p71!B173</f>
        <v>0</v>
      </c>
    </row>
    <row r="174" spans="1:2" x14ac:dyDescent="0.2">
      <c r="A174" t="s">
        <v>343</v>
      </c>
      <c r="B174">
        <f>[4]p71!B174</f>
        <v>0</v>
      </c>
    </row>
    <row r="175" spans="1:2" x14ac:dyDescent="0.2">
      <c r="A175" t="s">
        <v>344</v>
      </c>
      <c r="B175">
        <f>[4]p71!B175</f>
        <v>0</v>
      </c>
    </row>
    <row r="176" spans="1:2" x14ac:dyDescent="0.2">
      <c r="A176" t="s">
        <v>345</v>
      </c>
      <c r="B176">
        <f>[4]p71!B176</f>
        <v>0</v>
      </c>
    </row>
    <row r="177" spans="1:2" x14ac:dyDescent="0.2">
      <c r="A177" t="s">
        <v>346</v>
      </c>
      <c r="B177">
        <f>[4]p71!B177</f>
        <v>0</v>
      </c>
    </row>
    <row r="178" spans="1:2" x14ac:dyDescent="0.2">
      <c r="A178" t="s">
        <v>347</v>
      </c>
      <c r="B178">
        <f>[4]p71!B178</f>
        <v>0</v>
      </c>
    </row>
    <row r="179" spans="1:2" x14ac:dyDescent="0.2">
      <c r="A179" t="s">
        <v>348</v>
      </c>
      <c r="B179">
        <f>[4]p71!B179</f>
        <v>0</v>
      </c>
    </row>
    <row r="180" spans="1:2" x14ac:dyDescent="0.2">
      <c r="A180" t="s">
        <v>349</v>
      </c>
      <c r="B180">
        <f>[4]p71!B180</f>
        <v>0</v>
      </c>
    </row>
    <row r="181" spans="1:2" x14ac:dyDescent="0.2">
      <c r="A181" t="s">
        <v>350</v>
      </c>
      <c r="B181">
        <f>[4]p71!B181</f>
        <v>0</v>
      </c>
    </row>
    <row r="182" spans="1:2" x14ac:dyDescent="0.2">
      <c r="A182" t="s">
        <v>351</v>
      </c>
      <c r="B182">
        <f>[4]p71!B182</f>
        <v>0</v>
      </c>
    </row>
    <row r="183" spans="1:2" x14ac:dyDescent="0.2">
      <c r="A183" t="s">
        <v>352</v>
      </c>
      <c r="B183">
        <f>[4]p71!B183</f>
        <v>0</v>
      </c>
    </row>
    <row r="184" spans="1:2" x14ac:dyDescent="0.2">
      <c r="A184" t="s">
        <v>353</v>
      </c>
      <c r="B184">
        <f>[4]p71!B184</f>
        <v>0</v>
      </c>
    </row>
    <row r="185" spans="1:2" x14ac:dyDescent="0.2">
      <c r="A185" t="s">
        <v>354</v>
      </c>
      <c r="B185">
        <f>[4]p71!B185</f>
        <v>0</v>
      </c>
    </row>
    <row r="186" spans="1:2" x14ac:dyDescent="0.2">
      <c r="A186" t="s">
        <v>355</v>
      </c>
      <c r="B186">
        <f>[4]p71!B186</f>
        <v>0</v>
      </c>
    </row>
    <row r="187" spans="1:2" x14ac:dyDescent="0.2">
      <c r="A187" t="s">
        <v>356</v>
      </c>
      <c r="B187">
        <f>[4]p71!B187</f>
        <v>0</v>
      </c>
    </row>
    <row r="188" spans="1:2" x14ac:dyDescent="0.2">
      <c r="A188" t="s">
        <v>357</v>
      </c>
      <c r="B188">
        <f>[4]p71!B188</f>
        <v>0</v>
      </c>
    </row>
    <row r="189" spans="1:2" x14ac:dyDescent="0.2">
      <c r="A189" t="s">
        <v>358</v>
      </c>
      <c r="B189">
        <f>[4]p71!B189</f>
        <v>0</v>
      </c>
    </row>
    <row r="190" spans="1:2" x14ac:dyDescent="0.2">
      <c r="A190" t="s">
        <v>359</v>
      </c>
      <c r="B190">
        <f>[4]p71!B190</f>
        <v>0</v>
      </c>
    </row>
    <row r="191" spans="1:2" x14ac:dyDescent="0.2">
      <c r="A191" t="s">
        <v>360</v>
      </c>
      <c r="B191">
        <f>[4]p71!B191</f>
        <v>0</v>
      </c>
    </row>
    <row r="192" spans="1:2" x14ac:dyDescent="0.2">
      <c r="A192" t="s">
        <v>361</v>
      </c>
      <c r="B192">
        <f>[4]p71!B192</f>
        <v>0</v>
      </c>
    </row>
    <row r="193" spans="1:2" x14ac:dyDescent="0.2">
      <c r="A193" t="s">
        <v>362</v>
      </c>
      <c r="B193">
        <f>[4]p71!B193</f>
        <v>0</v>
      </c>
    </row>
    <row r="194" spans="1:2" x14ac:dyDescent="0.2">
      <c r="A194" t="s">
        <v>363</v>
      </c>
      <c r="B194">
        <f>[4]p71!B194</f>
        <v>0</v>
      </c>
    </row>
    <row r="195" spans="1:2" x14ac:dyDescent="0.2">
      <c r="A195" t="s">
        <v>364</v>
      </c>
      <c r="B195">
        <f>[4]p71!B195</f>
        <v>0</v>
      </c>
    </row>
    <row r="196" spans="1:2" x14ac:dyDescent="0.2">
      <c r="A196" t="s">
        <v>365</v>
      </c>
      <c r="B196">
        <f>[4]p71!B196</f>
        <v>0</v>
      </c>
    </row>
    <row r="197" spans="1:2" x14ac:dyDescent="0.2">
      <c r="A197" t="s">
        <v>366</v>
      </c>
      <c r="B197">
        <f>[4]p71!B197</f>
        <v>0</v>
      </c>
    </row>
    <row r="198" spans="1:2" x14ac:dyDescent="0.2">
      <c r="A198" t="s">
        <v>367</v>
      </c>
      <c r="B198">
        <f>[4]p71!B198</f>
        <v>0</v>
      </c>
    </row>
    <row r="199" spans="1:2" x14ac:dyDescent="0.2">
      <c r="A199" t="s">
        <v>368</v>
      </c>
      <c r="B199">
        <f>[4]p71!B199</f>
        <v>0</v>
      </c>
    </row>
    <row r="200" spans="1:2" x14ac:dyDescent="0.2">
      <c r="A200" t="s">
        <v>369</v>
      </c>
      <c r="B200">
        <f>[4]p71!B200</f>
        <v>0</v>
      </c>
    </row>
    <row r="201" spans="1:2" x14ac:dyDescent="0.2">
      <c r="A201" t="s">
        <v>370</v>
      </c>
      <c r="B201">
        <f>[4]p71!B201</f>
        <v>0</v>
      </c>
    </row>
    <row r="202" spans="1:2" x14ac:dyDescent="0.2">
      <c r="A202" t="s">
        <v>371</v>
      </c>
      <c r="B202">
        <f>[4]p71!B202</f>
        <v>0</v>
      </c>
    </row>
    <row r="203" spans="1:2" x14ac:dyDescent="0.2">
      <c r="A203" t="s">
        <v>372</v>
      </c>
      <c r="B203">
        <f>[4]p71!B203</f>
        <v>0</v>
      </c>
    </row>
    <row r="204" spans="1:2" x14ac:dyDescent="0.2">
      <c r="A204" t="s">
        <v>373</v>
      </c>
      <c r="B204">
        <f>[4]p71!B204</f>
        <v>0</v>
      </c>
    </row>
    <row r="205" spans="1:2" x14ac:dyDescent="0.2">
      <c r="A205" t="s">
        <v>374</v>
      </c>
      <c r="B205">
        <f>[4]p71!B205</f>
        <v>0</v>
      </c>
    </row>
    <row r="206" spans="1:2" x14ac:dyDescent="0.2">
      <c r="A206" t="s">
        <v>375</v>
      </c>
      <c r="B206">
        <f>[4]p71!B206</f>
        <v>0</v>
      </c>
    </row>
    <row r="207" spans="1:2" x14ac:dyDescent="0.2">
      <c r="A207" t="s">
        <v>376</v>
      </c>
      <c r="B207">
        <f>[4]p71!B207</f>
        <v>0</v>
      </c>
    </row>
    <row r="208" spans="1:2" x14ac:dyDescent="0.2">
      <c r="A208" t="s">
        <v>377</v>
      </c>
      <c r="B208">
        <f>[4]p71!B208</f>
        <v>0</v>
      </c>
    </row>
    <row r="209" spans="1:2" x14ac:dyDescent="0.2">
      <c r="A209" t="s">
        <v>378</v>
      </c>
      <c r="B209">
        <f>[4]p71!B209</f>
        <v>0</v>
      </c>
    </row>
    <row r="210" spans="1:2" x14ac:dyDescent="0.2">
      <c r="A210" t="s">
        <v>379</v>
      </c>
      <c r="B210">
        <f>[4]p71!B210</f>
        <v>0</v>
      </c>
    </row>
    <row r="211" spans="1:2" x14ac:dyDescent="0.2">
      <c r="A211" t="s">
        <v>380</v>
      </c>
      <c r="B211">
        <f>[4]p71!B211</f>
        <v>0</v>
      </c>
    </row>
    <row r="212" spans="1:2" x14ac:dyDescent="0.2">
      <c r="A212" t="s">
        <v>381</v>
      </c>
      <c r="B212">
        <f>[4]p71!B212</f>
        <v>0</v>
      </c>
    </row>
    <row r="213" spans="1:2" x14ac:dyDescent="0.2">
      <c r="A213" t="s">
        <v>382</v>
      </c>
      <c r="B213">
        <f>[4]p71!B213</f>
        <v>0</v>
      </c>
    </row>
    <row r="214" spans="1:2" x14ac:dyDescent="0.2">
      <c r="A214" t="s">
        <v>137</v>
      </c>
      <c r="B214">
        <f>[4]p71!B214</f>
        <v>0</v>
      </c>
    </row>
    <row r="215" spans="1:2" x14ac:dyDescent="0.2">
      <c r="A215" t="s">
        <v>383</v>
      </c>
      <c r="B215">
        <f>[4]p71!B215</f>
        <v>0</v>
      </c>
    </row>
    <row r="216" spans="1:2" x14ac:dyDescent="0.2">
      <c r="A216" t="s">
        <v>384</v>
      </c>
      <c r="B216">
        <f>[4]p71!B216</f>
        <v>0</v>
      </c>
    </row>
    <row r="217" spans="1:2" x14ac:dyDescent="0.2">
      <c r="A217" t="s">
        <v>385</v>
      </c>
      <c r="B217">
        <f>[4]p71!B217</f>
        <v>0</v>
      </c>
    </row>
    <row r="218" spans="1:2" x14ac:dyDescent="0.2">
      <c r="A218" t="s">
        <v>386</v>
      </c>
      <c r="B218">
        <f>[4]p71!B218</f>
        <v>0</v>
      </c>
    </row>
    <row r="219" spans="1:2" x14ac:dyDescent="0.2">
      <c r="A219" t="s">
        <v>387</v>
      </c>
      <c r="B219">
        <f>[4]p71!B219</f>
        <v>0</v>
      </c>
    </row>
    <row r="220" spans="1:2" x14ac:dyDescent="0.2">
      <c r="A220" t="s">
        <v>388</v>
      </c>
      <c r="B220">
        <f>[4]p71!B220</f>
        <v>0</v>
      </c>
    </row>
    <row r="221" spans="1:2" x14ac:dyDescent="0.2">
      <c r="A221" t="s">
        <v>145</v>
      </c>
      <c r="B221">
        <f>[4]p71!B221</f>
        <v>0</v>
      </c>
    </row>
    <row r="222" spans="1:2" x14ac:dyDescent="0.2">
      <c r="A222" t="s">
        <v>146</v>
      </c>
      <c r="B222">
        <f>[4]p71!B222</f>
        <v>0</v>
      </c>
    </row>
    <row r="223" spans="1:2" x14ac:dyDescent="0.2">
      <c r="A223" t="s">
        <v>389</v>
      </c>
      <c r="B223">
        <f>[4]p71!B223</f>
        <v>0</v>
      </c>
    </row>
    <row r="224" spans="1:2" x14ac:dyDescent="0.2">
      <c r="A224" t="s">
        <v>390</v>
      </c>
      <c r="B224">
        <f>[4]p71!B224</f>
        <v>0</v>
      </c>
    </row>
    <row r="225" spans="1:2" x14ac:dyDescent="0.2">
      <c r="A225" t="s">
        <v>391</v>
      </c>
      <c r="B225">
        <f>[4]p71!B225</f>
        <v>0</v>
      </c>
    </row>
    <row r="226" spans="1:2" x14ac:dyDescent="0.2">
      <c r="A226" t="s">
        <v>392</v>
      </c>
      <c r="B226">
        <f>[4]p71!B226</f>
        <v>0</v>
      </c>
    </row>
    <row r="227" spans="1:2" x14ac:dyDescent="0.2">
      <c r="A227" t="s">
        <v>152</v>
      </c>
      <c r="B227">
        <f>[4]p71!B227</f>
        <v>0</v>
      </c>
    </row>
    <row r="228" spans="1:2" x14ac:dyDescent="0.2">
      <c r="A228" t="s">
        <v>393</v>
      </c>
      <c r="B228">
        <f>[4]p71!B228</f>
        <v>0</v>
      </c>
    </row>
    <row r="229" spans="1:2" x14ac:dyDescent="0.2">
      <c r="A229" t="s">
        <v>394</v>
      </c>
      <c r="B229">
        <f>[4]p71!B229</f>
        <v>0</v>
      </c>
    </row>
    <row r="230" spans="1:2" x14ac:dyDescent="0.2">
      <c r="A230" t="s">
        <v>395</v>
      </c>
      <c r="B230">
        <f>[4]p71!B230</f>
        <v>0</v>
      </c>
    </row>
    <row r="231" spans="1:2" x14ac:dyDescent="0.2">
      <c r="A231" t="s">
        <v>396</v>
      </c>
      <c r="B231">
        <f>[4]p71!B231</f>
        <v>0</v>
      </c>
    </row>
    <row r="232" spans="1:2" x14ac:dyDescent="0.2">
      <c r="A232" t="s">
        <v>397</v>
      </c>
      <c r="B232">
        <f>[4]p71!B232</f>
        <v>0</v>
      </c>
    </row>
    <row r="233" spans="1:2" x14ac:dyDescent="0.2">
      <c r="A233" t="s">
        <v>398</v>
      </c>
      <c r="B233">
        <f>[4]p71!B233</f>
        <v>0</v>
      </c>
    </row>
    <row r="234" spans="1:2" x14ac:dyDescent="0.2">
      <c r="A234" t="s">
        <v>243</v>
      </c>
      <c r="B234">
        <f>[4]p71!B234</f>
        <v>0</v>
      </c>
    </row>
    <row r="235" spans="1:2" x14ac:dyDescent="0.2">
      <c r="A235" t="s">
        <v>399</v>
      </c>
      <c r="B235">
        <f>[4]p71!B235</f>
        <v>0</v>
      </c>
    </row>
    <row r="236" spans="1:2" x14ac:dyDescent="0.2">
      <c r="A236" t="s">
        <v>400</v>
      </c>
      <c r="B236">
        <f>[4]p71!B236</f>
        <v>0</v>
      </c>
    </row>
    <row r="237" spans="1:2" x14ac:dyDescent="0.2">
      <c r="A237" t="s">
        <v>401</v>
      </c>
      <c r="B237">
        <f>[4]p71!B237</f>
        <v>0</v>
      </c>
    </row>
    <row r="238" spans="1:2" x14ac:dyDescent="0.2">
      <c r="A238" t="s">
        <v>402</v>
      </c>
      <c r="B238">
        <f>[4]p71!B238</f>
        <v>0</v>
      </c>
    </row>
    <row r="239" spans="1:2" x14ac:dyDescent="0.2">
      <c r="A239" t="s">
        <v>403</v>
      </c>
      <c r="B239">
        <f>[4]p71!B239</f>
        <v>0</v>
      </c>
    </row>
    <row r="240" spans="1:2" x14ac:dyDescent="0.2">
      <c r="A240" t="s">
        <v>404</v>
      </c>
      <c r="B240">
        <f>[4]p71!B240</f>
        <v>0</v>
      </c>
    </row>
    <row r="241" spans="1:2" x14ac:dyDescent="0.2">
      <c r="A241" t="s">
        <v>405</v>
      </c>
      <c r="B241">
        <f>[4]p71!B241</f>
        <v>0</v>
      </c>
    </row>
    <row r="242" spans="1:2" x14ac:dyDescent="0.2">
      <c r="A242" t="s">
        <v>406</v>
      </c>
      <c r="B242">
        <f>[4]p71!B242</f>
        <v>0</v>
      </c>
    </row>
    <row r="243" spans="1:2" x14ac:dyDescent="0.2">
      <c r="A243" t="s">
        <v>407</v>
      </c>
      <c r="B243">
        <f>[4]p71!B243</f>
        <v>0</v>
      </c>
    </row>
    <row r="244" spans="1:2" x14ac:dyDescent="0.2">
      <c r="A244" t="s">
        <v>408</v>
      </c>
      <c r="B244">
        <f>[4]p71!B244</f>
        <v>0</v>
      </c>
    </row>
    <row r="245" spans="1:2" x14ac:dyDescent="0.2">
      <c r="A245" t="s">
        <v>409</v>
      </c>
      <c r="B245">
        <f>[4]p71!B245</f>
        <v>0</v>
      </c>
    </row>
    <row r="246" spans="1:2" x14ac:dyDescent="0.2">
      <c r="A246" t="s">
        <v>410</v>
      </c>
      <c r="B246">
        <f>[4]p71!B246</f>
        <v>0</v>
      </c>
    </row>
    <row r="247" spans="1:2" x14ac:dyDescent="0.2">
      <c r="A247" t="s">
        <v>411</v>
      </c>
      <c r="B247">
        <f>[4]p71!B247</f>
        <v>0</v>
      </c>
    </row>
    <row r="248" spans="1:2" x14ac:dyDescent="0.2">
      <c r="A248" t="s">
        <v>412</v>
      </c>
      <c r="B248">
        <f>[4]p71!B248</f>
        <v>0</v>
      </c>
    </row>
    <row r="249" spans="1:2" x14ac:dyDescent="0.2">
      <c r="A249" t="s">
        <v>413</v>
      </c>
      <c r="B249">
        <f>[4]p71!B249</f>
        <v>0</v>
      </c>
    </row>
    <row r="250" spans="1:2" x14ac:dyDescent="0.2">
      <c r="A250" t="s">
        <v>414</v>
      </c>
      <c r="B250">
        <f>[4]p71!B250</f>
        <v>0</v>
      </c>
    </row>
    <row r="251" spans="1:2" x14ac:dyDescent="0.2">
      <c r="A251" t="s">
        <v>415</v>
      </c>
      <c r="B251">
        <f>[4]p71!B251</f>
        <v>0</v>
      </c>
    </row>
    <row r="252" spans="1:2" x14ac:dyDescent="0.2">
      <c r="A252" t="s">
        <v>416</v>
      </c>
      <c r="B252">
        <f>[4]p71!B252</f>
        <v>0</v>
      </c>
    </row>
    <row r="253" spans="1:2" x14ac:dyDescent="0.2">
      <c r="A253" t="s">
        <v>417</v>
      </c>
      <c r="B253">
        <f>[4]p71!B253</f>
        <v>0</v>
      </c>
    </row>
    <row r="254" spans="1:2" x14ac:dyDescent="0.2">
      <c r="A254" t="s">
        <v>418</v>
      </c>
      <c r="B254">
        <f>[4]p71!B254</f>
        <v>0</v>
      </c>
    </row>
    <row r="255" spans="1:2" x14ac:dyDescent="0.2">
      <c r="A255" t="s">
        <v>419</v>
      </c>
      <c r="B255">
        <f>[4]p71!B255</f>
        <v>0</v>
      </c>
    </row>
    <row r="256" spans="1:2" x14ac:dyDescent="0.2">
      <c r="A256" t="s">
        <v>420</v>
      </c>
      <c r="B256">
        <f>[4]p71!B256</f>
        <v>0</v>
      </c>
    </row>
    <row r="257" spans="1:2" x14ac:dyDescent="0.2">
      <c r="A257" t="s">
        <v>421</v>
      </c>
      <c r="B257">
        <f>[4]p71!B257</f>
        <v>0</v>
      </c>
    </row>
    <row r="258" spans="1:2" x14ac:dyDescent="0.2">
      <c r="A258" t="s">
        <v>422</v>
      </c>
      <c r="B258">
        <f>[4]p71!B258</f>
        <v>0</v>
      </c>
    </row>
    <row r="259" spans="1:2" x14ac:dyDescent="0.2">
      <c r="A259" t="s">
        <v>423</v>
      </c>
      <c r="B259">
        <f>[4]p71!B259</f>
        <v>0</v>
      </c>
    </row>
    <row r="260" spans="1:2" x14ac:dyDescent="0.2">
      <c r="A260" t="s">
        <v>1065</v>
      </c>
      <c r="B260">
        <f>[4]p71!B260</f>
        <v>0</v>
      </c>
    </row>
    <row r="261" spans="1:2" x14ac:dyDescent="0.2">
      <c r="A261" t="s">
        <v>1066</v>
      </c>
      <c r="B261">
        <f>[4]p71!B261</f>
        <v>0</v>
      </c>
    </row>
    <row r="262" spans="1:2" x14ac:dyDescent="0.2">
      <c r="A262" t="s">
        <v>227</v>
      </c>
      <c r="B262">
        <f>[4]p71!B262</f>
        <v>0</v>
      </c>
    </row>
    <row r="263" spans="1:2" x14ac:dyDescent="0.2">
      <c r="A263" t="s">
        <v>228</v>
      </c>
      <c r="B263">
        <f>[4]p71!B263</f>
        <v>0</v>
      </c>
    </row>
    <row r="264" spans="1:2" x14ac:dyDescent="0.2">
      <c r="A264" t="s">
        <v>346</v>
      </c>
      <c r="B264">
        <f>[4]p71!B264</f>
        <v>0</v>
      </c>
    </row>
    <row r="265" spans="1:2" x14ac:dyDescent="0.2">
      <c r="A265" t="s">
        <v>355</v>
      </c>
      <c r="B265">
        <f>[4]p71!B265</f>
        <v>0</v>
      </c>
    </row>
    <row r="266" spans="1:2" x14ac:dyDescent="0.2">
      <c r="A266" t="s">
        <v>338</v>
      </c>
      <c r="B266">
        <f>[4]p71!B266</f>
        <v>0</v>
      </c>
    </row>
    <row r="267" spans="1:2" x14ac:dyDescent="0.2">
      <c r="A267" t="s">
        <v>339</v>
      </c>
      <c r="B267">
        <f>[4]p71!B267</f>
        <v>0</v>
      </c>
    </row>
    <row r="268" spans="1:2" x14ac:dyDescent="0.2">
      <c r="A268" t="s">
        <v>1067</v>
      </c>
      <c r="B268">
        <f>[4]p71!B268</f>
        <v>0</v>
      </c>
    </row>
    <row r="269" spans="1:2" x14ac:dyDescent="0.2">
      <c r="A269" t="s">
        <v>1068</v>
      </c>
      <c r="B269">
        <f>[4]p71!B269</f>
        <v>0</v>
      </c>
    </row>
    <row r="270" spans="1:2" x14ac:dyDescent="0.2">
      <c r="A270" t="s">
        <v>1069</v>
      </c>
      <c r="B270">
        <f>[4]p71!B270</f>
        <v>0</v>
      </c>
    </row>
    <row r="271" spans="1:2" x14ac:dyDescent="0.2">
      <c r="A271" t="s">
        <v>1070</v>
      </c>
      <c r="B271">
        <f>[4]p71!B271</f>
        <v>0</v>
      </c>
    </row>
    <row r="272" spans="1:2" x14ac:dyDescent="0.2">
      <c r="A272" t="s">
        <v>1071</v>
      </c>
      <c r="B272">
        <f>[4]p71!B272</f>
        <v>0</v>
      </c>
    </row>
    <row r="273" spans="1:2" x14ac:dyDescent="0.2">
      <c r="A273" t="s">
        <v>1072</v>
      </c>
      <c r="B273">
        <f>[4]p71!B273</f>
        <v>0</v>
      </c>
    </row>
    <row r="274" spans="1:2" x14ac:dyDescent="0.2">
      <c r="A274" t="s">
        <v>1073</v>
      </c>
      <c r="B274">
        <f>[4]p71!B274</f>
        <v>0</v>
      </c>
    </row>
    <row r="275" spans="1:2" x14ac:dyDescent="0.2">
      <c r="A275" t="s">
        <v>1087</v>
      </c>
      <c r="B275">
        <f>[4]p71!B275</f>
        <v>0</v>
      </c>
    </row>
    <row r="276" spans="1:2" x14ac:dyDescent="0.2">
      <c r="A276" t="s">
        <v>1088</v>
      </c>
      <c r="B276">
        <f>[4]p71!B276</f>
        <v>0</v>
      </c>
    </row>
    <row r="277" spans="1:2" x14ac:dyDescent="0.2">
      <c r="A277" t="s">
        <v>1091</v>
      </c>
      <c r="B277">
        <f>[4]p71!B277</f>
        <v>0</v>
      </c>
    </row>
    <row r="278" spans="1:2" x14ac:dyDescent="0.2">
      <c r="A278" t="s">
        <v>1092</v>
      </c>
      <c r="B278">
        <f>[4]p71!B278</f>
        <v>0</v>
      </c>
    </row>
    <row r="279" spans="1:2" x14ac:dyDescent="0.2">
      <c r="A279" t="s">
        <v>1093</v>
      </c>
      <c r="B279">
        <f>[4]p71!B279</f>
        <v>0</v>
      </c>
    </row>
    <row r="280" spans="1:2" x14ac:dyDescent="0.2">
      <c r="A280" t="s">
        <v>1094</v>
      </c>
      <c r="B280">
        <f>[4]p71!B280</f>
        <v>0</v>
      </c>
    </row>
    <row r="281" spans="1:2" x14ac:dyDescent="0.2">
      <c r="A281" t="s">
        <v>1099</v>
      </c>
      <c r="B281">
        <f>[4]p71!B281</f>
        <v>0</v>
      </c>
    </row>
    <row r="282" spans="1:2" x14ac:dyDescent="0.2">
      <c r="A282" t="s">
        <v>1100</v>
      </c>
      <c r="B282">
        <f>[4]p71!B282</f>
        <v>0</v>
      </c>
    </row>
    <row r="283" spans="1:2" x14ac:dyDescent="0.2">
      <c r="A283" t="s">
        <v>1095</v>
      </c>
      <c r="B283">
        <f>[4]p71!B283</f>
        <v>0</v>
      </c>
    </row>
    <row r="284" spans="1:2" x14ac:dyDescent="0.2">
      <c r="A284" t="s">
        <v>1096</v>
      </c>
      <c r="B284">
        <f>[4]p71!B284</f>
        <v>0</v>
      </c>
    </row>
    <row r="285" spans="1:2" x14ac:dyDescent="0.2">
      <c r="A285" t="s">
        <v>1097</v>
      </c>
      <c r="B285">
        <f>[4]p71!B285</f>
        <v>0</v>
      </c>
    </row>
    <row r="286" spans="1:2" x14ac:dyDescent="0.2">
      <c r="A286" t="s">
        <v>1101</v>
      </c>
      <c r="B286">
        <f>[4]p71!B286</f>
        <v>0</v>
      </c>
    </row>
    <row r="287" spans="1:2" x14ac:dyDescent="0.2">
      <c r="A287" t="s">
        <v>1102</v>
      </c>
      <c r="B287">
        <f>[4]p71!B287</f>
        <v>0</v>
      </c>
    </row>
    <row r="288" spans="1:2" x14ac:dyDescent="0.2">
      <c r="A288" t="s">
        <v>1103</v>
      </c>
      <c r="B288">
        <f>[4]p71!B288</f>
        <v>0</v>
      </c>
    </row>
    <row r="289" spans="1:2" x14ac:dyDescent="0.2">
      <c r="A289" t="s">
        <v>1069</v>
      </c>
      <c r="B289">
        <f>[4]p71!B289</f>
        <v>0</v>
      </c>
    </row>
    <row r="290" spans="1:2" x14ac:dyDescent="0.2">
      <c r="A290" t="s">
        <v>508</v>
      </c>
      <c r="B290">
        <f>[4]p71!B290</f>
        <v>0</v>
      </c>
    </row>
    <row r="291" spans="1:2" x14ac:dyDescent="0.2">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1226</v>
      </c>
    </row>
    <row r="2" spans="1:11" x14ac:dyDescent="0.2">
      <c r="A2">
        <v>72</v>
      </c>
      <c r="B2" t="s">
        <v>176</v>
      </c>
      <c r="C2" t="s">
        <v>177</v>
      </c>
      <c r="D2" t="s">
        <v>178</v>
      </c>
      <c r="E2" t="s">
        <v>8</v>
      </c>
      <c r="F2" t="s">
        <v>179</v>
      </c>
      <c r="G2" t="s">
        <v>10</v>
      </c>
      <c r="H2" t="s">
        <v>180</v>
      </c>
    </row>
    <row r="3" spans="1:11" x14ac:dyDescent="0.2">
      <c r="A3" t="s">
        <v>181</v>
      </c>
      <c r="B3">
        <f>[4]p72!B3</f>
        <v>0</v>
      </c>
      <c r="C3">
        <f>[4]p72!C3</f>
        <v>0</v>
      </c>
      <c r="D3">
        <f>[4]p72!D3</f>
        <v>0</v>
      </c>
      <c r="E3">
        <f>[4]p72!E3</f>
        <v>0</v>
      </c>
      <c r="F3">
        <f>[4]p72!F3</f>
        <v>0</v>
      </c>
      <c r="G3">
        <f>[4]p72!G3</f>
        <v>0</v>
      </c>
      <c r="H3">
        <f>[4]p72!H3</f>
        <v>0</v>
      </c>
      <c r="I3">
        <f>[4]p72!I3</f>
        <v>0</v>
      </c>
      <c r="J3">
        <f>[4]p72!J3</f>
        <v>0</v>
      </c>
      <c r="K3">
        <f>[4]p72!K3</f>
        <v>0</v>
      </c>
    </row>
    <row r="4" spans="1:11" x14ac:dyDescent="0.2">
      <c r="A4" t="s">
        <v>182</v>
      </c>
      <c r="B4">
        <f>[4]p72!B4</f>
        <v>0</v>
      </c>
      <c r="C4">
        <f>[4]p72!C4</f>
        <v>0</v>
      </c>
      <c r="D4">
        <f>[4]p72!D4</f>
        <v>0</v>
      </c>
      <c r="E4">
        <f>[4]p72!E4</f>
        <v>0</v>
      </c>
      <c r="F4">
        <f>[4]p72!F4</f>
        <v>0</v>
      </c>
      <c r="G4">
        <f>[4]p72!G4</f>
        <v>0</v>
      </c>
      <c r="H4">
        <f>[4]p72!H4</f>
        <v>0</v>
      </c>
      <c r="I4">
        <f>[4]p72!I4</f>
        <v>0</v>
      </c>
      <c r="J4">
        <f>[4]p72!J4</f>
        <v>0</v>
      </c>
      <c r="K4">
        <f>[4]p72!K4</f>
        <v>0</v>
      </c>
    </row>
    <row r="5" spans="1:11" x14ac:dyDescent="0.2">
      <c r="A5" t="s">
        <v>183</v>
      </c>
      <c r="B5">
        <f>[4]p72!B5</f>
        <v>0</v>
      </c>
      <c r="C5">
        <f>[4]p72!C5</f>
        <v>0</v>
      </c>
      <c r="D5">
        <f>[4]p72!D5</f>
        <v>0</v>
      </c>
      <c r="E5">
        <f>[4]p72!E5</f>
        <v>0</v>
      </c>
      <c r="F5">
        <f>[4]p72!F5</f>
        <v>0</v>
      </c>
      <c r="G5">
        <f>[4]p72!G5</f>
        <v>0</v>
      </c>
      <c r="H5">
        <f>[4]p72!H5</f>
        <v>0</v>
      </c>
      <c r="I5">
        <f>[4]p72!I5</f>
        <v>0</v>
      </c>
      <c r="J5">
        <f>[4]p72!J5</f>
        <v>0</v>
      </c>
      <c r="K5">
        <f>[4]p72!K5</f>
        <v>0</v>
      </c>
    </row>
    <row r="6" spans="1:11" x14ac:dyDescent="0.2">
      <c r="A6" t="s">
        <v>184</v>
      </c>
      <c r="B6">
        <f>[4]p72!B6</f>
        <v>0</v>
      </c>
      <c r="C6">
        <f>[4]p72!C6</f>
        <v>0</v>
      </c>
      <c r="D6">
        <f>[4]p72!D6</f>
        <v>0</v>
      </c>
      <c r="E6">
        <f>[4]p72!E6</f>
        <v>0</v>
      </c>
      <c r="F6">
        <f>[4]p72!F6</f>
        <v>0</v>
      </c>
      <c r="G6">
        <f>[4]p72!G6</f>
        <v>0</v>
      </c>
      <c r="H6">
        <f>[4]p72!H6</f>
        <v>0</v>
      </c>
      <c r="I6">
        <f>[4]p72!I6</f>
        <v>0</v>
      </c>
      <c r="J6">
        <f>[4]p72!J6</f>
        <v>0</v>
      </c>
      <c r="K6">
        <f>[4]p72!K6</f>
        <v>0</v>
      </c>
    </row>
    <row r="7" spans="1:11" x14ac:dyDescent="0.2">
      <c r="A7" t="s">
        <v>185</v>
      </c>
      <c r="B7">
        <f>[4]p72!B7</f>
        <v>0</v>
      </c>
      <c r="C7">
        <f>[4]p72!C7</f>
        <v>0</v>
      </c>
      <c r="D7">
        <f>[4]p72!D7</f>
        <v>0</v>
      </c>
      <c r="E7">
        <f>[4]p72!E7</f>
        <v>0</v>
      </c>
      <c r="F7">
        <f>[4]p72!F7</f>
        <v>0</v>
      </c>
      <c r="G7">
        <f>[4]p72!G7</f>
        <v>0</v>
      </c>
      <c r="H7">
        <f>[4]p72!H7</f>
        <v>0</v>
      </c>
      <c r="I7">
        <f>[4]p72!I7</f>
        <v>0</v>
      </c>
      <c r="J7">
        <f>[4]p72!J7</f>
        <v>0</v>
      </c>
      <c r="K7">
        <f>[4]p72!K7</f>
        <v>0</v>
      </c>
    </row>
    <row r="8" spans="1:11" x14ac:dyDescent="0.2">
      <c r="A8" t="s">
        <v>186</v>
      </c>
      <c r="B8">
        <f>[4]p72!B8</f>
        <v>0</v>
      </c>
      <c r="C8">
        <f>[4]p72!C8</f>
        <v>0</v>
      </c>
      <c r="D8">
        <f>[4]p72!D8</f>
        <v>0</v>
      </c>
      <c r="E8">
        <f>[4]p72!E8</f>
        <v>0</v>
      </c>
      <c r="F8">
        <f>[4]p72!F8</f>
        <v>0</v>
      </c>
      <c r="G8">
        <f>[4]p72!G8</f>
        <v>0</v>
      </c>
      <c r="H8">
        <f>[4]p72!H8</f>
        <v>0</v>
      </c>
      <c r="I8">
        <f>[4]p72!I8</f>
        <v>0</v>
      </c>
      <c r="J8">
        <f>[4]p72!J8</f>
        <v>0</v>
      </c>
      <c r="K8">
        <f>[4]p72!K8</f>
        <v>0</v>
      </c>
    </row>
    <row r="9" spans="1:11" x14ac:dyDescent="0.2">
      <c r="A9" t="s">
        <v>187</v>
      </c>
      <c r="B9">
        <f>[4]p72!B9</f>
        <v>0</v>
      </c>
      <c r="C9">
        <f>[4]p72!C9</f>
        <v>0</v>
      </c>
      <c r="D9">
        <f>[4]p72!D9</f>
        <v>0</v>
      </c>
      <c r="E9">
        <f>[4]p72!E9</f>
        <v>0</v>
      </c>
      <c r="F9">
        <f>[4]p72!F9</f>
        <v>0</v>
      </c>
      <c r="G9">
        <f>[4]p72!G9</f>
        <v>0</v>
      </c>
      <c r="H9">
        <f>[4]p72!H9</f>
        <v>0</v>
      </c>
      <c r="I9">
        <f>[4]p72!I9</f>
        <v>0</v>
      </c>
      <c r="J9">
        <f>[4]p72!J9</f>
        <v>0</v>
      </c>
      <c r="K9">
        <f>[4]p72!K9</f>
        <v>0</v>
      </c>
    </row>
    <row r="10" spans="1:11" x14ac:dyDescent="0.2">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2">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2">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2">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2">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2">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2">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2">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2">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2">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2">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2">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2">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2">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2">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2">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2">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2">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2">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5" thickBot="1" x14ac:dyDescent="0.25">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x14ac:dyDescent="0.2">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2">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x14ac:dyDescent="0.2">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x14ac:dyDescent="0.2">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x14ac:dyDescent="0.2">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x14ac:dyDescent="0.2">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x14ac:dyDescent="0.2">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x14ac:dyDescent="0.2">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2">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2">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2">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2">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
      <c r="A76" t="s">
        <v>437</v>
      </c>
      <c r="B76">
        <f>[4]p72!B76</f>
        <v>0</v>
      </c>
      <c r="C76">
        <f>[4]p72!C76</f>
        <v>0</v>
      </c>
      <c r="D76">
        <f>[4]p72!D76</f>
        <v>0</v>
      </c>
      <c r="E76">
        <f>[4]p72!E76</f>
        <v>0</v>
      </c>
      <c r="F76">
        <f>[4]p72!F76</f>
        <v>0</v>
      </c>
      <c r="G76">
        <f>[4]p72!G76</f>
        <v>0</v>
      </c>
      <c r="H76">
        <f>[4]p72!H76</f>
        <v>0</v>
      </c>
      <c r="I76">
        <f>[4]p72!I76</f>
        <v>0</v>
      </c>
      <c r="J76">
        <f>[4]p72!J76</f>
        <v>0</v>
      </c>
      <c r="K76">
        <f>[4]p72!K76</f>
        <v>0</v>
      </c>
    </row>
    <row r="77" spans="1:13" ht="13.5" thickBot="1" x14ac:dyDescent="0.25">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2">
      <c r="A78" t="s">
        <v>247</v>
      </c>
      <c r="B78">
        <f>[4]p72!B78</f>
        <v>0</v>
      </c>
    </row>
    <row r="79" spans="1:13" x14ac:dyDescent="0.2">
      <c r="A79" t="s">
        <v>248</v>
      </c>
      <c r="B79">
        <f>[4]p72!B79</f>
        <v>0</v>
      </c>
    </row>
    <row r="80" spans="1:13" x14ac:dyDescent="0.2">
      <c r="A80" t="s">
        <v>249</v>
      </c>
      <c r="B80">
        <f>[4]p72!B80</f>
        <v>0</v>
      </c>
    </row>
    <row r="81" spans="1:2" x14ac:dyDescent="0.2">
      <c r="A81" t="s">
        <v>250</v>
      </c>
      <c r="B81">
        <f>[4]p72!B81</f>
        <v>0</v>
      </c>
    </row>
    <row r="82" spans="1:2" x14ac:dyDescent="0.2">
      <c r="A82" t="s">
        <v>251</v>
      </c>
      <c r="B82">
        <f>[4]p72!B82</f>
        <v>0</v>
      </c>
    </row>
    <row r="83" spans="1:2" x14ac:dyDescent="0.2">
      <c r="A83" t="s">
        <v>252</v>
      </c>
      <c r="B83">
        <f>[4]p72!B83</f>
        <v>0</v>
      </c>
    </row>
    <row r="84" spans="1:2" x14ac:dyDescent="0.2">
      <c r="A84" t="s">
        <v>253</v>
      </c>
      <c r="B84">
        <f>[4]p72!B84</f>
        <v>0</v>
      </c>
    </row>
    <row r="85" spans="1:2" x14ac:dyDescent="0.2">
      <c r="A85" t="s">
        <v>254</v>
      </c>
      <c r="B85">
        <f>[4]p72!B85</f>
        <v>0</v>
      </c>
    </row>
    <row r="86" spans="1:2" x14ac:dyDescent="0.2">
      <c r="A86" t="s">
        <v>255</v>
      </c>
      <c r="B86">
        <f>[4]p72!B86</f>
        <v>0</v>
      </c>
    </row>
    <row r="87" spans="1:2" x14ac:dyDescent="0.2">
      <c r="A87" t="s">
        <v>256</v>
      </c>
      <c r="B87">
        <f>[4]p72!B87</f>
        <v>0</v>
      </c>
    </row>
    <row r="88" spans="1:2" x14ac:dyDescent="0.2">
      <c r="A88" t="s">
        <v>257</v>
      </c>
      <c r="B88">
        <f>[4]p72!B88</f>
        <v>0</v>
      </c>
    </row>
    <row r="89" spans="1:2" x14ac:dyDescent="0.2">
      <c r="A89" t="s">
        <v>258</v>
      </c>
      <c r="B89">
        <f>[4]p72!B89</f>
        <v>0</v>
      </c>
    </row>
    <row r="90" spans="1:2" x14ac:dyDescent="0.2">
      <c r="A90" t="s">
        <v>259</v>
      </c>
      <c r="B90">
        <f>[4]p72!B90</f>
        <v>0</v>
      </c>
    </row>
    <row r="91" spans="1:2" x14ac:dyDescent="0.2">
      <c r="A91" t="s">
        <v>260</v>
      </c>
      <c r="B91">
        <f>[4]p72!B91</f>
        <v>0</v>
      </c>
    </row>
    <row r="92" spans="1:2" x14ac:dyDescent="0.2">
      <c r="A92" t="s">
        <v>261</v>
      </c>
      <c r="B92">
        <f>[4]p72!B92</f>
        <v>0</v>
      </c>
    </row>
    <row r="93" spans="1:2" x14ac:dyDescent="0.2">
      <c r="A93" t="s">
        <v>262</v>
      </c>
      <c r="B93">
        <f>[4]p72!B93</f>
        <v>0</v>
      </c>
    </row>
    <row r="94" spans="1:2" x14ac:dyDescent="0.2">
      <c r="A94" t="s">
        <v>263</v>
      </c>
      <c r="B94">
        <f>[4]p72!B94</f>
        <v>0</v>
      </c>
    </row>
    <row r="95" spans="1:2" x14ac:dyDescent="0.2">
      <c r="A95" t="s">
        <v>264</v>
      </c>
      <c r="B95">
        <f>[4]p72!B95</f>
        <v>0</v>
      </c>
    </row>
    <row r="96" spans="1:2" x14ac:dyDescent="0.2">
      <c r="A96" t="s">
        <v>265</v>
      </c>
      <c r="B96">
        <f>[4]p72!B96</f>
        <v>0</v>
      </c>
    </row>
    <row r="97" spans="1:2" x14ac:dyDescent="0.2">
      <c r="A97" t="s">
        <v>266</v>
      </c>
      <c r="B97">
        <f>[4]p72!B97</f>
        <v>0</v>
      </c>
    </row>
    <row r="98" spans="1:2" x14ac:dyDescent="0.2">
      <c r="A98" t="s">
        <v>267</v>
      </c>
      <c r="B98">
        <f>[4]p72!B98</f>
        <v>0</v>
      </c>
    </row>
    <row r="99" spans="1:2" x14ac:dyDescent="0.2">
      <c r="A99" t="s">
        <v>268</v>
      </c>
      <c r="B99">
        <f>[4]p72!B99</f>
        <v>0</v>
      </c>
    </row>
    <row r="100" spans="1:2" x14ac:dyDescent="0.2">
      <c r="A100" t="s">
        <v>269</v>
      </c>
      <c r="B100">
        <f>[4]p72!B100</f>
        <v>0</v>
      </c>
    </row>
    <row r="101" spans="1:2" x14ac:dyDescent="0.2">
      <c r="A101" t="s">
        <v>270</v>
      </c>
      <c r="B101">
        <f>[4]p72!B101</f>
        <v>0</v>
      </c>
    </row>
    <row r="102" spans="1:2" x14ac:dyDescent="0.2">
      <c r="A102" t="s">
        <v>271</v>
      </c>
      <c r="B102">
        <f>[4]p72!B102</f>
        <v>0</v>
      </c>
    </row>
    <row r="103" spans="1:2" x14ac:dyDescent="0.2">
      <c r="A103" t="s">
        <v>272</v>
      </c>
      <c r="B103">
        <f>[4]p72!B103</f>
        <v>0</v>
      </c>
    </row>
    <row r="104" spans="1:2" x14ac:dyDescent="0.2">
      <c r="A104" t="s">
        <v>273</v>
      </c>
      <c r="B104">
        <f>[4]p72!B104</f>
        <v>0</v>
      </c>
    </row>
    <row r="105" spans="1:2" x14ac:dyDescent="0.2">
      <c r="A105" t="s">
        <v>274</v>
      </c>
      <c r="B105">
        <f>[4]p72!B105</f>
        <v>0</v>
      </c>
    </row>
    <row r="106" spans="1:2" x14ac:dyDescent="0.2">
      <c r="A106" t="s">
        <v>275</v>
      </c>
      <c r="B106">
        <f>[4]p72!B106</f>
        <v>0</v>
      </c>
    </row>
    <row r="107" spans="1:2" x14ac:dyDescent="0.2">
      <c r="A107" t="s">
        <v>276</v>
      </c>
      <c r="B107">
        <f>[4]p72!B107</f>
        <v>0</v>
      </c>
    </row>
    <row r="108" spans="1:2" x14ac:dyDescent="0.2">
      <c r="A108" t="s">
        <v>277</v>
      </c>
      <c r="B108">
        <f>[4]p72!B108</f>
        <v>0</v>
      </c>
    </row>
    <row r="109" spans="1:2" x14ac:dyDescent="0.2">
      <c r="A109" t="s">
        <v>278</v>
      </c>
      <c r="B109">
        <f>[4]p72!B109</f>
        <v>0</v>
      </c>
    </row>
    <row r="110" spans="1:2" x14ac:dyDescent="0.2">
      <c r="A110" t="s">
        <v>279</v>
      </c>
      <c r="B110">
        <f>[4]p72!B110</f>
        <v>0</v>
      </c>
    </row>
    <row r="111" spans="1:2" x14ac:dyDescent="0.2">
      <c r="A111" t="s">
        <v>280</v>
      </c>
      <c r="B111">
        <f>[4]p72!B111</f>
        <v>0</v>
      </c>
    </row>
    <row r="112" spans="1:2" x14ac:dyDescent="0.2">
      <c r="A112" t="s">
        <v>281</v>
      </c>
      <c r="B112">
        <f>[4]p72!B112</f>
        <v>0</v>
      </c>
    </row>
    <row r="113" spans="1:2" x14ac:dyDescent="0.2">
      <c r="A113" t="s">
        <v>282</v>
      </c>
      <c r="B113">
        <f>[4]p72!B113</f>
        <v>0</v>
      </c>
    </row>
    <row r="114" spans="1:2" x14ac:dyDescent="0.2">
      <c r="A114" t="s">
        <v>283</v>
      </c>
      <c r="B114">
        <f>[4]p72!B114</f>
        <v>0</v>
      </c>
    </row>
    <row r="115" spans="1:2" x14ac:dyDescent="0.2">
      <c r="A115" t="s">
        <v>284</v>
      </c>
      <c r="B115">
        <f>[4]p72!B115</f>
        <v>0</v>
      </c>
    </row>
    <row r="116" spans="1:2" x14ac:dyDescent="0.2">
      <c r="A116" t="s">
        <v>285</v>
      </c>
      <c r="B116">
        <f>[4]p72!B116</f>
        <v>0</v>
      </c>
    </row>
    <row r="117" spans="1:2" x14ac:dyDescent="0.2">
      <c r="A117" t="s">
        <v>286</v>
      </c>
      <c r="B117">
        <f>[4]p72!B117</f>
        <v>0</v>
      </c>
    </row>
    <row r="118" spans="1:2" x14ac:dyDescent="0.2">
      <c r="A118" t="s">
        <v>287</v>
      </c>
      <c r="B118">
        <f>[4]p72!B118</f>
        <v>0</v>
      </c>
    </row>
    <row r="119" spans="1:2" x14ac:dyDescent="0.2">
      <c r="A119" t="s">
        <v>288</v>
      </c>
      <c r="B119">
        <f>[4]p72!B119</f>
        <v>0</v>
      </c>
    </row>
    <row r="120" spans="1:2" x14ac:dyDescent="0.2">
      <c r="A120" t="s">
        <v>289</v>
      </c>
      <c r="B120">
        <f>[4]p72!B120</f>
        <v>0</v>
      </c>
    </row>
    <row r="121" spans="1:2" x14ac:dyDescent="0.2">
      <c r="A121" t="s">
        <v>290</v>
      </c>
      <c r="B121">
        <f>[4]p72!B121</f>
        <v>0</v>
      </c>
    </row>
    <row r="122" spans="1:2" x14ac:dyDescent="0.2">
      <c r="A122" t="s">
        <v>291</v>
      </c>
      <c r="B122">
        <f>[4]p72!B122</f>
        <v>0</v>
      </c>
    </row>
    <row r="123" spans="1:2" x14ac:dyDescent="0.2">
      <c r="A123" t="s">
        <v>292</v>
      </c>
      <c r="B123">
        <f>[4]p72!B123</f>
        <v>0</v>
      </c>
    </row>
    <row r="124" spans="1:2" x14ac:dyDescent="0.2">
      <c r="A124" t="s">
        <v>293</v>
      </c>
      <c r="B124">
        <f>[4]p72!B124</f>
        <v>0</v>
      </c>
    </row>
    <row r="125" spans="1:2" x14ac:dyDescent="0.2">
      <c r="A125" t="s">
        <v>294</v>
      </c>
      <c r="B125">
        <f>[4]p72!B125</f>
        <v>0</v>
      </c>
    </row>
    <row r="126" spans="1:2" x14ac:dyDescent="0.2">
      <c r="A126" t="s">
        <v>295</v>
      </c>
      <c r="B126">
        <f>[4]p72!B126</f>
        <v>0</v>
      </c>
    </row>
    <row r="127" spans="1:2" x14ac:dyDescent="0.2">
      <c r="A127" t="s">
        <v>296</v>
      </c>
      <c r="B127">
        <f>[4]p72!B127</f>
        <v>0</v>
      </c>
    </row>
    <row r="128" spans="1:2" x14ac:dyDescent="0.2">
      <c r="A128" t="s">
        <v>297</v>
      </c>
      <c r="B128">
        <f>[4]p72!B128</f>
        <v>0</v>
      </c>
    </row>
    <row r="129" spans="1:2" x14ac:dyDescent="0.2">
      <c r="A129" t="s">
        <v>298</v>
      </c>
      <c r="B129">
        <f>[4]p72!B129</f>
        <v>0</v>
      </c>
    </row>
    <row r="130" spans="1:2" x14ac:dyDescent="0.2">
      <c r="A130" t="s">
        <v>299</v>
      </c>
      <c r="B130">
        <f>[4]p72!B130</f>
        <v>0</v>
      </c>
    </row>
    <row r="131" spans="1:2" x14ac:dyDescent="0.2">
      <c r="A131" t="s">
        <v>300</v>
      </c>
      <c r="B131">
        <f>[4]p72!B131</f>
        <v>0</v>
      </c>
    </row>
    <row r="132" spans="1:2" x14ac:dyDescent="0.2">
      <c r="A132" t="s">
        <v>301</v>
      </c>
      <c r="B132">
        <f>[4]p72!B132</f>
        <v>0</v>
      </c>
    </row>
    <row r="133" spans="1:2" x14ac:dyDescent="0.2">
      <c r="A133" t="s">
        <v>302</v>
      </c>
      <c r="B133">
        <f>[4]p72!B133</f>
        <v>0</v>
      </c>
    </row>
    <row r="134" spans="1:2" x14ac:dyDescent="0.2">
      <c r="A134" t="s">
        <v>303</v>
      </c>
      <c r="B134">
        <f>[4]p72!B134</f>
        <v>0</v>
      </c>
    </row>
    <row r="135" spans="1:2" x14ac:dyDescent="0.2">
      <c r="A135" t="s">
        <v>304</v>
      </c>
      <c r="B135">
        <f>[4]p72!B135</f>
        <v>0</v>
      </c>
    </row>
    <row r="136" spans="1:2" x14ac:dyDescent="0.2">
      <c r="A136" t="s">
        <v>305</v>
      </c>
      <c r="B136">
        <f>[4]p72!B136</f>
        <v>0</v>
      </c>
    </row>
    <row r="137" spans="1:2" x14ac:dyDescent="0.2">
      <c r="A137" t="s">
        <v>306</v>
      </c>
      <c r="B137">
        <f>[4]p72!B137</f>
        <v>0</v>
      </c>
    </row>
    <row r="138" spans="1:2" x14ac:dyDescent="0.2">
      <c r="A138" t="s">
        <v>307</v>
      </c>
      <c r="B138">
        <f>[4]p72!B138</f>
        <v>0</v>
      </c>
    </row>
    <row r="139" spans="1:2" x14ac:dyDescent="0.2">
      <c r="A139" t="s">
        <v>308</v>
      </c>
      <c r="B139">
        <f>[4]p72!B139</f>
        <v>0</v>
      </c>
    </row>
    <row r="140" spans="1:2" x14ac:dyDescent="0.2">
      <c r="A140" t="s">
        <v>309</v>
      </c>
      <c r="B140">
        <f>[4]p72!B140</f>
        <v>0</v>
      </c>
    </row>
    <row r="141" spans="1:2" x14ac:dyDescent="0.2">
      <c r="A141" t="s">
        <v>310</v>
      </c>
      <c r="B141">
        <f>[4]p72!B141</f>
        <v>0</v>
      </c>
    </row>
    <row r="142" spans="1:2" x14ac:dyDescent="0.2">
      <c r="A142" t="s">
        <v>311</v>
      </c>
      <c r="B142">
        <f>[4]p72!B142</f>
        <v>0</v>
      </c>
    </row>
    <row r="143" spans="1:2" x14ac:dyDescent="0.2">
      <c r="A143" t="s">
        <v>312</v>
      </c>
      <c r="B143">
        <f>[4]p72!B143</f>
        <v>0</v>
      </c>
    </row>
    <row r="144" spans="1:2" x14ac:dyDescent="0.2">
      <c r="A144" t="s">
        <v>313</v>
      </c>
      <c r="B144">
        <f>[4]p72!B144</f>
        <v>0</v>
      </c>
    </row>
    <row r="145" spans="1:2" x14ac:dyDescent="0.2">
      <c r="A145" t="s">
        <v>314</v>
      </c>
      <c r="B145">
        <f>[4]p72!B145</f>
        <v>0</v>
      </c>
    </row>
    <row r="146" spans="1:2" x14ac:dyDescent="0.2">
      <c r="A146" t="s">
        <v>315</v>
      </c>
      <c r="B146">
        <f>[4]p72!B146</f>
        <v>0</v>
      </c>
    </row>
    <row r="147" spans="1:2" x14ac:dyDescent="0.2">
      <c r="A147" t="s">
        <v>316</v>
      </c>
      <c r="B147">
        <f>[4]p72!B147</f>
        <v>0</v>
      </c>
    </row>
    <row r="148" spans="1:2" x14ac:dyDescent="0.2">
      <c r="A148" t="s">
        <v>317</v>
      </c>
      <c r="B148">
        <f>[4]p72!B148</f>
        <v>0</v>
      </c>
    </row>
    <row r="149" spans="1:2" x14ac:dyDescent="0.2">
      <c r="A149" t="s">
        <v>318</v>
      </c>
      <c r="B149">
        <f>[4]p72!B149</f>
        <v>0</v>
      </c>
    </row>
    <row r="150" spans="1:2" x14ac:dyDescent="0.2">
      <c r="A150" t="s">
        <v>319</v>
      </c>
      <c r="B150">
        <f>[4]p72!B150</f>
        <v>0</v>
      </c>
    </row>
    <row r="151" spans="1:2" x14ac:dyDescent="0.2">
      <c r="A151" t="s">
        <v>320</v>
      </c>
      <c r="B151">
        <f>[4]p72!B151</f>
        <v>0</v>
      </c>
    </row>
    <row r="152" spans="1:2" x14ac:dyDescent="0.2">
      <c r="A152" t="s">
        <v>321</v>
      </c>
      <c r="B152">
        <f>[4]p72!B152</f>
        <v>0</v>
      </c>
    </row>
    <row r="153" spans="1:2" x14ac:dyDescent="0.2">
      <c r="A153" t="s">
        <v>322</v>
      </c>
      <c r="B153">
        <f>[4]p72!B153</f>
        <v>0</v>
      </c>
    </row>
    <row r="154" spans="1:2" x14ac:dyDescent="0.2">
      <c r="A154" t="s">
        <v>323</v>
      </c>
      <c r="B154">
        <f>[4]p72!B154</f>
        <v>0</v>
      </c>
    </row>
    <row r="155" spans="1:2" x14ac:dyDescent="0.2">
      <c r="A155" t="s">
        <v>324</v>
      </c>
      <c r="B155">
        <f>[4]p72!B155</f>
        <v>0</v>
      </c>
    </row>
    <row r="156" spans="1:2" x14ac:dyDescent="0.2">
      <c r="A156" t="s">
        <v>325</v>
      </c>
      <c r="B156">
        <f>[4]p72!B156</f>
        <v>0</v>
      </c>
    </row>
    <row r="157" spans="1:2" x14ac:dyDescent="0.2">
      <c r="A157" t="s">
        <v>326</v>
      </c>
      <c r="B157">
        <f>[4]p72!B157</f>
        <v>0</v>
      </c>
    </row>
    <row r="158" spans="1:2" x14ac:dyDescent="0.2">
      <c r="A158" t="s">
        <v>327</v>
      </c>
      <c r="B158">
        <f>[4]p72!B158</f>
        <v>0</v>
      </c>
    </row>
    <row r="159" spans="1:2" x14ac:dyDescent="0.2">
      <c r="A159" t="s">
        <v>328</v>
      </c>
      <c r="B159">
        <f>[4]p72!B159</f>
        <v>0</v>
      </c>
    </row>
    <row r="160" spans="1:2" x14ac:dyDescent="0.2">
      <c r="A160" t="s">
        <v>329</v>
      </c>
      <c r="B160">
        <f>[4]p72!B160</f>
        <v>0</v>
      </c>
    </row>
    <row r="161" spans="1:2" x14ac:dyDescent="0.2">
      <c r="A161" t="s">
        <v>330</v>
      </c>
      <c r="B161">
        <f>[4]p72!B161</f>
        <v>0</v>
      </c>
    </row>
    <row r="162" spans="1:2" x14ac:dyDescent="0.2">
      <c r="A162" t="s">
        <v>331</v>
      </c>
      <c r="B162">
        <f>[4]p72!B162</f>
        <v>0</v>
      </c>
    </row>
    <row r="163" spans="1:2" x14ac:dyDescent="0.2">
      <c r="A163" t="s">
        <v>332</v>
      </c>
      <c r="B163">
        <f>[4]p72!B163</f>
        <v>0</v>
      </c>
    </row>
    <row r="164" spans="1:2" x14ac:dyDescent="0.2">
      <c r="A164" t="s">
        <v>333</v>
      </c>
      <c r="B164">
        <f>[4]p72!B164</f>
        <v>0</v>
      </c>
    </row>
    <row r="165" spans="1:2" x14ac:dyDescent="0.2">
      <c r="A165" t="s">
        <v>334</v>
      </c>
      <c r="B165">
        <f>[4]p72!B165</f>
        <v>0</v>
      </c>
    </row>
    <row r="166" spans="1:2" x14ac:dyDescent="0.2">
      <c r="A166" t="s">
        <v>335</v>
      </c>
      <c r="B166">
        <f>[4]p72!B166</f>
        <v>0</v>
      </c>
    </row>
    <row r="167" spans="1:2" x14ac:dyDescent="0.2">
      <c r="A167" t="s">
        <v>336</v>
      </c>
      <c r="B167">
        <f>[4]p72!B167</f>
        <v>0</v>
      </c>
    </row>
    <row r="168" spans="1:2" x14ac:dyDescent="0.2">
      <c r="A168" t="s">
        <v>337</v>
      </c>
      <c r="B168">
        <f>[4]p72!B168</f>
        <v>0</v>
      </c>
    </row>
    <row r="169" spans="1:2" x14ac:dyDescent="0.2">
      <c r="A169" t="s">
        <v>338</v>
      </c>
      <c r="B169">
        <f>[4]p72!B169</f>
        <v>0</v>
      </c>
    </row>
    <row r="170" spans="1:2" x14ac:dyDescent="0.2">
      <c r="A170" t="s">
        <v>339</v>
      </c>
      <c r="B170">
        <f>[4]p72!B170</f>
        <v>0</v>
      </c>
    </row>
    <row r="171" spans="1:2" x14ac:dyDescent="0.2">
      <c r="A171" t="s">
        <v>340</v>
      </c>
      <c r="B171">
        <f>[4]p72!B171</f>
        <v>0</v>
      </c>
    </row>
    <row r="172" spans="1:2" x14ac:dyDescent="0.2">
      <c r="A172" t="s">
        <v>341</v>
      </c>
      <c r="B172">
        <f>[4]p72!B172</f>
        <v>0</v>
      </c>
    </row>
    <row r="173" spans="1:2" x14ac:dyDescent="0.2">
      <c r="A173" t="s">
        <v>342</v>
      </c>
      <c r="B173">
        <f>[4]p72!B173</f>
        <v>0</v>
      </c>
    </row>
    <row r="174" spans="1:2" x14ac:dyDescent="0.2">
      <c r="A174" t="s">
        <v>343</v>
      </c>
      <c r="B174">
        <f>[4]p72!B174</f>
        <v>0</v>
      </c>
    </row>
    <row r="175" spans="1:2" x14ac:dyDescent="0.2">
      <c r="A175" t="s">
        <v>344</v>
      </c>
      <c r="B175">
        <f>[4]p72!B175</f>
        <v>0</v>
      </c>
    </row>
    <row r="176" spans="1:2" x14ac:dyDescent="0.2">
      <c r="A176" t="s">
        <v>345</v>
      </c>
      <c r="B176">
        <f>[4]p72!B176</f>
        <v>0</v>
      </c>
    </row>
    <row r="177" spans="1:2" x14ac:dyDescent="0.2">
      <c r="A177" t="s">
        <v>346</v>
      </c>
      <c r="B177">
        <f>[4]p72!B177</f>
        <v>0</v>
      </c>
    </row>
    <row r="178" spans="1:2" x14ac:dyDescent="0.2">
      <c r="A178" t="s">
        <v>347</v>
      </c>
      <c r="B178">
        <f>[4]p72!B178</f>
        <v>0</v>
      </c>
    </row>
    <row r="179" spans="1:2" x14ac:dyDescent="0.2">
      <c r="A179" t="s">
        <v>348</v>
      </c>
      <c r="B179">
        <f>[4]p72!B179</f>
        <v>0</v>
      </c>
    </row>
    <row r="180" spans="1:2" x14ac:dyDescent="0.2">
      <c r="A180" t="s">
        <v>349</v>
      </c>
      <c r="B180">
        <f>[4]p72!B180</f>
        <v>0</v>
      </c>
    </row>
    <row r="181" spans="1:2" x14ac:dyDescent="0.2">
      <c r="A181" t="s">
        <v>350</v>
      </c>
      <c r="B181">
        <f>[4]p72!B181</f>
        <v>0</v>
      </c>
    </row>
    <row r="182" spans="1:2" x14ac:dyDescent="0.2">
      <c r="A182" t="s">
        <v>351</v>
      </c>
      <c r="B182">
        <f>[4]p72!B182</f>
        <v>0</v>
      </c>
    </row>
    <row r="183" spans="1:2" x14ac:dyDescent="0.2">
      <c r="A183" t="s">
        <v>352</v>
      </c>
      <c r="B183">
        <f>[4]p72!B183</f>
        <v>0</v>
      </c>
    </row>
    <row r="184" spans="1:2" x14ac:dyDescent="0.2">
      <c r="A184" t="s">
        <v>353</v>
      </c>
      <c r="B184">
        <f>[4]p72!B184</f>
        <v>0</v>
      </c>
    </row>
    <row r="185" spans="1:2" x14ac:dyDescent="0.2">
      <c r="A185" t="s">
        <v>354</v>
      </c>
      <c r="B185">
        <f>[4]p72!B185</f>
        <v>0</v>
      </c>
    </row>
    <row r="186" spans="1:2" x14ac:dyDescent="0.2">
      <c r="A186" t="s">
        <v>355</v>
      </c>
      <c r="B186">
        <f>[4]p72!B186</f>
        <v>0</v>
      </c>
    </row>
    <row r="187" spans="1:2" x14ac:dyDescent="0.2">
      <c r="A187" t="s">
        <v>356</v>
      </c>
      <c r="B187">
        <f>[4]p72!B187</f>
        <v>0</v>
      </c>
    </row>
    <row r="188" spans="1:2" x14ac:dyDescent="0.2">
      <c r="A188" t="s">
        <v>357</v>
      </c>
      <c r="B188">
        <f>[4]p72!B188</f>
        <v>0</v>
      </c>
    </row>
    <row r="189" spans="1:2" x14ac:dyDescent="0.2">
      <c r="A189" t="s">
        <v>358</v>
      </c>
      <c r="B189">
        <f>[4]p72!B189</f>
        <v>0</v>
      </c>
    </row>
    <row r="190" spans="1:2" x14ac:dyDescent="0.2">
      <c r="A190" t="s">
        <v>359</v>
      </c>
      <c r="B190">
        <f>[4]p72!B190</f>
        <v>0</v>
      </c>
    </row>
    <row r="191" spans="1:2" x14ac:dyDescent="0.2">
      <c r="A191" t="s">
        <v>360</v>
      </c>
      <c r="B191">
        <f>[4]p72!B191</f>
        <v>0</v>
      </c>
    </row>
    <row r="192" spans="1:2" x14ac:dyDescent="0.2">
      <c r="A192" t="s">
        <v>361</v>
      </c>
      <c r="B192">
        <f>[4]p72!B192</f>
        <v>0</v>
      </c>
    </row>
    <row r="193" spans="1:2" x14ac:dyDescent="0.2">
      <c r="A193" t="s">
        <v>362</v>
      </c>
      <c r="B193">
        <f>[4]p72!B193</f>
        <v>0</v>
      </c>
    </row>
    <row r="194" spans="1:2" x14ac:dyDescent="0.2">
      <c r="A194" t="s">
        <v>363</v>
      </c>
      <c r="B194">
        <f>[4]p72!B194</f>
        <v>0</v>
      </c>
    </row>
    <row r="195" spans="1:2" x14ac:dyDescent="0.2">
      <c r="A195" t="s">
        <v>364</v>
      </c>
      <c r="B195">
        <f>[4]p72!B195</f>
        <v>0</v>
      </c>
    </row>
    <row r="196" spans="1:2" x14ac:dyDescent="0.2">
      <c r="A196" t="s">
        <v>365</v>
      </c>
      <c r="B196">
        <f>[4]p72!B196</f>
        <v>0</v>
      </c>
    </row>
    <row r="197" spans="1:2" x14ac:dyDescent="0.2">
      <c r="A197" t="s">
        <v>366</v>
      </c>
      <c r="B197">
        <f>[4]p72!B197</f>
        <v>0</v>
      </c>
    </row>
    <row r="198" spans="1:2" x14ac:dyDescent="0.2">
      <c r="A198" t="s">
        <v>367</v>
      </c>
      <c r="B198">
        <f>[4]p72!B198</f>
        <v>0</v>
      </c>
    </row>
    <row r="199" spans="1:2" x14ac:dyDescent="0.2">
      <c r="A199" t="s">
        <v>368</v>
      </c>
      <c r="B199">
        <f>[4]p72!B199</f>
        <v>0</v>
      </c>
    </row>
    <row r="200" spans="1:2" x14ac:dyDescent="0.2">
      <c r="A200" t="s">
        <v>369</v>
      </c>
      <c r="B200">
        <f>[4]p72!B200</f>
        <v>0</v>
      </c>
    </row>
    <row r="201" spans="1:2" x14ac:dyDescent="0.2">
      <c r="A201" t="s">
        <v>370</v>
      </c>
      <c r="B201">
        <f>[4]p72!B201</f>
        <v>0</v>
      </c>
    </row>
    <row r="202" spans="1:2" x14ac:dyDescent="0.2">
      <c r="A202" t="s">
        <v>371</v>
      </c>
      <c r="B202">
        <f>[4]p72!B202</f>
        <v>0</v>
      </c>
    </row>
    <row r="203" spans="1:2" x14ac:dyDescent="0.2">
      <c r="A203" t="s">
        <v>372</v>
      </c>
      <c r="B203">
        <f>[4]p72!B203</f>
        <v>0</v>
      </c>
    </row>
    <row r="204" spans="1:2" x14ac:dyDescent="0.2">
      <c r="A204" t="s">
        <v>373</v>
      </c>
      <c r="B204">
        <f>[4]p72!B204</f>
        <v>0</v>
      </c>
    </row>
    <row r="205" spans="1:2" x14ac:dyDescent="0.2">
      <c r="A205" t="s">
        <v>374</v>
      </c>
      <c r="B205">
        <f>[4]p72!B205</f>
        <v>0</v>
      </c>
    </row>
    <row r="206" spans="1:2" x14ac:dyDescent="0.2">
      <c r="A206" t="s">
        <v>375</v>
      </c>
      <c r="B206">
        <f>[4]p72!B206</f>
        <v>0</v>
      </c>
    </row>
    <row r="207" spans="1:2" x14ac:dyDescent="0.2">
      <c r="A207" t="s">
        <v>376</v>
      </c>
      <c r="B207">
        <f>[4]p72!B207</f>
        <v>0</v>
      </c>
    </row>
    <row r="208" spans="1:2" x14ac:dyDescent="0.2">
      <c r="A208" t="s">
        <v>377</v>
      </c>
      <c r="B208">
        <f>[4]p72!B208</f>
        <v>0</v>
      </c>
    </row>
    <row r="209" spans="1:2" x14ac:dyDescent="0.2">
      <c r="A209" t="s">
        <v>378</v>
      </c>
      <c r="B209">
        <f>[4]p72!B209</f>
        <v>0</v>
      </c>
    </row>
    <row r="210" spans="1:2" x14ac:dyDescent="0.2">
      <c r="A210" t="s">
        <v>379</v>
      </c>
      <c r="B210">
        <f>[4]p72!B210</f>
        <v>0</v>
      </c>
    </row>
    <row r="211" spans="1:2" x14ac:dyDescent="0.2">
      <c r="A211" t="s">
        <v>380</v>
      </c>
      <c r="B211">
        <f>[4]p72!B211</f>
        <v>0</v>
      </c>
    </row>
    <row r="212" spans="1:2" x14ac:dyDescent="0.2">
      <c r="A212" t="s">
        <v>381</v>
      </c>
      <c r="B212">
        <f>[4]p72!B212</f>
        <v>0</v>
      </c>
    </row>
    <row r="213" spans="1:2" x14ac:dyDescent="0.2">
      <c r="A213" t="s">
        <v>382</v>
      </c>
      <c r="B213">
        <f>[4]p72!B213</f>
        <v>0</v>
      </c>
    </row>
    <row r="214" spans="1:2" x14ac:dyDescent="0.2">
      <c r="A214" t="s">
        <v>137</v>
      </c>
      <c r="B214">
        <f>[4]p72!B214</f>
        <v>0</v>
      </c>
    </row>
    <row r="215" spans="1:2" x14ac:dyDescent="0.2">
      <c r="A215" t="s">
        <v>383</v>
      </c>
      <c r="B215">
        <f>[4]p72!B215</f>
        <v>0</v>
      </c>
    </row>
    <row r="216" spans="1:2" x14ac:dyDescent="0.2">
      <c r="A216" t="s">
        <v>384</v>
      </c>
      <c r="B216">
        <f>[4]p72!B216</f>
        <v>0</v>
      </c>
    </row>
    <row r="217" spans="1:2" x14ac:dyDescent="0.2">
      <c r="A217" t="s">
        <v>385</v>
      </c>
      <c r="B217">
        <f>[4]p72!B217</f>
        <v>0</v>
      </c>
    </row>
    <row r="218" spans="1:2" x14ac:dyDescent="0.2">
      <c r="A218" t="s">
        <v>386</v>
      </c>
      <c r="B218">
        <f>[4]p72!B218</f>
        <v>0</v>
      </c>
    </row>
    <row r="219" spans="1:2" x14ac:dyDescent="0.2">
      <c r="A219" t="s">
        <v>387</v>
      </c>
      <c r="B219">
        <f>[4]p72!B219</f>
        <v>0</v>
      </c>
    </row>
    <row r="220" spans="1:2" x14ac:dyDescent="0.2">
      <c r="A220" t="s">
        <v>388</v>
      </c>
      <c r="B220">
        <f>[4]p72!B220</f>
        <v>0</v>
      </c>
    </row>
    <row r="221" spans="1:2" x14ac:dyDescent="0.2">
      <c r="A221" t="s">
        <v>145</v>
      </c>
      <c r="B221">
        <f>[4]p72!B221</f>
        <v>0</v>
      </c>
    </row>
    <row r="222" spans="1:2" x14ac:dyDescent="0.2">
      <c r="A222" t="s">
        <v>146</v>
      </c>
      <c r="B222">
        <f>[4]p72!B222</f>
        <v>0</v>
      </c>
    </row>
    <row r="223" spans="1:2" x14ac:dyDescent="0.2">
      <c r="A223" t="s">
        <v>389</v>
      </c>
      <c r="B223">
        <f>[4]p72!B223</f>
        <v>0</v>
      </c>
    </row>
    <row r="224" spans="1:2" x14ac:dyDescent="0.2">
      <c r="A224" t="s">
        <v>390</v>
      </c>
      <c r="B224">
        <f>[4]p72!B224</f>
        <v>0</v>
      </c>
    </row>
    <row r="225" spans="1:2" x14ac:dyDescent="0.2">
      <c r="A225" t="s">
        <v>391</v>
      </c>
      <c r="B225">
        <f>[4]p72!B225</f>
        <v>0</v>
      </c>
    </row>
    <row r="226" spans="1:2" x14ac:dyDescent="0.2">
      <c r="A226" t="s">
        <v>392</v>
      </c>
      <c r="B226">
        <f>[4]p72!B226</f>
        <v>0</v>
      </c>
    </row>
    <row r="227" spans="1:2" x14ac:dyDescent="0.2">
      <c r="A227" t="s">
        <v>152</v>
      </c>
      <c r="B227">
        <f>[4]p72!B227</f>
        <v>0</v>
      </c>
    </row>
    <row r="228" spans="1:2" x14ac:dyDescent="0.2">
      <c r="A228" t="s">
        <v>393</v>
      </c>
      <c r="B228">
        <f>[4]p72!B228</f>
        <v>0</v>
      </c>
    </row>
    <row r="229" spans="1:2" x14ac:dyDescent="0.2">
      <c r="A229" t="s">
        <v>394</v>
      </c>
      <c r="B229">
        <f>[4]p72!B229</f>
        <v>0</v>
      </c>
    </row>
    <row r="230" spans="1:2" x14ac:dyDescent="0.2">
      <c r="A230" t="s">
        <v>395</v>
      </c>
      <c r="B230">
        <f>[4]p72!B230</f>
        <v>0</v>
      </c>
    </row>
    <row r="231" spans="1:2" x14ac:dyDescent="0.2">
      <c r="A231" t="s">
        <v>396</v>
      </c>
      <c r="B231">
        <f>[4]p72!B231</f>
        <v>0</v>
      </c>
    </row>
    <row r="232" spans="1:2" x14ac:dyDescent="0.2">
      <c r="A232" t="s">
        <v>397</v>
      </c>
      <c r="B232">
        <f>[4]p72!B232</f>
        <v>0</v>
      </c>
    </row>
    <row r="233" spans="1:2" x14ac:dyDescent="0.2">
      <c r="A233" t="s">
        <v>398</v>
      </c>
      <c r="B233">
        <f>[4]p72!B233</f>
        <v>0</v>
      </c>
    </row>
    <row r="234" spans="1:2" x14ac:dyDescent="0.2">
      <c r="A234" t="s">
        <v>243</v>
      </c>
      <c r="B234">
        <f>[4]p72!B234</f>
        <v>0</v>
      </c>
    </row>
    <row r="235" spans="1:2" x14ac:dyDescent="0.2">
      <c r="A235" t="s">
        <v>399</v>
      </c>
      <c r="B235">
        <f>[4]p72!B235</f>
        <v>0</v>
      </c>
    </row>
    <row r="236" spans="1:2" x14ac:dyDescent="0.2">
      <c r="A236" t="s">
        <v>400</v>
      </c>
      <c r="B236">
        <f>[4]p72!B236</f>
        <v>0</v>
      </c>
    </row>
    <row r="237" spans="1:2" x14ac:dyDescent="0.2">
      <c r="A237" t="s">
        <v>401</v>
      </c>
      <c r="B237">
        <f>[4]p72!B237</f>
        <v>0</v>
      </c>
    </row>
    <row r="238" spans="1:2" x14ac:dyDescent="0.2">
      <c r="A238" t="s">
        <v>402</v>
      </c>
      <c r="B238">
        <f>[4]p72!B238</f>
        <v>0</v>
      </c>
    </row>
    <row r="239" spans="1:2" x14ac:dyDescent="0.2">
      <c r="A239" t="s">
        <v>403</v>
      </c>
      <c r="B239">
        <f>[4]p72!B239</f>
        <v>0</v>
      </c>
    </row>
    <row r="240" spans="1:2" x14ac:dyDescent="0.2">
      <c r="A240" t="s">
        <v>404</v>
      </c>
      <c r="B240">
        <f>[4]p72!B240</f>
        <v>0</v>
      </c>
    </row>
    <row r="241" spans="1:2" x14ac:dyDescent="0.2">
      <c r="A241" t="s">
        <v>405</v>
      </c>
      <c r="B241">
        <f>[4]p72!B241</f>
        <v>0</v>
      </c>
    </row>
    <row r="242" spans="1:2" x14ac:dyDescent="0.2">
      <c r="A242" t="s">
        <v>406</v>
      </c>
      <c r="B242">
        <f>[4]p72!B242</f>
        <v>0</v>
      </c>
    </row>
    <row r="243" spans="1:2" x14ac:dyDescent="0.2">
      <c r="A243" t="s">
        <v>407</v>
      </c>
      <c r="B243">
        <f>[4]p72!B243</f>
        <v>0</v>
      </c>
    </row>
    <row r="244" spans="1:2" x14ac:dyDescent="0.2">
      <c r="A244" t="s">
        <v>408</v>
      </c>
      <c r="B244">
        <f>[4]p72!B244</f>
        <v>0</v>
      </c>
    </row>
    <row r="245" spans="1:2" x14ac:dyDescent="0.2">
      <c r="A245" t="s">
        <v>409</v>
      </c>
      <c r="B245">
        <f>[4]p72!B245</f>
        <v>0</v>
      </c>
    </row>
    <row r="246" spans="1:2" x14ac:dyDescent="0.2">
      <c r="A246" t="s">
        <v>410</v>
      </c>
      <c r="B246">
        <f>[4]p72!B246</f>
        <v>0</v>
      </c>
    </row>
    <row r="247" spans="1:2" x14ac:dyDescent="0.2">
      <c r="A247" t="s">
        <v>411</v>
      </c>
      <c r="B247">
        <f>[4]p72!B247</f>
        <v>0</v>
      </c>
    </row>
    <row r="248" spans="1:2" x14ac:dyDescent="0.2">
      <c r="A248" t="s">
        <v>412</v>
      </c>
      <c r="B248">
        <f>[4]p72!B248</f>
        <v>0</v>
      </c>
    </row>
    <row r="249" spans="1:2" x14ac:dyDescent="0.2">
      <c r="A249" t="s">
        <v>413</v>
      </c>
      <c r="B249">
        <f>[4]p72!B249</f>
        <v>0</v>
      </c>
    </row>
    <row r="250" spans="1:2" x14ac:dyDescent="0.2">
      <c r="A250" t="s">
        <v>414</v>
      </c>
      <c r="B250">
        <f>[4]p72!B250</f>
        <v>0</v>
      </c>
    </row>
    <row r="251" spans="1:2" x14ac:dyDescent="0.2">
      <c r="A251" t="s">
        <v>415</v>
      </c>
      <c r="B251">
        <f>[4]p72!B251</f>
        <v>0</v>
      </c>
    </row>
    <row r="252" spans="1:2" x14ac:dyDescent="0.2">
      <c r="A252" t="s">
        <v>416</v>
      </c>
      <c r="B252">
        <f>[4]p72!B252</f>
        <v>0</v>
      </c>
    </row>
    <row r="253" spans="1:2" x14ac:dyDescent="0.2">
      <c r="A253" t="s">
        <v>417</v>
      </c>
      <c r="B253">
        <f>[4]p72!B253</f>
        <v>0</v>
      </c>
    </row>
    <row r="254" spans="1:2" x14ac:dyDescent="0.2">
      <c r="A254" t="s">
        <v>418</v>
      </c>
      <c r="B254">
        <f>[4]p72!B254</f>
        <v>0</v>
      </c>
    </row>
    <row r="255" spans="1:2" x14ac:dyDescent="0.2">
      <c r="A255" t="s">
        <v>419</v>
      </c>
      <c r="B255">
        <f>[4]p72!B255</f>
        <v>0</v>
      </c>
    </row>
    <row r="256" spans="1:2" x14ac:dyDescent="0.2">
      <c r="A256" t="s">
        <v>420</v>
      </c>
      <c r="B256">
        <f>[4]p72!B256</f>
        <v>0</v>
      </c>
    </row>
    <row r="257" spans="1:2" x14ac:dyDescent="0.2">
      <c r="A257" t="s">
        <v>421</v>
      </c>
      <c r="B257">
        <f>[4]p72!B257</f>
        <v>0</v>
      </c>
    </row>
    <row r="258" spans="1:2" x14ac:dyDescent="0.2">
      <c r="A258" t="s">
        <v>422</v>
      </c>
      <c r="B258">
        <f>[4]p72!B258</f>
        <v>0</v>
      </c>
    </row>
    <row r="259" spans="1:2" x14ac:dyDescent="0.2">
      <c r="A259" t="s">
        <v>423</v>
      </c>
      <c r="B259">
        <f>[4]p72!B259</f>
        <v>0</v>
      </c>
    </row>
    <row r="260" spans="1:2" x14ac:dyDescent="0.2">
      <c r="A260" t="s">
        <v>1065</v>
      </c>
      <c r="B260">
        <f>[4]p72!B260</f>
        <v>0</v>
      </c>
    </row>
    <row r="261" spans="1:2" x14ac:dyDescent="0.2">
      <c r="A261" t="s">
        <v>1066</v>
      </c>
      <c r="B261">
        <f>[4]p72!B261</f>
        <v>0</v>
      </c>
    </row>
    <row r="262" spans="1:2" x14ac:dyDescent="0.2">
      <c r="A262" t="s">
        <v>227</v>
      </c>
      <c r="B262">
        <f>[4]p72!B262</f>
        <v>0</v>
      </c>
    </row>
    <row r="263" spans="1:2" x14ac:dyDescent="0.2">
      <c r="A263" t="s">
        <v>228</v>
      </c>
      <c r="B263">
        <f>[4]p72!B263</f>
        <v>0</v>
      </c>
    </row>
    <row r="264" spans="1:2" x14ac:dyDescent="0.2">
      <c r="A264" t="s">
        <v>346</v>
      </c>
      <c r="B264">
        <f>[4]p72!B264</f>
        <v>0</v>
      </c>
    </row>
    <row r="265" spans="1:2" x14ac:dyDescent="0.2">
      <c r="A265" t="s">
        <v>355</v>
      </c>
      <c r="B265">
        <f>[4]p72!B265</f>
        <v>0</v>
      </c>
    </row>
    <row r="266" spans="1:2" x14ac:dyDescent="0.2">
      <c r="A266" t="s">
        <v>338</v>
      </c>
      <c r="B266">
        <f>[4]p72!B266</f>
        <v>0</v>
      </c>
    </row>
    <row r="267" spans="1:2" x14ac:dyDescent="0.2">
      <c r="A267" t="s">
        <v>339</v>
      </c>
      <c r="B267">
        <f>[4]p72!B267</f>
        <v>0</v>
      </c>
    </row>
    <row r="268" spans="1:2" x14ac:dyDescent="0.2">
      <c r="A268" t="s">
        <v>1067</v>
      </c>
      <c r="B268">
        <f>[4]p72!B268</f>
        <v>0</v>
      </c>
    </row>
    <row r="269" spans="1:2" x14ac:dyDescent="0.2">
      <c r="A269" t="s">
        <v>1068</v>
      </c>
      <c r="B269">
        <f>[4]p72!B269</f>
        <v>0</v>
      </c>
    </row>
    <row r="270" spans="1:2" x14ac:dyDescent="0.2">
      <c r="A270" t="s">
        <v>1069</v>
      </c>
      <c r="B270">
        <f>[4]p72!B270</f>
        <v>0</v>
      </c>
    </row>
    <row r="271" spans="1:2" x14ac:dyDescent="0.2">
      <c r="A271" t="s">
        <v>1070</v>
      </c>
      <c r="B271">
        <f>[4]p72!B271</f>
        <v>0</v>
      </c>
    </row>
    <row r="272" spans="1:2" x14ac:dyDescent="0.2">
      <c r="A272" t="s">
        <v>1071</v>
      </c>
      <c r="B272">
        <f>[4]p72!B272</f>
        <v>0</v>
      </c>
    </row>
    <row r="273" spans="1:2" x14ac:dyDescent="0.2">
      <c r="A273" t="s">
        <v>1072</v>
      </c>
      <c r="B273">
        <f>[4]p72!B273</f>
        <v>0</v>
      </c>
    </row>
    <row r="274" spans="1:2" x14ac:dyDescent="0.2">
      <c r="A274" t="s">
        <v>1073</v>
      </c>
      <c r="B274">
        <f>[4]p72!B274</f>
        <v>0</v>
      </c>
    </row>
    <row r="275" spans="1:2" x14ac:dyDescent="0.2">
      <c r="A275" t="s">
        <v>1087</v>
      </c>
      <c r="B275">
        <f>[4]p72!B275</f>
        <v>0</v>
      </c>
    </row>
    <row r="276" spans="1:2" x14ac:dyDescent="0.2">
      <c r="A276" t="s">
        <v>1088</v>
      </c>
      <c r="B276">
        <f>[4]p72!B276</f>
        <v>0</v>
      </c>
    </row>
    <row r="277" spans="1:2" x14ac:dyDescent="0.2">
      <c r="A277" t="s">
        <v>1091</v>
      </c>
      <c r="B277">
        <f>[4]p72!B277</f>
        <v>0</v>
      </c>
    </row>
    <row r="278" spans="1:2" x14ac:dyDescent="0.2">
      <c r="A278" t="s">
        <v>1092</v>
      </c>
      <c r="B278">
        <f>[4]p72!B278</f>
        <v>0</v>
      </c>
    </row>
    <row r="279" spans="1:2" x14ac:dyDescent="0.2">
      <c r="A279" t="s">
        <v>1093</v>
      </c>
      <c r="B279">
        <f>[4]p72!B279</f>
        <v>0</v>
      </c>
    </row>
    <row r="280" spans="1:2" x14ac:dyDescent="0.2">
      <c r="A280" t="s">
        <v>1094</v>
      </c>
      <c r="B280">
        <f>[4]p72!B280</f>
        <v>0</v>
      </c>
    </row>
    <row r="281" spans="1:2" x14ac:dyDescent="0.2">
      <c r="A281" t="s">
        <v>1099</v>
      </c>
      <c r="B281">
        <f>[4]p72!B281</f>
        <v>0</v>
      </c>
    </row>
    <row r="282" spans="1:2" x14ac:dyDescent="0.2">
      <c r="A282" t="s">
        <v>1100</v>
      </c>
      <c r="B282">
        <f>[4]p72!B282</f>
        <v>0</v>
      </c>
    </row>
    <row r="283" spans="1:2" x14ac:dyDescent="0.2">
      <c r="A283" t="s">
        <v>1095</v>
      </c>
      <c r="B283">
        <f>[4]p72!B283</f>
        <v>0</v>
      </c>
    </row>
    <row r="284" spans="1:2" x14ac:dyDescent="0.2">
      <c r="A284" t="s">
        <v>1096</v>
      </c>
      <c r="B284">
        <f>[4]p72!B284</f>
        <v>0</v>
      </c>
    </row>
    <row r="285" spans="1:2" x14ac:dyDescent="0.2">
      <c r="A285" t="s">
        <v>1097</v>
      </c>
      <c r="B285">
        <f>[4]p72!B285</f>
        <v>0</v>
      </c>
    </row>
    <row r="286" spans="1:2" x14ac:dyDescent="0.2">
      <c r="A286" t="s">
        <v>1101</v>
      </c>
      <c r="B286">
        <f>[4]p72!B286</f>
        <v>0</v>
      </c>
    </row>
    <row r="287" spans="1:2" x14ac:dyDescent="0.2">
      <c r="A287" t="s">
        <v>1102</v>
      </c>
      <c r="B287">
        <f>[4]p72!B287</f>
        <v>0</v>
      </c>
    </row>
    <row r="288" spans="1:2" x14ac:dyDescent="0.2">
      <c r="A288" t="s">
        <v>1103</v>
      </c>
      <c r="B288">
        <f>[4]p72!B288</f>
        <v>0</v>
      </c>
    </row>
    <row r="289" spans="1:2" x14ac:dyDescent="0.2">
      <c r="A289" t="s">
        <v>1069</v>
      </c>
      <c r="B289">
        <f>[4]p72!B289</f>
        <v>0</v>
      </c>
    </row>
    <row r="290" spans="1:2" x14ac:dyDescent="0.2">
      <c r="A290" t="s">
        <v>508</v>
      </c>
      <c r="B290">
        <f>[4]p72!B290</f>
        <v>0</v>
      </c>
    </row>
    <row r="291" spans="1:2" x14ac:dyDescent="0.2">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1227</v>
      </c>
    </row>
    <row r="2" spans="1:11" x14ac:dyDescent="0.2">
      <c r="A2">
        <v>73</v>
      </c>
      <c r="B2" t="s">
        <v>176</v>
      </c>
      <c r="C2" t="s">
        <v>177</v>
      </c>
      <c r="D2" t="s">
        <v>178</v>
      </c>
      <c r="E2" t="s">
        <v>8</v>
      </c>
      <c r="F2" t="s">
        <v>179</v>
      </c>
      <c r="G2" t="s">
        <v>10</v>
      </c>
      <c r="H2" t="s">
        <v>180</v>
      </c>
    </row>
    <row r="3" spans="1:11" x14ac:dyDescent="0.2">
      <c r="A3" t="s">
        <v>181</v>
      </c>
      <c r="B3">
        <f>[4]p73!B3</f>
        <v>0</v>
      </c>
      <c r="C3">
        <f>[4]p73!C3</f>
        <v>0</v>
      </c>
      <c r="D3">
        <f>[4]p73!D3</f>
        <v>0</v>
      </c>
      <c r="E3">
        <f>[4]p73!E3</f>
        <v>0</v>
      </c>
      <c r="F3">
        <f>[4]p73!F3</f>
        <v>0</v>
      </c>
      <c r="G3">
        <f>[4]p73!G3</f>
        <v>0</v>
      </c>
      <c r="H3">
        <f>[4]p73!H3</f>
        <v>0</v>
      </c>
      <c r="I3">
        <f>[4]p73!I3</f>
        <v>0</v>
      </c>
      <c r="J3">
        <f>[4]p73!J3</f>
        <v>0</v>
      </c>
      <c r="K3">
        <f>[4]p73!K3</f>
        <v>0</v>
      </c>
    </row>
    <row r="4" spans="1:11" x14ac:dyDescent="0.2">
      <c r="A4" t="s">
        <v>182</v>
      </c>
      <c r="B4">
        <f>[4]p73!B4</f>
        <v>0</v>
      </c>
      <c r="C4">
        <f>[4]p73!C4</f>
        <v>0</v>
      </c>
      <c r="D4">
        <f>[4]p73!D4</f>
        <v>0</v>
      </c>
      <c r="E4">
        <f>[4]p73!E4</f>
        <v>0</v>
      </c>
      <c r="F4">
        <f>[4]p73!F4</f>
        <v>0</v>
      </c>
      <c r="G4">
        <f>[4]p73!G4</f>
        <v>0</v>
      </c>
      <c r="H4">
        <f>[4]p73!H4</f>
        <v>0</v>
      </c>
      <c r="I4">
        <f>[4]p73!I4</f>
        <v>0</v>
      </c>
      <c r="J4">
        <f>[4]p73!J4</f>
        <v>0</v>
      </c>
      <c r="K4">
        <f>[4]p73!K4</f>
        <v>0</v>
      </c>
    </row>
    <row r="5" spans="1:11" x14ac:dyDescent="0.2">
      <c r="A5" t="s">
        <v>183</v>
      </c>
      <c r="B5">
        <f>[4]p73!B5</f>
        <v>0</v>
      </c>
      <c r="C5">
        <f>[4]p73!C5</f>
        <v>0</v>
      </c>
      <c r="D5">
        <f>[4]p73!D5</f>
        <v>0</v>
      </c>
      <c r="E5">
        <f>[4]p73!E5</f>
        <v>0</v>
      </c>
      <c r="F5">
        <f>[4]p73!F5</f>
        <v>0</v>
      </c>
      <c r="G5">
        <f>[4]p73!G5</f>
        <v>0</v>
      </c>
      <c r="H5">
        <f>[4]p73!H5</f>
        <v>0</v>
      </c>
      <c r="I5">
        <f>[4]p73!I5</f>
        <v>0</v>
      </c>
      <c r="J5">
        <f>[4]p73!J5</f>
        <v>0</v>
      </c>
      <c r="K5">
        <f>[4]p73!K5</f>
        <v>0</v>
      </c>
    </row>
    <row r="6" spans="1:11" x14ac:dyDescent="0.2">
      <c r="A6" t="s">
        <v>184</v>
      </c>
      <c r="B6">
        <f>[4]p73!B6</f>
        <v>0</v>
      </c>
      <c r="C6">
        <f>[4]p73!C6</f>
        <v>0</v>
      </c>
      <c r="D6">
        <f>[4]p73!D6</f>
        <v>0</v>
      </c>
      <c r="E6">
        <f>[4]p73!E6</f>
        <v>0</v>
      </c>
      <c r="F6">
        <f>[4]p73!F6</f>
        <v>0</v>
      </c>
      <c r="G6">
        <f>[4]p73!G6</f>
        <v>0</v>
      </c>
      <c r="H6">
        <f>[4]p73!H6</f>
        <v>0</v>
      </c>
      <c r="I6">
        <f>[4]p73!I6</f>
        <v>0</v>
      </c>
      <c r="J6">
        <f>[4]p73!J6</f>
        <v>0</v>
      </c>
      <c r="K6">
        <f>[4]p73!K6</f>
        <v>0</v>
      </c>
    </row>
    <row r="7" spans="1:11" x14ac:dyDescent="0.2">
      <c r="A7" t="s">
        <v>185</v>
      </c>
      <c r="B7">
        <f>[4]p73!B7</f>
        <v>0</v>
      </c>
      <c r="C7">
        <f>[4]p73!C7</f>
        <v>0</v>
      </c>
      <c r="D7">
        <f>[4]p73!D7</f>
        <v>0</v>
      </c>
      <c r="E7">
        <f>[4]p73!E7</f>
        <v>0</v>
      </c>
      <c r="F7">
        <f>[4]p73!F7</f>
        <v>0</v>
      </c>
      <c r="G7">
        <f>[4]p73!G7</f>
        <v>0</v>
      </c>
      <c r="H7">
        <f>[4]p73!H7</f>
        <v>0</v>
      </c>
      <c r="I7">
        <f>[4]p73!I7</f>
        <v>0</v>
      </c>
      <c r="J7">
        <f>[4]p73!J7</f>
        <v>0</v>
      </c>
      <c r="K7">
        <f>[4]p73!K7</f>
        <v>0</v>
      </c>
    </row>
    <row r="8" spans="1:11" x14ac:dyDescent="0.2">
      <c r="A8" t="s">
        <v>186</v>
      </c>
      <c r="B8">
        <f>[4]p73!B8</f>
        <v>0</v>
      </c>
      <c r="C8">
        <f>[4]p73!C8</f>
        <v>0</v>
      </c>
      <c r="D8">
        <f>[4]p73!D8</f>
        <v>0</v>
      </c>
      <c r="E8">
        <f>[4]p73!E8</f>
        <v>0</v>
      </c>
      <c r="F8">
        <f>[4]p73!F8</f>
        <v>0</v>
      </c>
      <c r="G8">
        <f>[4]p73!G8</f>
        <v>0</v>
      </c>
      <c r="H8">
        <f>[4]p73!H8</f>
        <v>0</v>
      </c>
      <c r="I8">
        <f>[4]p73!I8</f>
        <v>0</v>
      </c>
      <c r="J8">
        <f>[4]p73!J8</f>
        <v>0</v>
      </c>
      <c r="K8">
        <f>[4]p73!K8</f>
        <v>0</v>
      </c>
    </row>
    <row r="9" spans="1:11" x14ac:dyDescent="0.2">
      <c r="A9" t="s">
        <v>187</v>
      </c>
      <c r="B9">
        <f>[4]p73!B9</f>
        <v>0</v>
      </c>
      <c r="C9">
        <f>[4]p73!C9</f>
        <v>0</v>
      </c>
      <c r="D9">
        <f>[4]p73!D9</f>
        <v>0</v>
      </c>
      <c r="E9">
        <f>[4]p73!E9</f>
        <v>0</v>
      </c>
      <c r="F9">
        <f>[4]p73!F9</f>
        <v>0</v>
      </c>
      <c r="G9">
        <f>[4]p73!G9</f>
        <v>0</v>
      </c>
      <c r="H9">
        <f>[4]p73!H9</f>
        <v>0</v>
      </c>
      <c r="I9">
        <f>[4]p73!I9</f>
        <v>0</v>
      </c>
      <c r="J9">
        <f>[4]p73!J9</f>
        <v>0</v>
      </c>
      <c r="K9">
        <f>[4]p73!K9</f>
        <v>0</v>
      </c>
    </row>
    <row r="10" spans="1:11" x14ac:dyDescent="0.2">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2">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2">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2">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2">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2">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2">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2">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2">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2">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2">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2">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2">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2">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2">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2">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2">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2">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2">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5" thickBot="1" x14ac:dyDescent="0.25">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x14ac:dyDescent="0.2">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2">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x14ac:dyDescent="0.2">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x14ac:dyDescent="0.2">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x14ac:dyDescent="0.2">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x14ac:dyDescent="0.2">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x14ac:dyDescent="0.2">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x14ac:dyDescent="0.2">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2">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2">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2">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2">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
      <c r="A76" t="s">
        <v>437</v>
      </c>
      <c r="B76">
        <f>[4]p73!B76</f>
        <v>0</v>
      </c>
      <c r="C76">
        <f>[4]p73!C76</f>
        <v>0</v>
      </c>
      <c r="D76">
        <f>[4]p73!D76</f>
        <v>0</v>
      </c>
      <c r="E76">
        <f>[4]p73!E76</f>
        <v>0</v>
      </c>
      <c r="F76">
        <f>[4]p73!F76</f>
        <v>0</v>
      </c>
      <c r="G76">
        <f>[4]p73!G76</f>
        <v>0</v>
      </c>
      <c r="H76">
        <f>[4]p73!H76</f>
        <v>0</v>
      </c>
      <c r="I76">
        <f>[4]p73!I76</f>
        <v>0</v>
      </c>
      <c r="J76">
        <f>[4]p73!J76</f>
        <v>0</v>
      </c>
      <c r="K76">
        <f>[4]p73!K76</f>
        <v>0</v>
      </c>
    </row>
    <row r="77" spans="1:13" ht="13.5" thickBot="1" x14ac:dyDescent="0.25">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2">
      <c r="A78" t="s">
        <v>247</v>
      </c>
      <c r="B78">
        <f>[4]p73!B78</f>
        <v>0</v>
      </c>
    </row>
    <row r="79" spans="1:13" x14ac:dyDescent="0.2">
      <c r="A79" t="s">
        <v>248</v>
      </c>
      <c r="B79">
        <f>[4]p73!B79</f>
        <v>0</v>
      </c>
    </row>
    <row r="80" spans="1:13" x14ac:dyDescent="0.2">
      <c r="A80" t="s">
        <v>249</v>
      </c>
      <c r="B80">
        <f>[4]p73!B80</f>
        <v>0</v>
      </c>
    </row>
    <row r="81" spans="1:2" x14ac:dyDescent="0.2">
      <c r="A81" t="s">
        <v>250</v>
      </c>
      <c r="B81">
        <f>[4]p73!B81</f>
        <v>0</v>
      </c>
    </row>
    <row r="82" spans="1:2" x14ac:dyDescent="0.2">
      <c r="A82" t="s">
        <v>251</v>
      </c>
      <c r="B82">
        <f>[4]p73!B82</f>
        <v>0</v>
      </c>
    </row>
    <row r="83" spans="1:2" x14ac:dyDescent="0.2">
      <c r="A83" t="s">
        <v>252</v>
      </c>
      <c r="B83">
        <f>[4]p73!B83</f>
        <v>0</v>
      </c>
    </row>
    <row r="84" spans="1:2" x14ac:dyDescent="0.2">
      <c r="A84" t="s">
        <v>253</v>
      </c>
      <c r="B84">
        <f>[4]p73!B84</f>
        <v>0</v>
      </c>
    </row>
    <row r="85" spans="1:2" x14ac:dyDescent="0.2">
      <c r="A85" t="s">
        <v>254</v>
      </c>
      <c r="B85">
        <f>[4]p73!B85</f>
        <v>0</v>
      </c>
    </row>
    <row r="86" spans="1:2" x14ac:dyDescent="0.2">
      <c r="A86" t="s">
        <v>255</v>
      </c>
      <c r="B86">
        <f>[4]p73!B86</f>
        <v>0</v>
      </c>
    </row>
    <row r="87" spans="1:2" x14ac:dyDescent="0.2">
      <c r="A87" t="s">
        <v>256</v>
      </c>
      <c r="B87">
        <f>[4]p73!B87</f>
        <v>0</v>
      </c>
    </row>
    <row r="88" spans="1:2" x14ac:dyDescent="0.2">
      <c r="A88" t="s">
        <v>257</v>
      </c>
      <c r="B88">
        <f>[4]p73!B88</f>
        <v>0</v>
      </c>
    </row>
    <row r="89" spans="1:2" x14ac:dyDescent="0.2">
      <c r="A89" t="s">
        <v>258</v>
      </c>
      <c r="B89">
        <f>[4]p73!B89</f>
        <v>0</v>
      </c>
    </row>
    <row r="90" spans="1:2" x14ac:dyDescent="0.2">
      <c r="A90" t="s">
        <v>259</v>
      </c>
      <c r="B90">
        <f>[4]p73!B90</f>
        <v>0</v>
      </c>
    </row>
    <row r="91" spans="1:2" x14ac:dyDescent="0.2">
      <c r="A91" t="s">
        <v>260</v>
      </c>
      <c r="B91">
        <f>[4]p73!B91</f>
        <v>0</v>
      </c>
    </row>
    <row r="92" spans="1:2" x14ac:dyDescent="0.2">
      <c r="A92" t="s">
        <v>261</v>
      </c>
      <c r="B92">
        <f>[4]p73!B92</f>
        <v>0</v>
      </c>
    </row>
    <row r="93" spans="1:2" x14ac:dyDescent="0.2">
      <c r="A93" t="s">
        <v>262</v>
      </c>
      <c r="B93">
        <f>[4]p73!B93</f>
        <v>0</v>
      </c>
    </row>
    <row r="94" spans="1:2" x14ac:dyDescent="0.2">
      <c r="A94" t="s">
        <v>263</v>
      </c>
      <c r="B94">
        <f>[4]p73!B94</f>
        <v>0</v>
      </c>
    </row>
    <row r="95" spans="1:2" x14ac:dyDescent="0.2">
      <c r="A95" t="s">
        <v>264</v>
      </c>
      <c r="B95">
        <f>[4]p73!B95</f>
        <v>0</v>
      </c>
    </row>
    <row r="96" spans="1:2" x14ac:dyDescent="0.2">
      <c r="A96" t="s">
        <v>265</v>
      </c>
      <c r="B96">
        <f>[4]p73!B96</f>
        <v>0</v>
      </c>
    </row>
    <row r="97" spans="1:2" x14ac:dyDescent="0.2">
      <c r="A97" t="s">
        <v>266</v>
      </c>
      <c r="B97">
        <f>[4]p73!B97</f>
        <v>0</v>
      </c>
    </row>
    <row r="98" spans="1:2" x14ac:dyDescent="0.2">
      <c r="A98" t="s">
        <v>267</v>
      </c>
      <c r="B98">
        <f>[4]p73!B98</f>
        <v>0</v>
      </c>
    </row>
    <row r="99" spans="1:2" x14ac:dyDescent="0.2">
      <c r="A99" t="s">
        <v>268</v>
      </c>
      <c r="B99">
        <f>[4]p73!B99</f>
        <v>0</v>
      </c>
    </row>
    <row r="100" spans="1:2" x14ac:dyDescent="0.2">
      <c r="A100" t="s">
        <v>269</v>
      </c>
      <c r="B100">
        <f>[4]p73!B100</f>
        <v>0</v>
      </c>
    </row>
    <row r="101" spans="1:2" x14ac:dyDescent="0.2">
      <c r="A101" t="s">
        <v>270</v>
      </c>
      <c r="B101">
        <f>[4]p73!B101</f>
        <v>0</v>
      </c>
    </row>
    <row r="102" spans="1:2" x14ac:dyDescent="0.2">
      <c r="A102" t="s">
        <v>271</v>
      </c>
      <c r="B102">
        <f>[4]p73!B102</f>
        <v>0</v>
      </c>
    </row>
    <row r="103" spans="1:2" x14ac:dyDescent="0.2">
      <c r="A103" t="s">
        <v>272</v>
      </c>
      <c r="B103">
        <f>[4]p73!B103</f>
        <v>0</v>
      </c>
    </row>
    <row r="104" spans="1:2" x14ac:dyDescent="0.2">
      <c r="A104" t="s">
        <v>273</v>
      </c>
      <c r="B104">
        <f>[4]p73!B104</f>
        <v>0</v>
      </c>
    </row>
    <row r="105" spans="1:2" x14ac:dyDescent="0.2">
      <c r="A105" t="s">
        <v>274</v>
      </c>
      <c r="B105">
        <f>[4]p73!B105</f>
        <v>0</v>
      </c>
    </row>
    <row r="106" spans="1:2" x14ac:dyDescent="0.2">
      <c r="A106" t="s">
        <v>275</v>
      </c>
      <c r="B106">
        <f>[4]p73!B106</f>
        <v>0</v>
      </c>
    </row>
    <row r="107" spans="1:2" x14ac:dyDescent="0.2">
      <c r="A107" t="s">
        <v>276</v>
      </c>
      <c r="B107">
        <f>[4]p73!B107</f>
        <v>0</v>
      </c>
    </row>
    <row r="108" spans="1:2" x14ac:dyDescent="0.2">
      <c r="A108" t="s">
        <v>277</v>
      </c>
      <c r="B108">
        <f>[4]p73!B108</f>
        <v>0</v>
      </c>
    </row>
    <row r="109" spans="1:2" x14ac:dyDescent="0.2">
      <c r="A109" t="s">
        <v>278</v>
      </c>
      <c r="B109">
        <f>[4]p73!B109</f>
        <v>0</v>
      </c>
    </row>
    <row r="110" spans="1:2" x14ac:dyDescent="0.2">
      <c r="A110" t="s">
        <v>279</v>
      </c>
      <c r="B110">
        <f>[4]p73!B110</f>
        <v>0</v>
      </c>
    </row>
    <row r="111" spans="1:2" x14ac:dyDescent="0.2">
      <c r="A111" t="s">
        <v>280</v>
      </c>
      <c r="B111">
        <f>[4]p73!B111</f>
        <v>0</v>
      </c>
    </row>
    <row r="112" spans="1:2" x14ac:dyDescent="0.2">
      <c r="A112" t="s">
        <v>281</v>
      </c>
      <c r="B112">
        <f>[4]p73!B112</f>
        <v>0</v>
      </c>
    </row>
    <row r="113" spans="1:2" x14ac:dyDescent="0.2">
      <c r="A113" t="s">
        <v>282</v>
      </c>
      <c r="B113">
        <f>[4]p73!B113</f>
        <v>0</v>
      </c>
    </row>
    <row r="114" spans="1:2" x14ac:dyDescent="0.2">
      <c r="A114" t="s">
        <v>283</v>
      </c>
      <c r="B114">
        <f>[4]p73!B114</f>
        <v>0</v>
      </c>
    </row>
    <row r="115" spans="1:2" x14ac:dyDescent="0.2">
      <c r="A115" t="s">
        <v>284</v>
      </c>
      <c r="B115">
        <f>[4]p73!B115</f>
        <v>0</v>
      </c>
    </row>
    <row r="116" spans="1:2" x14ac:dyDescent="0.2">
      <c r="A116" t="s">
        <v>285</v>
      </c>
      <c r="B116">
        <f>[4]p73!B116</f>
        <v>0</v>
      </c>
    </row>
    <row r="117" spans="1:2" x14ac:dyDescent="0.2">
      <c r="A117" t="s">
        <v>286</v>
      </c>
      <c r="B117">
        <f>[4]p73!B117</f>
        <v>0</v>
      </c>
    </row>
    <row r="118" spans="1:2" x14ac:dyDescent="0.2">
      <c r="A118" t="s">
        <v>287</v>
      </c>
      <c r="B118">
        <f>[4]p73!B118</f>
        <v>0</v>
      </c>
    </row>
    <row r="119" spans="1:2" x14ac:dyDescent="0.2">
      <c r="A119" t="s">
        <v>288</v>
      </c>
      <c r="B119">
        <f>[4]p73!B119</f>
        <v>0</v>
      </c>
    </row>
    <row r="120" spans="1:2" x14ac:dyDescent="0.2">
      <c r="A120" t="s">
        <v>289</v>
      </c>
      <c r="B120">
        <f>[4]p73!B120</f>
        <v>0</v>
      </c>
    </row>
    <row r="121" spans="1:2" x14ac:dyDescent="0.2">
      <c r="A121" t="s">
        <v>290</v>
      </c>
      <c r="B121">
        <f>[4]p73!B121</f>
        <v>0</v>
      </c>
    </row>
    <row r="122" spans="1:2" x14ac:dyDescent="0.2">
      <c r="A122" t="s">
        <v>291</v>
      </c>
      <c r="B122">
        <f>[4]p73!B122</f>
        <v>0</v>
      </c>
    </row>
    <row r="123" spans="1:2" x14ac:dyDescent="0.2">
      <c r="A123" t="s">
        <v>292</v>
      </c>
      <c r="B123">
        <f>[4]p73!B123</f>
        <v>0</v>
      </c>
    </row>
    <row r="124" spans="1:2" x14ac:dyDescent="0.2">
      <c r="A124" t="s">
        <v>293</v>
      </c>
      <c r="B124">
        <f>[4]p73!B124</f>
        <v>0</v>
      </c>
    </row>
    <row r="125" spans="1:2" x14ac:dyDescent="0.2">
      <c r="A125" t="s">
        <v>294</v>
      </c>
      <c r="B125">
        <f>[4]p73!B125</f>
        <v>0</v>
      </c>
    </row>
    <row r="126" spans="1:2" x14ac:dyDescent="0.2">
      <c r="A126" t="s">
        <v>295</v>
      </c>
      <c r="B126">
        <f>[4]p73!B126</f>
        <v>0</v>
      </c>
    </row>
    <row r="127" spans="1:2" x14ac:dyDescent="0.2">
      <c r="A127" t="s">
        <v>296</v>
      </c>
      <c r="B127">
        <f>[4]p73!B127</f>
        <v>0</v>
      </c>
    </row>
    <row r="128" spans="1:2" x14ac:dyDescent="0.2">
      <c r="A128" t="s">
        <v>297</v>
      </c>
      <c r="B128">
        <f>[4]p73!B128</f>
        <v>0</v>
      </c>
    </row>
    <row r="129" spans="1:2" x14ac:dyDescent="0.2">
      <c r="A129" t="s">
        <v>298</v>
      </c>
      <c r="B129">
        <f>[4]p73!B129</f>
        <v>0</v>
      </c>
    </row>
    <row r="130" spans="1:2" x14ac:dyDescent="0.2">
      <c r="A130" t="s">
        <v>299</v>
      </c>
      <c r="B130">
        <f>[4]p73!B130</f>
        <v>0</v>
      </c>
    </row>
    <row r="131" spans="1:2" x14ac:dyDescent="0.2">
      <c r="A131" t="s">
        <v>300</v>
      </c>
      <c r="B131">
        <f>[4]p73!B131</f>
        <v>0</v>
      </c>
    </row>
    <row r="132" spans="1:2" x14ac:dyDescent="0.2">
      <c r="A132" t="s">
        <v>301</v>
      </c>
      <c r="B132">
        <f>[4]p73!B132</f>
        <v>0</v>
      </c>
    </row>
    <row r="133" spans="1:2" x14ac:dyDescent="0.2">
      <c r="A133" t="s">
        <v>302</v>
      </c>
      <c r="B133">
        <f>[4]p73!B133</f>
        <v>0</v>
      </c>
    </row>
    <row r="134" spans="1:2" x14ac:dyDescent="0.2">
      <c r="A134" t="s">
        <v>303</v>
      </c>
      <c r="B134">
        <f>[4]p73!B134</f>
        <v>0</v>
      </c>
    </row>
    <row r="135" spans="1:2" x14ac:dyDescent="0.2">
      <c r="A135" t="s">
        <v>304</v>
      </c>
      <c r="B135">
        <f>[4]p73!B135</f>
        <v>0</v>
      </c>
    </row>
    <row r="136" spans="1:2" x14ac:dyDescent="0.2">
      <c r="A136" t="s">
        <v>305</v>
      </c>
      <c r="B136">
        <f>[4]p73!B136</f>
        <v>0</v>
      </c>
    </row>
    <row r="137" spans="1:2" x14ac:dyDescent="0.2">
      <c r="A137" t="s">
        <v>306</v>
      </c>
      <c r="B137">
        <f>[4]p73!B137</f>
        <v>0</v>
      </c>
    </row>
    <row r="138" spans="1:2" x14ac:dyDescent="0.2">
      <c r="A138" t="s">
        <v>307</v>
      </c>
      <c r="B138">
        <f>[4]p73!B138</f>
        <v>0</v>
      </c>
    </row>
    <row r="139" spans="1:2" x14ac:dyDescent="0.2">
      <c r="A139" t="s">
        <v>308</v>
      </c>
      <c r="B139">
        <f>[4]p73!B139</f>
        <v>0</v>
      </c>
    </row>
    <row r="140" spans="1:2" x14ac:dyDescent="0.2">
      <c r="A140" t="s">
        <v>309</v>
      </c>
      <c r="B140">
        <f>[4]p73!B140</f>
        <v>0</v>
      </c>
    </row>
    <row r="141" spans="1:2" x14ac:dyDescent="0.2">
      <c r="A141" t="s">
        <v>310</v>
      </c>
      <c r="B141">
        <f>[4]p73!B141</f>
        <v>0</v>
      </c>
    </row>
    <row r="142" spans="1:2" x14ac:dyDescent="0.2">
      <c r="A142" t="s">
        <v>311</v>
      </c>
      <c r="B142">
        <f>[4]p73!B142</f>
        <v>0</v>
      </c>
    </row>
    <row r="143" spans="1:2" x14ac:dyDescent="0.2">
      <c r="A143" t="s">
        <v>312</v>
      </c>
      <c r="B143">
        <f>[4]p73!B143</f>
        <v>0</v>
      </c>
    </row>
    <row r="144" spans="1:2" x14ac:dyDescent="0.2">
      <c r="A144" t="s">
        <v>313</v>
      </c>
      <c r="B144">
        <f>[4]p73!B144</f>
        <v>0</v>
      </c>
    </row>
    <row r="145" spans="1:2" x14ac:dyDescent="0.2">
      <c r="A145" t="s">
        <v>314</v>
      </c>
      <c r="B145">
        <f>[4]p73!B145</f>
        <v>0</v>
      </c>
    </row>
    <row r="146" spans="1:2" x14ac:dyDescent="0.2">
      <c r="A146" t="s">
        <v>315</v>
      </c>
      <c r="B146">
        <f>[4]p73!B146</f>
        <v>0</v>
      </c>
    </row>
    <row r="147" spans="1:2" x14ac:dyDescent="0.2">
      <c r="A147" t="s">
        <v>316</v>
      </c>
      <c r="B147">
        <f>[4]p73!B147</f>
        <v>0</v>
      </c>
    </row>
    <row r="148" spans="1:2" x14ac:dyDescent="0.2">
      <c r="A148" t="s">
        <v>317</v>
      </c>
      <c r="B148">
        <f>[4]p73!B148</f>
        <v>0</v>
      </c>
    </row>
    <row r="149" spans="1:2" x14ac:dyDescent="0.2">
      <c r="A149" t="s">
        <v>318</v>
      </c>
      <c r="B149">
        <f>[4]p73!B149</f>
        <v>0</v>
      </c>
    </row>
    <row r="150" spans="1:2" x14ac:dyDescent="0.2">
      <c r="A150" t="s">
        <v>319</v>
      </c>
      <c r="B150">
        <f>[4]p73!B150</f>
        <v>0</v>
      </c>
    </row>
    <row r="151" spans="1:2" x14ac:dyDescent="0.2">
      <c r="A151" t="s">
        <v>320</v>
      </c>
      <c r="B151">
        <f>[4]p73!B151</f>
        <v>0</v>
      </c>
    </row>
    <row r="152" spans="1:2" x14ac:dyDescent="0.2">
      <c r="A152" t="s">
        <v>321</v>
      </c>
      <c r="B152">
        <f>[4]p73!B152</f>
        <v>0</v>
      </c>
    </row>
    <row r="153" spans="1:2" x14ac:dyDescent="0.2">
      <c r="A153" t="s">
        <v>322</v>
      </c>
      <c r="B153">
        <f>[4]p73!B153</f>
        <v>0</v>
      </c>
    </row>
    <row r="154" spans="1:2" x14ac:dyDescent="0.2">
      <c r="A154" t="s">
        <v>323</v>
      </c>
      <c r="B154">
        <f>[4]p73!B154</f>
        <v>0</v>
      </c>
    </row>
    <row r="155" spans="1:2" x14ac:dyDescent="0.2">
      <c r="A155" t="s">
        <v>324</v>
      </c>
      <c r="B155">
        <f>[4]p73!B155</f>
        <v>0</v>
      </c>
    </row>
    <row r="156" spans="1:2" x14ac:dyDescent="0.2">
      <c r="A156" t="s">
        <v>325</v>
      </c>
      <c r="B156">
        <f>[4]p73!B156</f>
        <v>0</v>
      </c>
    </row>
    <row r="157" spans="1:2" x14ac:dyDescent="0.2">
      <c r="A157" t="s">
        <v>326</v>
      </c>
      <c r="B157">
        <f>[4]p73!B157</f>
        <v>0</v>
      </c>
    </row>
    <row r="158" spans="1:2" x14ac:dyDescent="0.2">
      <c r="A158" t="s">
        <v>327</v>
      </c>
      <c r="B158">
        <f>[4]p73!B158</f>
        <v>0</v>
      </c>
    </row>
    <row r="159" spans="1:2" x14ac:dyDescent="0.2">
      <c r="A159" t="s">
        <v>328</v>
      </c>
      <c r="B159">
        <f>[4]p73!B159</f>
        <v>0</v>
      </c>
    </row>
    <row r="160" spans="1:2" x14ac:dyDescent="0.2">
      <c r="A160" t="s">
        <v>329</v>
      </c>
      <c r="B160">
        <f>[4]p73!B160</f>
        <v>0</v>
      </c>
    </row>
    <row r="161" spans="1:2" x14ac:dyDescent="0.2">
      <c r="A161" t="s">
        <v>330</v>
      </c>
      <c r="B161">
        <f>[4]p73!B161</f>
        <v>0</v>
      </c>
    </row>
    <row r="162" spans="1:2" x14ac:dyDescent="0.2">
      <c r="A162" t="s">
        <v>331</v>
      </c>
      <c r="B162">
        <f>[4]p73!B162</f>
        <v>0</v>
      </c>
    </row>
    <row r="163" spans="1:2" x14ac:dyDescent="0.2">
      <c r="A163" t="s">
        <v>332</v>
      </c>
      <c r="B163">
        <f>[4]p73!B163</f>
        <v>0</v>
      </c>
    </row>
    <row r="164" spans="1:2" x14ac:dyDescent="0.2">
      <c r="A164" t="s">
        <v>333</v>
      </c>
      <c r="B164">
        <f>[4]p73!B164</f>
        <v>0</v>
      </c>
    </row>
    <row r="165" spans="1:2" x14ac:dyDescent="0.2">
      <c r="A165" t="s">
        <v>334</v>
      </c>
      <c r="B165">
        <f>[4]p73!B165</f>
        <v>0</v>
      </c>
    </row>
    <row r="166" spans="1:2" x14ac:dyDescent="0.2">
      <c r="A166" t="s">
        <v>335</v>
      </c>
      <c r="B166">
        <f>[4]p73!B166</f>
        <v>0</v>
      </c>
    </row>
    <row r="167" spans="1:2" x14ac:dyDescent="0.2">
      <c r="A167" t="s">
        <v>336</v>
      </c>
      <c r="B167">
        <f>[4]p73!B167</f>
        <v>0</v>
      </c>
    </row>
    <row r="168" spans="1:2" x14ac:dyDescent="0.2">
      <c r="A168" t="s">
        <v>337</v>
      </c>
      <c r="B168">
        <f>[4]p73!B168</f>
        <v>0</v>
      </c>
    </row>
    <row r="169" spans="1:2" x14ac:dyDescent="0.2">
      <c r="A169" t="s">
        <v>338</v>
      </c>
      <c r="B169">
        <f>[4]p73!B169</f>
        <v>0</v>
      </c>
    </row>
    <row r="170" spans="1:2" x14ac:dyDescent="0.2">
      <c r="A170" t="s">
        <v>339</v>
      </c>
      <c r="B170">
        <f>[4]p73!B170</f>
        <v>0</v>
      </c>
    </row>
    <row r="171" spans="1:2" x14ac:dyDescent="0.2">
      <c r="A171" t="s">
        <v>340</v>
      </c>
      <c r="B171">
        <f>[4]p73!B171</f>
        <v>0</v>
      </c>
    </row>
    <row r="172" spans="1:2" x14ac:dyDescent="0.2">
      <c r="A172" t="s">
        <v>341</v>
      </c>
      <c r="B172">
        <f>[4]p73!B172</f>
        <v>0</v>
      </c>
    </row>
    <row r="173" spans="1:2" x14ac:dyDescent="0.2">
      <c r="A173" t="s">
        <v>342</v>
      </c>
      <c r="B173">
        <f>[4]p73!B173</f>
        <v>0</v>
      </c>
    </row>
    <row r="174" spans="1:2" x14ac:dyDescent="0.2">
      <c r="A174" t="s">
        <v>343</v>
      </c>
      <c r="B174">
        <f>[4]p73!B174</f>
        <v>0</v>
      </c>
    </row>
    <row r="175" spans="1:2" x14ac:dyDescent="0.2">
      <c r="A175" t="s">
        <v>344</v>
      </c>
      <c r="B175">
        <f>[4]p73!B175</f>
        <v>0</v>
      </c>
    </row>
    <row r="176" spans="1:2" x14ac:dyDescent="0.2">
      <c r="A176" t="s">
        <v>345</v>
      </c>
      <c r="B176">
        <f>[4]p73!B176</f>
        <v>0</v>
      </c>
    </row>
    <row r="177" spans="1:2" x14ac:dyDescent="0.2">
      <c r="A177" t="s">
        <v>346</v>
      </c>
      <c r="B177">
        <f>[4]p73!B177</f>
        <v>0</v>
      </c>
    </row>
    <row r="178" spans="1:2" x14ac:dyDescent="0.2">
      <c r="A178" t="s">
        <v>347</v>
      </c>
      <c r="B178">
        <f>[4]p73!B178</f>
        <v>0</v>
      </c>
    </row>
    <row r="179" spans="1:2" x14ac:dyDescent="0.2">
      <c r="A179" t="s">
        <v>348</v>
      </c>
      <c r="B179">
        <f>[4]p73!B179</f>
        <v>0</v>
      </c>
    </row>
    <row r="180" spans="1:2" x14ac:dyDescent="0.2">
      <c r="A180" t="s">
        <v>349</v>
      </c>
      <c r="B180">
        <f>[4]p73!B180</f>
        <v>0</v>
      </c>
    </row>
    <row r="181" spans="1:2" x14ac:dyDescent="0.2">
      <c r="A181" t="s">
        <v>350</v>
      </c>
      <c r="B181">
        <f>[4]p73!B181</f>
        <v>0</v>
      </c>
    </row>
    <row r="182" spans="1:2" x14ac:dyDescent="0.2">
      <c r="A182" t="s">
        <v>351</v>
      </c>
      <c r="B182">
        <f>[4]p73!B182</f>
        <v>0</v>
      </c>
    </row>
    <row r="183" spans="1:2" x14ac:dyDescent="0.2">
      <c r="A183" t="s">
        <v>352</v>
      </c>
      <c r="B183">
        <f>[4]p73!B183</f>
        <v>0</v>
      </c>
    </row>
    <row r="184" spans="1:2" x14ac:dyDescent="0.2">
      <c r="A184" t="s">
        <v>353</v>
      </c>
      <c r="B184">
        <f>[4]p73!B184</f>
        <v>0</v>
      </c>
    </row>
    <row r="185" spans="1:2" x14ac:dyDescent="0.2">
      <c r="A185" t="s">
        <v>354</v>
      </c>
      <c r="B185">
        <f>[4]p73!B185</f>
        <v>0</v>
      </c>
    </row>
    <row r="186" spans="1:2" x14ac:dyDescent="0.2">
      <c r="A186" t="s">
        <v>355</v>
      </c>
      <c r="B186">
        <f>[4]p73!B186</f>
        <v>0</v>
      </c>
    </row>
    <row r="187" spans="1:2" x14ac:dyDescent="0.2">
      <c r="A187" t="s">
        <v>356</v>
      </c>
      <c r="B187">
        <f>[4]p73!B187</f>
        <v>0</v>
      </c>
    </row>
    <row r="188" spans="1:2" x14ac:dyDescent="0.2">
      <c r="A188" t="s">
        <v>357</v>
      </c>
      <c r="B188">
        <f>[4]p73!B188</f>
        <v>0</v>
      </c>
    </row>
    <row r="189" spans="1:2" x14ac:dyDescent="0.2">
      <c r="A189" t="s">
        <v>358</v>
      </c>
      <c r="B189">
        <f>[4]p73!B189</f>
        <v>0</v>
      </c>
    </row>
    <row r="190" spans="1:2" x14ac:dyDescent="0.2">
      <c r="A190" t="s">
        <v>359</v>
      </c>
      <c r="B190">
        <f>[4]p73!B190</f>
        <v>0</v>
      </c>
    </row>
    <row r="191" spans="1:2" x14ac:dyDescent="0.2">
      <c r="A191" t="s">
        <v>360</v>
      </c>
      <c r="B191">
        <f>[4]p73!B191</f>
        <v>0</v>
      </c>
    </row>
    <row r="192" spans="1:2" x14ac:dyDescent="0.2">
      <c r="A192" t="s">
        <v>361</v>
      </c>
      <c r="B192">
        <f>[4]p73!B192</f>
        <v>0</v>
      </c>
    </row>
    <row r="193" spans="1:2" x14ac:dyDescent="0.2">
      <c r="A193" t="s">
        <v>362</v>
      </c>
      <c r="B193">
        <f>[4]p73!B193</f>
        <v>0</v>
      </c>
    </row>
    <row r="194" spans="1:2" x14ac:dyDescent="0.2">
      <c r="A194" t="s">
        <v>363</v>
      </c>
      <c r="B194">
        <f>[4]p73!B194</f>
        <v>0</v>
      </c>
    </row>
    <row r="195" spans="1:2" x14ac:dyDescent="0.2">
      <c r="A195" t="s">
        <v>364</v>
      </c>
      <c r="B195">
        <f>[4]p73!B195</f>
        <v>0</v>
      </c>
    </row>
    <row r="196" spans="1:2" x14ac:dyDescent="0.2">
      <c r="A196" t="s">
        <v>365</v>
      </c>
      <c r="B196">
        <f>[4]p73!B196</f>
        <v>0</v>
      </c>
    </row>
    <row r="197" spans="1:2" x14ac:dyDescent="0.2">
      <c r="A197" t="s">
        <v>366</v>
      </c>
      <c r="B197">
        <f>[4]p73!B197</f>
        <v>0</v>
      </c>
    </row>
    <row r="198" spans="1:2" x14ac:dyDescent="0.2">
      <c r="A198" t="s">
        <v>367</v>
      </c>
      <c r="B198">
        <f>[4]p73!B198</f>
        <v>0</v>
      </c>
    </row>
    <row r="199" spans="1:2" x14ac:dyDescent="0.2">
      <c r="A199" t="s">
        <v>368</v>
      </c>
      <c r="B199">
        <f>[4]p73!B199</f>
        <v>0</v>
      </c>
    </row>
    <row r="200" spans="1:2" x14ac:dyDescent="0.2">
      <c r="A200" t="s">
        <v>369</v>
      </c>
      <c r="B200">
        <f>[4]p73!B200</f>
        <v>0</v>
      </c>
    </row>
    <row r="201" spans="1:2" x14ac:dyDescent="0.2">
      <c r="A201" t="s">
        <v>370</v>
      </c>
      <c r="B201">
        <f>[4]p73!B201</f>
        <v>0</v>
      </c>
    </row>
    <row r="202" spans="1:2" x14ac:dyDescent="0.2">
      <c r="A202" t="s">
        <v>371</v>
      </c>
      <c r="B202">
        <f>[4]p73!B202</f>
        <v>0</v>
      </c>
    </row>
    <row r="203" spans="1:2" x14ac:dyDescent="0.2">
      <c r="A203" t="s">
        <v>372</v>
      </c>
      <c r="B203">
        <f>[4]p73!B203</f>
        <v>0</v>
      </c>
    </row>
    <row r="204" spans="1:2" x14ac:dyDescent="0.2">
      <c r="A204" t="s">
        <v>373</v>
      </c>
      <c r="B204">
        <f>[4]p73!B204</f>
        <v>0</v>
      </c>
    </row>
    <row r="205" spans="1:2" x14ac:dyDescent="0.2">
      <c r="A205" t="s">
        <v>374</v>
      </c>
      <c r="B205">
        <f>[4]p73!B205</f>
        <v>0</v>
      </c>
    </row>
    <row r="206" spans="1:2" x14ac:dyDescent="0.2">
      <c r="A206" t="s">
        <v>375</v>
      </c>
      <c r="B206">
        <f>[4]p73!B206</f>
        <v>0</v>
      </c>
    </row>
    <row r="207" spans="1:2" x14ac:dyDescent="0.2">
      <c r="A207" t="s">
        <v>376</v>
      </c>
      <c r="B207">
        <f>[4]p73!B207</f>
        <v>0</v>
      </c>
    </row>
    <row r="208" spans="1:2" x14ac:dyDescent="0.2">
      <c r="A208" t="s">
        <v>377</v>
      </c>
      <c r="B208">
        <f>[4]p73!B208</f>
        <v>0</v>
      </c>
    </row>
    <row r="209" spans="1:2" x14ac:dyDescent="0.2">
      <c r="A209" t="s">
        <v>378</v>
      </c>
      <c r="B209">
        <f>[4]p73!B209</f>
        <v>0</v>
      </c>
    </row>
    <row r="210" spans="1:2" x14ac:dyDescent="0.2">
      <c r="A210" t="s">
        <v>379</v>
      </c>
      <c r="B210">
        <f>[4]p73!B210</f>
        <v>0</v>
      </c>
    </row>
    <row r="211" spans="1:2" x14ac:dyDescent="0.2">
      <c r="A211" t="s">
        <v>380</v>
      </c>
      <c r="B211">
        <f>[4]p73!B211</f>
        <v>0</v>
      </c>
    </row>
    <row r="212" spans="1:2" x14ac:dyDescent="0.2">
      <c r="A212" t="s">
        <v>381</v>
      </c>
      <c r="B212">
        <f>[4]p73!B212</f>
        <v>0</v>
      </c>
    </row>
    <row r="213" spans="1:2" x14ac:dyDescent="0.2">
      <c r="A213" t="s">
        <v>382</v>
      </c>
      <c r="B213">
        <f>[4]p73!B213</f>
        <v>0</v>
      </c>
    </row>
    <row r="214" spans="1:2" x14ac:dyDescent="0.2">
      <c r="A214" t="s">
        <v>137</v>
      </c>
      <c r="B214">
        <f>[4]p73!B214</f>
        <v>0</v>
      </c>
    </row>
    <row r="215" spans="1:2" x14ac:dyDescent="0.2">
      <c r="A215" t="s">
        <v>383</v>
      </c>
      <c r="B215">
        <f>[4]p73!B215</f>
        <v>0</v>
      </c>
    </row>
    <row r="216" spans="1:2" x14ac:dyDescent="0.2">
      <c r="A216" t="s">
        <v>384</v>
      </c>
      <c r="B216">
        <f>[4]p73!B216</f>
        <v>0</v>
      </c>
    </row>
    <row r="217" spans="1:2" x14ac:dyDescent="0.2">
      <c r="A217" t="s">
        <v>385</v>
      </c>
      <c r="B217">
        <f>[4]p73!B217</f>
        <v>0</v>
      </c>
    </row>
    <row r="218" spans="1:2" x14ac:dyDescent="0.2">
      <c r="A218" t="s">
        <v>386</v>
      </c>
      <c r="B218">
        <f>[4]p73!B218</f>
        <v>0</v>
      </c>
    </row>
    <row r="219" spans="1:2" x14ac:dyDescent="0.2">
      <c r="A219" t="s">
        <v>387</v>
      </c>
      <c r="B219">
        <f>[4]p73!B219</f>
        <v>0</v>
      </c>
    </row>
    <row r="220" spans="1:2" x14ac:dyDescent="0.2">
      <c r="A220" t="s">
        <v>388</v>
      </c>
      <c r="B220">
        <f>[4]p73!B220</f>
        <v>0</v>
      </c>
    </row>
    <row r="221" spans="1:2" x14ac:dyDescent="0.2">
      <c r="A221" t="s">
        <v>145</v>
      </c>
      <c r="B221">
        <f>[4]p73!B221</f>
        <v>0</v>
      </c>
    </row>
    <row r="222" spans="1:2" x14ac:dyDescent="0.2">
      <c r="A222" t="s">
        <v>146</v>
      </c>
      <c r="B222">
        <f>[4]p73!B222</f>
        <v>0</v>
      </c>
    </row>
    <row r="223" spans="1:2" x14ac:dyDescent="0.2">
      <c r="A223" t="s">
        <v>389</v>
      </c>
      <c r="B223">
        <f>[4]p73!B223</f>
        <v>0</v>
      </c>
    </row>
    <row r="224" spans="1:2" x14ac:dyDescent="0.2">
      <c r="A224" t="s">
        <v>390</v>
      </c>
      <c r="B224">
        <f>[4]p73!B224</f>
        <v>0</v>
      </c>
    </row>
    <row r="225" spans="1:2" x14ac:dyDescent="0.2">
      <c r="A225" t="s">
        <v>391</v>
      </c>
      <c r="B225">
        <f>[4]p73!B225</f>
        <v>0</v>
      </c>
    </row>
    <row r="226" spans="1:2" x14ac:dyDescent="0.2">
      <c r="A226" t="s">
        <v>392</v>
      </c>
      <c r="B226">
        <f>[4]p73!B226</f>
        <v>0</v>
      </c>
    </row>
    <row r="227" spans="1:2" x14ac:dyDescent="0.2">
      <c r="A227" t="s">
        <v>152</v>
      </c>
      <c r="B227">
        <f>[4]p73!B227</f>
        <v>0</v>
      </c>
    </row>
    <row r="228" spans="1:2" x14ac:dyDescent="0.2">
      <c r="A228" t="s">
        <v>393</v>
      </c>
      <c r="B228">
        <f>[4]p73!B228</f>
        <v>0</v>
      </c>
    </row>
    <row r="229" spans="1:2" x14ac:dyDescent="0.2">
      <c r="A229" t="s">
        <v>394</v>
      </c>
      <c r="B229">
        <f>[4]p73!B229</f>
        <v>0</v>
      </c>
    </row>
    <row r="230" spans="1:2" x14ac:dyDescent="0.2">
      <c r="A230" t="s">
        <v>395</v>
      </c>
      <c r="B230">
        <f>[4]p73!B230</f>
        <v>0</v>
      </c>
    </row>
    <row r="231" spans="1:2" x14ac:dyDescent="0.2">
      <c r="A231" t="s">
        <v>396</v>
      </c>
      <c r="B231">
        <f>[4]p73!B231</f>
        <v>0</v>
      </c>
    </row>
    <row r="232" spans="1:2" x14ac:dyDescent="0.2">
      <c r="A232" t="s">
        <v>397</v>
      </c>
      <c r="B232">
        <f>[4]p73!B232</f>
        <v>0</v>
      </c>
    </row>
    <row r="233" spans="1:2" x14ac:dyDescent="0.2">
      <c r="A233" t="s">
        <v>398</v>
      </c>
      <c r="B233">
        <f>[4]p73!B233</f>
        <v>0</v>
      </c>
    </row>
    <row r="234" spans="1:2" x14ac:dyDescent="0.2">
      <c r="A234" t="s">
        <v>243</v>
      </c>
      <c r="B234">
        <f>[4]p73!B234</f>
        <v>0</v>
      </c>
    </row>
    <row r="235" spans="1:2" x14ac:dyDescent="0.2">
      <c r="A235" t="s">
        <v>399</v>
      </c>
      <c r="B235">
        <f>[4]p73!B235</f>
        <v>0</v>
      </c>
    </row>
    <row r="236" spans="1:2" x14ac:dyDescent="0.2">
      <c r="A236" t="s">
        <v>400</v>
      </c>
      <c r="B236">
        <f>[4]p73!B236</f>
        <v>0</v>
      </c>
    </row>
    <row r="237" spans="1:2" x14ac:dyDescent="0.2">
      <c r="A237" t="s">
        <v>401</v>
      </c>
      <c r="B237">
        <f>[4]p73!B237</f>
        <v>0</v>
      </c>
    </row>
    <row r="238" spans="1:2" x14ac:dyDescent="0.2">
      <c r="A238" t="s">
        <v>402</v>
      </c>
      <c r="B238">
        <f>[4]p73!B238</f>
        <v>0</v>
      </c>
    </row>
    <row r="239" spans="1:2" x14ac:dyDescent="0.2">
      <c r="A239" t="s">
        <v>403</v>
      </c>
      <c r="B239">
        <f>[4]p73!B239</f>
        <v>0</v>
      </c>
    </row>
    <row r="240" spans="1:2" x14ac:dyDescent="0.2">
      <c r="A240" t="s">
        <v>404</v>
      </c>
      <c r="B240">
        <f>[4]p73!B240</f>
        <v>0</v>
      </c>
    </row>
    <row r="241" spans="1:2" x14ac:dyDescent="0.2">
      <c r="A241" t="s">
        <v>405</v>
      </c>
      <c r="B241">
        <f>[4]p73!B241</f>
        <v>0</v>
      </c>
    </row>
    <row r="242" spans="1:2" x14ac:dyDescent="0.2">
      <c r="A242" t="s">
        <v>406</v>
      </c>
      <c r="B242">
        <f>[4]p73!B242</f>
        <v>0</v>
      </c>
    </row>
    <row r="243" spans="1:2" x14ac:dyDescent="0.2">
      <c r="A243" t="s">
        <v>407</v>
      </c>
      <c r="B243">
        <f>[4]p73!B243</f>
        <v>0</v>
      </c>
    </row>
    <row r="244" spans="1:2" x14ac:dyDescent="0.2">
      <c r="A244" t="s">
        <v>408</v>
      </c>
      <c r="B244">
        <f>[4]p73!B244</f>
        <v>0</v>
      </c>
    </row>
    <row r="245" spans="1:2" x14ac:dyDescent="0.2">
      <c r="A245" t="s">
        <v>409</v>
      </c>
      <c r="B245">
        <f>[4]p73!B245</f>
        <v>0</v>
      </c>
    </row>
    <row r="246" spans="1:2" x14ac:dyDescent="0.2">
      <c r="A246" t="s">
        <v>410</v>
      </c>
      <c r="B246">
        <f>[4]p73!B246</f>
        <v>0</v>
      </c>
    </row>
    <row r="247" spans="1:2" x14ac:dyDescent="0.2">
      <c r="A247" t="s">
        <v>411</v>
      </c>
      <c r="B247">
        <f>[4]p73!B247</f>
        <v>0</v>
      </c>
    </row>
    <row r="248" spans="1:2" x14ac:dyDescent="0.2">
      <c r="A248" t="s">
        <v>412</v>
      </c>
      <c r="B248">
        <f>[4]p73!B248</f>
        <v>0</v>
      </c>
    </row>
    <row r="249" spans="1:2" x14ac:dyDescent="0.2">
      <c r="A249" t="s">
        <v>413</v>
      </c>
      <c r="B249">
        <f>[4]p73!B249</f>
        <v>0</v>
      </c>
    </row>
    <row r="250" spans="1:2" x14ac:dyDescent="0.2">
      <c r="A250" t="s">
        <v>414</v>
      </c>
      <c r="B250">
        <f>[4]p73!B250</f>
        <v>0</v>
      </c>
    </row>
    <row r="251" spans="1:2" x14ac:dyDescent="0.2">
      <c r="A251" t="s">
        <v>415</v>
      </c>
      <c r="B251">
        <f>[4]p73!B251</f>
        <v>0</v>
      </c>
    </row>
    <row r="252" spans="1:2" x14ac:dyDescent="0.2">
      <c r="A252" t="s">
        <v>416</v>
      </c>
      <c r="B252">
        <f>[4]p73!B252</f>
        <v>0</v>
      </c>
    </row>
    <row r="253" spans="1:2" x14ac:dyDescent="0.2">
      <c r="A253" t="s">
        <v>417</v>
      </c>
      <c r="B253">
        <f>[4]p73!B253</f>
        <v>0</v>
      </c>
    </row>
    <row r="254" spans="1:2" x14ac:dyDescent="0.2">
      <c r="A254" t="s">
        <v>418</v>
      </c>
      <c r="B254">
        <f>[4]p73!B254</f>
        <v>0</v>
      </c>
    </row>
    <row r="255" spans="1:2" x14ac:dyDescent="0.2">
      <c r="A255" t="s">
        <v>419</v>
      </c>
      <c r="B255">
        <f>[4]p73!B255</f>
        <v>0</v>
      </c>
    </row>
    <row r="256" spans="1:2" x14ac:dyDescent="0.2">
      <c r="A256" t="s">
        <v>420</v>
      </c>
      <c r="B256">
        <f>[4]p73!B256</f>
        <v>0</v>
      </c>
    </row>
    <row r="257" spans="1:2" x14ac:dyDescent="0.2">
      <c r="A257" t="s">
        <v>421</v>
      </c>
      <c r="B257">
        <f>[4]p73!B257</f>
        <v>0</v>
      </c>
    </row>
    <row r="258" spans="1:2" x14ac:dyDescent="0.2">
      <c r="A258" t="s">
        <v>422</v>
      </c>
      <c r="B258">
        <f>[4]p73!B258</f>
        <v>0</v>
      </c>
    </row>
    <row r="259" spans="1:2" x14ac:dyDescent="0.2">
      <c r="A259" t="s">
        <v>423</v>
      </c>
      <c r="B259">
        <f>[4]p73!B259</f>
        <v>0</v>
      </c>
    </row>
    <row r="260" spans="1:2" x14ac:dyDescent="0.2">
      <c r="A260" t="s">
        <v>1065</v>
      </c>
      <c r="B260">
        <f>[4]p73!B260</f>
        <v>0</v>
      </c>
    </row>
    <row r="261" spans="1:2" x14ac:dyDescent="0.2">
      <c r="A261" t="s">
        <v>1066</v>
      </c>
      <c r="B261">
        <f>[4]p73!B261</f>
        <v>0</v>
      </c>
    </row>
    <row r="262" spans="1:2" x14ac:dyDescent="0.2">
      <c r="A262" t="s">
        <v>227</v>
      </c>
      <c r="B262">
        <f>[4]p73!B262</f>
        <v>0</v>
      </c>
    </row>
    <row r="263" spans="1:2" x14ac:dyDescent="0.2">
      <c r="A263" t="s">
        <v>228</v>
      </c>
      <c r="B263">
        <f>[4]p73!B263</f>
        <v>0</v>
      </c>
    </row>
    <row r="264" spans="1:2" x14ac:dyDescent="0.2">
      <c r="A264" t="s">
        <v>346</v>
      </c>
      <c r="B264">
        <f>[4]p73!B264</f>
        <v>0</v>
      </c>
    </row>
    <row r="265" spans="1:2" x14ac:dyDescent="0.2">
      <c r="A265" t="s">
        <v>355</v>
      </c>
      <c r="B265">
        <f>[4]p73!B265</f>
        <v>0</v>
      </c>
    </row>
    <row r="266" spans="1:2" x14ac:dyDescent="0.2">
      <c r="A266" t="s">
        <v>338</v>
      </c>
      <c r="B266">
        <f>[4]p73!B266</f>
        <v>0</v>
      </c>
    </row>
    <row r="267" spans="1:2" x14ac:dyDescent="0.2">
      <c r="A267" t="s">
        <v>339</v>
      </c>
      <c r="B267">
        <f>[4]p73!B267</f>
        <v>0</v>
      </c>
    </row>
    <row r="268" spans="1:2" x14ac:dyDescent="0.2">
      <c r="A268" t="s">
        <v>1067</v>
      </c>
      <c r="B268">
        <f>[4]p73!B268</f>
        <v>0</v>
      </c>
    </row>
    <row r="269" spans="1:2" x14ac:dyDescent="0.2">
      <c r="A269" t="s">
        <v>1068</v>
      </c>
      <c r="B269">
        <f>[4]p73!B269</f>
        <v>0</v>
      </c>
    </row>
    <row r="270" spans="1:2" x14ac:dyDescent="0.2">
      <c r="A270" t="s">
        <v>1069</v>
      </c>
      <c r="B270">
        <f>[4]p73!B270</f>
        <v>0</v>
      </c>
    </row>
    <row r="271" spans="1:2" x14ac:dyDescent="0.2">
      <c r="A271" t="s">
        <v>1070</v>
      </c>
      <c r="B271">
        <f>[4]p73!B271</f>
        <v>0</v>
      </c>
    </row>
    <row r="272" spans="1:2" x14ac:dyDescent="0.2">
      <c r="A272" t="s">
        <v>1071</v>
      </c>
      <c r="B272">
        <f>[4]p73!B272</f>
        <v>0</v>
      </c>
    </row>
    <row r="273" spans="1:2" x14ac:dyDescent="0.2">
      <c r="A273" t="s">
        <v>1072</v>
      </c>
      <c r="B273">
        <f>[4]p73!B273</f>
        <v>0</v>
      </c>
    </row>
    <row r="274" spans="1:2" x14ac:dyDescent="0.2">
      <c r="A274" t="s">
        <v>1073</v>
      </c>
      <c r="B274">
        <f>[4]p73!B274</f>
        <v>0</v>
      </c>
    </row>
    <row r="275" spans="1:2" x14ac:dyDescent="0.2">
      <c r="A275" t="s">
        <v>1087</v>
      </c>
      <c r="B275">
        <f>[4]p73!B275</f>
        <v>0</v>
      </c>
    </row>
    <row r="276" spans="1:2" x14ac:dyDescent="0.2">
      <c r="A276" t="s">
        <v>1088</v>
      </c>
      <c r="B276">
        <f>[4]p73!B276</f>
        <v>0</v>
      </c>
    </row>
    <row r="277" spans="1:2" x14ac:dyDescent="0.2">
      <c r="A277" t="s">
        <v>1091</v>
      </c>
      <c r="B277">
        <f>[4]p73!B277</f>
        <v>0</v>
      </c>
    </row>
    <row r="278" spans="1:2" x14ac:dyDescent="0.2">
      <c r="A278" t="s">
        <v>1092</v>
      </c>
      <c r="B278">
        <f>[4]p73!B278</f>
        <v>0</v>
      </c>
    </row>
    <row r="279" spans="1:2" x14ac:dyDescent="0.2">
      <c r="A279" t="s">
        <v>1093</v>
      </c>
      <c r="B279">
        <f>[4]p73!B279</f>
        <v>0</v>
      </c>
    </row>
    <row r="280" spans="1:2" x14ac:dyDescent="0.2">
      <c r="A280" t="s">
        <v>1094</v>
      </c>
      <c r="B280">
        <f>[4]p73!B280</f>
        <v>0</v>
      </c>
    </row>
    <row r="281" spans="1:2" x14ac:dyDescent="0.2">
      <c r="A281" t="s">
        <v>1099</v>
      </c>
      <c r="B281">
        <f>[4]p73!B281</f>
        <v>0</v>
      </c>
    </row>
    <row r="282" spans="1:2" x14ac:dyDescent="0.2">
      <c r="A282" t="s">
        <v>1100</v>
      </c>
      <c r="B282">
        <f>[4]p73!B282</f>
        <v>0</v>
      </c>
    </row>
    <row r="283" spans="1:2" x14ac:dyDescent="0.2">
      <c r="A283" t="s">
        <v>1095</v>
      </c>
      <c r="B283">
        <f>[4]p73!B283</f>
        <v>0</v>
      </c>
    </row>
    <row r="284" spans="1:2" x14ac:dyDescent="0.2">
      <c r="A284" t="s">
        <v>1096</v>
      </c>
      <c r="B284">
        <f>[4]p73!B284</f>
        <v>0</v>
      </c>
    </row>
    <row r="285" spans="1:2" x14ac:dyDescent="0.2">
      <c r="A285" t="s">
        <v>1097</v>
      </c>
      <c r="B285">
        <f>[4]p73!B285</f>
        <v>0</v>
      </c>
    </row>
    <row r="286" spans="1:2" x14ac:dyDescent="0.2">
      <c r="A286" t="s">
        <v>1101</v>
      </c>
      <c r="B286">
        <f>[4]p73!B286</f>
        <v>0</v>
      </c>
    </row>
    <row r="287" spans="1:2" x14ac:dyDescent="0.2">
      <c r="A287" t="s">
        <v>1102</v>
      </c>
      <c r="B287">
        <f>[4]p73!B287</f>
        <v>0</v>
      </c>
    </row>
    <row r="288" spans="1:2" x14ac:dyDescent="0.2">
      <c r="A288" t="s">
        <v>1103</v>
      </c>
      <c r="B288">
        <f>[4]p73!B288</f>
        <v>0</v>
      </c>
    </row>
    <row r="289" spans="1:2" x14ac:dyDescent="0.2">
      <c r="A289" t="s">
        <v>1069</v>
      </c>
      <c r="B289">
        <f>[4]p73!B289</f>
        <v>0</v>
      </c>
    </row>
    <row r="290" spans="1:2" x14ac:dyDescent="0.2">
      <c r="A290" t="s">
        <v>508</v>
      </c>
      <c r="B290">
        <f>[4]p73!B290</f>
        <v>0</v>
      </c>
    </row>
    <row r="291" spans="1:2" x14ac:dyDescent="0.2">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1228</v>
      </c>
    </row>
    <row r="2" spans="1:11" x14ac:dyDescent="0.2">
      <c r="A2">
        <v>74</v>
      </c>
      <c r="B2" t="s">
        <v>176</v>
      </c>
      <c r="C2" t="s">
        <v>177</v>
      </c>
      <c r="D2" t="s">
        <v>178</v>
      </c>
      <c r="E2" t="s">
        <v>8</v>
      </c>
      <c r="F2" t="s">
        <v>179</v>
      </c>
      <c r="G2" t="s">
        <v>10</v>
      </c>
      <c r="H2" t="s">
        <v>180</v>
      </c>
    </row>
    <row r="3" spans="1:11" x14ac:dyDescent="0.2">
      <c r="A3" t="s">
        <v>181</v>
      </c>
      <c r="B3">
        <f>[4]p74!B3</f>
        <v>0</v>
      </c>
      <c r="C3">
        <f>[4]p74!C3</f>
        <v>0</v>
      </c>
      <c r="D3">
        <f>[4]p74!D3</f>
        <v>0</v>
      </c>
      <c r="E3">
        <f>[4]p74!E3</f>
        <v>0</v>
      </c>
      <c r="F3">
        <f>[4]p74!F3</f>
        <v>0</v>
      </c>
      <c r="G3">
        <f>[4]p74!G3</f>
        <v>0</v>
      </c>
      <c r="H3">
        <f>[4]p74!H3</f>
        <v>0</v>
      </c>
      <c r="I3">
        <f>[4]p74!I3</f>
        <v>0</v>
      </c>
      <c r="J3">
        <f>[4]p74!J3</f>
        <v>0</v>
      </c>
      <c r="K3">
        <f>[4]p74!K3</f>
        <v>0</v>
      </c>
    </row>
    <row r="4" spans="1:11" x14ac:dyDescent="0.2">
      <c r="A4" t="s">
        <v>182</v>
      </c>
      <c r="B4">
        <f>[4]p74!B4</f>
        <v>0</v>
      </c>
      <c r="C4">
        <f>[4]p74!C4</f>
        <v>0</v>
      </c>
      <c r="D4">
        <f>[4]p74!D4</f>
        <v>0</v>
      </c>
      <c r="E4">
        <f>[4]p74!E4</f>
        <v>0</v>
      </c>
      <c r="F4">
        <f>[4]p74!F4</f>
        <v>0</v>
      </c>
      <c r="G4">
        <f>[4]p74!G4</f>
        <v>0</v>
      </c>
      <c r="H4">
        <f>[4]p74!H4</f>
        <v>0</v>
      </c>
      <c r="I4">
        <f>[4]p74!I4</f>
        <v>0</v>
      </c>
      <c r="J4">
        <f>[4]p74!J4</f>
        <v>0</v>
      </c>
      <c r="K4">
        <f>[4]p74!K4</f>
        <v>0</v>
      </c>
    </row>
    <row r="5" spans="1:11" x14ac:dyDescent="0.2">
      <c r="A5" t="s">
        <v>183</v>
      </c>
      <c r="B5">
        <f>[4]p74!B5</f>
        <v>0</v>
      </c>
      <c r="C5">
        <f>[4]p74!C5</f>
        <v>0</v>
      </c>
      <c r="D5">
        <f>[4]p74!D5</f>
        <v>0</v>
      </c>
      <c r="E5">
        <f>[4]p74!E5</f>
        <v>0</v>
      </c>
      <c r="F5">
        <f>[4]p74!F5</f>
        <v>0</v>
      </c>
      <c r="G5">
        <f>[4]p74!G5</f>
        <v>0</v>
      </c>
      <c r="H5">
        <f>[4]p74!H5</f>
        <v>0</v>
      </c>
      <c r="I5">
        <f>[4]p74!I5</f>
        <v>0</v>
      </c>
      <c r="J5">
        <f>[4]p74!J5</f>
        <v>0</v>
      </c>
      <c r="K5">
        <f>[4]p74!K5</f>
        <v>0</v>
      </c>
    </row>
    <row r="6" spans="1:11" x14ac:dyDescent="0.2">
      <c r="A6" t="s">
        <v>184</v>
      </c>
      <c r="B6">
        <f>[4]p74!B6</f>
        <v>0</v>
      </c>
      <c r="C6">
        <f>[4]p74!C6</f>
        <v>0</v>
      </c>
      <c r="D6">
        <f>[4]p74!D6</f>
        <v>0</v>
      </c>
      <c r="E6">
        <f>[4]p74!E6</f>
        <v>0</v>
      </c>
      <c r="F6">
        <f>[4]p74!F6</f>
        <v>0</v>
      </c>
      <c r="G6">
        <f>[4]p74!G6</f>
        <v>0</v>
      </c>
      <c r="H6">
        <f>[4]p74!H6</f>
        <v>0</v>
      </c>
      <c r="I6">
        <f>[4]p74!I6</f>
        <v>0</v>
      </c>
      <c r="J6">
        <f>[4]p74!J6</f>
        <v>0</v>
      </c>
      <c r="K6">
        <f>[4]p74!K6</f>
        <v>0</v>
      </c>
    </row>
    <row r="7" spans="1:11" x14ac:dyDescent="0.2">
      <c r="A7" t="s">
        <v>185</v>
      </c>
      <c r="B7">
        <f>[4]p74!B7</f>
        <v>0</v>
      </c>
      <c r="C7">
        <f>[4]p74!C7</f>
        <v>0</v>
      </c>
      <c r="D7">
        <f>[4]p74!D7</f>
        <v>0</v>
      </c>
      <c r="E7">
        <f>[4]p74!E7</f>
        <v>0</v>
      </c>
      <c r="F7">
        <f>[4]p74!F7</f>
        <v>0</v>
      </c>
      <c r="G7">
        <f>[4]p74!G7</f>
        <v>0</v>
      </c>
      <c r="H7">
        <f>[4]p74!H7</f>
        <v>0</v>
      </c>
      <c r="I7">
        <f>[4]p74!I7</f>
        <v>0</v>
      </c>
      <c r="J7">
        <f>[4]p74!J7</f>
        <v>0</v>
      </c>
      <c r="K7">
        <f>[4]p74!K7</f>
        <v>0</v>
      </c>
    </row>
    <row r="8" spans="1:11" x14ac:dyDescent="0.2">
      <c r="A8" t="s">
        <v>186</v>
      </c>
      <c r="B8">
        <f>[4]p74!B8</f>
        <v>0</v>
      </c>
      <c r="C8">
        <f>[4]p74!C8</f>
        <v>0</v>
      </c>
      <c r="D8">
        <f>[4]p74!D8</f>
        <v>0</v>
      </c>
      <c r="E8">
        <f>[4]p74!E8</f>
        <v>0</v>
      </c>
      <c r="F8">
        <f>[4]p74!F8</f>
        <v>0</v>
      </c>
      <c r="G8">
        <f>[4]p74!G8</f>
        <v>0</v>
      </c>
      <c r="H8">
        <f>[4]p74!H8</f>
        <v>0</v>
      </c>
      <c r="I8">
        <f>[4]p74!I8</f>
        <v>0</v>
      </c>
      <c r="J8">
        <f>[4]p74!J8</f>
        <v>0</v>
      </c>
      <c r="K8">
        <f>[4]p74!K8</f>
        <v>0</v>
      </c>
    </row>
    <row r="9" spans="1:11" x14ac:dyDescent="0.2">
      <c r="A9" t="s">
        <v>187</v>
      </c>
      <c r="B9">
        <f>[4]p74!B9</f>
        <v>0</v>
      </c>
      <c r="C9">
        <f>[4]p74!C9</f>
        <v>0</v>
      </c>
      <c r="D9">
        <f>[4]p74!D9</f>
        <v>0</v>
      </c>
      <c r="E9">
        <f>[4]p74!E9</f>
        <v>0</v>
      </c>
      <c r="F9">
        <f>[4]p74!F9</f>
        <v>0</v>
      </c>
      <c r="G9">
        <f>[4]p74!G9</f>
        <v>0</v>
      </c>
      <c r="H9">
        <f>[4]p74!H9</f>
        <v>0</v>
      </c>
      <c r="I9">
        <f>[4]p74!I9</f>
        <v>0</v>
      </c>
      <c r="J9">
        <f>[4]p74!J9</f>
        <v>0</v>
      </c>
      <c r="K9">
        <f>[4]p74!K9</f>
        <v>0</v>
      </c>
    </row>
    <row r="10" spans="1:11" x14ac:dyDescent="0.2">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2">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2">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2">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2">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2">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2">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2">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2">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2">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2">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2">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2">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2">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2">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2">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2">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2">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2">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5" thickBot="1" x14ac:dyDescent="0.25">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x14ac:dyDescent="0.2">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2">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x14ac:dyDescent="0.2">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x14ac:dyDescent="0.2">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x14ac:dyDescent="0.2">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x14ac:dyDescent="0.2">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x14ac:dyDescent="0.2">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x14ac:dyDescent="0.2">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2">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2">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2">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2">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
      <c r="A76" t="s">
        <v>437</v>
      </c>
      <c r="B76">
        <f>[4]p74!B76</f>
        <v>0</v>
      </c>
      <c r="C76">
        <f>[4]p74!C76</f>
        <v>0</v>
      </c>
      <c r="D76">
        <f>[4]p74!D76</f>
        <v>0</v>
      </c>
      <c r="E76">
        <f>[4]p74!E76</f>
        <v>0</v>
      </c>
      <c r="F76">
        <f>[4]p74!F76</f>
        <v>0</v>
      </c>
      <c r="G76">
        <f>[4]p74!G76</f>
        <v>0</v>
      </c>
      <c r="H76">
        <f>[4]p74!H76</f>
        <v>0</v>
      </c>
      <c r="I76">
        <f>[4]p74!I76</f>
        <v>0</v>
      </c>
      <c r="J76">
        <f>[4]p74!J76</f>
        <v>0</v>
      </c>
      <c r="K76">
        <f>[4]p74!K76</f>
        <v>0</v>
      </c>
    </row>
    <row r="77" spans="1:13" ht="13.5" thickBot="1" x14ac:dyDescent="0.25">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2">
      <c r="A78" t="s">
        <v>247</v>
      </c>
      <c r="B78">
        <f>[4]p74!B78</f>
        <v>0</v>
      </c>
    </row>
    <row r="79" spans="1:13" x14ac:dyDescent="0.2">
      <c r="A79" t="s">
        <v>248</v>
      </c>
      <c r="B79">
        <f>[4]p74!B79</f>
        <v>0</v>
      </c>
    </row>
    <row r="80" spans="1:13" x14ac:dyDescent="0.2">
      <c r="A80" t="s">
        <v>249</v>
      </c>
      <c r="B80">
        <f>[4]p74!B80</f>
        <v>0</v>
      </c>
    </row>
    <row r="81" spans="1:2" x14ac:dyDescent="0.2">
      <c r="A81" t="s">
        <v>250</v>
      </c>
      <c r="B81">
        <f>[4]p74!B81</f>
        <v>0</v>
      </c>
    </row>
    <row r="82" spans="1:2" x14ac:dyDescent="0.2">
      <c r="A82" t="s">
        <v>251</v>
      </c>
      <c r="B82">
        <f>[4]p74!B82</f>
        <v>0</v>
      </c>
    </row>
    <row r="83" spans="1:2" x14ac:dyDescent="0.2">
      <c r="A83" t="s">
        <v>252</v>
      </c>
      <c r="B83">
        <f>[4]p74!B83</f>
        <v>0</v>
      </c>
    </row>
    <row r="84" spans="1:2" x14ac:dyDescent="0.2">
      <c r="A84" t="s">
        <v>253</v>
      </c>
      <c r="B84">
        <f>[4]p74!B84</f>
        <v>0</v>
      </c>
    </row>
    <row r="85" spans="1:2" x14ac:dyDescent="0.2">
      <c r="A85" t="s">
        <v>254</v>
      </c>
      <c r="B85">
        <f>[4]p74!B85</f>
        <v>0</v>
      </c>
    </row>
    <row r="86" spans="1:2" x14ac:dyDescent="0.2">
      <c r="A86" t="s">
        <v>255</v>
      </c>
      <c r="B86">
        <f>[4]p74!B86</f>
        <v>0</v>
      </c>
    </row>
    <row r="87" spans="1:2" x14ac:dyDescent="0.2">
      <c r="A87" t="s">
        <v>256</v>
      </c>
      <c r="B87">
        <f>[4]p74!B87</f>
        <v>0</v>
      </c>
    </row>
    <row r="88" spans="1:2" x14ac:dyDescent="0.2">
      <c r="A88" t="s">
        <v>257</v>
      </c>
      <c r="B88">
        <f>[4]p74!B88</f>
        <v>0</v>
      </c>
    </row>
    <row r="89" spans="1:2" x14ac:dyDescent="0.2">
      <c r="A89" t="s">
        <v>258</v>
      </c>
      <c r="B89">
        <f>[4]p74!B89</f>
        <v>0</v>
      </c>
    </row>
    <row r="90" spans="1:2" x14ac:dyDescent="0.2">
      <c r="A90" t="s">
        <v>259</v>
      </c>
      <c r="B90">
        <f>[4]p74!B90</f>
        <v>0</v>
      </c>
    </row>
    <row r="91" spans="1:2" x14ac:dyDescent="0.2">
      <c r="A91" t="s">
        <v>260</v>
      </c>
      <c r="B91">
        <f>[4]p74!B91</f>
        <v>0</v>
      </c>
    </row>
    <row r="92" spans="1:2" x14ac:dyDescent="0.2">
      <c r="A92" t="s">
        <v>261</v>
      </c>
      <c r="B92">
        <f>[4]p74!B92</f>
        <v>0</v>
      </c>
    </row>
    <row r="93" spans="1:2" x14ac:dyDescent="0.2">
      <c r="A93" t="s">
        <v>262</v>
      </c>
      <c r="B93">
        <f>[4]p74!B93</f>
        <v>0</v>
      </c>
    </row>
    <row r="94" spans="1:2" x14ac:dyDescent="0.2">
      <c r="A94" t="s">
        <v>263</v>
      </c>
      <c r="B94">
        <f>[4]p74!B94</f>
        <v>0</v>
      </c>
    </row>
    <row r="95" spans="1:2" x14ac:dyDescent="0.2">
      <c r="A95" t="s">
        <v>264</v>
      </c>
      <c r="B95">
        <f>[4]p74!B95</f>
        <v>0</v>
      </c>
    </row>
    <row r="96" spans="1:2" x14ac:dyDescent="0.2">
      <c r="A96" t="s">
        <v>265</v>
      </c>
      <c r="B96">
        <f>[4]p74!B96</f>
        <v>0</v>
      </c>
    </row>
    <row r="97" spans="1:2" x14ac:dyDescent="0.2">
      <c r="A97" t="s">
        <v>266</v>
      </c>
      <c r="B97">
        <f>[4]p74!B97</f>
        <v>0</v>
      </c>
    </row>
    <row r="98" spans="1:2" x14ac:dyDescent="0.2">
      <c r="A98" t="s">
        <v>267</v>
      </c>
      <c r="B98">
        <f>[4]p74!B98</f>
        <v>0</v>
      </c>
    </row>
    <row r="99" spans="1:2" x14ac:dyDescent="0.2">
      <c r="A99" t="s">
        <v>268</v>
      </c>
      <c r="B99">
        <f>[4]p74!B99</f>
        <v>0</v>
      </c>
    </row>
    <row r="100" spans="1:2" x14ac:dyDescent="0.2">
      <c r="A100" t="s">
        <v>269</v>
      </c>
      <c r="B100">
        <f>[4]p74!B100</f>
        <v>0</v>
      </c>
    </row>
    <row r="101" spans="1:2" x14ac:dyDescent="0.2">
      <c r="A101" t="s">
        <v>270</v>
      </c>
      <c r="B101">
        <f>[4]p74!B101</f>
        <v>0</v>
      </c>
    </row>
    <row r="102" spans="1:2" x14ac:dyDescent="0.2">
      <c r="A102" t="s">
        <v>271</v>
      </c>
      <c r="B102">
        <f>[4]p74!B102</f>
        <v>0</v>
      </c>
    </row>
    <row r="103" spans="1:2" x14ac:dyDescent="0.2">
      <c r="A103" t="s">
        <v>272</v>
      </c>
      <c r="B103">
        <f>[4]p74!B103</f>
        <v>0</v>
      </c>
    </row>
    <row r="104" spans="1:2" x14ac:dyDescent="0.2">
      <c r="A104" t="s">
        <v>273</v>
      </c>
      <c r="B104">
        <f>[4]p74!B104</f>
        <v>0</v>
      </c>
    </row>
    <row r="105" spans="1:2" x14ac:dyDescent="0.2">
      <c r="A105" t="s">
        <v>274</v>
      </c>
      <c r="B105">
        <f>[4]p74!B105</f>
        <v>0</v>
      </c>
    </row>
    <row r="106" spans="1:2" x14ac:dyDescent="0.2">
      <c r="A106" t="s">
        <v>275</v>
      </c>
      <c r="B106">
        <f>[4]p74!B106</f>
        <v>0</v>
      </c>
    </row>
    <row r="107" spans="1:2" x14ac:dyDescent="0.2">
      <c r="A107" t="s">
        <v>276</v>
      </c>
      <c r="B107">
        <f>[4]p74!B107</f>
        <v>0</v>
      </c>
    </row>
    <row r="108" spans="1:2" x14ac:dyDescent="0.2">
      <c r="A108" t="s">
        <v>277</v>
      </c>
      <c r="B108">
        <f>[4]p74!B108</f>
        <v>0</v>
      </c>
    </row>
    <row r="109" spans="1:2" x14ac:dyDescent="0.2">
      <c r="A109" t="s">
        <v>278</v>
      </c>
      <c r="B109">
        <f>[4]p74!B109</f>
        <v>0</v>
      </c>
    </row>
    <row r="110" spans="1:2" x14ac:dyDescent="0.2">
      <c r="A110" t="s">
        <v>279</v>
      </c>
      <c r="B110">
        <f>[4]p74!B110</f>
        <v>0</v>
      </c>
    </row>
    <row r="111" spans="1:2" x14ac:dyDescent="0.2">
      <c r="A111" t="s">
        <v>280</v>
      </c>
      <c r="B111">
        <f>[4]p74!B111</f>
        <v>0</v>
      </c>
    </row>
    <row r="112" spans="1:2" x14ac:dyDescent="0.2">
      <c r="A112" t="s">
        <v>281</v>
      </c>
      <c r="B112">
        <f>[4]p74!B112</f>
        <v>0</v>
      </c>
    </row>
    <row r="113" spans="1:2" x14ac:dyDescent="0.2">
      <c r="A113" t="s">
        <v>282</v>
      </c>
      <c r="B113">
        <f>[4]p74!B113</f>
        <v>0</v>
      </c>
    </row>
    <row r="114" spans="1:2" x14ac:dyDescent="0.2">
      <c r="A114" t="s">
        <v>283</v>
      </c>
      <c r="B114">
        <f>[4]p74!B114</f>
        <v>0</v>
      </c>
    </row>
    <row r="115" spans="1:2" x14ac:dyDescent="0.2">
      <c r="A115" t="s">
        <v>284</v>
      </c>
      <c r="B115">
        <f>[4]p74!B115</f>
        <v>0</v>
      </c>
    </row>
    <row r="116" spans="1:2" x14ac:dyDescent="0.2">
      <c r="A116" t="s">
        <v>285</v>
      </c>
      <c r="B116">
        <f>[4]p74!B116</f>
        <v>0</v>
      </c>
    </row>
    <row r="117" spans="1:2" x14ac:dyDescent="0.2">
      <c r="A117" t="s">
        <v>286</v>
      </c>
      <c r="B117">
        <f>[4]p74!B117</f>
        <v>0</v>
      </c>
    </row>
    <row r="118" spans="1:2" x14ac:dyDescent="0.2">
      <c r="A118" t="s">
        <v>287</v>
      </c>
      <c r="B118">
        <f>[4]p74!B118</f>
        <v>0</v>
      </c>
    </row>
    <row r="119" spans="1:2" x14ac:dyDescent="0.2">
      <c r="A119" t="s">
        <v>288</v>
      </c>
      <c r="B119">
        <f>[4]p74!B119</f>
        <v>0</v>
      </c>
    </row>
    <row r="120" spans="1:2" x14ac:dyDescent="0.2">
      <c r="A120" t="s">
        <v>289</v>
      </c>
      <c r="B120">
        <f>[4]p74!B120</f>
        <v>0</v>
      </c>
    </row>
    <row r="121" spans="1:2" x14ac:dyDescent="0.2">
      <c r="A121" t="s">
        <v>290</v>
      </c>
      <c r="B121">
        <f>[4]p74!B121</f>
        <v>0</v>
      </c>
    </row>
    <row r="122" spans="1:2" x14ac:dyDescent="0.2">
      <c r="A122" t="s">
        <v>291</v>
      </c>
      <c r="B122">
        <f>[4]p74!B122</f>
        <v>0</v>
      </c>
    </row>
    <row r="123" spans="1:2" x14ac:dyDescent="0.2">
      <c r="A123" t="s">
        <v>292</v>
      </c>
      <c r="B123">
        <f>[4]p74!B123</f>
        <v>0</v>
      </c>
    </row>
    <row r="124" spans="1:2" x14ac:dyDescent="0.2">
      <c r="A124" t="s">
        <v>293</v>
      </c>
      <c r="B124">
        <f>[4]p74!B124</f>
        <v>0</v>
      </c>
    </row>
    <row r="125" spans="1:2" x14ac:dyDescent="0.2">
      <c r="A125" t="s">
        <v>294</v>
      </c>
      <c r="B125">
        <f>[4]p74!B125</f>
        <v>0</v>
      </c>
    </row>
    <row r="126" spans="1:2" x14ac:dyDescent="0.2">
      <c r="A126" t="s">
        <v>295</v>
      </c>
      <c r="B126">
        <f>[4]p74!B126</f>
        <v>0</v>
      </c>
    </row>
    <row r="127" spans="1:2" x14ac:dyDescent="0.2">
      <c r="A127" t="s">
        <v>296</v>
      </c>
      <c r="B127">
        <f>[4]p74!B127</f>
        <v>0</v>
      </c>
    </row>
    <row r="128" spans="1:2" x14ac:dyDescent="0.2">
      <c r="A128" t="s">
        <v>297</v>
      </c>
      <c r="B128">
        <f>[4]p74!B128</f>
        <v>0</v>
      </c>
    </row>
    <row r="129" spans="1:2" x14ac:dyDescent="0.2">
      <c r="A129" t="s">
        <v>298</v>
      </c>
      <c r="B129">
        <f>[4]p74!B129</f>
        <v>0</v>
      </c>
    </row>
    <row r="130" spans="1:2" x14ac:dyDescent="0.2">
      <c r="A130" t="s">
        <v>299</v>
      </c>
      <c r="B130">
        <f>[4]p74!B130</f>
        <v>0</v>
      </c>
    </row>
    <row r="131" spans="1:2" x14ac:dyDescent="0.2">
      <c r="A131" t="s">
        <v>300</v>
      </c>
      <c r="B131">
        <f>[4]p74!B131</f>
        <v>0</v>
      </c>
    </row>
    <row r="132" spans="1:2" x14ac:dyDescent="0.2">
      <c r="A132" t="s">
        <v>301</v>
      </c>
      <c r="B132">
        <f>[4]p74!B132</f>
        <v>0</v>
      </c>
    </row>
    <row r="133" spans="1:2" x14ac:dyDescent="0.2">
      <c r="A133" t="s">
        <v>302</v>
      </c>
      <c r="B133">
        <f>[4]p74!B133</f>
        <v>0</v>
      </c>
    </row>
    <row r="134" spans="1:2" x14ac:dyDescent="0.2">
      <c r="A134" t="s">
        <v>303</v>
      </c>
      <c r="B134">
        <f>[4]p74!B134</f>
        <v>0</v>
      </c>
    </row>
    <row r="135" spans="1:2" x14ac:dyDescent="0.2">
      <c r="A135" t="s">
        <v>304</v>
      </c>
      <c r="B135">
        <f>[4]p74!B135</f>
        <v>0</v>
      </c>
    </row>
    <row r="136" spans="1:2" x14ac:dyDescent="0.2">
      <c r="A136" t="s">
        <v>305</v>
      </c>
      <c r="B136">
        <f>[4]p74!B136</f>
        <v>0</v>
      </c>
    </row>
    <row r="137" spans="1:2" x14ac:dyDescent="0.2">
      <c r="A137" t="s">
        <v>306</v>
      </c>
      <c r="B137">
        <f>[4]p74!B137</f>
        <v>0</v>
      </c>
    </row>
    <row r="138" spans="1:2" x14ac:dyDescent="0.2">
      <c r="A138" t="s">
        <v>307</v>
      </c>
      <c r="B138">
        <f>[4]p74!B138</f>
        <v>0</v>
      </c>
    </row>
    <row r="139" spans="1:2" x14ac:dyDescent="0.2">
      <c r="A139" t="s">
        <v>308</v>
      </c>
      <c r="B139">
        <f>[4]p74!B139</f>
        <v>0</v>
      </c>
    </row>
    <row r="140" spans="1:2" x14ac:dyDescent="0.2">
      <c r="A140" t="s">
        <v>309</v>
      </c>
      <c r="B140">
        <f>[4]p74!B140</f>
        <v>0</v>
      </c>
    </row>
    <row r="141" spans="1:2" x14ac:dyDescent="0.2">
      <c r="A141" t="s">
        <v>310</v>
      </c>
      <c r="B141">
        <f>[4]p74!B141</f>
        <v>0</v>
      </c>
    </row>
    <row r="142" spans="1:2" x14ac:dyDescent="0.2">
      <c r="A142" t="s">
        <v>311</v>
      </c>
      <c r="B142">
        <f>[4]p74!B142</f>
        <v>0</v>
      </c>
    </row>
    <row r="143" spans="1:2" x14ac:dyDescent="0.2">
      <c r="A143" t="s">
        <v>312</v>
      </c>
      <c r="B143">
        <f>[4]p74!B143</f>
        <v>0</v>
      </c>
    </row>
    <row r="144" spans="1:2" x14ac:dyDescent="0.2">
      <c r="A144" t="s">
        <v>313</v>
      </c>
      <c r="B144">
        <f>[4]p74!B144</f>
        <v>0</v>
      </c>
    </row>
    <row r="145" spans="1:2" x14ac:dyDescent="0.2">
      <c r="A145" t="s">
        <v>314</v>
      </c>
      <c r="B145">
        <f>[4]p74!B145</f>
        <v>0</v>
      </c>
    </row>
    <row r="146" spans="1:2" x14ac:dyDescent="0.2">
      <c r="A146" t="s">
        <v>315</v>
      </c>
      <c r="B146">
        <f>[4]p74!B146</f>
        <v>0</v>
      </c>
    </row>
    <row r="147" spans="1:2" x14ac:dyDescent="0.2">
      <c r="A147" t="s">
        <v>316</v>
      </c>
      <c r="B147">
        <f>[4]p74!B147</f>
        <v>0</v>
      </c>
    </row>
    <row r="148" spans="1:2" x14ac:dyDescent="0.2">
      <c r="A148" t="s">
        <v>317</v>
      </c>
      <c r="B148">
        <f>[4]p74!B148</f>
        <v>0</v>
      </c>
    </row>
    <row r="149" spans="1:2" x14ac:dyDescent="0.2">
      <c r="A149" t="s">
        <v>318</v>
      </c>
      <c r="B149">
        <f>[4]p74!B149</f>
        <v>0</v>
      </c>
    </row>
    <row r="150" spans="1:2" x14ac:dyDescent="0.2">
      <c r="A150" t="s">
        <v>319</v>
      </c>
      <c r="B150">
        <f>[4]p74!B150</f>
        <v>0</v>
      </c>
    </row>
    <row r="151" spans="1:2" x14ac:dyDescent="0.2">
      <c r="A151" t="s">
        <v>320</v>
      </c>
      <c r="B151">
        <f>[4]p74!B151</f>
        <v>0</v>
      </c>
    </row>
    <row r="152" spans="1:2" x14ac:dyDescent="0.2">
      <c r="A152" t="s">
        <v>321</v>
      </c>
      <c r="B152">
        <f>[4]p74!B152</f>
        <v>0</v>
      </c>
    </row>
    <row r="153" spans="1:2" x14ac:dyDescent="0.2">
      <c r="A153" t="s">
        <v>322</v>
      </c>
      <c r="B153">
        <f>[4]p74!B153</f>
        <v>0</v>
      </c>
    </row>
    <row r="154" spans="1:2" x14ac:dyDescent="0.2">
      <c r="A154" t="s">
        <v>323</v>
      </c>
      <c r="B154">
        <f>[4]p74!B154</f>
        <v>0</v>
      </c>
    </row>
    <row r="155" spans="1:2" x14ac:dyDescent="0.2">
      <c r="A155" t="s">
        <v>324</v>
      </c>
      <c r="B155">
        <f>[4]p74!B155</f>
        <v>0</v>
      </c>
    </row>
    <row r="156" spans="1:2" x14ac:dyDescent="0.2">
      <c r="A156" t="s">
        <v>325</v>
      </c>
      <c r="B156">
        <f>[4]p74!B156</f>
        <v>0</v>
      </c>
    </row>
    <row r="157" spans="1:2" x14ac:dyDescent="0.2">
      <c r="A157" t="s">
        <v>326</v>
      </c>
      <c r="B157">
        <f>[4]p74!B157</f>
        <v>0</v>
      </c>
    </row>
    <row r="158" spans="1:2" x14ac:dyDescent="0.2">
      <c r="A158" t="s">
        <v>327</v>
      </c>
      <c r="B158">
        <f>[4]p74!B158</f>
        <v>0</v>
      </c>
    </row>
    <row r="159" spans="1:2" x14ac:dyDescent="0.2">
      <c r="A159" t="s">
        <v>328</v>
      </c>
      <c r="B159">
        <f>[4]p74!B159</f>
        <v>0</v>
      </c>
    </row>
    <row r="160" spans="1:2" x14ac:dyDescent="0.2">
      <c r="A160" t="s">
        <v>329</v>
      </c>
      <c r="B160">
        <f>[4]p74!B160</f>
        <v>0</v>
      </c>
    </row>
    <row r="161" spans="1:2" x14ac:dyDescent="0.2">
      <c r="A161" t="s">
        <v>330</v>
      </c>
      <c r="B161">
        <f>[4]p74!B161</f>
        <v>0</v>
      </c>
    </row>
    <row r="162" spans="1:2" x14ac:dyDescent="0.2">
      <c r="A162" t="s">
        <v>331</v>
      </c>
      <c r="B162">
        <f>[4]p74!B162</f>
        <v>0</v>
      </c>
    </row>
    <row r="163" spans="1:2" x14ac:dyDescent="0.2">
      <c r="A163" t="s">
        <v>332</v>
      </c>
      <c r="B163">
        <f>[4]p74!B163</f>
        <v>0</v>
      </c>
    </row>
    <row r="164" spans="1:2" x14ac:dyDescent="0.2">
      <c r="A164" t="s">
        <v>333</v>
      </c>
      <c r="B164">
        <f>[4]p74!B164</f>
        <v>0</v>
      </c>
    </row>
    <row r="165" spans="1:2" x14ac:dyDescent="0.2">
      <c r="A165" t="s">
        <v>334</v>
      </c>
      <c r="B165">
        <f>[4]p74!B165</f>
        <v>0</v>
      </c>
    </row>
    <row r="166" spans="1:2" x14ac:dyDescent="0.2">
      <c r="A166" t="s">
        <v>335</v>
      </c>
      <c r="B166">
        <f>[4]p74!B166</f>
        <v>0</v>
      </c>
    </row>
    <row r="167" spans="1:2" x14ac:dyDescent="0.2">
      <c r="A167" t="s">
        <v>336</v>
      </c>
      <c r="B167">
        <f>[4]p74!B167</f>
        <v>0</v>
      </c>
    </row>
    <row r="168" spans="1:2" x14ac:dyDescent="0.2">
      <c r="A168" t="s">
        <v>337</v>
      </c>
      <c r="B168">
        <f>[4]p74!B168</f>
        <v>0</v>
      </c>
    </row>
    <row r="169" spans="1:2" x14ac:dyDescent="0.2">
      <c r="A169" t="s">
        <v>338</v>
      </c>
      <c r="B169">
        <f>[4]p74!B169</f>
        <v>0</v>
      </c>
    </row>
    <row r="170" spans="1:2" x14ac:dyDescent="0.2">
      <c r="A170" t="s">
        <v>339</v>
      </c>
      <c r="B170">
        <f>[4]p74!B170</f>
        <v>0</v>
      </c>
    </row>
    <row r="171" spans="1:2" x14ac:dyDescent="0.2">
      <c r="A171" t="s">
        <v>340</v>
      </c>
      <c r="B171">
        <f>[4]p74!B171</f>
        <v>0</v>
      </c>
    </row>
    <row r="172" spans="1:2" x14ac:dyDescent="0.2">
      <c r="A172" t="s">
        <v>341</v>
      </c>
      <c r="B172">
        <f>[4]p74!B172</f>
        <v>0</v>
      </c>
    </row>
    <row r="173" spans="1:2" x14ac:dyDescent="0.2">
      <c r="A173" t="s">
        <v>342</v>
      </c>
      <c r="B173">
        <f>[4]p74!B173</f>
        <v>0</v>
      </c>
    </row>
    <row r="174" spans="1:2" x14ac:dyDescent="0.2">
      <c r="A174" t="s">
        <v>343</v>
      </c>
      <c r="B174">
        <f>[4]p74!B174</f>
        <v>0</v>
      </c>
    </row>
    <row r="175" spans="1:2" x14ac:dyDescent="0.2">
      <c r="A175" t="s">
        <v>344</v>
      </c>
      <c r="B175">
        <f>[4]p74!B175</f>
        <v>0</v>
      </c>
    </row>
    <row r="176" spans="1:2" x14ac:dyDescent="0.2">
      <c r="A176" t="s">
        <v>345</v>
      </c>
      <c r="B176">
        <f>[4]p74!B176</f>
        <v>0</v>
      </c>
    </row>
    <row r="177" spans="1:2" x14ac:dyDescent="0.2">
      <c r="A177" t="s">
        <v>346</v>
      </c>
      <c r="B177">
        <f>[4]p74!B177</f>
        <v>0</v>
      </c>
    </row>
    <row r="178" spans="1:2" x14ac:dyDescent="0.2">
      <c r="A178" t="s">
        <v>347</v>
      </c>
      <c r="B178">
        <f>[4]p74!B178</f>
        <v>0</v>
      </c>
    </row>
    <row r="179" spans="1:2" x14ac:dyDescent="0.2">
      <c r="A179" t="s">
        <v>348</v>
      </c>
      <c r="B179">
        <f>[4]p74!B179</f>
        <v>0</v>
      </c>
    </row>
    <row r="180" spans="1:2" x14ac:dyDescent="0.2">
      <c r="A180" t="s">
        <v>349</v>
      </c>
      <c r="B180">
        <f>[4]p74!B180</f>
        <v>0</v>
      </c>
    </row>
    <row r="181" spans="1:2" x14ac:dyDescent="0.2">
      <c r="A181" t="s">
        <v>350</v>
      </c>
      <c r="B181">
        <f>[4]p74!B181</f>
        <v>0</v>
      </c>
    </row>
    <row r="182" spans="1:2" x14ac:dyDescent="0.2">
      <c r="A182" t="s">
        <v>351</v>
      </c>
      <c r="B182">
        <f>[4]p74!B182</f>
        <v>0</v>
      </c>
    </row>
    <row r="183" spans="1:2" x14ac:dyDescent="0.2">
      <c r="A183" t="s">
        <v>352</v>
      </c>
      <c r="B183">
        <f>[4]p74!B183</f>
        <v>0</v>
      </c>
    </row>
    <row r="184" spans="1:2" x14ac:dyDescent="0.2">
      <c r="A184" t="s">
        <v>353</v>
      </c>
      <c r="B184">
        <f>[4]p74!B184</f>
        <v>0</v>
      </c>
    </row>
    <row r="185" spans="1:2" x14ac:dyDescent="0.2">
      <c r="A185" t="s">
        <v>354</v>
      </c>
      <c r="B185">
        <f>[4]p74!B185</f>
        <v>0</v>
      </c>
    </row>
    <row r="186" spans="1:2" x14ac:dyDescent="0.2">
      <c r="A186" t="s">
        <v>355</v>
      </c>
      <c r="B186">
        <f>[4]p74!B186</f>
        <v>0</v>
      </c>
    </row>
    <row r="187" spans="1:2" x14ac:dyDescent="0.2">
      <c r="A187" t="s">
        <v>356</v>
      </c>
      <c r="B187">
        <f>[4]p74!B187</f>
        <v>0</v>
      </c>
    </row>
    <row r="188" spans="1:2" x14ac:dyDescent="0.2">
      <c r="A188" t="s">
        <v>357</v>
      </c>
      <c r="B188">
        <f>[4]p74!B188</f>
        <v>0</v>
      </c>
    </row>
    <row r="189" spans="1:2" x14ac:dyDescent="0.2">
      <c r="A189" t="s">
        <v>358</v>
      </c>
      <c r="B189">
        <f>[4]p74!B189</f>
        <v>0</v>
      </c>
    </row>
    <row r="190" spans="1:2" x14ac:dyDescent="0.2">
      <c r="A190" t="s">
        <v>359</v>
      </c>
      <c r="B190">
        <f>[4]p74!B190</f>
        <v>0</v>
      </c>
    </row>
    <row r="191" spans="1:2" x14ac:dyDescent="0.2">
      <c r="A191" t="s">
        <v>360</v>
      </c>
      <c r="B191">
        <f>[4]p74!B191</f>
        <v>0</v>
      </c>
    </row>
    <row r="192" spans="1:2" x14ac:dyDescent="0.2">
      <c r="A192" t="s">
        <v>361</v>
      </c>
      <c r="B192">
        <f>[4]p74!B192</f>
        <v>0</v>
      </c>
    </row>
    <row r="193" spans="1:2" x14ac:dyDescent="0.2">
      <c r="A193" t="s">
        <v>362</v>
      </c>
      <c r="B193">
        <f>[4]p74!B193</f>
        <v>0</v>
      </c>
    </row>
    <row r="194" spans="1:2" x14ac:dyDescent="0.2">
      <c r="A194" t="s">
        <v>363</v>
      </c>
      <c r="B194">
        <f>[4]p74!B194</f>
        <v>0</v>
      </c>
    </row>
    <row r="195" spans="1:2" x14ac:dyDescent="0.2">
      <c r="A195" t="s">
        <v>364</v>
      </c>
      <c r="B195">
        <f>[4]p74!B195</f>
        <v>0</v>
      </c>
    </row>
    <row r="196" spans="1:2" x14ac:dyDescent="0.2">
      <c r="A196" t="s">
        <v>365</v>
      </c>
      <c r="B196">
        <f>[4]p74!B196</f>
        <v>0</v>
      </c>
    </row>
    <row r="197" spans="1:2" x14ac:dyDescent="0.2">
      <c r="A197" t="s">
        <v>366</v>
      </c>
      <c r="B197">
        <f>[4]p74!B197</f>
        <v>0</v>
      </c>
    </row>
    <row r="198" spans="1:2" x14ac:dyDescent="0.2">
      <c r="A198" t="s">
        <v>367</v>
      </c>
      <c r="B198">
        <f>[4]p74!B198</f>
        <v>0</v>
      </c>
    </row>
    <row r="199" spans="1:2" x14ac:dyDescent="0.2">
      <c r="A199" t="s">
        <v>368</v>
      </c>
      <c r="B199">
        <f>[4]p74!B199</f>
        <v>0</v>
      </c>
    </row>
    <row r="200" spans="1:2" x14ac:dyDescent="0.2">
      <c r="A200" t="s">
        <v>369</v>
      </c>
      <c r="B200">
        <f>[4]p74!B200</f>
        <v>0</v>
      </c>
    </row>
    <row r="201" spans="1:2" x14ac:dyDescent="0.2">
      <c r="A201" t="s">
        <v>370</v>
      </c>
      <c r="B201">
        <f>[4]p74!B201</f>
        <v>0</v>
      </c>
    </row>
    <row r="202" spans="1:2" x14ac:dyDescent="0.2">
      <c r="A202" t="s">
        <v>371</v>
      </c>
      <c r="B202">
        <f>[4]p74!B202</f>
        <v>0</v>
      </c>
    </row>
    <row r="203" spans="1:2" x14ac:dyDescent="0.2">
      <c r="A203" t="s">
        <v>372</v>
      </c>
      <c r="B203">
        <f>[4]p74!B203</f>
        <v>0</v>
      </c>
    </row>
    <row r="204" spans="1:2" x14ac:dyDescent="0.2">
      <c r="A204" t="s">
        <v>373</v>
      </c>
      <c r="B204">
        <f>[4]p74!B204</f>
        <v>0</v>
      </c>
    </row>
    <row r="205" spans="1:2" x14ac:dyDescent="0.2">
      <c r="A205" t="s">
        <v>374</v>
      </c>
      <c r="B205">
        <f>[4]p74!B205</f>
        <v>0</v>
      </c>
    </row>
    <row r="206" spans="1:2" x14ac:dyDescent="0.2">
      <c r="A206" t="s">
        <v>375</v>
      </c>
      <c r="B206">
        <f>[4]p74!B206</f>
        <v>0</v>
      </c>
    </row>
    <row r="207" spans="1:2" x14ac:dyDescent="0.2">
      <c r="A207" t="s">
        <v>376</v>
      </c>
      <c r="B207">
        <f>[4]p74!B207</f>
        <v>0</v>
      </c>
    </row>
    <row r="208" spans="1:2" x14ac:dyDescent="0.2">
      <c r="A208" t="s">
        <v>377</v>
      </c>
      <c r="B208">
        <f>[4]p74!B208</f>
        <v>0</v>
      </c>
    </row>
    <row r="209" spans="1:2" x14ac:dyDescent="0.2">
      <c r="A209" t="s">
        <v>378</v>
      </c>
      <c r="B209">
        <f>[4]p74!B209</f>
        <v>0</v>
      </c>
    </row>
    <row r="210" spans="1:2" x14ac:dyDescent="0.2">
      <c r="A210" t="s">
        <v>379</v>
      </c>
      <c r="B210">
        <f>[4]p74!B210</f>
        <v>0</v>
      </c>
    </row>
    <row r="211" spans="1:2" x14ac:dyDescent="0.2">
      <c r="A211" t="s">
        <v>380</v>
      </c>
      <c r="B211">
        <f>[4]p74!B211</f>
        <v>0</v>
      </c>
    </row>
    <row r="212" spans="1:2" x14ac:dyDescent="0.2">
      <c r="A212" t="s">
        <v>381</v>
      </c>
      <c r="B212">
        <f>[4]p74!B212</f>
        <v>0</v>
      </c>
    </row>
    <row r="213" spans="1:2" x14ac:dyDescent="0.2">
      <c r="A213" t="s">
        <v>382</v>
      </c>
      <c r="B213">
        <f>[4]p74!B213</f>
        <v>0</v>
      </c>
    </row>
    <row r="214" spans="1:2" x14ac:dyDescent="0.2">
      <c r="A214" t="s">
        <v>137</v>
      </c>
      <c r="B214">
        <f>[4]p74!B214</f>
        <v>0</v>
      </c>
    </row>
    <row r="215" spans="1:2" x14ac:dyDescent="0.2">
      <c r="A215" t="s">
        <v>383</v>
      </c>
      <c r="B215">
        <f>[4]p74!B215</f>
        <v>0</v>
      </c>
    </row>
    <row r="216" spans="1:2" x14ac:dyDescent="0.2">
      <c r="A216" t="s">
        <v>384</v>
      </c>
      <c r="B216">
        <f>[4]p74!B216</f>
        <v>0</v>
      </c>
    </row>
    <row r="217" spans="1:2" x14ac:dyDescent="0.2">
      <c r="A217" t="s">
        <v>385</v>
      </c>
      <c r="B217">
        <f>[4]p74!B217</f>
        <v>0</v>
      </c>
    </row>
    <row r="218" spans="1:2" x14ac:dyDescent="0.2">
      <c r="A218" t="s">
        <v>386</v>
      </c>
      <c r="B218">
        <f>[4]p74!B218</f>
        <v>0</v>
      </c>
    </row>
    <row r="219" spans="1:2" x14ac:dyDescent="0.2">
      <c r="A219" t="s">
        <v>387</v>
      </c>
      <c r="B219">
        <f>[4]p74!B219</f>
        <v>0</v>
      </c>
    </row>
    <row r="220" spans="1:2" x14ac:dyDescent="0.2">
      <c r="A220" t="s">
        <v>388</v>
      </c>
      <c r="B220">
        <f>[4]p74!B220</f>
        <v>0</v>
      </c>
    </row>
    <row r="221" spans="1:2" x14ac:dyDescent="0.2">
      <c r="A221" t="s">
        <v>145</v>
      </c>
      <c r="B221">
        <f>[4]p74!B221</f>
        <v>0</v>
      </c>
    </row>
    <row r="222" spans="1:2" x14ac:dyDescent="0.2">
      <c r="A222" t="s">
        <v>146</v>
      </c>
      <c r="B222">
        <f>[4]p74!B222</f>
        <v>0</v>
      </c>
    </row>
    <row r="223" spans="1:2" x14ac:dyDescent="0.2">
      <c r="A223" t="s">
        <v>389</v>
      </c>
      <c r="B223">
        <f>[4]p74!B223</f>
        <v>0</v>
      </c>
    </row>
    <row r="224" spans="1:2" x14ac:dyDescent="0.2">
      <c r="A224" t="s">
        <v>390</v>
      </c>
      <c r="B224">
        <f>[4]p74!B224</f>
        <v>0</v>
      </c>
    </row>
    <row r="225" spans="1:2" x14ac:dyDescent="0.2">
      <c r="A225" t="s">
        <v>391</v>
      </c>
      <c r="B225">
        <f>[4]p74!B225</f>
        <v>0</v>
      </c>
    </row>
    <row r="226" spans="1:2" x14ac:dyDescent="0.2">
      <c r="A226" t="s">
        <v>392</v>
      </c>
      <c r="B226">
        <f>[4]p74!B226</f>
        <v>0</v>
      </c>
    </row>
    <row r="227" spans="1:2" x14ac:dyDescent="0.2">
      <c r="A227" t="s">
        <v>152</v>
      </c>
      <c r="B227">
        <f>[4]p74!B227</f>
        <v>0</v>
      </c>
    </row>
    <row r="228" spans="1:2" x14ac:dyDescent="0.2">
      <c r="A228" t="s">
        <v>393</v>
      </c>
      <c r="B228">
        <f>[4]p74!B228</f>
        <v>0</v>
      </c>
    </row>
    <row r="229" spans="1:2" x14ac:dyDescent="0.2">
      <c r="A229" t="s">
        <v>394</v>
      </c>
      <c r="B229">
        <f>[4]p74!B229</f>
        <v>0</v>
      </c>
    </row>
    <row r="230" spans="1:2" x14ac:dyDescent="0.2">
      <c r="A230" t="s">
        <v>395</v>
      </c>
      <c r="B230">
        <f>[4]p74!B230</f>
        <v>0</v>
      </c>
    </row>
    <row r="231" spans="1:2" x14ac:dyDescent="0.2">
      <c r="A231" t="s">
        <v>396</v>
      </c>
      <c r="B231">
        <f>[4]p74!B231</f>
        <v>0</v>
      </c>
    </row>
    <row r="232" spans="1:2" x14ac:dyDescent="0.2">
      <c r="A232" t="s">
        <v>397</v>
      </c>
      <c r="B232">
        <f>[4]p74!B232</f>
        <v>0</v>
      </c>
    </row>
    <row r="233" spans="1:2" x14ac:dyDescent="0.2">
      <c r="A233" t="s">
        <v>398</v>
      </c>
      <c r="B233">
        <f>[4]p74!B233</f>
        <v>0</v>
      </c>
    </row>
    <row r="234" spans="1:2" x14ac:dyDescent="0.2">
      <c r="A234" t="s">
        <v>243</v>
      </c>
      <c r="B234">
        <f>[4]p74!B234</f>
        <v>0</v>
      </c>
    </row>
    <row r="235" spans="1:2" x14ac:dyDescent="0.2">
      <c r="A235" t="s">
        <v>399</v>
      </c>
      <c r="B235">
        <f>[4]p74!B235</f>
        <v>0</v>
      </c>
    </row>
    <row r="236" spans="1:2" x14ac:dyDescent="0.2">
      <c r="A236" t="s">
        <v>400</v>
      </c>
      <c r="B236">
        <f>[4]p74!B236</f>
        <v>0</v>
      </c>
    </row>
    <row r="237" spans="1:2" x14ac:dyDescent="0.2">
      <c r="A237" t="s">
        <v>401</v>
      </c>
      <c r="B237">
        <f>[4]p74!B237</f>
        <v>0</v>
      </c>
    </row>
    <row r="238" spans="1:2" x14ac:dyDescent="0.2">
      <c r="A238" t="s">
        <v>402</v>
      </c>
      <c r="B238">
        <f>[4]p74!B238</f>
        <v>0</v>
      </c>
    </row>
    <row r="239" spans="1:2" x14ac:dyDescent="0.2">
      <c r="A239" t="s">
        <v>403</v>
      </c>
      <c r="B239">
        <f>[4]p74!B239</f>
        <v>0</v>
      </c>
    </row>
    <row r="240" spans="1:2" x14ac:dyDescent="0.2">
      <c r="A240" t="s">
        <v>404</v>
      </c>
      <c r="B240">
        <f>[4]p74!B240</f>
        <v>0</v>
      </c>
    </row>
    <row r="241" spans="1:2" x14ac:dyDescent="0.2">
      <c r="A241" t="s">
        <v>405</v>
      </c>
      <c r="B241">
        <f>[4]p74!B241</f>
        <v>0</v>
      </c>
    </row>
    <row r="242" spans="1:2" x14ac:dyDescent="0.2">
      <c r="A242" t="s">
        <v>406</v>
      </c>
      <c r="B242">
        <f>[4]p74!B242</f>
        <v>0</v>
      </c>
    </row>
    <row r="243" spans="1:2" x14ac:dyDescent="0.2">
      <c r="A243" t="s">
        <v>407</v>
      </c>
      <c r="B243">
        <f>[4]p74!B243</f>
        <v>0</v>
      </c>
    </row>
    <row r="244" spans="1:2" x14ac:dyDescent="0.2">
      <c r="A244" t="s">
        <v>408</v>
      </c>
      <c r="B244">
        <f>[4]p74!B244</f>
        <v>0</v>
      </c>
    </row>
    <row r="245" spans="1:2" x14ac:dyDescent="0.2">
      <c r="A245" t="s">
        <v>409</v>
      </c>
      <c r="B245">
        <f>[4]p74!B245</f>
        <v>0</v>
      </c>
    </row>
    <row r="246" spans="1:2" x14ac:dyDescent="0.2">
      <c r="A246" t="s">
        <v>410</v>
      </c>
      <c r="B246">
        <f>[4]p74!B246</f>
        <v>0</v>
      </c>
    </row>
    <row r="247" spans="1:2" x14ac:dyDescent="0.2">
      <c r="A247" t="s">
        <v>411</v>
      </c>
      <c r="B247">
        <f>[4]p74!B247</f>
        <v>0</v>
      </c>
    </row>
    <row r="248" spans="1:2" x14ac:dyDescent="0.2">
      <c r="A248" t="s">
        <v>412</v>
      </c>
      <c r="B248">
        <f>[4]p74!B248</f>
        <v>0</v>
      </c>
    </row>
    <row r="249" spans="1:2" x14ac:dyDescent="0.2">
      <c r="A249" t="s">
        <v>413</v>
      </c>
      <c r="B249">
        <f>[4]p74!B249</f>
        <v>0</v>
      </c>
    </row>
    <row r="250" spans="1:2" x14ac:dyDescent="0.2">
      <c r="A250" t="s">
        <v>414</v>
      </c>
      <c r="B250">
        <f>[4]p74!B250</f>
        <v>0</v>
      </c>
    </row>
    <row r="251" spans="1:2" x14ac:dyDescent="0.2">
      <c r="A251" t="s">
        <v>415</v>
      </c>
      <c r="B251">
        <f>[4]p74!B251</f>
        <v>0</v>
      </c>
    </row>
    <row r="252" spans="1:2" x14ac:dyDescent="0.2">
      <c r="A252" t="s">
        <v>416</v>
      </c>
      <c r="B252">
        <f>[4]p74!B252</f>
        <v>0</v>
      </c>
    </row>
    <row r="253" spans="1:2" x14ac:dyDescent="0.2">
      <c r="A253" t="s">
        <v>417</v>
      </c>
      <c r="B253">
        <f>[4]p74!B253</f>
        <v>0</v>
      </c>
    </row>
    <row r="254" spans="1:2" x14ac:dyDescent="0.2">
      <c r="A254" t="s">
        <v>418</v>
      </c>
      <c r="B254">
        <f>[4]p74!B254</f>
        <v>0</v>
      </c>
    </row>
    <row r="255" spans="1:2" x14ac:dyDescent="0.2">
      <c r="A255" t="s">
        <v>419</v>
      </c>
      <c r="B255">
        <f>[4]p74!B255</f>
        <v>0</v>
      </c>
    </row>
    <row r="256" spans="1:2" x14ac:dyDescent="0.2">
      <c r="A256" t="s">
        <v>420</v>
      </c>
      <c r="B256">
        <f>[4]p74!B256</f>
        <v>0</v>
      </c>
    </row>
    <row r="257" spans="1:2" x14ac:dyDescent="0.2">
      <c r="A257" t="s">
        <v>421</v>
      </c>
      <c r="B257">
        <f>[4]p74!B257</f>
        <v>0</v>
      </c>
    </row>
    <row r="258" spans="1:2" x14ac:dyDescent="0.2">
      <c r="A258" t="s">
        <v>422</v>
      </c>
      <c r="B258">
        <f>[4]p74!B258</f>
        <v>0</v>
      </c>
    </row>
    <row r="259" spans="1:2" x14ac:dyDescent="0.2">
      <c r="A259" t="s">
        <v>423</v>
      </c>
      <c r="B259">
        <f>[4]p74!B259</f>
        <v>0</v>
      </c>
    </row>
    <row r="260" spans="1:2" x14ac:dyDescent="0.2">
      <c r="A260" t="s">
        <v>1065</v>
      </c>
      <c r="B260">
        <f>[4]p74!B260</f>
        <v>0</v>
      </c>
    </row>
    <row r="261" spans="1:2" x14ac:dyDescent="0.2">
      <c r="A261" t="s">
        <v>1066</v>
      </c>
      <c r="B261">
        <f>[4]p74!B261</f>
        <v>0</v>
      </c>
    </row>
    <row r="262" spans="1:2" x14ac:dyDescent="0.2">
      <c r="A262" t="s">
        <v>227</v>
      </c>
      <c r="B262">
        <f>[4]p74!B262</f>
        <v>0</v>
      </c>
    </row>
    <row r="263" spans="1:2" x14ac:dyDescent="0.2">
      <c r="A263" t="s">
        <v>228</v>
      </c>
      <c r="B263">
        <f>[4]p74!B263</f>
        <v>0</v>
      </c>
    </row>
    <row r="264" spans="1:2" x14ac:dyDescent="0.2">
      <c r="A264" t="s">
        <v>346</v>
      </c>
      <c r="B264">
        <f>[4]p74!B264</f>
        <v>0</v>
      </c>
    </row>
    <row r="265" spans="1:2" x14ac:dyDescent="0.2">
      <c r="A265" t="s">
        <v>355</v>
      </c>
      <c r="B265">
        <f>[4]p74!B265</f>
        <v>0</v>
      </c>
    </row>
    <row r="266" spans="1:2" x14ac:dyDescent="0.2">
      <c r="A266" t="s">
        <v>338</v>
      </c>
      <c r="B266">
        <f>[4]p74!B266</f>
        <v>0</v>
      </c>
    </row>
    <row r="267" spans="1:2" x14ac:dyDescent="0.2">
      <c r="A267" t="s">
        <v>339</v>
      </c>
      <c r="B267">
        <f>[4]p74!B267</f>
        <v>0</v>
      </c>
    </row>
    <row r="268" spans="1:2" x14ac:dyDescent="0.2">
      <c r="A268" t="s">
        <v>1067</v>
      </c>
      <c r="B268">
        <f>[4]p74!B268</f>
        <v>0</v>
      </c>
    </row>
    <row r="269" spans="1:2" x14ac:dyDescent="0.2">
      <c r="A269" t="s">
        <v>1068</v>
      </c>
      <c r="B269">
        <f>[4]p74!B269</f>
        <v>0</v>
      </c>
    </row>
    <row r="270" spans="1:2" x14ac:dyDescent="0.2">
      <c r="A270" t="s">
        <v>1069</v>
      </c>
      <c r="B270">
        <f>[4]p74!B270</f>
        <v>0</v>
      </c>
    </row>
    <row r="271" spans="1:2" x14ac:dyDescent="0.2">
      <c r="A271" t="s">
        <v>1070</v>
      </c>
      <c r="B271">
        <f>[4]p74!B271</f>
        <v>0</v>
      </c>
    </row>
    <row r="272" spans="1:2" x14ac:dyDescent="0.2">
      <c r="A272" t="s">
        <v>1071</v>
      </c>
      <c r="B272">
        <f>[4]p74!B272</f>
        <v>0</v>
      </c>
    </row>
    <row r="273" spans="1:2" x14ac:dyDescent="0.2">
      <c r="A273" t="s">
        <v>1072</v>
      </c>
      <c r="B273">
        <f>[4]p74!B273</f>
        <v>0</v>
      </c>
    </row>
    <row r="274" spans="1:2" x14ac:dyDescent="0.2">
      <c r="A274" t="s">
        <v>1073</v>
      </c>
      <c r="B274">
        <f>[4]p74!B274</f>
        <v>0</v>
      </c>
    </row>
    <row r="275" spans="1:2" x14ac:dyDescent="0.2">
      <c r="A275" t="s">
        <v>1087</v>
      </c>
      <c r="B275">
        <f>[4]p74!B275</f>
        <v>0</v>
      </c>
    </row>
    <row r="276" spans="1:2" x14ac:dyDescent="0.2">
      <c r="A276" t="s">
        <v>1088</v>
      </c>
      <c r="B276">
        <f>[4]p74!B276</f>
        <v>0</v>
      </c>
    </row>
    <row r="277" spans="1:2" x14ac:dyDescent="0.2">
      <c r="A277" t="s">
        <v>1091</v>
      </c>
      <c r="B277">
        <f>[4]p74!B277</f>
        <v>0</v>
      </c>
    </row>
    <row r="278" spans="1:2" x14ac:dyDescent="0.2">
      <c r="A278" t="s">
        <v>1092</v>
      </c>
      <c r="B278">
        <f>[4]p74!B278</f>
        <v>0</v>
      </c>
    </row>
    <row r="279" spans="1:2" x14ac:dyDescent="0.2">
      <c r="A279" t="s">
        <v>1093</v>
      </c>
      <c r="B279">
        <f>[4]p74!B279</f>
        <v>0</v>
      </c>
    </row>
    <row r="280" spans="1:2" x14ac:dyDescent="0.2">
      <c r="A280" t="s">
        <v>1094</v>
      </c>
      <c r="B280">
        <f>[4]p74!B280</f>
        <v>0</v>
      </c>
    </row>
    <row r="281" spans="1:2" x14ac:dyDescent="0.2">
      <c r="A281" t="s">
        <v>1099</v>
      </c>
      <c r="B281">
        <f>[4]p74!B281</f>
        <v>0</v>
      </c>
    </row>
    <row r="282" spans="1:2" x14ac:dyDescent="0.2">
      <c r="A282" t="s">
        <v>1100</v>
      </c>
      <c r="B282">
        <f>[4]p74!B282</f>
        <v>0</v>
      </c>
    </row>
    <row r="283" spans="1:2" x14ac:dyDescent="0.2">
      <c r="A283" t="s">
        <v>1095</v>
      </c>
      <c r="B283">
        <f>[4]p74!B283</f>
        <v>0</v>
      </c>
    </row>
    <row r="284" spans="1:2" x14ac:dyDescent="0.2">
      <c r="A284" t="s">
        <v>1096</v>
      </c>
      <c r="B284">
        <f>[4]p74!B284</f>
        <v>0</v>
      </c>
    </row>
    <row r="285" spans="1:2" x14ac:dyDescent="0.2">
      <c r="A285" t="s">
        <v>1097</v>
      </c>
      <c r="B285">
        <f>[4]p74!B285</f>
        <v>0</v>
      </c>
    </row>
    <row r="286" spans="1:2" x14ac:dyDescent="0.2">
      <c r="A286" t="s">
        <v>1101</v>
      </c>
      <c r="B286">
        <f>[4]p74!B286</f>
        <v>0</v>
      </c>
    </row>
    <row r="287" spans="1:2" x14ac:dyDescent="0.2">
      <c r="A287" t="s">
        <v>1102</v>
      </c>
      <c r="B287">
        <f>[4]p74!B287</f>
        <v>0</v>
      </c>
    </row>
    <row r="288" spans="1:2" x14ac:dyDescent="0.2">
      <c r="A288" t="s">
        <v>1103</v>
      </c>
      <c r="B288">
        <f>[4]p74!B288</f>
        <v>0</v>
      </c>
    </row>
    <row r="289" spans="1:2" x14ac:dyDescent="0.2">
      <c r="A289" t="s">
        <v>1069</v>
      </c>
      <c r="B289">
        <f>[4]p74!B289</f>
        <v>0</v>
      </c>
    </row>
    <row r="290" spans="1:2" x14ac:dyDescent="0.2">
      <c r="A290" t="s">
        <v>508</v>
      </c>
      <c r="B290">
        <f>[4]p74!B290</f>
        <v>0</v>
      </c>
    </row>
    <row r="291" spans="1:2" x14ac:dyDescent="0.2">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1229</v>
      </c>
    </row>
    <row r="2" spans="1:11" x14ac:dyDescent="0.2">
      <c r="A2">
        <v>75</v>
      </c>
      <c r="B2" t="s">
        <v>176</v>
      </c>
      <c r="C2" t="s">
        <v>177</v>
      </c>
      <c r="D2" t="s">
        <v>178</v>
      </c>
      <c r="E2" t="s">
        <v>8</v>
      </c>
      <c r="F2" t="s">
        <v>179</v>
      </c>
      <c r="G2" t="s">
        <v>10</v>
      </c>
      <c r="H2" t="s">
        <v>180</v>
      </c>
    </row>
    <row r="3" spans="1:11" x14ac:dyDescent="0.2">
      <c r="A3" t="s">
        <v>181</v>
      </c>
      <c r="B3">
        <f>[4]p75!B3</f>
        <v>0</v>
      </c>
      <c r="C3">
        <f>[4]p75!C3</f>
        <v>0</v>
      </c>
      <c r="D3">
        <f>[4]p75!D3</f>
        <v>0</v>
      </c>
      <c r="E3">
        <f>[4]p75!E3</f>
        <v>0</v>
      </c>
      <c r="F3">
        <f>[4]p75!F3</f>
        <v>0</v>
      </c>
      <c r="G3">
        <f>[4]p75!G3</f>
        <v>0</v>
      </c>
      <c r="H3">
        <f>[4]p75!H3</f>
        <v>0</v>
      </c>
      <c r="I3">
        <f>[4]p75!I3</f>
        <v>0</v>
      </c>
      <c r="J3">
        <f>[4]p75!J3</f>
        <v>0</v>
      </c>
      <c r="K3">
        <f>[4]p75!K3</f>
        <v>0</v>
      </c>
    </row>
    <row r="4" spans="1:11" x14ac:dyDescent="0.2">
      <c r="A4" t="s">
        <v>182</v>
      </c>
      <c r="B4">
        <f>[4]p75!B4</f>
        <v>0</v>
      </c>
      <c r="C4">
        <f>[4]p75!C4</f>
        <v>0</v>
      </c>
      <c r="D4">
        <f>[4]p75!D4</f>
        <v>0</v>
      </c>
      <c r="E4">
        <f>[4]p75!E4</f>
        <v>0</v>
      </c>
      <c r="F4">
        <f>[4]p75!F4</f>
        <v>0</v>
      </c>
      <c r="G4">
        <f>[4]p75!G4</f>
        <v>0</v>
      </c>
      <c r="H4">
        <f>[4]p75!H4</f>
        <v>0</v>
      </c>
      <c r="I4">
        <f>[4]p75!I4</f>
        <v>0</v>
      </c>
      <c r="J4">
        <f>[4]p75!J4</f>
        <v>0</v>
      </c>
      <c r="K4">
        <f>[4]p75!K4</f>
        <v>0</v>
      </c>
    </row>
    <row r="5" spans="1:11" x14ac:dyDescent="0.2">
      <c r="A5" t="s">
        <v>183</v>
      </c>
      <c r="B5">
        <f>[4]p75!B5</f>
        <v>0</v>
      </c>
      <c r="C5">
        <f>[4]p75!C5</f>
        <v>0</v>
      </c>
      <c r="D5">
        <f>[4]p75!D5</f>
        <v>0</v>
      </c>
      <c r="E5">
        <f>[4]p75!E5</f>
        <v>0</v>
      </c>
      <c r="F5">
        <f>[4]p75!F5</f>
        <v>0</v>
      </c>
      <c r="G5">
        <f>[4]p75!G5</f>
        <v>0</v>
      </c>
      <c r="H5">
        <f>[4]p75!H5</f>
        <v>0</v>
      </c>
      <c r="I5">
        <f>[4]p75!I5</f>
        <v>0</v>
      </c>
      <c r="J5">
        <f>[4]p75!J5</f>
        <v>0</v>
      </c>
      <c r="K5">
        <f>[4]p75!K5</f>
        <v>0</v>
      </c>
    </row>
    <row r="6" spans="1:11" x14ac:dyDescent="0.2">
      <c r="A6" t="s">
        <v>184</v>
      </c>
      <c r="B6">
        <f>[4]p75!B6</f>
        <v>0</v>
      </c>
      <c r="C6">
        <f>[4]p75!C6</f>
        <v>0</v>
      </c>
      <c r="D6">
        <f>[4]p75!D6</f>
        <v>0</v>
      </c>
      <c r="E6">
        <f>[4]p75!E6</f>
        <v>0</v>
      </c>
      <c r="F6">
        <f>[4]p75!F6</f>
        <v>0</v>
      </c>
      <c r="G6">
        <f>[4]p75!G6</f>
        <v>0</v>
      </c>
      <c r="H6">
        <f>[4]p75!H6</f>
        <v>0</v>
      </c>
      <c r="I6">
        <f>[4]p75!I6</f>
        <v>0</v>
      </c>
      <c r="J6">
        <f>[4]p75!J6</f>
        <v>0</v>
      </c>
      <c r="K6">
        <f>[4]p75!K6</f>
        <v>0</v>
      </c>
    </row>
    <row r="7" spans="1:11" x14ac:dyDescent="0.2">
      <c r="A7" t="s">
        <v>185</v>
      </c>
      <c r="B7">
        <f>[4]p75!B7</f>
        <v>0</v>
      </c>
      <c r="C7">
        <f>[4]p75!C7</f>
        <v>0</v>
      </c>
      <c r="D7">
        <f>[4]p75!D7</f>
        <v>0</v>
      </c>
      <c r="E7">
        <f>[4]p75!E7</f>
        <v>0</v>
      </c>
      <c r="F7">
        <f>[4]p75!F7</f>
        <v>0</v>
      </c>
      <c r="G7">
        <f>[4]p75!G7</f>
        <v>0</v>
      </c>
      <c r="H7">
        <f>[4]p75!H7</f>
        <v>0</v>
      </c>
      <c r="I7">
        <f>[4]p75!I7</f>
        <v>0</v>
      </c>
      <c r="J7">
        <f>[4]p75!J7</f>
        <v>0</v>
      </c>
      <c r="K7">
        <f>[4]p75!K7</f>
        <v>0</v>
      </c>
    </row>
    <row r="8" spans="1:11" x14ac:dyDescent="0.2">
      <c r="A8" t="s">
        <v>186</v>
      </c>
      <c r="B8">
        <f>[4]p75!B8</f>
        <v>0</v>
      </c>
      <c r="C8">
        <f>[4]p75!C8</f>
        <v>0</v>
      </c>
      <c r="D8">
        <f>[4]p75!D8</f>
        <v>0</v>
      </c>
      <c r="E8">
        <f>[4]p75!E8</f>
        <v>0</v>
      </c>
      <c r="F8">
        <f>[4]p75!F8</f>
        <v>0</v>
      </c>
      <c r="G8">
        <f>[4]p75!G8</f>
        <v>0</v>
      </c>
      <c r="H8">
        <f>[4]p75!H8</f>
        <v>0</v>
      </c>
      <c r="I8">
        <f>[4]p75!I8</f>
        <v>0</v>
      </c>
      <c r="J8">
        <f>[4]p75!J8</f>
        <v>0</v>
      </c>
      <c r="K8">
        <f>[4]p75!K8</f>
        <v>0</v>
      </c>
    </row>
    <row r="9" spans="1:11" x14ac:dyDescent="0.2">
      <c r="A9" t="s">
        <v>187</v>
      </c>
      <c r="B9">
        <f>[4]p75!B9</f>
        <v>0</v>
      </c>
      <c r="C9">
        <f>[4]p75!C9</f>
        <v>0</v>
      </c>
      <c r="D9">
        <f>[4]p75!D9</f>
        <v>0</v>
      </c>
      <c r="E9">
        <f>[4]p75!E9</f>
        <v>0</v>
      </c>
      <c r="F9">
        <f>[4]p75!F9</f>
        <v>0</v>
      </c>
      <c r="G9">
        <f>[4]p75!G9</f>
        <v>0</v>
      </c>
      <c r="H9">
        <f>[4]p75!H9</f>
        <v>0</v>
      </c>
      <c r="I9">
        <f>[4]p75!I9</f>
        <v>0</v>
      </c>
      <c r="J9">
        <f>[4]p75!J9</f>
        <v>0</v>
      </c>
      <c r="K9">
        <f>[4]p75!K9</f>
        <v>0</v>
      </c>
    </row>
    <row r="10" spans="1:11" x14ac:dyDescent="0.2">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2">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2">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2">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2">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2">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2">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2">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2">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2">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2">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2">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2">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2">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2">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2">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2">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2">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2">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5" thickBot="1" x14ac:dyDescent="0.25">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x14ac:dyDescent="0.2">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2">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x14ac:dyDescent="0.2">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x14ac:dyDescent="0.2">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x14ac:dyDescent="0.2">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x14ac:dyDescent="0.2">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x14ac:dyDescent="0.2">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x14ac:dyDescent="0.2">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2">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2">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2">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2">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
      <c r="A76" t="s">
        <v>437</v>
      </c>
      <c r="B76">
        <f>[4]p75!B76</f>
        <v>0</v>
      </c>
      <c r="C76">
        <f>[4]p75!C76</f>
        <v>0</v>
      </c>
      <c r="D76">
        <f>[4]p75!D76</f>
        <v>0</v>
      </c>
      <c r="E76">
        <f>[4]p75!E76</f>
        <v>0</v>
      </c>
      <c r="F76">
        <f>[4]p75!F76</f>
        <v>0</v>
      </c>
      <c r="G76">
        <f>[4]p75!G76</f>
        <v>0</v>
      </c>
      <c r="H76">
        <f>[4]p75!H76</f>
        <v>0</v>
      </c>
      <c r="I76">
        <f>[4]p75!I76</f>
        <v>0</v>
      </c>
      <c r="J76">
        <f>[4]p75!J76</f>
        <v>0</v>
      </c>
      <c r="K76">
        <f>[4]p75!K76</f>
        <v>0</v>
      </c>
    </row>
    <row r="77" spans="1:13" ht="13.5" thickBot="1" x14ac:dyDescent="0.25">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2">
      <c r="A78" t="s">
        <v>247</v>
      </c>
      <c r="B78">
        <f>[4]p75!B78</f>
        <v>0</v>
      </c>
    </row>
    <row r="79" spans="1:13" x14ac:dyDescent="0.2">
      <c r="A79" t="s">
        <v>248</v>
      </c>
      <c r="B79">
        <f>[4]p75!B79</f>
        <v>0</v>
      </c>
    </row>
    <row r="80" spans="1:13" x14ac:dyDescent="0.2">
      <c r="A80" t="s">
        <v>249</v>
      </c>
      <c r="B80">
        <f>[4]p75!B80</f>
        <v>0</v>
      </c>
    </row>
    <row r="81" spans="1:2" x14ac:dyDescent="0.2">
      <c r="A81" t="s">
        <v>250</v>
      </c>
      <c r="B81">
        <f>[4]p75!B81</f>
        <v>0</v>
      </c>
    </row>
    <row r="82" spans="1:2" x14ac:dyDescent="0.2">
      <c r="A82" t="s">
        <v>251</v>
      </c>
      <c r="B82">
        <f>[4]p75!B82</f>
        <v>0</v>
      </c>
    </row>
    <row r="83" spans="1:2" x14ac:dyDescent="0.2">
      <c r="A83" t="s">
        <v>252</v>
      </c>
      <c r="B83">
        <f>[4]p75!B83</f>
        <v>0</v>
      </c>
    </row>
    <row r="84" spans="1:2" x14ac:dyDescent="0.2">
      <c r="A84" t="s">
        <v>253</v>
      </c>
      <c r="B84">
        <f>[4]p75!B84</f>
        <v>0</v>
      </c>
    </row>
    <row r="85" spans="1:2" x14ac:dyDescent="0.2">
      <c r="A85" t="s">
        <v>254</v>
      </c>
      <c r="B85">
        <f>[4]p75!B85</f>
        <v>0</v>
      </c>
    </row>
    <row r="86" spans="1:2" x14ac:dyDescent="0.2">
      <c r="A86" t="s">
        <v>255</v>
      </c>
      <c r="B86">
        <f>[4]p75!B86</f>
        <v>0</v>
      </c>
    </row>
    <row r="87" spans="1:2" x14ac:dyDescent="0.2">
      <c r="A87" t="s">
        <v>256</v>
      </c>
      <c r="B87">
        <f>[4]p75!B87</f>
        <v>0</v>
      </c>
    </row>
    <row r="88" spans="1:2" x14ac:dyDescent="0.2">
      <c r="A88" t="s">
        <v>257</v>
      </c>
      <c r="B88">
        <f>[4]p75!B88</f>
        <v>0</v>
      </c>
    </row>
    <row r="89" spans="1:2" x14ac:dyDescent="0.2">
      <c r="A89" t="s">
        <v>258</v>
      </c>
      <c r="B89">
        <f>[4]p75!B89</f>
        <v>0</v>
      </c>
    </row>
    <row r="90" spans="1:2" x14ac:dyDescent="0.2">
      <c r="A90" t="s">
        <v>259</v>
      </c>
      <c r="B90">
        <f>[4]p75!B90</f>
        <v>0</v>
      </c>
    </row>
    <row r="91" spans="1:2" x14ac:dyDescent="0.2">
      <c r="A91" t="s">
        <v>260</v>
      </c>
      <c r="B91">
        <f>[4]p75!B91</f>
        <v>0</v>
      </c>
    </row>
    <row r="92" spans="1:2" x14ac:dyDescent="0.2">
      <c r="A92" t="s">
        <v>261</v>
      </c>
      <c r="B92">
        <f>[4]p75!B92</f>
        <v>0</v>
      </c>
    </row>
    <row r="93" spans="1:2" x14ac:dyDescent="0.2">
      <c r="A93" t="s">
        <v>262</v>
      </c>
      <c r="B93">
        <f>[4]p75!B93</f>
        <v>0</v>
      </c>
    </row>
    <row r="94" spans="1:2" x14ac:dyDescent="0.2">
      <c r="A94" t="s">
        <v>263</v>
      </c>
      <c r="B94">
        <f>[4]p75!B94</f>
        <v>0</v>
      </c>
    </row>
    <row r="95" spans="1:2" x14ac:dyDescent="0.2">
      <c r="A95" t="s">
        <v>264</v>
      </c>
      <c r="B95">
        <f>[4]p75!B95</f>
        <v>0</v>
      </c>
    </row>
    <row r="96" spans="1:2" x14ac:dyDescent="0.2">
      <c r="A96" t="s">
        <v>265</v>
      </c>
      <c r="B96">
        <f>[4]p75!B96</f>
        <v>0</v>
      </c>
    </row>
    <row r="97" spans="1:2" x14ac:dyDescent="0.2">
      <c r="A97" t="s">
        <v>266</v>
      </c>
      <c r="B97">
        <f>[4]p75!B97</f>
        <v>0</v>
      </c>
    </row>
    <row r="98" spans="1:2" x14ac:dyDescent="0.2">
      <c r="A98" t="s">
        <v>267</v>
      </c>
      <c r="B98">
        <f>[4]p75!B98</f>
        <v>0</v>
      </c>
    </row>
    <row r="99" spans="1:2" x14ac:dyDescent="0.2">
      <c r="A99" t="s">
        <v>268</v>
      </c>
      <c r="B99">
        <f>[4]p75!B99</f>
        <v>0</v>
      </c>
    </row>
    <row r="100" spans="1:2" x14ac:dyDescent="0.2">
      <c r="A100" t="s">
        <v>269</v>
      </c>
      <c r="B100">
        <f>[4]p75!B100</f>
        <v>0</v>
      </c>
    </row>
    <row r="101" spans="1:2" x14ac:dyDescent="0.2">
      <c r="A101" t="s">
        <v>270</v>
      </c>
      <c r="B101">
        <f>[4]p75!B101</f>
        <v>0</v>
      </c>
    </row>
    <row r="102" spans="1:2" x14ac:dyDescent="0.2">
      <c r="A102" t="s">
        <v>271</v>
      </c>
      <c r="B102">
        <f>[4]p75!B102</f>
        <v>0</v>
      </c>
    </row>
    <row r="103" spans="1:2" x14ac:dyDescent="0.2">
      <c r="A103" t="s">
        <v>272</v>
      </c>
      <c r="B103">
        <f>[4]p75!B103</f>
        <v>0</v>
      </c>
    </row>
    <row r="104" spans="1:2" x14ac:dyDescent="0.2">
      <c r="A104" t="s">
        <v>273</v>
      </c>
      <c r="B104">
        <f>[4]p75!B104</f>
        <v>0</v>
      </c>
    </row>
    <row r="105" spans="1:2" x14ac:dyDescent="0.2">
      <c r="A105" t="s">
        <v>274</v>
      </c>
      <c r="B105">
        <f>[4]p75!B105</f>
        <v>0</v>
      </c>
    </row>
    <row r="106" spans="1:2" x14ac:dyDescent="0.2">
      <c r="A106" t="s">
        <v>275</v>
      </c>
      <c r="B106">
        <f>[4]p75!B106</f>
        <v>0</v>
      </c>
    </row>
    <row r="107" spans="1:2" x14ac:dyDescent="0.2">
      <c r="A107" t="s">
        <v>276</v>
      </c>
      <c r="B107">
        <f>[4]p75!B107</f>
        <v>0</v>
      </c>
    </row>
    <row r="108" spans="1:2" x14ac:dyDescent="0.2">
      <c r="A108" t="s">
        <v>277</v>
      </c>
      <c r="B108">
        <f>[4]p75!B108</f>
        <v>0</v>
      </c>
    </row>
    <row r="109" spans="1:2" x14ac:dyDescent="0.2">
      <c r="A109" t="s">
        <v>278</v>
      </c>
      <c r="B109">
        <f>[4]p75!B109</f>
        <v>0</v>
      </c>
    </row>
    <row r="110" spans="1:2" x14ac:dyDescent="0.2">
      <c r="A110" t="s">
        <v>279</v>
      </c>
      <c r="B110">
        <f>[4]p75!B110</f>
        <v>0</v>
      </c>
    </row>
    <row r="111" spans="1:2" x14ac:dyDescent="0.2">
      <c r="A111" t="s">
        <v>280</v>
      </c>
      <c r="B111">
        <f>[4]p75!B111</f>
        <v>0</v>
      </c>
    </row>
    <row r="112" spans="1:2" x14ac:dyDescent="0.2">
      <c r="A112" t="s">
        <v>281</v>
      </c>
      <c r="B112">
        <f>[4]p75!B112</f>
        <v>0</v>
      </c>
    </row>
    <row r="113" spans="1:2" x14ac:dyDescent="0.2">
      <c r="A113" t="s">
        <v>282</v>
      </c>
      <c r="B113">
        <f>[4]p75!B113</f>
        <v>0</v>
      </c>
    </row>
    <row r="114" spans="1:2" x14ac:dyDescent="0.2">
      <c r="A114" t="s">
        <v>283</v>
      </c>
      <c r="B114">
        <f>[4]p75!B114</f>
        <v>0</v>
      </c>
    </row>
    <row r="115" spans="1:2" x14ac:dyDescent="0.2">
      <c r="A115" t="s">
        <v>284</v>
      </c>
      <c r="B115">
        <f>[4]p75!B115</f>
        <v>0</v>
      </c>
    </row>
    <row r="116" spans="1:2" x14ac:dyDescent="0.2">
      <c r="A116" t="s">
        <v>285</v>
      </c>
      <c r="B116">
        <f>[4]p75!B116</f>
        <v>0</v>
      </c>
    </row>
    <row r="117" spans="1:2" x14ac:dyDescent="0.2">
      <c r="A117" t="s">
        <v>286</v>
      </c>
      <c r="B117">
        <f>[4]p75!B117</f>
        <v>0</v>
      </c>
    </row>
    <row r="118" spans="1:2" x14ac:dyDescent="0.2">
      <c r="A118" t="s">
        <v>287</v>
      </c>
      <c r="B118">
        <f>[4]p75!B118</f>
        <v>0</v>
      </c>
    </row>
    <row r="119" spans="1:2" x14ac:dyDescent="0.2">
      <c r="A119" t="s">
        <v>288</v>
      </c>
      <c r="B119">
        <f>[4]p75!B119</f>
        <v>0</v>
      </c>
    </row>
    <row r="120" spans="1:2" x14ac:dyDescent="0.2">
      <c r="A120" t="s">
        <v>289</v>
      </c>
      <c r="B120">
        <f>[4]p75!B120</f>
        <v>0</v>
      </c>
    </row>
    <row r="121" spans="1:2" x14ac:dyDescent="0.2">
      <c r="A121" t="s">
        <v>290</v>
      </c>
      <c r="B121">
        <f>[4]p75!B121</f>
        <v>0</v>
      </c>
    </row>
    <row r="122" spans="1:2" x14ac:dyDescent="0.2">
      <c r="A122" t="s">
        <v>291</v>
      </c>
      <c r="B122">
        <f>[4]p75!B122</f>
        <v>0</v>
      </c>
    </row>
    <row r="123" spans="1:2" x14ac:dyDescent="0.2">
      <c r="A123" t="s">
        <v>292</v>
      </c>
      <c r="B123">
        <f>[4]p75!B123</f>
        <v>0</v>
      </c>
    </row>
    <row r="124" spans="1:2" x14ac:dyDescent="0.2">
      <c r="A124" t="s">
        <v>293</v>
      </c>
      <c r="B124">
        <f>[4]p75!B124</f>
        <v>0</v>
      </c>
    </row>
    <row r="125" spans="1:2" x14ac:dyDescent="0.2">
      <c r="A125" t="s">
        <v>294</v>
      </c>
      <c r="B125">
        <f>[4]p75!B125</f>
        <v>0</v>
      </c>
    </row>
    <row r="126" spans="1:2" x14ac:dyDescent="0.2">
      <c r="A126" t="s">
        <v>295</v>
      </c>
      <c r="B126">
        <f>[4]p75!B126</f>
        <v>0</v>
      </c>
    </row>
    <row r="127" spans="1:2" x14ac:dyDescent="0.2">
      <c r="A127" t="s">
        <v>296</v>
      </c>
      <c r="B127">
        <f>[4]p75!B127</f>
        <v>0</v>
      </c>
    </row>
    <row r="128" spans="1:2" x14ac:dyDescent="0.2">
      <c r="A128" t="s">
        <v>297</v>
      </c>
      <c r="B128">
        <f>[4]p75!B128</f>
        <v>0</v>
      </c>
    </row>
    <row r="129" spans="1:2" x14ac:dyDescent="0.2">
      <c r="A129" t="s">
        <v>298</v>
      </c>
      <c r="B129">
        <f>[4]p75!B129</f>
        <v>0</v>
      </c>
    </row>
    <row r="130" spans="1:2" x14ac:dyDescent="0.2">
      <c r="A130" t="s">
        <v>299</v>
      </c>
      <c r="B130">
        <f>[4]p75!B130</f>
        <v>0</v>
      </c>
    </row>
    <row r="131" spans="1:2" x14ac:dyDescent="0.2">
      <c r="A131" t="s">
        <v>300</v>
      </c>
      <c r="B131">
        <f>[4]p75!B131</f>
        <v>0</v>
      </c>
    </row>
    <row r="132" spans="1:2" x14ac:dyDescent="0.2">
      <c r="A132" t="s">
        <v>301</v>
      </c>
      <c r="B132">
        <f>[4]p75!B132</f>
        <v>0</v>
      </c>
    </row>
    <row r="133" spans="1:2" x14ac:dyDescent="0.2">
      <c r="A133" t="s">
        <v>302</v>
      </c>
      <c r="B133">
        <f>[4]p75!B133</f>
        <v>0</v>
      </c>
    </row>
    <row r="134" spans="1:2" x14ac:dyDescent="0.2">
      <c r="A134" t="s">
        <v>303</v>
      </c>
      <c r="B134">
        <f>[4]p75!B134</f>
        <v>0</v>
      </c>
    </row>
    <row r="135" spans="1:2" x14ac:dyDescent="0.2">
      <c r="A135" t="s">
        <v>304</v>
      </c>
      <c r="B135">
        <f>[4]p75!B135</f>
        <v>0</v>
      </c>
    </row>
    <row r="136" spans="1:2" x14ac:dyDescent="0.2">
      <c r="A136" t="s">
        <v>305</v>
      </c>
      <c r="B136">
        <f>[4]p75!B136</f>
        <v>0</v>
      </c>
    </row>
    <row r="137" spans="1:2" x14ac:dyDescent="0.2">
      <c r="A137" t="s">
        <v>306</v>
      </c>
      <c r="B137">
        <f>[4]p75!B137</f>
        <v>0</v>
      </c>
    </row>
    <row r="138" spans="1:2" x14ac:dyDescent="0.2">
      <c r="A138" t="s">
        <v>307</v>
      </c>
      <c r="B138">
        <f>[4]p75!B138</f>
        <v>0</v>
      </c>
    </row>
    <row r="139" spans="1:2" x14ac:dyDescent="0.2">
      <c r="A139" t="s">
        <v>308</v>
      </c>
      <c r="B139">
        <f>[4]p75!B139</f>
        <v>0</v>
      </c>
    </row>
    <row r="140" spans="1:2" x14ac:dyDescent="0.2">
      <c r="A140" t="s">
        <v>309</v>
      </c>
      <c r="B140">
        <f>[4]p75!B140</f>
        <v>0</v>
      </c>
    </row>
    <row r="141" spans="1:2" x14ac:dyDescent="0.2">
      <c r="A141" t="s">
        <v>310</v>
      </c>
      <c r="B141">
        <f>[4]p75!B141</f>
        <v>0</v>
      </c>
    </row>
    <row r="142" spans="1:2" x14ac:dyDescent="0.2">
      <c r="A142" t="s">
        <v>311</v>
      </c>
      <c r="B142">
        <f>[4]p75!B142</f>
        <v>0</v>
      </c>
    </row>
    <row r="143" spans="1:2" x14ac:dyDescent="0.2">
      <c r="A143" t="s">
        <v>312</v>
      </c>
      <c r="B143">
        <f>[4]p75!B143</f>
        <v>0</v>
      </c>
    </row>
    <row r="144" spans="1:2" x14ac:dyDescent="0.2">
      <c r="A144" t="s">
        <v>313</v>
      </c>
      <c r="B144">
        <f>[4]p75!B144</f>
        <v>0</v>
      </c>
    </row>
    <row r="145" spans="1:2" x14ac:dyDescent="0.2">
      <c r="A145" t="s">
        <v>314</v>
      </c>
      <c r="B145">
        <f>[4]p75!B145</f>
        <v>0</v>
      </c>
    </row>
    <row r="146" spans="1:2" x14ac:dyDescent="0.2">
      <c r="A146" t="s">
        <v>315</v>
      </c>
      <c r="B146">
        <f>[4]p75!B146</f>
        <v>0</v>
      </c>
    </row>
    <row r="147" spans="1:2" x14ac:dyDescent="0.2">
      <c r="A147" t="s">
        <v>316</v>
      </c>
      <c r="B147">
        <f>[4]p75!B147</f>
        <v>0</v>
      </c>
    </row>
    <row r="148" spans="1:2" x14ac:dyDescent="0.2">
      <c r="A148" t="s">
        <v>317</v>
      </c>
      <c r="B148">
        <f>[4]p75!B148</f>
        <v>0</v>
      </c>
    </row>
    <row r="149" spans="1:2" x14ac:dyDescent="0.2">
      <c r="A149" t="s">
        <v>318</v>
      </c>
      <c r="B149">
        <f>[4]p75!B149</f>
        <v>0</v>
      </c>
    </row>
    <row r="150" spans="1:2" x14ac:dyDescent="0.2">
      <c r="A150" t="s">
        <v>319</v>
      </c>
      <c r="B150">
        <f>[4]p75!B150</f>
        <v>0</v>
      </c>
    </row>
    <row r="151" spans="1:2" x14ac:dyDescent="0.2">
      <c r="A151" t="s">
        <v>320</v>
      </c>
      <c r="B151">
        <f>[4]p75!B151</f>
        <v>0</v>
      </c>
    </row>
    <row r="152" spans="1:2" x14ac:dyDescent="0.2">
      <c r="A152" t="s">
        <v>321</v>
      </c>
      <c r="B152">
        <f>[4]p75!B152</f>
        <v>0</v>
      </c>
    </row>
    <row r="153" spans="1:2" x14ac:dyDescent="0.2">
      <c r="A153" t="s">
        <v>322</v>
      </c>
      <c r="B153">
        <f>[4]p75!B153</f>
        <v>0</v>
      </c>
    </row>
    <row r="154" spans="1:2" x14ac:dyDescent="0.2">
      <c r="A154" t="s">
        <v>323</v>
      </c>
      <c r="B154">
        <f>[4]p75!B154</f>
        <v>0</v>
      </c>
    </row>
    <row r="155" spans="1:2" x14ac:dyDescent="0.2">
      <c r="A155" t="s">
        <v>324</v>
      </c>
      <c r="B155">
        <f>[4]p75!B155</f>
        <v>0</v>
      </c>
    </row>
    <row r="156" spans="1:2" x14ac:dyDescent="0.2">
      <c r="A156" t="s">
        <v>325</v>
      </c>
      <c r="B156">
        <f>[4]p75!B156</f>
        <v>0</v>
      </c>
    </row>
    <row r="157" spans="1:2" x14ac:dyDescent="0.2">
      <c r="A157" t="s">
        <v>326</v>
      </c>
      <c r="B157">
        <f>[4]p75!B157</f>
        <v>0</v>
      </c>
    </row>
    <row r="158" spans="1:2" x14ac:dyDescent="0.2">
      <c r="A158" t="s">
        <v>327</v>
      </c>
      <c r="B158">
        <f>[4]p75!B158</f>
        <v>0</v>
      </c>
    </row>
    <row r="159" spans="1:2" x14ac:dyDescent="0.2">
      <c r="A159" t="s">
        <v>328</v>
      </c>
      <c r="B159">
        <f>[4]p75!B159</f>
        <v>0</v>
      </c>
    </row>
    <row r="160" spans="1:2" x14ac:dyDescent="0.2">
      <c r="A160" t="s">
        <v>329</v>
      </c>
      <c r="B160">
        <f>[4]p75!B160</f>
        <v>0</v>
      </c>
    </row>
    <row r="161" spans="1:2" x14ac:dyDescent="0.2">
      <c r="A161" t="s">
        <v>330</v>
      </c>
      <c r="B161">
        <f>[4]p75!B161</f>
        <v>0</v>
      </c>
    </row>
    <row r="162" spans="1:2" x14ac:dyDescent="0.2">
      <c r="A162" t="s">
        <v>331</v>
      </c>
      <c r="B162">
        <f>[4]p75!B162</f>
        <v>0</v>
      </c>
    </row>
    <row r="163" spans="1:2" x14ac:dyDescent="0.2">
      <c r="A163" t="s">
        <v>332</v>
      </c>
      <c r="B163">
        <f>[4]p75!B163</f>
        <v>0</v>
      </c>
    </row>
    <row r="164" spans="1:2" x14ac:dyDescent="0.2">
      <c r="A164" t="s">
        <v>333</v>
      </c>
      <c r="B164">
        <f>[4]p75!B164</f>
        <v>0</v>
      </c>
    </row>
    <row r="165" spans="1:2" x14ac:dyDescent="0.2">
      <c r="A165" t="s">
        <v>334</v>
      </c>
      <c r="B165">
        <f>[4]p75!B165</f>
        <v>0</v>
      </c>
    </row>
    <row r="166" spans="1:2" x14ac:dyDescent="0.2">
      <c r="A166" t="s">
        <v>335</v>
      </c>
      <c r="B166">
        <f>[4]p75!B166</f>
        <v>0</v>
      </c>
    </row>
    <row r="167" spans="1:2" x14ac:dyDescent="0.2">
      <c r="A167" t="s">
        <v>336</v>
      </c>
      <c r="B167">
        <f>[4]p75!B167</f>
        <v>0</v>
      </c>
    </row>
    <row r="168" spans="1:2" x14ac:dyDescent="0.2">
      <c r="A168" t="s">
        <v>337</v>
      </c>
      <c r="B168">
        <f>[4]p75!B168</f>
        <v>0</v>
      </c>
    </row>
    <row r="169" spans="1:2" x14ac:dyDescent="0.2">
      <c r="A169" t="s">
        <v>338</v>
      </c>
      <c r="B169">
        <f>[4]p75!B169</f>
        <v>0</v>
      </c>
    </row>
    <row r="170" spans="1:2" x14ac:dyDescent="0.2">
      <c r="A170" t="s">
        <v>339</v>
      </c>
      <c r="B170">
        <f>[4]p75!B170</f>
        <v>0</v>
      </c>
    </row>
    <row r="171" spans="1:2" x14ac:dyDescent="0.2">
      <c r="A171" t="s">
        <v>340</v>
      </c>
      <c r="B171">
        <f>[4]p75!B171</f>
        <v>0</v>
      </c>
    </row>
    <row r="172" spans="1:2" x14ac:dyDescent="0.2">
      <c r="A172" t="s">
        <v>341</v>
      </c>
      <c r="B172">
        <f>[4]p75!B172</f>
        <v>0</v>
      </c>
    </row>
    <row r="173" spans="1:2" x14ac:dyDescent="0.2">
      <c r="A173" t="s">
        <v>342</v>
      </c>
      <c r="B173">
        <f>[4]p75!B173</f>
        <v>0</v>
      </c>
    </row>
    <row r="174" spans="1:2" x14ac:dyDescent="0.2">
      <c r="A174" t="s">
        <v>343</v>
      </c>
      <c r="B174">
        <f>[4]p75!B174</f>
        <v>0</v>
      </c>
    </row>
    <row r="175" spans="1:2" x14ac:dyDescent="0.2">
      <c r="A175" t="s">
        <v>344</v>
      </c>
      <c r="B175">
        <f>[4]p75!B175</f>
        <v>0</v>
      </c>
    </row>
    <row r="176" spans="1:2" x14ac:dyDescent="0.2">
      <c r="A176" t="s">
        <v>345</v>
      </c>
      <c r="B176">
        <f>[4]p75!B176</f>
        <v>0</v>
      </c>
    </row>
    <row r="177" spans="1:2" x14ac:dyDescent="0.2">
      <c r="A177" t="s">
        <v>346</v>
      </c>
      <c r="B177">
        <f>[4]p75!B177</f>
        <v>0</v>
      </c>
    </row>
    <row r="178" spans="1:2" x14ac:dyDescent="0.2">
      <c r="A178" t="s">
        <v>347</v>
      </c>
      <c r="B178">
        <f>[4]p75!B178</f>
        <v>0</v>
      </c>
    </row>
    <row r="179" spans="1:2" x14ac:dyDescent="0.2">
      <c r="A179" t="s">
        <v>348</v>
      </c>
      <c r="B179">
        <f>[4]p75!B179</f>
        <v>0</v>
      </c>
    </row>
    <row r="180" spans="1:2" x14ac:dyDescent="0.2">
      <c r="A180" t="s">
        <v>349</v>
      </c>
      <c r="B180">
        <f>[4]p75!B180</f>
        <v>0</v>
      </c>
    </row>
    <row r="181" spans="1:2" x14ac:dyDescent="0.2">
      <c r="A181" t="s">
        <v>350</v>
      </c>
      <c r="B181">
        <f>[4]p75!B181</f>
        <v>0</v>
      </c>
    </row>
    <row r="182" spans="1:2" x14ac:dyDescent="0.2">
      <c r="A182" t="s">
        <v>351</v>
      </c>
      <c r="B182">
        <f>[4]p75!B182</f>
        <v>0</v>
      </c>
    </row>
    <row r="183" spans="1:2" x14ac:dyDescent="0.2">
      <c r="A183" t="s">
        <v>352</v>
      </c>
      <c r="B183">
        <f>[4]p75!B183</f>
        <v>0</v>
      </c>
    </row>
    <row r="184" spans="1:2" x14ac:dyDescent="0.2">
      <c r="A184" t="s">
        <v>353</v>
      </c>
      <c r="B184">
        <f>[4]p75!B184</f>
        <v>0</v>
      </c>
    </row>
    <row r="185" spans="1:2" x14ac:dyDescent="0.2">
      <c r="A185" t="s">
        <v>354</v>
      </c>
      <c r="B185">
        <f>[4]p75!B185</f>
        <v>0</v>
      </c>
    </row>
    <row r="186" spans="1:2" x14ac:dyDescent="0.2">
      <c r="A186" t="s">
        <v>355</v>
      </c>
      <c r="B186">
        <f>[4]p75!B186</f>
        <v>0</v>
      </c>
    </row>
    <row r="187" spans="1:2" x14ac:dyDescent="0.2">
      <c r="A187" t="s">
        <v>356</v>
      </c>
      <c r="B187">
        <f>[4]p75!B187</f>
        <v>0</v>
      </c>
    </row>
    <row r="188" spans="1:2" x14ac:dyDescent="0.2">
      <c r="A188" t="s">
        <v>357</v>
      </c>
      <c r="B188">
        <f>[4]p75!B188</f>
        <v>0</v>
      </c>
    </row>
    <row r="189" spans="1:2" x14ac:dyDescent="0.2">
      <c r="A189" t="s">
        <v>358</v>
      </c>
      <c r="B189">
        <f>[4]p75!B189</f>
        <v>0</v>
      </c>
    </row>
    <row r="190" spans="1:2" x14ac:dyDescent="0.2">
      <c r="A190" t="s">
        <v>359</v>
      </c>
      <c r="B190">
        <f>[4]p75!B190</f>
        <v>0</v>
      </c>
    </row>
    <row r="191" spans="1:2" x14ac:dyDescent="0.2">
      <c r="A191" t="s">
        <v>360</v>
      </c>
      <c r="B191">
        <f>[4]p75!B191</f>
        <v>0</v>
      </c>
    </row>
    <row r="192" spans="1:2" x14ac:dyDescent="0.2">
      <c r="A192" t="s">
        <v>361</v>
      </c>
      <c r="B192">
        <f>[4]p75!B192</f>
        <v>0</v>
      </c>
    </row>
    <row r="193" spans="1:2" x14ac:dyDescent="0.2">
      <c r="A193" t="s">
        <v>362</v>
      </c>
      <c r="B193">
        <f>[4]p75!B193</f>
        <v>0</v>
      </c>
    </row>
    <row r="194" spans="1:2" x14ac:dyDescent="0.2">
      <c r="A194" t="s">
        <v>363</v>
      </c>
      <c r="B194">
        <f>[4]p75!B194</f>
        <v>0</v>
      </c>
    </row>
    <row r="195" spans="1:2" x14ac:dyDescent="0.2">
      <c r="A195" t="s">
        <v>364</v>
      </c>
      <c r="B195">
        <f>[4]p75!B195</f>
        <v>0</v>
      </c>
    </row>
    <row r="196" spans="1:2" x14ac:dyDescent="0.2">
      <c r="A196" t="s">
        <v>365</v>
      </c>
      <c r="B196">
        <f>[4]p75!B196</f>
        <v>0</v>
      </c>
    </row>
    <row r="197" spans="1:2" x14ac:dyDescent="0.2">
      <c r="A197" t="s">
        <v>366</v>
      </c>
      <c r="B197">
        <f>[4]p75!B197</f>
        <v>0</v>
      </c>
    </row>
    <row r="198" spans="1:2" x14ac:dyDescent="0.2">
      <c r="A198" t="s">
        <v>367</v>
      </c>
      <c r="B198">
        <f>[4]p75!B198</f>
        <v>0</v>
      </c>
    </row>
    <row r="199" spans="1:2" x14ac:dyDescent="0.2">
      <c r="A199" t="s">
        <v>368</v>
      </c>
      <c r="B199">
        <f>[4]p75!B199</f>
        <v>0</v>
      </c>
    </row>
    <row r="200" spans="1:2" x14ac:dyDescent="0.2">
      <c r="A200" t="s">
        <v>369</v>
      </c>
      <c r="B200">
        <f>[4]p75!B200</f>
        <v>0</v>
      </c>
    </row>
    <row r="201" spans="1:2" x14ac:dyDescent="0.2">
      <c r="A201" t="s">
        <v>370</v>
      </c>
      <c r="B201">
        <f>[4]p75!B201</f>
        <v>0</v>
      </c>
    </row>
    <row r="202" spans="1:2" x14ac:dyDescent="0.2">
      <c r="A202" t="s">
        <v>371</v>
      </c>
      <c r="B202">
        <f>[4]p75!B202</f>
        <v>0</v>
      </c>
    </row>
    <row r="203" spans="1:2" x14ac:dyDescent="0.2">
      <c r="A203" t="s">
        <v>372</v>
      </c>
      <c r="B203">
        <f>[4]p75!B203</f>
        <v>0</v>
      </c>
    </row>
    <row r="204" spans="1:2" x14ac:dyDescent="0.2">
      <c r="A204" t="s">
        <v>373</v>
      </c>
      <c r="B204">
        <f>[4]p75!B204</f>
        <v>0</v>
      </c>
    </row>
    <row r="205" spans="1:2" x14ac:dyDescent="0.2">
      <c r="A205" t="s">
        <v>374</v>
      </c>
      <c r="B205">
        <f>[4]p75!B205</f>
        <v>0</v>
      </c>
    </row>
    <row r="206" spans="1:2" x14ac:dyDescent="0.2">
      <c r="A206" t="s">
        <v>375</v>
      </c>
      <c r="B206">
        <f>[4]p75!B206</f>
        <v>0</v>
      </c>
    </row>
    <row r="207" spans="1:2" x14ac:dyDescent="0.2">
      <c r="A207" t="s">
        <v>376</v>
      </c>
      <c r="B207">
        <f>[4]p75!B207</f>
        <v>0</v>
      </c>
    </row>
    <row r="208" spans="1:2" x14ac:dyDescent="0.2">
      <c r="A208" t="s">
        <v>377</v>
      </c>
      <c r="B208">
        <f>[4]p75!B208</f>
        <v>0</v>
      </c>
    </row>
    <row r="209" spans="1:2" x14ac:dyDescent="0.2">
      <c r="A209" t="s">
        <v>378</v>
      </c>
      <c r="B209">
        <f>[4]p75!B209</f>
        <v>0</v>
      </c>
    </row>
    <row r="210" spans="1:2" x14ac:dyDescent="0.2">
      <c r="A210" t="s">
        <v>379</v>
      </c>
      <c r="B210">
        <f>[4]p75!B210</f>
        <v>0</v>
      </c>
    </row>
    <row r="211" spans="1:2" x14ac:dyDescent="0.2">
      <c r="A211" t="s">
        <v>380</v>
      </c>
      <c r="B211">
        <f>[4]p75!B211</f>
        <v>0</v>
      </c>
    </row>
    <row r="212" spans="1:2" x14ac:dyDescent="0.2">
      <c r="A212" t="s">
        <v>381</v>
      </c>
      <c r="B212">
        <f>[4]p75!B212</f>
        <v>0</v>
      </c>
    </row>
    <row r="213" spans="1:2" x14ac:dyDescent="0.2">
      <c r="A213" t="s">
        <v>382</v>
      </c>
      <c r="B213">
        <f>[4]p75!B213</f>
        <v>0</v>
      </c>
    </row>
    <row r="214" spans="1:2" x14ac:dyDescent="0.2">
      <c r="A214" t="s">
        <v>137</v>
      </c>
      <c r="B214">
        <f>[4]p75!B214</f>
        <v>0</v>
      </c>
    </row>
    <row r="215" spans="1:2" x14ac:dyDescent="0.2">
      <c r="A215" t="s">
        <v>383</v>
      </c>
      <c r="B215">
        <f>[4]p75!B215</f>
        <v>0</v>
      </c>
    </row>
    <row r="216" spans="1:2" x14ac:dyDescent="0.2">
      <c r="A216" t="s">
        <v>384</v>
      </c>
      <c r="B216">
        <f>[4]p75!B216</f>
        <v>0</v>
      </c>
    </row>
    <row r="217" spans="1:2" x14ac:dyDescent="0.2">
      <c r="A217" t="s">
        <v>385</v>
      </c>
      <c r="B217">
        <f>[4]p75!B217</f>
        <v>0</v>
      </c>
    </row>
    <row r="218" spans="1:2" x14ac:dyDescent="0.2">
      <c r="A218" t="s">
        <v>386</v>
      </c>
      <c r="B218">
        <f>[4]p75!B218</f>
        <v>0</v>
      </c>
    </row>
    <row r="219" spans="1:2" x14ac:dyDescent="0.2">
      <c r="A219" t="s">
        <v>387</v>
      </c>
      <c r="B219">
        <f>[4]p75!B219</f>
        <v>0</v>
      </c>
    </row>
    <row r="220" spans="1:2" x14ac:dyDescent="0.2">
      <c r="A220" t="s">
        <v>388</v>
      </c>
      <c r="B220">
        <f>[4]p75!B220</f>
        <v>0</v>
      </c>
    </row>
    <row r="221" spans="1:2" x14ac:dyDescent="0.2">
      <c r="A221" t="s">
        <v>145</v>
      </c>
      <c r="B221">
        <f>[4]p75!B221</f>
        <v>0</v>
      </c>
    </row>
    <row r="222" spans="1:2" x14ac:dyDescent="0.2">
      <c r="A222" t="s">
        <v>146</v>
      </c>
      <c r="B222">
        <f>[4]p75!B222</f>
        <v>0</v>
      </c>
    </row>
    <row r="223" spans="1:2" x14ac:dyDescent="0.2">
      <c r="A223" t="s">
        <v>389</v>
      </c>
      <c r="B223">
        <f>[4]p75!B223</f>
        <v>0</v>
      </c>
    </row>
    <row r="224" spans="1:2" x14ac:dyDescent="0.2">
      <c r="A224" t="s">
        <v>390</v>
      </c>
      <c r="B224">
        <f>[4]p75!B224</f>
        <v>0</v>
      </c>
    </row>
    <row r="225" spans="1:2" x14ac:dyDescent="0.2">
      <c r="A225" t="s">
        <v>391</v>
      </c>
      <c r="B225">
        <f>[4]p75!B225</f>
        <v>0</v>
      </c>
    </row>
    <row r="226" spans="1:2" x14ac:dyDescent="0.2">
      <c r="A226" t="s">
        <v>392</v>
      </c>
      <c r="B226">
        <f>[4]p75!B226</f>
        <v>0</v>
      </c>
    </row>
    <row r="227" spans="1:2" x14ac:dyDescent="0.2">
      <c r="A227" t="s">
        <v>152</v>
      </c>
      <c r="B227">
        <f>[4]p75!B227</f>
        <v>0</v>
      </c>
    </row>
    <row r="228" spans="1:2" x14ac:dyDescent="0.2">
      <c r="A228" t="s">
        <v>393</v>
      </c>
      <c r="B228">
        <f>[4]p75!B228</f>
        <v>0</v>
      </c>
    </row>
    <row r="229" spans="1:2" x14ac:dyDescent="0.2">
      <c r="A229" t="s">
        <v>394</v>
      </c>
      <c r="B229">
        <f>[4]p75!B229</f>
        <v>0</v>
      </c>
    </row>
    <row r="230" spans="1:2" x14ac:dyDescent="0.2">
      <c r="A230" t="s">
        <v>395</v>
      </c>
      <c r="B230">
        <f>[4]p75!B230</f>
        <v>0</v>
      </c>
    </row>
    <row r="231" spans="1:2" x14ac:dyDescent="0.2">
      <c r="A231" t="s">
        <v>396</v>
      </c>
      <c r="B231">
        <f>[4]p75!B231</f>
        <v>0</v>
      </c>
    </row>
    <row r="232" spans="1:2" x14ac:dyDescent="0.2">
      <c r="A232" t="s">
        <v>397</v>
      </c>
      <c r="B232">
        <f>[4]p75!B232</f>
        <v>0</v>
      </c>
    </row>
    <row r="233" spans="1:2" x14ac:dyDescent="0.2">
      <c r="A233" t="s">
        <v>398</v>
      </c>
      <c r="B233">
        <f>[4]p75!B233</f>
        <v>0</v>
      </c>
    </row>
    <row r="234" spans="1:2" x14ac:dyDescent="0.2">
      <c r="A234" t="s">
        <v>243</v>
      </c>
      <c r="B234">
        <f>[4]p75!B234</f>
        <v>0</v>
      </c>
    </row>
    <row r="235" spans="1:2" x14ac:dyDescent="0.2">
      <c r="A235" t="s">
        <v>399</v>
      </c>
      <c r="B235">
        <f>[4]p75!B235</f>
        <v>0</v>
      </c>
    </row>
    <row r="236" spans="1:2" x14ac:dyDescent="0.2">
      <c r="A236" t="s">
        <v>400</v>
      </c>
      <c r="B236">
        <f>[4]p75!B236</f>
        <v>0</v>
      </c>
    </row>
    <row r="237" spans="1:2" x14ac:dyDescent="0.2">
      <c r="A237" t="s">
        <v>401</v>
      </c>
      <c r="B237">
        <f>[4]p75!B237</f>
        <v>0</v>
      </c>
    </row>
    <row r="238" spans="1:2" x14ac:dyDescent="0.2">
      <c r="A238" t="s">
        <v>402</v>
      </c>
      <c r="B238">
        <f>[4]p75!B238</f>
        <v>0</v>
      </c>
    </row>
    <row r="239" spans="1:2" x14ac:dyDescent="0.2">
      <c r="A239" t="s">
        <v>403</v>
      </c>
      <c r="B239">
        <f>[4]p75!B239</f>
        <v>0</v>
      </c>
    </row>
    <row r="240" spans="1:2" x14ac:dyDescent="0.2">
      <c r="A240" t="s">
        <v>404</v>
      </c>
      <c r="B240">
        <f>[4]p75!B240</f>
        <v>0</v>
      </c>
    </row>
    <row r="241" spans="1:2" x14ac:dyDescent="0.2">
      <c r="A241" t="s">
        <v>405</v>
      </c>
      <c r="B241">
        <f>[4]p75!B241</f>
        <v>0</v>
      </c>
    </row>
    <row r="242" spans="1:2" x14ac:dyDescent="0.2">
      <c r="A242" t="s">
        <v>406</v>
      </c>
      <c r="B242">
        <f>[4]p75!B242</f>
        <v>0</v>
      </c>
    </row>
    <row r="243" spans="1:2" x14ac:dyDescent="0.2">
      <c r="A243" t="s">
        <v>407</v>
      </c>
      <c r="B243">
        <f>[4]p75!B243</f>
        <v>0</v>
      </c>
    </row>
    <row r="244" spans="1:2" x14ac:dyDescent="0.2">
      <c r="A244" t="s">
        <v>408</v>
      </c>
      <c r="B244">
        <f>[4]p75!B244</f>
        <v>0</v>
      </c>
    </row>
    <row r="245" spans="1:2" x14ac:dyDescent="0.2">
      <c r="A245" t="s">
        <v>409</v>
      </c>
      <c r="B245">
        <f>[4]p75!B245</f>
        <v>0</v>
      </c>
    </row>
    <row r="246" spans="1:2" x14ac:dyDescent="0.2">
      <c r="A246" t="s">
        <v>410</v>
      </c>
      <c r="B246">
        <f>[4]p75!B246</f>
        <v>0</v>
      </c>
    </row>
    <row r="247" spans="1:2" x14ac:dyDescent="0.2">
      <c r="A247" t="s">
        <v>411</v>
      </c>
      <c r="B247">
        <f>[4]p75!B247</f>
        <v>0</v>
      </c>
    </row>
    <row r="248" spans="1:2" x14ac:dyDescent="0.2">
      <c r="A248" t="s">
        <v>412</v>
      </c>
      <c r="B248">
        <f>[4]p75!B248</f>
        <v>0</v>
      </c>
    </row>
    <row r="249" spans="1:2" x14ac:dyDescent="0.2">
      <c r="A249" t="s">
        <v>413</v>
      </c>
      <c r="B249">
        <f>[4]p75!B249</f>
        <v>0</v>
      </c>
    </row>
    <row r="250" spans="1:2" x14ac:dyDescent="0.2">
      <c r="A250" t="s">
        <v>414</v>
      </c>
      <c r="B250">
        <f>[4]p75!B250</f>
        <v>0</v>
      </c>
    </row>
    <row r="251" spans="1:2" x14ac:dyDescent="0.2">
      <c r="A251" t="s">
        <v>415</v>
      </c>
      <c r="B251">
        <f>[4]p75!B251</f>
        <v>0</v>
      </c>
    </row>
    <row r="252" spans="1:2" x14ac:dyDescent="0.2">
      <c r="A252" t="s">
        <v>416</v>
      </c>
      <c r="B252">
        <f>[4]p75!B252</f>
        <v>0</v>
      </c>
    </row>
    <row r="253" spans="1:2" x14ac:dyDescent="0.2">
      <c r="A253" t="s">
        <v>417</v>
      </c>
      <c r="B253">
        <f>[4]p75!B253</f>
        <v>0</v>
      </c>
    </row>
    <row r="254" spans="1:2" x14ac:dyDescent="0.2">
      <c r="A254" t="s">
        <v>418</v>
      </c>
      <c r="B254">
        <f>[4]p75!B254</f>
        <v>0</v>
      </c>
    </row>
    <row r="255" spans="1:2" x14ac:dyDescent="0.2">
      <c r="A255" t="s">
        <v>419</v>
      </c>
      <c r="B255">
        <f>[4]p75!B255</f>
        <v>0</v>
      </c>
    </row>
    <row r="256" spans="1:2" x14ac:dyDescent="0.2">
      <c r="A256" t="s">
        <v>420</v>
      </c>
      <c r="B256">
        <f>[4]p75!B256</f>
        <v>0</v>
      </c>
    </row>
    <row r="257" spans="1:2" x14ac:dyDescent="0.2">
      <c r="A257" t="s">
        <v>421</v>
      </c>
      <c r="B257">
        <f>[4]p75!B257</f>
        <v>0</v>
      </c>
    </row>
    <row r="258" spans="1:2" x14ac:dyDescent="0.2">
      <c r="A258" t="s">
        <v>422</v>
      </c>
      <c r="B258">
        <f>[4]p75!B258</f>
        <v>0</v>
      </c>
    </row>
    <row r="259" spans="1:2" x14ac:dyDescent="0.2">
      <c r="A259" t="s">
        <v>423</v>
      </c>
      <c r="B259">
        <f>[4]p75!B259</f>
        <v>0</v>
      </c>
    </row>
    <row r="260" spans="1:2" x14ac:dyDescent="0.2">
      <c r="A260" t="s">
        <v>1065</v>
      </c>
      <c r="B260">
        <f>[4]p75!B260</f>
        <v>0</v>
      </c>
    </row>
    <row r="261" spans="1:2" x14ac:dyDescent="0.2">
      <c r="A261" t="s">
        <v>1066</v>
      </c>
      <c r="B261">
        <f>[4]p75!B261</f>
        <v>0</v>
      </c>
    </row>
    <row r="262" spans="1:2" x14ac:dyDescent="0.2">
      <c r="A262" t="s">
        <v>227</v>
      </c>
      <c r="B262">
        <f>[4]p75!B262</f>
        <v>0</v>
      </c>
    </row>
    <row r="263" spans="1:2" x14ac:dyDescent="0.2">
      <c r="A263" t="s">
        <v>228</v>
      </c>
      <c r="B263">
        <f>[4]p75!B263</f>
        <v>0</v>
      </c>
    </row>
    <row r="264" spans="1:2" x14ac:dyDescent="0.2">
      <c r="A264" t="s">
        <v>346</v>
      </c>
      <c r="B264">
        <f>[4]p75!B264</f>
        <v>0</v>
      </c>
    </row>
    <row r="265" spans="1:2" x14ac:dyDescent="0.2">
      <c r="A265" t="s">
        <v>355</v>
      </c>
      <c r="B265">
        <f>[4]p75!B265</f>
        <v>0</v>
      </c>
    </row>
    <row r="266" spans="1:2" x14ac:dyDescent="0.2">
      <c r="A266" t="s">
        <v>338</v>
      </c>
      <c r="B266">
        <f>[4]p75!B266</f>
        <v>0</v>
      </c>
    </row>
    <row r="267" spans="1:2" x14ac:dyDescent="0.2">
      <c r="A267" t="s">
        <v>339</v>
      </c>
      <c r="B267">
        <f>[4]p75!B267</f>
        <v>0</v>
      </c>
    </row>
    <row r="268" spans="1:2" x14ac:dyDescent="0.2">
      <c r="A268" t="s">
        <v>1067</v>
      </c>
      <c r="B268">
        <f>[4]p75!B268</f>
        <v>0</v>
      </c>
    </row>
    <row r="269" spans="1:2" x14ac:dyDescent="0.2">
      <c r="A269" t="s">
        <v>1068</v>
      </c>
      <c r="B269">
        <f>[4]p75!B269</f>
        <v>0</v>
      </c>
    </row>
    <row r="270" spans="1:2" x14ac:dyDescent="0.2">
      <c r="A270" t="s">
        <v>1069</v>
      </c>
      <c r="B270">
        <f>[4]p75!B270</f>
        <v>0</v>
      </c>
    </row>
    <row r="271" spans="1:2" x14ac:dyDescent="0.2">
      <c r="A271" t="s">
        <v>1070</v>
      </c>
      <c r="B271">
        <f>[4]p75!B271</f>
        <v>0</v>
      </c>
    </row>
    <row r="272" spans="1:2" x14ac:dyDescent="0.2">
      <c r="A272" t="s">
        <v>1071</v>
      </c>
      <c r="B272">
        <f>[4]p75!B272</f>
        <v>0</v>
      </c>
    </row>
    <row r="273" spans="1:2" x14ac:dyDescent="0.2">
      <c r="A273" t="s">
        <v>1072</v>
      </c>
      <c r="B273">
        <f>[4]p75!B273</f>
        <v>0</v>
      </c>
    </row>
    <row r="274" spans="1:2" x14ac:dyDescent="0.2">
      <c r="A274" t="s">
        <v>1073</v>
      </c>
      <c r="B274">
        <f>[4]p75!B274</f>
        <v>0</v>
      </c>
    </row>
    <row r="275" spans="1:2" x14ac:dyDescent="0.2">
      <c r="A275" t="s">
        <v>1087</v>
      </c>
      <c r="B275">
        <f>[4]p75!B275</f>
        <v>0</v>
      </c>
    </row>
    <row r="276" spans="1:2" x14ac:dyDescent="0.2">
      <c r="A276" t="s">
        <v>1088</v>
      </c>
      <c r="B276">
        <f>[4]p75!B276</f>
        <v>0</v>
      </c>
    </row>
    <row r="277" spans="1:2" x14ac:dyDescent="0.2">
      <c r="A277" t="s">
        <v>1091</v>
      </c>
      <c r="B277">
        <f>[4]p75!B277</f>
        <v>0</v>
      </c>
    </row>
    <row r="278" spans="1:2" x14ac:dyDescent="0.2">
      <c r="A278" t="s">
        <v>1092</v>
      </c>
      <c r="B278">
        <f>[4]p75!B278</f>
        <v>0</v>
      </c>
    </row>
    <row r="279" spans="1:2" x14ac:dyDescent="0.2">
      <c r="A279" t="s">
        <v>1093</v>
      </c>
      <c r="B279">
        <f>[4]p75!B279</f>
        <v>0</v>
      </c>
    </row>
    <row r="280" spans="1:2" x14ac:dyDescent="0.2">
      <c r="A280" t="s">
        <v>1094</v>
      </c>
      <c r="B280">
        <f>[4]p75!B280</f>
        <v>0</v>
      </c>
    </row>
    <row r="281" spans="1:2" x14ac:dyDescent="0.2">
      <c r="A281" t="s">
        <v>1099</v>
      </c>
      <c r="B281">
        <f>[4]p75!B281</f>
        <v>0</v>
      </c>
    </row>
    <row r="282" spans="1:2" x14ac:dyDescent="0.2">
      <c r="A282" t="s">
        <v>1100</v>
      </c>
      <c r="B282">
        <f>[4]p75!B282</f>
        <v>0</v>
      </c>
    </row>
    <row r="283" spans="1:2" x14ac:dyDescent="0.2">
      <c r="A283" t="s">
        <v>1095</v>
      </c>
      <c r="B283">
        <f>[4]p75!B283</f>
        <v>0</v>
      </c>
    </row>
    <row r="284" spans="1:2" x14ac:dyDescent="0.2">
      <c r="A284" t="s">
        <v>1096</v>
      </c>
      <c r="B284">
        <f>[4]p75!B284</f>
        <v>0</v>
      </c>
    </row>
    <row r="285" spans="1:2" x14ac:dyDescent="0.2">
      <c r="A285" t="s">
        <v>1097</v>
      </c>
      <c r="B285">
        <f>[4]p75!B285</f>
        <v>0</v>
      </c>
    </row>
    <row r="286" spans="1:2" x14ac:dyDescent="0.2">
      <c r="A286" t="s">
        <v>1101</v>
      </c>
      <c r="B286">
        <f>[4]p75!B286</f>
        <v>0</v>
      </c>
    </row>
    <row r="287" spans="1:2" x14ac:dyDescent="0.2">
      <c r="A287" t="s">
        <v>1102</v>
      </c>
      <c r="B287">
        <f>[4]p75!B287</f>
        <v>0</v>
      </c>
    </row>
    <row r="288" spans="1:2" x14ac:dyDescent="0.2">
      <c r="A288" t="s">
        <v>1103</v>
      </c>
      <c r="B288">
        <f>[4]p75!B288</f>
        <v>0</v>
      </c>
    </row>
    <row r="289" spans="1:2" x14ac:dyDescent="0.2">
      <c r="A289" t="s">
        <v>1069</v>
      </c>
      <c r="B289">
        <f>[4]p75!B289</f>
        <v>0</v>
      </c>
    </row>
    <row r="290" spans="1:2" x14ac:dyDescent="0.2">
      <c r="A290" t="s">
        <v>508</v>
      </c>
      <c r="B290">
        <f>[4]p75!B290</f>
        <v>0</v>
      </c>
    </row>
    <row r="291" spans="1:2" x14ac:dyDescent="0.2">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topLeftCell="A54" zoomScale="75" workbookViewId="0">
      <selection sqref="A1:XFD1048576"/>
    </sheetView>
  </sheetViews>
  <sheetFormatPr defaultRowHeight="12.75" x14ac:dyDescent="0.2"/>
  <cols>
    <col min="1" max="1" width="25.7109375" customWidth="1"/>
  </cols>
  <sheetData>
    <row r="1" spans="1:11" x14ac:dyDescent="0.2">
      <c r="C1" s="1" t="s">
        <v>1222</v>
      </c>
    </row>
    <row r="2" spans="1:11" x14ac:dyDescent="0.2">
      <c r="A2">
        <v>68</v>
      </c>
      <c r="B2" t="s">
        <v>176</v>
      </c>
      <c r="C2" t="s">
        <v>177</v>
      </c>
      <c r="D2" t="s">
        <v>178</v>
      </c>
      <c r="E2" t="s">
        <v>8</v>
      </c>
      <c r="F2" t="s">
        <v>179</v>
      </c>
      <c r="G2" t="s">
        <v>10</v>
      </c>
      <c r="H2" t="s">
        <v>180</v>
      </c>
    </row>
    <row r="3" spans="1:11" x14ac:dyDescent="0.2">
      <c r="A3" t="s">
        <v>181</v>
      </c>
      <c r="B3">
        <v>363677</v>
      </c>
      <c r="C3">
        <v>150730</v>
      </c>
      <c r="D3">
        <v>112623</v>
      </c>
      <c r="E3">
        <v>240233</v>
      </c>
      <c r="F3">
        <v>265398</v>
      </c>
      <c r="G3">
        <v>758000</v>
      </c>
      <c r="H3">
        <v>1890661</v>
      </c>
      <c r="I3">
        <v>0</v>
      </c>
      <c r="J3">
        <v>0</v>
      </c>
      <c r="K3">
        <v>0</v>
      </c>
    </row>
    <row r="4" spans="1:11" x14ac:dyDescent="0.2">
      <c r="A4" t="s">
        <v>182</v>
      </c>
      <c r="B4">
        <v>363677</v>
      </c>
      <c r="C4">
        <v>150730</v>
      </c>
      <c r="D4">
        <v>112623</v>
      </c>
      <c r="E4">
        <v>240233</v>
      </c>
      <c r="F4">
        <v>265398</v>
      </c>
      <c r="G4">
        <v>758000</v>
      </c>
      <c r="H4">
        <v>1890661</v>
      </c>
      <c r="I4">
        <v>0</v>
      </c>
      <c r="J4">
        <v>0</v>
      </c>
      <c r="K4">
        <v>0</v>
      </c>
    </row>
    <row r="5" spans="1:11" x14ac:dyDescent="0.2">
      <c r="A5" t="s">
        <v>183</v>
      </c>
      <c r="B5">
        <v>0</v>
      </c>
      <c r="C5">
        <v>0</v>
      </c>
      <c r="D5">
        <v>112623</v>
      </c>
      <c r="E5">
        <v>0</v>
      </c>
      <c r="F5">
        <v>0</v>
      </c>
      <c r="G5">
        <v>0</v>
      </c>
      <c r="H5">
        <v>0</v>
      </c>
      <c r="I5">
        <v>0</v>
      </c>
      <c r="J5">
        <v>0</v>
      </c>
      <c r="K5">
        <v>0</v>
      </c>
    </row>
    <row r="6" spans="1:11" x14ac:dyDescent="0.2">
      <c r="A6" t="s">
        <v>184</v>
      </c>
      <c r="B6">
        <v>363677</v>
      </c>
      <c r="C6">
        <v>150730</v>
      </c>
      <c r="D6">
        <v>0</v>
      </c>
      <c r="E6">
        <v>240233</v>
      </c>
      <c r="F6">
        <v>265398</v>
      </c>
      <c r="G6">
        <v>758000</v>
      </c>
      <c r="H6">
        <v>0</v>
      </c>
      <c r="I6">
        <v>0</v>
      </c>
      <c r="J6">
        <v>0</v>
      </c>
      <c r="K6">
        <v>0</v>
      </c>
    </row>
    <row r="7" spans="1:11" x14ac:dyDescent="0.2">
      <c r="A7" t="s">
        <v>185</v>
      </c>
      <c r="B7">
        <v>0</v>
      </c>
      <c r="C7">
        <v>0</v>
      </c>
      <c r="D7">
        <v>1778038</v>
      </c>
      <c r="E7">
        <v>0</v>
      </c>
      <c r="F7">
        <v>0</v>
      </c>
      <c r="G7">
        <v>0</v>
      </c>
      <c r="H7">
        <v>0</v>
      </c>
      <c r="I7">
        <v>0</v>
      </c>
      <c r="J7">
        <v>0</v>
      </c>
      <c r="K7">
        <v>0</v>
      </c>
    </row>
    <row r="8" spans="1:11" x14ac:dyDescent="0.2">
      <c r="A8" t="s">
        <v>186</v>
      </c>
      <c r="B8">
        <v>331737</v>
      </c>
      <c r="C8">
        <v>57586</v>
      </c>
      <c r="D8">
        <v>73428</v>
      </c>
      <c r="E8">
        <v>263417</v>
      </c>
      <c r="F8">
        <v>333951</v>
      </c>
      <c r="G8">
        <v>783551</v>
      </c>
      <c r="H8">
        <v>1843670</v>
      </c>
      <c r="I8">
        <v>0</v>
      </c>
      <c r="J8">
        <v>0</v>
      </c>
      <c r="K8">
        <v>0</v>
      </c>
    </row>
    <row r="9" spans="1:11" x14ac:dyDescent="0.2">
      <c r="A9" t="s">
        <v>187</v>
      </c>
      <c r="B9">
        <v>331737</v>
      </c>
      <c r="C9">
        <v>57153</v>
      </c>
      <c r="D9">
        <v>73428</v>
      </c>
      <c r="E9">
        <v>263417</v>
      </c>
      <c r="F9">
        <v>333951</v>
      </c>
      <c r="G9">
        <v>783551</v>
      </c>
      <c r="H9">
        <v>1843237</v>
      </c>
      <c r="I9">
        <v>0</v>
      </c>
      <c r="J9">
        <v>0</v>
      </c>
      <c r="K9">
        <v>0</v>
      </c>
    </row>
    <row r="10" spans="1:11" x14ac:dyDescent="0.2">
      <c r="A10" t="s">
        <v>188</v>
      </c>
      <c r="B10">
        <v>0</v>
      </c>
      <c r="C10">
        <v>0</v>
      </c>
      <c r="D10">
        <v>0</v>
      </c>
      <c r="E10">
        <v>0</v>
      </c>
      <c r="F10">
        <v>159255</v>
      </c>
      <c r="G10">
        <v>472776</v>
      </c>
      <c r="H10">
        <v>0</v>
      </c>
      <c r="I10">
        <v>0</v>
      </c>
      <c r="J10">
        <v>0</v>
      </c>
      <c r="K10">
        <v>0</v>
      </c>
    </row>
    <row r="11" spans="1:11" x14ac:dyDescent="0.2">
      <c r="A11" t="s">
        <v>189</v>
      </c>
      <c r="B11">
        <v>331737</v>
      </c>
      <c r="C11">
        <v>57153</v>
      </c>
      <c r="D11">
        <v>73428</v>
      </c>
      <c r="E11">
        <v>263417</v>
      </c>
      <c r="F11">
        <v>174696</v>
      </c>
      <c r="G11">
        <v>310775</v>
      </c>
      <c r="H11">
        <v>0</v>
      </c>
      <c r="I11">
        <v>0</v>
      </c>
      <c r="J11">
        <v>0</v>
      </c>
      <c r="K11">
        <v>0</v>
      </c>
    </row>
    <row r="12" spans="1:11" x14ac:dyDescent="0.2">
      <c r="A12" t="s">
        <v>190</v>
      </c>
      <c r="B12">
        <v>0</v>
      </c>
      <c r="C12">
        <v>0</v>
      </c>
      <c r="D12">
        <v>0</v>
      </c>
      <c r="E12">
        <v>0</v>
      </c>
      <c r="F12">
        <v>616813</v>
      </c>
      <c r="G12">
        <v>594393</v>
      </c>
      <c r="H12">
        <v>0</v>
      </c>
      <c r="I12">
        <v>0</v>
      </c>
      <c r="J12">
        <v>0</v>
      </c>
      <c r="K12">
        <v>0</v>
      </c>
    </row>
    <row r="13" spans="1:11" x14ac:dyDescent="0.2">
      <c r="A13" t="s">
        <v>191</v>
      </c>
      <c r="B13">
        <v>3800</v>
      </c>
      <c r="C13">
        <v>375</v>
      </c>
      <c r="D13">
        <v>315</v>
      </c>
      <c r="E13">
        <v>32</v>
      </c>
      <c r="F13">
        <v>48</v>
      </c>
      <c r="G13">
        <v>37.5</v>
      </c>
      <c r="H13">
        <v>0</v>
      </c>
      <c r="I13">
        <v>0</v>
      </c>
      <c r="J13">
        <v>0</v>
      </c>
      <c r="K13">
        <v>0</v>
      </c>
    </row>
    <row r="14" spans="1:11" x14ac:dyDescent="0.2">
      <c r="A14" t="s">
        <v>192</v>
      </c>
      <c r="B14">
        <v>4000</v>
      </c>
      <c r="C14">
        <v>395</v>
      </c>
      <c r="D14">
        <v>340</v>
      </c>
      <c r="E14">
        <v>33</v>
      </c>
      <c r="F14">
        <v>48.5</v>
      </c>
      <c r="G14">
        <v>43</v>
      </c>
      <c r="H14">
        <v>0</v>
      </c>
      <c r="I14">
        <v>0</v>
      </c>
      <c r="J14">
        <v>0</v>
      </c>
      <c r="K14">
        <v>0</v>
      </c>
    </row>
    <row r="15" spans="1:11" x14ac:dyDescent="0.2">
      <c r="A15" t="s">
        <v>193</v>
      </c>
      <c r="B15">
        <v>3700.0000000000005</v>
      </c>
      <c r="C15">
        <v>355</v>
      </c>
      <c r="D15">
        <v>310</v>
      </c>
      <c r="E15">
        <v>29</v>
      </c>
      <c r="F15">
        <v>45</v>
      </c>
      <c r="G15">
        <v>38</v>
      </c>
      <c r="H15">
        <v>0</v>
      </c>
      <c r="I15">
        <v>0</v>
      </c>
      <c r="J15">
        <v>0</v>
      </c>
      <c r="K15">
        <v>0</v>
      </c>
    </row>
    <row r="16" spans="1:11" x14ac:dyDescent="0.2">
      <c r="A16" t="s">
        <v>194</v>
      </c>
      <c r="B16">
        <v>3949.9999999999995</v>
      </c>
      <c r="C16">
        <v>365</v>
      </c>
      <c r="D16">
        <v>330</v>
      </c>
      <c r="E16">
        <v>31</v>
      </c>
      <c r="F16">
        <v>47.2</v>
      </c>
      <c r="G16">
        <v>39.5</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6500.0000000000009</v>
      </c>
      <c r="C23">
        <v>570</v>
      </c>
      <c r="D23">
        <v>570</v>
      </c>
      <c r="E23">
        <v>45</v>
      </c>
      <c r="F23">
        <v>60</v>
      </c>
      <c r="G23">
        <v>56</v>
      </c>
      <c r="H23">
        <v>0</v>
      </c>
      <c r="I23">
        <v>0</v>
      </c>
      <c r="J23">
        <v>0</v>
      </c>
      <c r="K23">
        <v>0</v>
      </c>
    </row>
    <row r="24" spans="1:11" x14ac:dyDescent="0.2">
      <c r="A24" t="s">
        <v>202</v>
      </c>
      <c r="B24">
        <v>6150</v>
      </c>
      <c r="C24">
        <v>535</v>
      </c>
      <c r="D24">
        <v>465</v>
      </c>
      <c r="E24">
        <v>43</v>
      </c>
      <c r="F24">
        <v>55.999999999999993</v>
      </c>
      <c r="G24">
        <v>56</v>
      </c>
      <c r="H24">
        <v>0</v>
      </c>
      <c r="I24">
        <v>0</v>
      </c>
      <c r="J24">
        <v>0</v>
      </c>
      <c r="K24">
        <v>0</v>
      </c>
    </row>
    <row r="25" spans="1:11" x14ac:dyDescent="0.2">
      <c r="A25" t="s">
        <v>203</v>
      </c>
      <c r="B25">
        <v>5900</v>
      </c>
      <c r="C25">
        <v>480.00000000000006</v>
      </c>
      <c r="D25">
        <v>460</v>
      </c>
      <c r="E25">
        <v>41</v>
      </c>
      <c r="F25">
        <v>54</v>
      </c>
      <c r="G25">
        <v>55</v>
      </c>
      <c r="H25">
        <v>0</v>
      </c>
      <c r="I25">
        <v>0</v>
      </c>
      <c r="J25">
        <v>0</v>
      </c>
      <c r="K25">
        <v>0</v>
      </c>
    </row>
    <row r="26" spans="1:11" x14ac:dyDescent="0.2">
      <c r="A26" t="s">
        <v>204</v>
      </c>
      <c r="B26">
        <v>6150</v>
      </c>
      <c r="C26">
        <v>495</v>
      </c>
      <c r="D26">
        <v>480</v>
      </c>
      <c r="E26">
        <v>43</v>
      </c>
      <c r="F26">
        <v>57</v>
      </c>
      <c r="G26">
        <v>56.2</v>
      </c>
      <c r="H26">
        <v>0</v>
      </c>
      <c r="I26">
        <v>0</v>
      </c>
      <c r="J26">
        <v>0</v>
      </c>
      <c r="K26">
        <v>0</v>
      </c>
    </row>
    <row r="27" spans="1:11" x14ac:dyDescent="0.2">
      <c r="A27" t="s">
        <v>205</v>
      </c>
      <c r="B27">
        <v>6099.9999999999991</v>
      </c>
      <c r="C27">
        <v>450.00000000000006</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70899930</v>
      </c>
      <c r="C33">
        <v>2455018.6</v>
      </c>
      <c r="D33">
        <v>2870003.2</v>
      </c>
      <c r="E33">
        <v>718999.45000000007</v>
      </c>
      <c r="F33">
        <v>1219999.55</v>
      </c>
      <c r="G33">
        <v>5800000</v>
      </c>
      <c r="H33">
        <v>9914189</v>
      </c>
      <c r="I33">
        <v>0</v>
      </c>
      <c r="J33">
        <v>0</v>
      </c>
      <c r="K33">
        <v>0</v>
      </c>
    </row>
    <row r="34" spans="1:11" x14ac:dyDescent="0.2">
      <c r="A34" t="s">
        <v>212</v>
      </c>
      <c r="B34">
        <v>86949990</v>
      </c>
      <c r="C34">
        <v>2589987.9</v>
      </c>
      <c r="D34">
        <v>3120006.4000000004</v>
      </c>
      <c r="E34">
        <v>1160999.45</v>
      </c>
      <c r="F34">
        <v>1649999.8900000001</v>
      </c>
      <c r="G34">
        <v>7400000</v>
      </c>
      <c r="H34">
        <v>12980331</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13</v>
      </c>
      <c r="D47">
        <v>6.2</v>
      </c>
      <c r="E47">
        <v>0.65</v>
      </c>
      <c r="F47">
        <v>0.77</v>
      </c>
      <c r="G47">
        <v>1</v>
      </c>
      <c r="H47">
        <v>0</v>
      </c>
      <c r="I47">
        <v>0</v>
      </c>
      <c r="J47">
        <v>0</v>
      </c>
      <c r="K47">
        <v>0</v>
      </c>
    </row>
    <row r="48" spans="1:11" x14ac:dyDescent="0.2">
      <c r="A48" t="s">
        <v>226</v>
      </c>
      <c r="B48">
        <v>92</v>
      </c>
      <c r="C48">
        <v>13</v>
      </c>
      <c r="D48">
        <v>6.6</v>
      </c>
      <c r="E48">
        <v>0.66</v>
      </c>
      <c r="F48">
        <v>0.79</v>
      </c>
      <c r="G48">
        <v>1</v>
      </c>
      <c r="H48">
        <v>0</v>
      </c>
      <c r="I48">
        <v>0</v>
      </c>
      <c r="J48">
        <v>0</v>
      </c>
      <c r="K48">
        <v>0</v>
      </c>
    </row>
    <row r="49" spans="1:11" x14ac:dyDescent="0.2">
      <c r="A49" t="s">
        <v>227</v>
      </c>
      <c r="B49">
        <v>90</v>
      </c>
      <c r="C49">
        <v>13.1</v>
      </c>
      <c r="D49">
        <v>6.4</v>
      </c>
      <c r="E49">
        <v>0.65</v>
      </c>
      <c r="F49">
        <v>0.77</v>
      </c>
      <c r="G49">
        <v>1</v>
      </c>
      <c r="H49">
        <v>0</v>
      </c>
      <c r="I49">
        <v>0</v>
      </c>
      <c r="J49">
        <v>0</v>
      </c>
      <c r="K49">
        <v>0</v>
      </c>
    </row>
    <row r="50" spans="1:11" x14ac:dyDescent="0.2">
      <c r="A50" t="s">
        <v>228</v>
      </c>
      <c r="B50">
        <v>93</v>
      </c>
      <c r="C50">
        <v>13.3</v>
      </c>
      <c r="D50">
        <v>6.5</v>
      </c>
      <c r="E50">
        <v>0.66</v>
      </c>
      <c r="F50">
        <v>0.79</v>
      </c>
      <c r="G50">
        <v>1</v>
      </c>
      <c r="H50">
        <v>0</v>
      </c>
      <c r="I50">
        <v>0</v>
      </c>
      <c r="J50">
        <v>0</v>
      </c>
      <c r="K50">
        <v>0</v>
      </c>
    </row>
    <row r="51" spans="1:11" x14ac:dyDescent="0.2">
      <c r="A51" t="s">
        <v>229</v>
      </c>
      <c r="B51">
        <v>11.186666666666678</v>
      </c>
      <c r="C51">
        <v>9.2427480916030582</v>
      </c>
      <c r="D51">
        <v>9.2812499999999964</v>
      </c>
      <c r="E51">
        <v>9.2553846153846209</v>
      </c>
      <c r="F51">
        <v>10.394805194805201</v>
      </c>
      <c r="G51">
        <v>7.6</v>
      </c>
      <c r="H51">
        <v>0</v>
      </c>
      <c r="I51">
        <v>0</v>
      </c>
      <c r="J51">
        <v>0</v>
      </c>
      <c r="K51">
        <v>0</v>
      </c>
    </row>
    <row r="52" spans="1:11" x14ac:dyDescent="0.2">
      <c r="A52" t="s">
        <v>115</v>
      </c>
      <c r="B52">
        <v>14954296.599531464</v>
      </c>
      <c r="C52">
        <v>11617106.131429806</v>
      </c>
      <c r="D52">
        <v>16400397.867407143</v>
      </c>
      <c r="E52">
        <v>5546232.6128539443</v>
      </c>
      <c r="F52">
        <v>537953.86991303787</v>
      </c>
      <c r="G52">
        <v>0</v>
      </c>
      <c r="H52">
        <v>0</v>
      </c>
      <c r="I52">
        <v>0</v>
      </c>
      <c r="J52">
        <v>0</v>
      </c>
      <c r="K52">
        <v>0</v>
      </c>
    </row>
    <row r="53" spans="1:11" x14ac:dyDescent="0.2">
      <c r="A53" t="s">
        <v>116</v>
      </c>
      <c r="B53">
        <v>17073289</v>
      </c>
      <c r="C53">
        <v>14545968</v>
      </c>
      <c r="D53">
        <v>17976102</v>
      </c>
      <c r="E53">
        <v>16708507</v>
      </c>
      <c r="F53">
        <v>10440479</v>
      </c>
      <c r="G53">
        <v>0</v>
      </c>
      <c r="H53">
        <v>0</v>
      </c>
      <c r="I53">
        <v>0</v>
      </c>
      <c r="J53">
        <v>0</v>
      </c>
      <c r="K53">
        <v>0</v>
      </c>
    </row>
    <row r="54" spans="1:11" x14ac:dyDescent="0.2">
      <c r="A54" t="s">
        <v>230</v>
      </c>
      <c r="B54">
        <v>649895</v>
      </c>
      <c r="C54">
        <v>721962</v>
      </c>
      <c r="D54">
        <v>920994</v>
      </c>
      <c r="E54">
        <v>1217043</v>
      </c>
      <c r="F54">
        <v>869044</v>
      </c>
      <c r="G54">
        <v>0</v>
      </c>
      <c r="H54">
        <v>0</v>
      </c>
      <c r="I54">
        <v>0</v>
      </c>
      <c r="J54">
        <v>0</v>
      </c>
      <c r="K54">
        <v>0</v>
      </c>
    </row>
    <row r="55" spans="1:11" x14ac:dyDescent="0.2">
      <c r="A55" t="s">
        <v>231</v>
      </c>
      <c r="B55">
        <v>1460537</v>
      </c>
      <c r="C55">
        <v>1061194</v>
      </c>
      <c r="D55">
        <v>1245567</v>
      </c>
      <c r="E55">
        <v>991947</v>
      </c>
      <c r="F55">
        <v>5985615</v>
      </c>
      <c r="G55">
        <v>0</v>
      </c>
      <c r="H55">
        <v>0</v>
      </c>
      <c r="I55">
        <v>0</v>
      </c>
      <c r="J55">
        <v>0</v>
      </c>
      <c r="K55">
        <v>0</v>
      </c>
    </row>
    <row r="56" spans="1:11" x14ac:dyDescent="0.2">
      <c r="A56" t="s">
        <v>232</v>
      </c>
      <c r="B56">
        <v>2110432</v>
      </c>
      <c r="C56">
        <v>1783156</v>
      </c>
      <c r="D56">
        <v>2166561</v>
      </c>
      <c r="E56">
        <v>2208990</v>
      </c>
      <c r="F56">
        <v>6854659</v>
      </c>
      <c r="G56">
        <v>0</v>
      </c>
      <c r="H56">
        <v>0</v>
      </c>
      <c r="I56">
        <v>0</v>
      </c>
      <c r="J56">
        <v>0</v>
      </c>
      <c r="K56">
        <v>0</v>
      </c>
    </row>
    <row r="57" spans="1:11" x14ac:dyDescent="0.2">
      <c r="A57" t="s">
        <v>233</v>
      </c>
      <c r="B57">
        <v>2440421</v>
      </c>
      <c r="C57">
        <v>2396653</v>
      </c>
      <c r="D57">
        <v>2415697</v>
      </c>
      <c r="E57">
        <v>2404300</v>
      </c>
      <c r="F57">
        <v>2393695</v>
      </c>
      <c r="G57">
        <v>37147</v>
      </c>
      <c r="H57">
        <v>37147</v>
      </c>
      <c r="I57">
        <v>37147</v>
      </c>
      <c r="J57">
        <v>37147</v>
      </c>
      <c r="K57">
        <v>37147</v>
      </c>
    </row>
    <row r="58" spans="1:11" x14ac:dyDescent="0.2">
      <c r="A58" t="s">
        <v>234</v>
      </c>
      <c r="B58">
        <v>7421885</v>
      </c>
      <c r="C58">
        <v>6655064</v>
      </c>
      <c r="D58">
        <v>7209037</v>
      </c>
      <c r="E58">
        <v>5593526</v>
      </c>
      <c r="F58">
        <v>5593526</v>
      </c>
      <c r="G58">
        <v>2391366</v>
      </c>
      <c r="H58">
        <v>1626129</v>
      </c>
      <c r="I58">
        <v>1530473</v>
      </c>
      <c r="J58">
        <v>2104399</v>
      </c>
      <c r="K58">
        <v>2295709</v>
      </c>
    </row>
    <row r="59" spans="1:11" x14ac:dyDescent="0.2">
      <c r="A59" t="s">
        <v>235</v>
      </c>
      <c r="B59">
        <v>9350354</v>
      </c>
      <c r="C59">
        <v>9560814</v>
      </c>
      <c r="D59">
        <v>8159290</v>
      </c>
      <c r="E59">
        <v>8034180</v>
      </c>
      <c r="F59">
        <v>6611475</v>
      </c>
      <c r="G59">
        <v>1913093</v>
      </c>
      <c r="H59">
        <v>2295709</v>
      </c>
      <c r="I59">
        <v>2104399</v>
      </c>
      <c r="J59">
        <v>1530473</v>
      </c>
      <c r="K59">
        <v>1626129</v>
      </c>
    </row>
    <row r="60" spans="1:11" x14ac:dyDescent="0.2">
      <c r="A60" t="s">
        <v>236</v>
      </c>
      <c r="B60">
        <v>16772239</v>
      </c>
      <c r="C60">
        <v>16215878</v>
      </c>
      <c r="D60">
        <v>15368327</v>
      </c>
      <c r="E60">
        <v>13627706</v>
      </c>
      <c r="F60">
        <v>12205001</v>
      </c>
      <c r="G60">
        <v>4304459</v>
      </c>
      <c r="H60">
        <v>3921838</v>
      </c>
      <c r="I60">
        <v>3634872</v>
      </c>
      <c r="J60">
        <v>3634872</v>
      </c>
      <c r="K60">
        <v>3921838</v>
      </c>
    </row>
    <row r="61" spans="1:11" x14ac:dyDescent="0.2">
      <c r="A61" t="s">
        <v>237</v>
      </c>
      <c r="B61">
        <v>53350677.599531464</v>
      </c>
      <c r="C61">
        <v>46558761.131429806</v>
      </c>
      <c r="D61">
        <v>54327084.867407143</v>
      </c>
      <c r="E61">
        <v>40495735.612853944</v>
      </c>
      <c r="F61">
        <v>32431787.869913038</v>
      </c>
      <c r="G61">
        <v>0</v>
      </c>
      <c r="H61">
        <v>0</v>
      </c>
      <c r="I61">
        <v>0</v>
      </c>
      <c r="J61">
        <v>0</v>
      </c>
      <c r="K61">
        <v>0</v>
      </c>
    </row>
    <row r="62" spans="1:11" x14ac:dyDescent="0.2">
      <c r="A62" t="s">
        <v>121</v>
      </c>
      <c r="B62">
        <v>7832022.875</v>
      </c>
      <c r="C62">
        <v>8552355.4074675329</v>
      </c>
      <c r="D62">
        <v>8858929.453125</v>
      </c>
      <c r="E62">
        <v>7499238.3208198054</v>
      </c>
      <c r="F62">
        <v>6000000.328125</v>
      </c>
      <c r="G62">
        <v>0</v>
      </c>
      <c r="H62">
        <v>0</v>
      </c>
      <c r="I62">
        <v>0</v>
      </c>
      <c r="J62">
        <v>0</v>
      </c>
      <c r="K62">
        <v>0</v>
      </c>
    </row>
    <row r="63" spans="1:11" x14ac:dyDescent="0.2">
      <c r="A63" t="s">
        <v>122</v>
      </c>
      <c r="B63">
        <v>2325129</v>
      </c>
      <c r="C63">
        <v>2439206</v>
      </c>
      <c r="D63">
        <v>3135231</v>
      </c>
      <c r="E63">
        <v>2299738</v>
      </c>
      <c r="F63">
        <v>126390</v>
      </c>
      <c r="G63">
        <v>-4112230</v>
      </c>
      <c r="H63">
        <v>-3633421</v>
      </c>
      <c r="I63">
        <v>-2892685</v>
      </c>
      <c r="J63">
        <v>-2738576</v>
      </c>
      <c r="K63">
        <v>-3355092</v>
      </c>
    </row>
    <row r="64" spans="1:11" x14ac:dyDescent="0.2">
      <c r="A64" t="s">
        <v>238</v>
      </c>
      <c r="B64">
        <v>14131268</v>
      </c>
      <c r="C64">
        <v>13323261</v>
      </c>
      <c r="D64">
        <v>12228280</v>
      </c>
      <c r="E64">
        <v>8858423</v>
      </c>
      <c r="F64">
        <v>15402081</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28062257.724531464</v>
      </c>
      <c r="C66">
        <v>21243938.723962273</v>
      </c>
      <c r="D66">
        <v>29104644.414282143</v>
      </c>
      <c r="E66">
        <v>20838336.292034142</v>
      </c>
      <c r="F66">
        <v>9903316.5417880379</v>
      </c>
      <c r="G66">
        <v>12538931</v>
      </c>
      <c r="H66">
        <v>13468377</v>
      </c>
      <c r="I66">
        <v>14906277</v>
      </c>
      <c r="J66">
        <v>15206444</v>
      </c>
      <c r="K66">
        <v>14008662</v>
      </c>
    </row>
    <row r="67" spans="1:11" x14ac:dyDescent="0.2">
      <c r="A67" t="s">
        <v>240</v>
      </c>
      <c r="B67">
        <v>53350677.599531464</v>
      </c>
      <c r="C67">
        <v>46558761.131429806</v>
      </c>
      <c r="D67">
        <v>54327084.867407143</v>
      </c>
      <c r="E67">
        <v>40495735.612853944</v>
      </c>
      <c r="F67">
        <v>32431787.869913038</v>
      </c>
      <c r="G67">
        <v>0</v>
      </c>
      <c r="H67">
        <v>0</v>
      </c>
      <c r="I67">
        <v>0</v>
      </c>
      <c r="J67">
        <v>0</v>
      </c>
      <c r="K67">
        <v>0</v>
      </c>
    </row>
    <row r="68" spans="1:11" x14ac:dyDescent="0.2">
      <c r="A68" t="s">
        <v>241</v>
      </c>
      <c r="B68">
        <v>2000000</v>
      </c>
      <c r="C68">
        <v>0</v>
      </c>
      <c r="D68">
        <v>10</v>
      </c>
      <c r="E68">
        <v>2500000</v>
      </c>
      <c r="F68">
        <v>0</v>
      </c>
      <c r="G68">
        <v>0</v>
      </c>
      <c r="H68">
        <v>0</v>
      </c>
      <c r="I68">
        <v>0</v>
      </c>
      <c r="J68">
        <v>0</v>
      </c>
      <c r="K68">
        <v>0</v>
      </c>
    </row>
    <row r="69" spans="1:11" x14ac:dyDescent="0.2">
      <c r="A69" t="s">
        <v>242</v>
      </c>
      <c r="B69">
        <v>43058182.77854602</v>
      </c>
      <c r="C69">
        <v>44387734.341333658</v>
      </c>
      <c r="D69">
        <v>47809857.444771677</v>
      </c>
      <c r="E69">
        <v>40595373.134380899</v>
      </c>
      <c r="F69">
        <v>29321163.533857364</v>
      </c>
      <c r="G69">
        <v>0</v>
      </c>
      <c r="H69">
        <v>0</v>
      </c>
      <c r="I69">
        <v>0</v>
      </c>
      <c r="J69">
        <v>0</v>
      </c>
      <c r="K69">
        <v>0</v>
      </c>
    </row>
    <row r="70" spans="1:11" x14ac:dyDescent="0.2">
      <c r="A70" t="s">
        <v>243</v>
      </c>
      <c r="B70">
        <v>4513484.6700250134</v>
      </c>
      <c r="C70">
        <v>4734928.2203857675</v>
      </c>
      <c r="D70">
        <v>6086036.3759917915</v>
      </c>
      <c r="E70">
        <v>4464197.164677687</v>
      </c>
      <c r="F70">
        <v>245344.28068888932</v>
      </c>
      <c r="G70">
        <v>-39661</v>
      </c>
      <c r="H70">
        <v>-36465</v>
      </c>
      <c r="I70">
        <v>-34068</v>
      </c>
      <c r="J70">
        <v>-34068</v>
      </c>
      <c r="K70">
        <v>-36465</v>
      </c>
    </row>
    <row r="71" spans="1:11" x14ac:dyDescent="0.2">
      <c r="A71" t="s">
        <v>244</v>
      </c>
      <c r="B71">
        <v>1.0174788071938214</v>
      </c>
      <c r="C71">
        <v>0.93638457797697072</v>
      </c>
      <c r="D71">
        <v>1.0062091677194609</v>
      </c>
      <c r="E71">
        <v>0.95014037291862286</v>
      </c>
      <c r="F71">
        <v>1.0897870741911244</v>
      </c>
      <c r="G71">
        <v>0</v>
      </c>
      <c r="H71">
        <v>0</v>
      </c>
      <c r="I71">
        <v>0</v>
      </c>
      <c r="J71">
        <v>0</v>
      </c>
      <c r="K71">
        <v>0</v>
      </c>
    </row>
    <row r="72" spans="1:11" x14ac:dyDescent="0.2">
      <c r="A72" t="s">
        <v>245</v>
      </c>
      <c r="B72">
        <v>1.136822385547031</v>
      </c>
      <c r="C72">
        <v>1.0217626111621718</v>
      </c>
      <c r="D72">
        <v>1.0202003243395845</v>
      </c>
      <c r="E72">
        <v>1.0510108584297011</v>
      </c>
      <c r="F72">
        <v>0.77020382052151171</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60000</v>
      </c>
    </row>
    <row r="80" spans="1:11" x14ac:dyDescent="0.2">
      <c r="A80" t="s">
        <v>249</v>
      </c>
      <c r="B80">
        <v>60000</v>
      </c>
    </row>
    <row r="81" spans="1:2" x14ac:dyDescent="0.2">
      <c r="A81" t="s">
        <v>250</v>
      </c>
      <c r="B81">
        <v>16.963684210526317</v>
      </c>
    </row>
    <row r="82" spans="1:2" x14ac:dyDescent="0.2">
      <c r="A82" t="s">
        <v>251</v>
      </c>
      <c r="B82">
        <v>60000</v>
      </c>
    </row>
    <row r="83" spans="1:2" x14ac:dyDescent="0.2">
      <c r="A83" t="s">
        <v>252</v>
      </c>
      <c r="B83">
        <v>1103400</v>
      </c>
    </row>
    <row r="84" spans="1:2" x14ac:dyDescent="0.2">
      <c r="A84" t="s">
        <v>253</v>
      </c>
      <c r="B84">
        <v>16.399108897651899</v>
      </c>
    </row>
    <row r="85" spans="1:2" x14ac:dyDescent="0.2">
      <c r="A85" t="s">
        <v>254</v>
      </c>
      <c r="B85">
        <v>72201</v>
      </c>
    </row>
    <row r="86" spans="1:2" x14ac:dyDescent="0.2">
      <c r="A86" t="s">
        <v>255</v>
      </c>
      <c r="B86">
        <v>13784</v>
      </c>
    </row>
    <row r="87" spans="1:2" x14ac:dyDescent="0.2">
      <c r="A87" t="s">
        <v>256</v>
      </c>
      <c r="B87">
        <v>19207</v>
      </c>
    </row>
    <row r="88" spans="1:2" x14ac:dyDescent="0.2">
      <c r="A88" t="s">
        <v>257</v>
      </c>
      <c r="B88">
        <v>38807</v>
      </c>
    </row>
    <row r="89" spans="1:2" x14ac:dyDescent="0.2">
      <c r="A89" t="s">
        <v>258</v>
      </c>
      <c r="B89">
        <v>41779</v>
      </c>
    </row>
    <row r="90" spans="1:2" x14ac:dyDescent="0.2">
      <c r="A90" t="s">
        <v>259</v>
      </c>
      <c r="B90">
        <v>174978</v>
      </c>
    </row>
    <row r="91" spans="1:2" x14ac:dyDescent="0.2">
      <c r="A91" t="s">
        <v>260</v>
      </c>
      <c r="B91">
        <v>72201</v>
      </c>
    </row>
    <row r="92" spans="1:2" x14ac:dyDescent="0.2">
      <c r="A92" t="s">
        <v>261</v>
      </c>
      <c r="B92">
        <v>13784</v>
      </c>
    </row>
    <row r="93" spans="1:2" x14ac:dyDescent="0.2">
      <c r="A93" t="s">
        <v>262</v>
      </c>
      <c r="B93">
        <v>19207</v>
      </c>
    </row>
    <row r="94" spans="1:2" x14ac:dyDescent="0.2">
      <c r="A94" t="s">
        <v>263</v>
      </c>
      <c r="B94">
        <v>38807</v>
      </c>
    </row>
    <row r="95" spans="1:2" x14ac:dyDescent="0.2">
      <c r="A95" t="s">
        <v>264</v>
      </c>
      <c r="B95">
        <v>41779</v>
      </c>
    </row>
    <row r="96" spans="1:2" x14ac:dyDescent="0.2">
      <c r="A96" t="s">
        <v>265</v>
      </c>
      <c r="B96">
        <v>174978</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77057</v>
      </c>
    </row>
    <row r="103" spans="1:2" x14ac:dyDescent="0.2">
      <c r="A103" t="s">
        <v>272</v>
      </c>
      <c r="B103">
        <v>274363800</v>
      </c>
    </row>
    <row r="104" spans="1:2" x14ac:dyDescent="0.2">
      <c r="A104" t="s">
        <v>273</v>
      </c>
      <c r="B104">
        <v>5169000</v>
      </c>
    </row>
    <row r="105" spans="1:2" x14ac:dyDescent="0.2">
      <c r="A105" t="s">
        <v>274</v>
      </c>
      <c r="B105">
        <v>6050205</v>
      </c>
    </row>
    <row r="106" spans="1:2" x14ac:dyDescent="0.2">
      <c r="A106" t="s">
        <v>275</v>
      </c>
      <c r="B106">
        <v>1241823.9999999998</v>
      </c>
    </row>
    <row r="107" spans="1:2" x14ac:dyDescent="0.2">
      <c r="A107" t="s">
        <v>276</v>
      </c>
      <c r="B107">
        <v>2005392</v>
      </c>
    </row>
    <row r="108" spans="1:2" x14ac:dyDescent="0.2">
      <c r="A108" t="s">
        <v>277</v>
      </c>
      <c r="B108">
        <v>9451312.5</v>
      </c>
    </row>
    <row r="109" spans="1:2" x14ac:dyDescent="0.2">
      <c r="A109" t="s">
        <v>278</v>
      </c>
      <c r="B109">
        <v>1470.9000994536198</v>
      </c>
    </row>
    <row r="110" spans="1:2" x14ac:dyDescent="0.2">
      <c r="A110" t="s">
        <v>279</v>
      </c>
      <c r="B110">
        <v>229.81768114269352</v>
      </c>
    </row>
    <row r="111" spans="1:2" x14ac:dyDescent="0.2">
      <c r="A111" t="s">
        <v>280</v>
      </c>
      <c r="B111">
        <v>104.59734040559074</v>
      </c>
    </row>
    <row r="112" spans="1:2" x14ac:dyDescent="0.2">
      <c r="A112" t="s">
        <v>281</v>
      </c>
      <c r="B112">
        <v>11.013167384942811</v>
      </c>
    </row>
    <row r="113" spans="1:2" x14ac:dyDescent="0.2">
      <c r="A113" t="s">
        <v>282</v>
      </c>
      <c r="B113">
        <v>13.046367517547637</v>
      </c>
    </row>
    <row r="114" spans="1:2" x14ac:dyDescent="0.2">
      <c r="A114" t="s">
        <v>283</v>
      </c>
      <c r="B114">
        <v>16.943334438373554</v>
      </c>
    </row>
    <row r="115" spans="1:2" x14ac:dyDescent="0.2">
      <c r="A115" t="s">
        <v>284</v>
      </c>
      <c r="B115">
        <v>11999970</v>
      </c>
    </row>
    <row r="116" spans="1:2" x14ac:dyDescent="0.2">
      <c r="A116" t="s">
        <v>285</v>
      </c>
      <c r="B116">
        <v>0</v>
      </c>
    </row>
    <row r="117" spans="1:2" x14ac:dyDescent="0.2">
      <c r="A117" t="s">
        <v>286</v>
      </c>
      <c r="B117">
        <v>400000</v>
      </c>
    </row>
    <row r="118" spans="1:2" x14ac:dyDescent="0.2">
      <c r="A118" t="s">
        <v>287</v>
      </c>
      <c r="B118">
        <v>99999.900000000009</v>
      </c>
    </row>
    <row r="119" spans="1:2" x14ac:dyDescent="0.2">
      <c r="A119" t="s">
        <v>288</v>
      </c>
      <c r="B119">
        <v>199999.80000000002</v>
      </c>
    </row>
    <row r="120" spans="1:2" x14ac:dyDescent="0.2">
      <c r="A120" t="s">
        <v>289</v>
      </c>
      <c r="B120">
        <v>1200000</v>
      </c>
    </row>
    <row r="121" spans="1:2" x14ac:dyDescent="0.2">
      <c r="A121" t="s">
        <v>290</v>
      </c>
      <c r="B121">
        <v>24692742</v>
      </c>
    </row>
    <row r="122" spans="1:2" x14ac:dyDescent="0.2">
      <c r="A122" t="s">
        <v>291</v>
      </c>
      <c r="B122">
        <v>356660.99999999994</v>
      </c>
    </row>
    <row r="123" spans="1:2" x14ac:dyDescent="0.2">
      <c r="A123" t="s">
        <v>292</v>
      </c>
      <c r="B123">
        <v>0</v>
      </c>
    </row>
    <row r="124" spans="1:2" x14ac:dyDescent="0.2">
      <c r="A124" t="s">
        <v>293</v>
      </c>
      <c r="B124">
        <v>142809.75999999998</v>
      </c>
    </row>
    <row r="125" spans="1:2" x14ac:dyDescent="0.2">
      <c r="A125" t="s">
        <v>294</v>
      </c>
      <c r="B125">
        <v>230620.08</v>
      </c>
    </row>
    <row r="126" spans="1:2" x14ac:dyDescent="0.2">
      <c r="A126" t="s">
        <v>295</v>
      </c>
      <c r="B126">
        <v>543450.46875</v>
      </c>
    </row>
    <row r="127" spans="1:2" x14ac:dyDescent="0.2">
      <c r="A127" t="s">
        <v>296</v>
      </c>
      <c r="B127">
        <v>74963</v>
      </c>
    </row>
    <row r="128" spans="1:2" x14ac:dyDescent="0.2">
      <c r="A128" t="s">
        <v>297</v>
      </c>
      <c r="B128">
        <v>4983</v>
      </c>
    </row>
    <row r="129" spans="1:2" x14ac:dyDescent="0.2">
      <c r="A129" t="s">
        <v>298</v>
      </c>
      <c r="B129">
        <v>5867</v>
      </c>
    </row>
    <row r="130" spans="1:2" x14ac:dyDescent="0.2">
      <c r="A130" t="s">
        <v>299</v>
      </c>
      <c r="B130">
        <v>51849</v>
      </c>
    </row>
    <row r="131" spans="1:2" x14ac:dyDescent="0.2">
      <c r="A131" t="s">
        <v>300</v>
      </c>
      <c r="B131">
        <v>38456</v>
      </c>
    </row>
    <row r="132" spans="1:2" x14ac:dyDescent="0.2">
      <c r="A132" t="s">
        <v>301</v>
      </c>
      <c r="B132">
        <v>193941</v>
      </c>
    </row>
    <row r="133" spans="1:2" x14ac:dyDescent="0.2">
      <c r="A133" t="s">
        <v>302</v>
      </c>
      <c r="B133">
        <v>74963</v>
      </c>
    </row>
    <row r="134" spans="1:2" x14ac:dyDescent="0.2">
      <c r="A134" t="s">
        <v>303</v>
      </c>
      <c r="B134">
        <v>4983</v>
      </c>
    </row>
    <row r="135" spans="1:2" x14ac:dyDescent="0.2">
      <c r="A135" t="s">
        <v>304</v>
      </c>
      <c r="B135">
        <v>5867</v>
      </c>
    </row>
    <row r="136" spans="1:2" x14ac:dyDescent="0.2">
      <c r="A136" t="s">
        <v>305</v>
      </c>
      <c r="B136">
        <v>51849</v>
      </c>
    </row>
    <row r="137" spans="1:2" x14ac:dyDescent="0.2">
      <c r="A137" t="s">
        <v>306</v>
      </c>
      <c r="B137">
        <v>38456</v>
      </c>
    </row>
    <row r="138" spans="1:2" x14ac:dyDescent="0.2">
      <c r="A138" t="s">
        <v>307</v>
      </c>
      <c r="B138">
        <v>193941</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487259500.00000006</v>
      </c>
    </row>
    <row r="146" spans="1:2" x14ac:dyDescent="0.2">
      <c r="A146" t="s">
        <v>315</v>
      </c>
      <c r="B146">
        <v>2840309.9999999995</v>
      </c>
    </row>
    <row r="147" spans="1:2" x14ac:dyDescent="0.2">
      <c r="A147" t="s">
        <v>316</v>
      </c>
      <c r="B147">
        <v>3344190</v>
      </c>
    </row>
    <row r="148" spans="1:2" x14ac:dyDescent="0.2">
      <c r="A148" t="s">
        <v>317</v>
      </c>
      <c r="B148">
        <v>2333205</v>
      </c>
    </row>
    <row r="149" spans="1:2" x14ac:dyDescent="0.2">
      <c r="A149" t="s">
        <v>318</v>
      </c>
      <c r="B149">
        <v>2307360</v>
      </c>
    </row>
    <row r="150" spans="1:2" x14ac:dyDescent="0.2">
      <c r="A150" t="s">
        <v>319</v>
      </c>
      <c r="B150">
        <v>10860696</v>
      </c>
    </row>
    <row r="151" spans="1:2" x14ac:dyDescent="0.2">
      <c r="A151" t="s">
        <v>320</v>
      </c>
      <c r="B151">
        <v>2418.9590196949916</v>
      </c>
    </row>
    <row r="152" spans="1:2" x14ac:dyDescent="0.2">
      <c r="A152" t="s">
        <v>321</v>
      </c>
      <c r="B152">
        <v>344.23292397782654</v>
      </c>
    </row>
    <row r="153" spans="1:2" x14ac:dyDescent="0.2">
      <c r="A153" t="s">
        <v>322</v>
      </c>
      <c r="B153">
        <v>172.01486362275497</v>
      </c>
    </row>
    <row r="154" spans="1:2" x14ac:dyDescent="0.2">
      <c r="A154" t="s">
        <v>323</v>
      </c>
      <c r="B154">
        <v>17.275259586686051</v>
      </c>
    </row>
    <row r="155" spans="1:2" x14ac:dyDescent="0.2">
      <c r="A155" t="s">
        <v>324</v>
      </c>
      <c r="B155">
        <v>20.464538279612707</v>
      </c>
    </row>
    <row r="156" spans="1:2" x14ac:dyDescent="0.2">
      <c r="A156" t="s">
        <v>325</v>
      </c>
      <c r="B156">
        <v>26.277322441055464</v>
      </c>
    </row>
    <row r="157" spans="1:2" x14ac:dyDescent="0.2">
      <c r="A157" t="s">
        <v>326</v>
      </c>
      <c r="B157">
        <v>15000030</v>
      </c>
    </row>
    <row r="158" spans="1:2" x14ac:dyDescent="0.2">
      <c r="A158" t="s">
        <v>327</v>
      </c>
      <c r="B158">
        <v>0</v>
      </c>
    </row>
    <row r="159" spans="1:2" x14ac:dyDescent="0.2">
      <c r="A159" t="s">
        <v>328</v>
      </c>
      <c r="B159">
        <v>0</v>
      </c>
    </row>
    <row r="160" spans="1:2" x14ac:dyDescent="0.2">
      <c r="A160" t="s">
        <v>329</v>
      </c>
      <c r="B160">
        <v>179999.95</v>
      </c>
    </row>
    <row r="161" spans="1:2" x14ac:dyDescent="0.2">
      <c r="A161" t="s">
        <v>330</v>
      </c>
      <c r="B161">
        <v>0</v>
      </c>
    </row>
    <row r="162" spans="1:2" x14ac:dyDescent="0.2">
      <c r="A162" t="s">
        <v>331</v>
      </c>
      <c r="B162">
        <v>1500000</v>
      </c>
    </row>
    <row r="163" spans="1:2" x14ac:dyDescent="0.2">
      <c r="A163" t="s">
        <v>332</v>
      </c>
      <c r="B163">
        <v>43853355</v>
      </c>
    </row>
    <row r="164" spans="1:2" x14ac:dyDescent="0.2">
      <c r="A164" t="s">
        <v>333</v>
      </c>
      <c r="B164">
        <v>0</v>
      </c>
    </row>
    <row r="165" spans="1:2" x14ac:dyDescent="0.2">
      <c r="A165" t="s">
        <v>334</v>
      </c>
      <c r="B165">
        <v>307665.48</v>
      </c>
    </row>
    <row r="166" spans="1:2" x14ac:dyDescent="0.2">
      <c r="A166" t="s">
        <v>335</v>
      </c>
      <c r="B166">
        <v>268318.57500000001</v>
      </c>
    </row>
    <row r="167" spans="1:2" x14ac:dyDescent="0.2">
      <c r="A167" t="s">
        <v>336</v>
      </c>
      <c r="B167">
        <v>265346.40000000002</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469740</v>
      </c>
    </row>
    <row r="172" spans="1:2" x14ac:dyDescent="0.2">
      <c r="A172" t="s">
        <v>341</v>
      </c>
      <c r="B172">
        <v>10537011.600000001</v>
      </c>
    </row>
    <row r="173" spans="1:2" x14ac:dyDescent="0.2">
      <c r="A173" t="s">
        <v>342</v>
      </c>
      <c r="B173">
        <v>35312881.200000003</v>
      </c>
    </row>
    <row r="174" spans="1:2" x14ac:dyDescent="0.2">
      <c r="A174" t="s">
        <v>343</v>
      </c>
      <c r="B174">
        <v>469740</v>
      </c>
    </row>
    <row r="175" spans="1:2" x14ac:dyDescent="0.2">
      <c r="A175" t="s">
        <v>344</v>
      </c>
      <c r="B175">
        <v>10537011.600000001</v>
      </c>
    </row>
    <row r="176" spans="1:2" x14ac:dyDescent="0.2">
      <c r="A176" t="s">
        <v>345</v>
      </c>
      <c r="B176">
        <v>35312881.200000003</v>
      </c>
    </row>
    <row r="177" spans="1:2" x14ac:dyDescent="0.2">
      <c r="A177" t="s">
        <v>346</v>
      </c>
      <c r="B177">
        <v>463868</v>
      </c>
    </row>
    <row r="178" spans="1:2" x14ac:dyDescent="0.2">
      <c r="A178" t="s">
        <v>347</v>
      </c>
      <c r="B178">
        <v>10431772.312500002</v>
      </c>
    </row>
    <row r="179" spans="1:2" x14ac:dyDescent="0.2">
      <c r="A179" t="s">
        <v>348</v>
      </c>
      <c r="B179">
        <v>34879036.500000007</v>
      </c>
    </row>
    <row r="180" spans="1:2" x14ac:dyDescent="0.2">
      <c r="A180" t="s">
        <v>349</v>
      </c>
      <c r="B180">
        <v>332606</v>
      </c>
    </row>
    <row r="181" spans="1:2" x14ac:dyDescent="0.2">
      <c r="A181" t="s">
        <v>350</v>
      </c>
      <c r="B181">
        <v>2160522</v>
      </c>
    </row>
    <row r="182" spans="1:2" x14ac:dyDescent="0.2">
      <c r="A182" t="s">
        <v>351</v>
      </c>
      <c r="B182">
        <v>6339478</v>
      </c>
    </row>
    <row r="183" spans="1:2" x14ac:dyDescent="0.2">
      <c r="A183" t="s">
        <v>352</v>
      </c>
      <c r="B183">
        <v>473436</v>
      </c>
    </row>
    <row r="184" spans="1:2" x14ac:dyDescent="0.2">
      <c r="A184" t="s">
        <v>353</v>
      </c>
      <c r="B184">
        <v>2160522</v>
      </c>
    </row>
    <row r="185" spans="1:2" x14ac:dyDescent="0.2">
      <c r="A185" t="s">
        <v>354</v>
      </c>
      <c r="B185">
        <v>9016802</v>
      </c>
    </row>
    <row r="186" spans="1:2" x14ac:dyDescent="0.2">
      <c r="A186" t="s">
        <v>355</v>
      </c>
      <c r="B186">
        <v>467518</v>
      </c>
    </row>
    <row r="187" spans="1:2" x14ac:dyDescent="0.2">
      <c r="A187" t="s">
        <v>356</v>
      </c>
      <c r="B187">
        <v>2148686</v>
      </c>
    </row>
    <row r="188" spans="1:2" x14ac:dyDescent="0.2">
      <c r="A188" t="s">
        <v>357</v>
      </c>
      <c r="B188">
        <v>8884677</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42613</v>
      </c>
    </row>
    <row r="193" spans="1:2" x14ac:dyDescent="0.2">
      <c r="A193" t="s">
        <v>362</v>
      </c>
      <c r="B193">
        <v>4159328</v>
      </c>
    </row>
    <row r="194" spans="1:2" x14ac:dyDescent="0.2">
      <c r="A194" t="s">
        <v>363</v>
      </c>
      <c r="B194">
        <v>97.606958743134498</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57151</v>
      </c>
    </row>
    <row r="202" spans="1:2" x14ac:dyDescent="0.2">
      <c r="A202" t="s">
        <v>371</v>
      </c>
      <c r="B202">
        <v>1460537</v>
      </c>
    </row>
    <row r="203" spans="1:2" x14ac:dyDescent="0.2">
      <c r="A203" t="s">
        <v>372</v>
      </c>
      <c r="B203">
        <v>25.555762674155005</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128443</v>
      </c>
    </row>
    <row r="208" spans="1:2" x14ac:dyDescent="0.2">
      <c r="A208" t="s">
        <v>377</v>
      </c>
      <c r="B208">
        <v>239761</v>
      </c>
    </row>
    <row r="209" spans="1:2" x14ac:dyDescent="0.2">
      <c r="A209" t="s">
        <v>378</v>
      </c>
      <c r="B209">
        <v>0</v>
      </c>
    </row>
    <row r="210" spans="1:2" x14ac:dyDescent="0.2">
      <c r="A210" t="s">
        <v>379</v>
      </c>
      <c r="B210">
        <v>0</v>
      </c>
    </row>
    <row r="211" spans="1:2" x14ac:dyDescent="0.2">
      <c r="A211" t="s">
        <v>380</v>
      </c>
      <c r="B211">
        <v>683957.7</v>
      </c>
    </row>
    <row r="212" spans="1:2" x14ac:dyDescent="0.2">
      <c r="A212" t="s">
        <v>381</v>
      </c>
      <c r="B212">
        <v>813474</v>
      </c>
    </row>
    <row r="213" spans="1:2" x14ac:dyDescent="0.2">
      <c r="A213" t="s">
        <v>382</v>
      </c>
      <c r="B213">
        <v>43058182.77854602</v>
      </c>
    </row>
    <row r="214" spans="1:2" x14ac:dyDescent="0.2">
      <c r="A214" t="s">
        <v>137</v>
      </c>
      <c r="B214">
        <v>173880</v>
      </c>
    </row>
    <row r="215" spans="1:2" x14ac:dyDescent="0.2">
      <c r="A215" t="s">
        <v>383</v>
      </c>
      <c r="B215">
        <v>0</v>
      </c>
    </row>
    <row r="216" spans="1:2" x14ac:dyDescent="0.2">
      <c r="A216" t="s">
        <v>384</v>
      </c>
      <c r="B216">
        <v>43232062.77854602</v>
      </c>
    </row>
    <row r="217" spans="1:2" x14ac:dyDescent="0.2">
      <c r="A217" t="s">
        <v>385</v>
      </c>
      <c r="B217">
        <v>17003671</v>
      </c>
    </row>
    <row r="218" spans="1:2" x14ac:dyDescent="0.2">
      <c r="A218" t="s">
        <v>386</v>
      </c>
      <c r="B218">
        <v>1052161.7</v>
      </c>
    </row>
    <row r="219" spans="1:2" x14ac:dyDescent="0.2">
      <c r="A219" t="s">
        <v>387</v>
      </c>
      <c r="B219">
        <v>3753009</v>
      </c>
    </row>
    <row r="220" spans="1:2" x14ac:dyDescent="0.2">
      <c r="A220" t="s">
        <v>388</v>
      </c>
      <c r="B220">
        <v>199764</v>
      </c>
    </row>
    <row r="221" spans="1:2" x14ac:dyDescent="0.2">
      <c r="A221" t="s">
        <v>145</v>
      </c>
      <c r="B221">
        <v>6800000</v>
      </c>
    </row>
    <row r="222" spans="1:2" x14ac:dyDescent="0.2">
      <c r="A222" t="s">
        <v>146</v>
      </c>
      <c r="B222">
        <v>315011</v>
      </c>
    </row>
    <row r="223" spans="1:2" x14ac:dyDescent="0.2">
      <c r="A223" t="s">
        <v>389</v>
      </c>
      <c r="B223">
        <v>212307</v>
      </c>
    </row>
    <row r="224" spans="1:2" x14ac:dyDescent="0.2">
      <c r="A224" t="s">
        <v>390</v>
      </c>
      <c r="B224">
        <v>0</v>
      </c>
    </row>
    <row r="225" spans="1:2" x14ac:dyDescent="0.2">
      <c r="A225" t="s">
        <v>391</v>
      </c>
      <c r="B225">
        <v>0</v>
      </c>
    </row>
    <row r="226" spans="1:2" x14ac:dyDescent="0.2">
      <c r="A226" t="s">
        <v>392</v>
      </c>
      <c r="B226">
        <v>3900000</v>
      </c>
    </row>
    <row r="227" spans="1:2" x14ac:dyDescent="0.2">
      <c r="A227" t="s">
        <v>152</v>
      </c>
      <c r="B227">
        <v>160000</v>
      </c>
    </row>
    <row r="228" spans="1:2" x14ac:dyDescent="0.2">
      <c r="A228" t="s">
        <v>393</v>
      </c>
      <c r="B228">
        <v>107089.43552911472</v>
      </c>
    </row>
    <row r="229" spans="1:2" x14ac:dyDescent="0.2">
      <c r="A229" t="s">
        <v>394</v>
      </c>
      <c r="B229">
        <v>233446</v>
      </c>
    </row>
    <row r="230" spans="1:2" x14ac:dyDescent="0.2">
      <c r="A230" t="s">
        <v>395</v>
      </c>
      <c r="B230">
        <v>2656989.9729918931</v>
      </c>
    </row>
    <row r="231" spans="1:2" x14ac:dyDescent="0.2">
      <c r="A231" t="s">
        <v>396</v>
      </c>
      <c r="B231">
        <v>36393449.108521007</v>
      </c>
    </row>
    <row r="232" spans="1:2" x14ac:dyDescent="0.2">
      <c r="A232" t="s">
        <v>397</v>
      </c>
      <c r="B232">
        <v>6838613.6700250134</v>
      </c>
    </row>
    <row r="233" spans="1:2" x14ac:dyDescent="0.2">
      <c r="A233" t="s">
        <v>398</v>
      </c>
      <c r="B233">
        <v>2325129</v>
      </c>
    </row>
    <row r="234" spans="1:2" x14ac:dyDescent="0.2">
      <c r="A234" t="s">
        <v>243</v>
      </c>
      <c r="B234">
        <v>4513484.6700250134</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1.9</v>
      </c>
    </row>
    <row r="243" spans="1:2" x14ac:dyDescent="0.2">
      <c r="A243" t="s">
        <v>407</v>
      </c>
      <c r="B243">
        <v>58124515</v>
      </c>
    </row>
    <row r="244" spans="1:2" x14ac:dyDescent="0.2">
      <c r="A244" t="s">
        <v>408</v>
      </c>
      <c r="B244">
        <v>43993247</v>
      </c>
    </row>
    <row r="245" spans="1:2" x14ac:dyDescent="0.2">
      <c r="A245" t="s">
        <v>409</v>
      </c>
      <c r="B245">
        <v>90000</v>
      </c>
    </row>
    <row r="246" spans="1:2" x14ac:dyDescent="0.2">
      <c r="A246" t="s">
        <v>410</v>
      </c>
      <c r="B246">
        <v>2.127422800543795</v>
      </c>
    </row>
    <row r="247" spans="1:2" x14ac:dyDescent="0.2">
      <c r="A247" t="s">
        <v>411</v>
      </c>
      <c r="B247">
        <v>7.8</v>
      </c>
    </row>
    <row r="248" spans="1:2" x14ac:dyDescent="0.2">
      <c r="A248" t="s">
        <v>412</v>
      </c>
      <c r="B248">
        <v>7.8</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11.567958159184544</v>
      </c>
    </row>
    <row r="261" spans="1:2" x14ac:dyDescent="0.2">
      <c r="A261" t="s">
        <v>1066</v>
      </c>
      <c r="B261">
        <v>19.003924982567515</v>
      </c>
    </row>
    <row r="262" spans="1:2" x14ac:dyDescent="0.2">
      <c r="A262" t="s">
        <v>227</v>
      </c>
      <c r="B262">
        <v>90</v>
      </c>
    </row>
    <row r="263" spans="1:2" x14ac:dyDescent="0.2">
      <c r="A263" t="s">
        <v>228</v>
      </c>
      <c r="B263">
        <v>93</v>
      </c>
    </row>
    <row r="264" spans="1:2" x14ac:dyDescent="0.2">
      <c r="A264" t="s">
        <v>346</v>
      </c>
      <c r="B264">
        <v>463868</v>
      </c>
    </row>
    <row r="265" spans="1:2" x14ac:dyDescent="0.2">
      <c r="A265" t="s">
        <v>355</v>
      </c>
      <c r="B265">
        <v>467518</v>
      </c>
    </row>
    <row r="266" spans="1:2" x14ac:dyDescent="0.2">
      <c r="A266" t="s">
        <v>338</v>
      </c>
      <c r="B266">
        <v>3</v>
      </c>
    </row>
    <row r="267" spans="1:2" x14ac:dyDescent="0.2">
      <c r="A267" t="s">
        <v>339</v>
      </c>
      <c r="B267">
        <v>6</v>
      </c>
    </row>
    <row r="268" spans="1:2" x14ac:dyDescent="0.2">
      <c r="A268" t="s">
        <v>1067</v>
      </c>
      <c r="B268">
        <v>1113283.2</v>
      </c>
    </row>
    <row r="269" spans="1:2" x14ac:dyDescent="0.2">
      <c r="A269" t="s">
        <v>1068</v>
      </c>
      <c r="B269">
        <v>1402554</v>
      </c>
    </row>
    <row r="270" spans="1:2" x14ac:dyDescent="0.2">
      <c r="A270" t="s">
        <v>1069</v>
      </c>
      <c r="B270">
        <v>4038610.871191727</v>
      </c>
    </row>
    <row r="271" spans="1:2" x14ac:dyDescent="0.2">
      <c r="A271" t="s">
        <v>1070</v>
      </c>
      <c r="B271">
        <v>0.58966008518224455</v>
      </c>
    </row>
    <row r="272" spans="1:2" x14ac:dyDescent="0.2">
      <c r="A272" t="s">
        <v>1071</v>
      </c>
      <c r="B272">
        <v>0.85463491123532764</v>
      </c>
    </row>
    <row r="273" spans="1:2" x14ac:dyDescent="0.2">
      <c r="A273" t="s">
        <v>1072</v>
      </c>
      <c r="B273">
        <v>0.74993772678330561</v>
      </c>
    </row>
    <row r="274" spans="1:2" x14ac:dyDescent="0.2">
      <c r="A274" t="s">
        <v>1073</v>
      </c>
      <c r="B274">
        <v>0.73847540069953754</v>
      </c>
    </row>
    <row r="275" spans="1:2" x14ac:dyDescent="0.2">
      <c r="A275" t="s">
        <v>1087</v>
      </c>
      <c r="B275">
        <v>0.7741982847764679</v>
      </c>
    </row>
    <row r="276" spans="1:2" x14ac:dyDescent="0.2">
      <c r="A276" t="s">
        <v>1088</v>
      </c>
      <c r="B276">
        <v>0.74391539120168793</v>
      </c>
    </row>
    <row r="277" spans="1:2" x14ac:dyDescent="0.2">
      <c r="A277" t="s">
        <v>1091</v>
      </c>
      <c r="B277">
        <v>4995365.6700250134</v>
      </c>
    </row>
    <row r="278" spans="1:2" x14ac:dyDescent="0.2">
      <c r="A278" t="s">
        <v>1092</v>
      </c>
      <c r="B278">
        <v>0.48624123197668123</v>
      </c>
    </row>
    <row r="279" spans="1:2" x14ac:dyDescent="0.2">
      <c r="A279" t="s">
        <v>1093</v>
      </c>
      <c r="B279">
        <v>0.32716171608964639</v>
      </c>
    </row>
    <row r="280" spans="1:2" x14ac:dyDescent="0.2">
      <c r="A280" t="s">
        <v>1094</v>
      </c>
      <c r="B280">
        <v>0.67283828391035361</v>
      </c>
    </row>
    <row r="281" spans="1:2" x14ac:dyDescent="0.2">
      <c r="A281" t="s">
        <v>1099</v>
      </c>
      <c r="B281">
        <v>5.0160000000000003E-2</v>
      </c>
    </row>
    <row r="282" spans="1:2" x14ac:dyDescent="0.2">
      <c r="A282" t="s">
        <v>1100</v>
      </c>
      <c r="B282">
        <v>0.10729361847965023</v>
      </c>
    </row>
    <row r="283" spans="1:2" x14ac:dyDescent="0.2">
      <c r="A283" t="s">
        <v>1095</v>
      </c>
      <c r="B283">
        <v>14131268</v>
      </c>
    </row>
    <row r="284" spans="1:2" x14ac:dyDescent="0.2">
      <c r="A284" t="s">
        <v>1096</v>
      </c>
      <c r="B284">
        <v>29062257.724531464</v>
      </c>
    </row>
    <row r="285" spans="1:2" x14ac:dyDescent="0.2">
      <c r="A285" t="s">
        <v>1097</v>
      </c>
      <c r="B285">
        <v>956754.79883328662</v>
      </c>
    </row>
    <row r="286" spans="1:2" x14ac:dyDescent="0.2">
      <c r="A286" t="s">
        <v>1101</v>
      </c>
      <c r="B286">
        <v>2000000</v>
      </c>
    </row>
    <row r="287" spans="1:2" x14ac:dyDescent="0.2">
      <c r="A287" t="s">
        <v>1102</v>
      </c>
      <c r="B287">
        <v>0</v>
      </c>
    </row>
    <row r="288" spans="1:2" x14ac:dyDescent="0.2">
      <c r="A288" t="s">
        <v>1103</v>
      </c>
      <c r="B288">
        <v>0</v>
      </c>
    </row>
    <row r="289" spans="1:2" x14ac:dyDescent="0.2">
      <c r="A289" t="s">
        <v>1069</v>
      </c>
      <c r="B289">
        <v>4038610.871191727</v>
      </c>
    </row>
    <row r="290" spans="1:2" x14ac:dyDescent="0.2">
      <c r="A290" t="s">
        <v>508</v>
      </c>
      <c r="B290">
        <v>8.8601685811436723E-2</v>
      </c>
    </row>
    <row r="291" spans="1:2" x14ac:dyDescent="0.2">
      <c r="A291" t="s">
        <v>1104</v>
      </c>
      <c r="B291">
        <v>0.46260318751316287</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opLeftCell="A250" zoomScale="75" workbookViewId="0">
      <selection sqref="A1:XFD1048576"/>
    </sheetView>
  </sheetViews>
  <sheetFormatPr defaultRowHeight="12.75" x14ac:dyDescent="0.2"/>
  <cols>
    <col min="1" max="1" width="23.42578125" customWidth="1"/>
    <col min="2" max="2" width="10" bestFit="1"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v>368803</v>
      </c>
      <c r="C3">
        <v>145060</v>
      </c>
      <c r="D3">
        <v>109936</v>
      </c>
      <c r="E3">
        <v>251549</v>
      </c>
      <c r="F3">
        <v>267590</v>
      </c>
      <c r="G3">
        <v>769804</v>
      </c>
      <c r="H3">
        <v>1912742</v>
      </c>
      <c r="I3">
        <v>0</v>
      </c>
      <c r="J3">
        <v>0</v>
      </c>
      <c r="K3">
        <v>0</v>
      </c>
    </row>
    <row r="4" spans="1:11" x14ac:dyDescent="0.2">
      <c r="A4" t="s">
        <v>182</v>
      </c>
      <c r="B4">
        <v>368803</v>
      </c>
      <c r="C4">
        <v>145060</v>
      </c>
      <c r="D4">
        <v>109936</v>
      </c>
      <c r="E4">
        <v>251549</v>
      </c>
      <c r="F4">
        <v>267590</v>
      </c>
      <c r="G4">
        <v>769804</v>
      </c>
      <c r="H4">
        <v>1912742</v>
      </c>
      <c r="I4">
        <v>0</v>
      </c>
      <c r="J4">
        <v>0</v>
      </c>
      <c r="K4">
        <v>0</v>
      </c>
    </row>
    <row r="5" spans="1:11" x14ac:dyDescent="0.2">
      <c r="A5" t="s">
        <v>183</v>
      </c>
      <c r="B5">
        <v>0</v>
      </c>
      <c r="C5">
        <v>0</v>
      </c>
      <c r="D5">
        <v>109936</v>
      </c>
      <c r="E5">
        <v>0</v>
      </c>
      <c r="F5">
        <v>0</v>
      </c>
      <c r="G5">
        <v>0</v>
      </c>
      <c r="H5">
        <v>0</v>
      </c>
      <c r="I5">
        <v>0</v>
      </c>
      <c r="J5">
        <v>0</v>
      </c>
      <c r="K5">
        <v>0</v>
      </c>
    </row>
    <row r="6" spans="1:11" x14ac:dyDescent="0.2">
      <c r="A6" t="s">
        <v>184</v>
      </c>
      <c r="B6">
        <v>368803</v>
      </c>
      <c r="C6">
        <v>145060</v>
      </c>
      <c r="D6">
        <v>0</v>
      </c>
      <c r="E6">
        <v>251549</v>
      </c>
      <c r="F6">
        <v>267590</v>
      </c>
      <c r="G6">
        <v>769804</v>
      </c>
      <c r="H6">
        <v>0</v>
      </c>
      <c r="I6">
        <v>0</v>
      </c>
      <c r="J6">
        <v>0</v>
      </c>
      <c r="K6">
        <v>0</v>
      </c>
    </row>
    <row r="7" spans="1:11" x14ac:dyDescent="0.2">
      <c r="A7" t="s">
        <v>185</v>
      </c>
      <c r="B7">
        <v>0</v>
      </c>
      <c r="C7">
        <v>0</v>
      </c>
      <c r="D7">
        <v>1802806</v>
      </c>
      <c r="E7">
        <v>0</v>
      </c>
      <c r="F7">
        <v>0</v>
      </c>
      <c r="G7">
        <v>0</v>
      </c>
      <c r="H7">
        <v>0</v>
      </c>
      <c r="I7">
        <v>0</v>
      </c>
      <c r="J7">
        <v>0</v>
      </c>
      <c r="K7">
        <v>0</v>
      </c>
    </row>
    <row r="8" spans="1:11" x14ac:dyDescent="0.2">
      <c r="A8" t="s">
        <v>186</v>
      </c>
      <c r="B8">
        <v>337129</v>
      </c>
      <c r="C8">
        <v>56474</v>
      </c>
      <c r="D8">
        <v>71813</v>
      </c>
      <c r="E8">
        <v>259326</v>
      </c>
      <c r="F8">
        <v>335204</v>
      </c>
      <c r="G8">
        <v>801194</v>
      </c>
      <c r="H8">
        <v>1861140</v>
      </c>
      <c r="I8">
        <v>0</v>
      </c>
      <c r="J8">
        <v>0</v>
      </c>
      <c r="K8">
        <v>0</v>
      </c>
    </row>
    <row r="9" spans="1:11" x14ac:dyDescent="0.2">
      <c r="A9" t="s">
        <v>187</v>
      </c>
      <c r="B9">
        <v>337129</v>
      </c>
      <c r="C9">
        <v>56474</v>
      </c>
      <c r="D9">
        <v>71813</v>
      </c>
      <c r="E9">
        <v>259326</v>
      </c>
      <c r="F9">
        <v>335204</v>
      </c>
      <c r="G9">
        <v>801194</v>
      </c>
      <c r="H9">
        <v>1861140</v>
      </c>
      <c r="I9">
        <v>0</v>
      </c>
      <c r="J9">
        <v>0</v>
      </c>
      <c r="K9">
        <v>0</v>
      </c>
    </row>
    <row r="10" spans="1:11" x14ac:dyDescent="0.2">
      <c r="A10" t="s">
        <v>188</v>
      </c>
      <c r="B10">
        <v>0</v>
      </c>
      <c r="C10">
        <v>0</v>
      </c>
      <c r="D10">
        <v>0</v>
      </c>
      <c r="E10">
        <v>0</v>
      </c>
      <c r="F10">
        <v>164503</v>
      </c>
      <c r="G10">
        <v>478774</v>
      </c>
      <c r="H10">
        <v>0</v>
      </c>
      <c r="I10">
        <v>0</v>
      </c>
      <c r="J10">
        <v>0</v>
      </c>
      <c r="K10">
        <v>0</v>
      </c>
    </row>
    <row r="11" spans="1:11" x14ac:dyDescent="0.2">
      <c r="A11" t="s">
        <v>189</v>
      </c>
      <c r="B11">
        <v>337129</v>
      </c>
      <c r="C11">
        <v>56474</v>
      </c>
      <c r="D11">
        <v>71813</v>
      </c>
      <c r="E11">
        <v>259326</v>
      </c>
      <c r="F11">
        <v>170701</v>
      </c>
      <c r="G11">
        <v>322420</v>
      </c>
      <c r="H11">
        <v>0</v>
      </c>
      <c r="I11">
        <v>0</v>
      </c>
      <c r="J11">
        <v>0</v>
      </c>
      <c r="K11">
        <v>0</v>
      </c>
    </row>
    <row r="12" spans="1:11" x14ac:dyDescent="0.2">
      <c r="A12" t="s">
        <v>190</v>
      </c>
      <c r="B12">
        <v>0</v>
      </c>
      <c r="C12">
        <v>0</v>
      </c>
      <c r="D12">
        <v>0</v>
      </c>
      <c r="E12">
        <v>0</v>
      </c>
      <c r="F12">
        <v>637836</v>
      </c>
      <c r="G12">
        <v>580027</v>
      </c>
      <c r="H12">
        <v>0</v>
      </c>
      <c r="I12">
        <v>0</v>
      </c>
      <c r="J12">
        <v>0</v>
      </c>
      <c r="K12">
        <v>0</v>
      </c>
    </row>
    <row r="13" spans="1:11" x14ac:dyDescent="0.2">
      <c r="A13" t="s">
        <v>191</v>
      </c>
      <c r="B13">
        <v>3800</v>
      </c>
      <c r="C13">
        <v>375</v>
      </c>
      <c r="D13">
        <v>315</v>
      </c>
      <c r="E13">
        <v>32</v>
      </c>
      <c r="F13">
        <v>48</v>
      </c>
      <c r="G13">
        <v>37.5</v>
      </c>
      <c r="H13">
        <v>0</v>
      </c>
      <c r="I13">
        <v>0</v>
      </c>
      <c r="J13">
        <v>0</v>
      </c>
      <c r="K13">
        <v>0</v>
      </c>
    </row>
    <row r="14" spans="1:11" x14ac:dyDescent="0.2">
      <c r="A14" t="s">
        <v>192</v>
      </c>
      <c r="B14">
        <v>3700</v>
      </c>
      <c r="C14">
        <v>365</v>
      </c>
      <c r="D14">
        <v>310</v>
      </c>
      <c r="E14">
        <v>28</v>
      </c>
      <c r="F14">
        <v>43.5</v>
      </c>
      <c r="G14">
        <v>38.5</v>
      </c>
      <c r="H14">
        <v>0</v>
      </c>
      <c r="I14">
        <v>0</v>
      </c>
      <c r="J14">
        <v>0</v>
      </c>
      <c r="K14">
        <v>0</v>
      </c>
    </row>
    <row r="15" spans="1:11" x14ac:dyDescent="0.2">
      <c r="A15" t="s">
        <v>193</v>
      </c>
      <c r="B15">
        <v>3600</v>
      </c>
      <c r="C15">
        <v>350</v>
      </c>
      <c r="D15">
        <v>300</v>
      </c>
      <c r="E15">
        <v>27.000000000000004</v>
      </c>
      <c r="F15">
        <v>44</v>
      </c>
      <c r="G15">
        <v>36</v>
      </c>
      <c r="H15">
        <v>0</v>
      </c>
      <c r="I15">
        <v>0</v>
      </c>
      <c r="J15">
        <v>0</v>
      </c>
      <c r="K15">
        <v>0</v>
      </c>
    </row>
    <row r="16" spans="1:11" x14ac:dyDescent="0.2">
      <c r="A16" t="s">
        <v>194</v>
      </c>
      <c r="B16">
        <v>3950</v>
      </c>
      <c r="C16">
        <v>355</v>
      </c>
      <c r="D16">
        <v>330</v>
      </c>
      <c r="E16">
        <v>29.499999999999996</v>
      </c>
      <c r="F16">
        <v>46.5</v>
      </c>
      <c r="G16">
        <v>39.5</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6400.0000000000009</v>
      </c>
      <c r="C23">
        <v>550</v>
      </c>
      <c r="D23">
        <v>550</v>
      </c>
      <c r="E23">
        <v>45</v>
      </c>
      <c r="F23">
        <v>58.999999999999993</v>
      </c>
      <c r="G23">
        <v>54.5</v>
      </c>
      <c r="H23">
        <v>0</v>
      </c>
      <c r="I23">
        <v>0</v>
      </c>
      <c r="J23">
        <v>0</v>
      </c>
      <c r="K23">
        <v>0</v>
      </c>
    </row>
    <row r="24" spans="1:11" x14ac:dyDescent="0.2">
      <c r="A24" t="s">
        <v>202</v>
      </c>
      <c r="B24">
        <v>5850.0000000000009</v>
      </c>
      <c r="C24">
        <v>510.00000000000006</v>
      </c>
      <c r="D24">
        <v>444.99999999999994</v>
      </c>
      <c r="E24">
        <v>40.5</v>
      </c>
      <c r="F24">
        <v>52.999999999999993</v>
      </c>
      <c r="G24">
        <v>53</v>
      </c>
      <c r="H24">
        <v>0</v>
      </c>
      <c r="I24">
        <v>0</v>
      </c>
      <c r="J24">
        <v>0</v>
      </c>
      <c r="K24">
        <v>0</v>
      </c>
    </row>
    <row r="25" spans="1:11" x14ac:dyDescent="0.2">
      <c r="A25" t="s">
        <v>203</v>
      </c>
      <c r="B25">
        <v>5800</v>
      </c>
      <c r="C25">
        <v>479.99999999999994</v>
      </c>
      <c r="D25">
        <v>460</v>
      </c>
      <c r="E25">
        <v>41</v>
      </c>
      <c r="F25">
        <v>54</v>
      </c>
      <c r="G25">
        <v>55</v>
      </c>
      <c r="H25">
        <v>0</v>
      </c>
      <c r="I25">
        <v>0</v>
      </c>
      <c r="J25">
        <v>0</v>
      </c>
      <c r="K25">
        <v>0</v>
      </c>
    </row>
    <row r="26" spans="1:11" x14ac:dyDescent="0.2">
      <c r="A26" t="s">
        <v>204</v>
      </c>
      <c r="B26">
        <v>6100</v>
      </c>
      <c r="C26">
        <v>470</v>
      </c>
      <c r="D26">
        <v>455.00000000000006</v>
      </c>
      <c r="E26">
        <v>40.5</v>
      </c>
      <c r="F26">
        <v>55.500000000000007</v>
      </c>
      <c r="G26">
        <v>54.8</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69999930</v>
      </c>
      <c r="C33">
        <v>2470000</v>
      </c>
      <c r="D33">
        <v>2869998.6</v>
      </c>
      <c r="E33">
        <v>709999.55</v>
      </c>
      <c r="F33">
        <v>1206998.8700000001</v>
      </c>
      <c r="G33">
        <v>5700000</v>
      </c>
      <c r="H33">
        <v>9781971</v>
      </c>
      <c r="I33">
        <v>0</v>
      </c>
      <c r="J33">
        <v>0</v>
      </c>
      <c r="K33">
        <v>0</v>
      </c>
    </row>
    <row r="34" spans="1:11" x14ac:dyDescent="0.2">
      <c r="A34" t="s">
        <v>212</v>
      </c>
      <c r="B34">
        <v>85999914</v>
      </c>
      <c r="C34">
        <v>2629991</v>
      </c>
      <c r="D34">
        <v>3155000.2</v>
      </c>
      <c r="E34">
        <v>1162999.5</v>
      </c>
      <c r="F34">
        <v>1658000.19</v>
      </c>
      <c r="G34">
        <v>7420000</v>
      </c>
      <c r="H34">
        <v>13018709</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13</v>
      </c>
      <c r="D47">
        <v>6.2</v>
      </c>
      <c r="E47">
        <v>0.63</v>
      </c>
      <c r="F47">
        <v>0.75</v>
      </c>
      <c r="G47">
        <v>1</v>
      </c>
      <c r="H47">
        <v>0</v>
      </c>
      <c r="I47">
        <v>0</v>
      </c>
      <c r="J47">
        <v>0</v>
      </c>
      <c r="K47">
        <v>0</v>
      </c>
    </row>
    <row r="48" spans="1:11" x14ac:dyDescent="0.2">
      <c r="A48" t="s">
        <v>226</v>
      </c>
      <c r="B48">
        <v>90</v>
      </c>
      <c r="C48">
        <v>13</v>
      </c>
      <c r="D48">
        <v>6.2</v>
      </c>
      <c r="E48">
        <v>0.63</v>
      </c>
      <c r="F48">
        <v>0.76</v>
      </c>
      <c r="G48">
        <v>1</v>
      </c>
      <c r="H48">
        <v>0</v>
      </c>
      <c r="I48">
        <v>0</v>
      </c>
      <c r="J48">
        <v>0</v>
      </c>
      <c r="K48">
        <v>0</v>
      </c>
    </row>
    <row r="49" spans="1:11" x14ac:dyDescent="0.2">
      <c r="A49" t="s">
        <v>227</v>
      </c>
      <c r="B49">
        <v>91</v>
      </c>
      <c r="C49">
        <v>13</v>
      </c>
      <c r="D49">
        <v>6.2</v>
      </c>
      <c r="E49">
        <v>0.65</v>
      </c>
      <c r="F49">
        <v>0.77</v>
      </c>
      <c r="G49">
        <v>1</v>
      </c>
      <c r="H49">
        <v>0</v>
      </c>
      <c r="I49">
        <v>0</v>
      </c>
      <c r="J49">
        <v>0</v>
      </c>
      <c r="K49">
        <v>0</v>
      </c>
    </row>
    <row r="50" spans="1:11" x14ac:dyDescent="0.2">
      <c r="A50" t="s">
        <v>228</v>
      </c>
      <c r="B50">
        <v>92</v>
      </c>
      <c r="C50">
        <v>13</v>
      </c>
      <c r="D50">
        <v>6.6</v>
      </c>
      <c r="E50">
        <v>0.66</v>
      </c>
      <c r="F50">
        <v>0.79</v>
      </c>
      <c r="G50">
        <v>1</v>
      </c>
      <c r="H50">
        <v>0</v>
      </c>
      <c r="I50">
        <v>0</v>
      </c>
      <c r="J50">
        <v>0</v>
      </c>
      <c r="K50">
        <v>0</v>
      </c>
    </row>
    <row r="51" spans="1:11" x14ac:dyDescent="0.2">
      <c r="A51" t="s">
        <v>229</v>
      </c>
      <c r="B51">
        <v>8.7824175824175796</v>
      </c>
      <c r="C51">
        <v>7.6000000000000068</v>
      </c>
      <c r="D51">
        <v>14.541935483870972</v>
      </c>
      <c r="E51">
        <v>9.2553846153846209</v>
      </c>
      <c r="F51">
        <v>10.394805194805201</v>
      </c>
      <c r="G51">
        <v>7.6</v>
      </c>
      <c r="H51">
        <v>0</v>
      </c>
      <c r="I51">
        <v>0</v>
      </c>
      <c r="J51">
        <v>0</v>
      </c>
      <c r="K51">
        <v>0</v>
      </c>
    </row>
    <row r="52" spans="1:11" x14ac:dyDescent="0.2">
      <c r="A52" t="s">
        <v>115</v>
      </c>
      <c r="B52">
        <v>18499644.054506451</v>
      </c>
      <c r="C52">
        <v>6959889.1433439925</v>
      </c>
      <c r="D52">
        <v>18786611.679419383</v>
      </c>
      <c r="E52">
        <v>6514087.5125156492</v>
      </c>
      <c r="F52">
        <v>1719583.0594862476</v>
      </c>
      <c r="G52">
        <v>0</v>
      </c>
      <c r="H52">
        <v>0</v>
      </c>
      <c r="I52">
        <v>0</v>
      </c>
      <c r="J52">
        <v>0</v>
      </c>
      <c r="K52">
        <v>0</v>
      </c>
    </row>
    <row r="53" spans="1:11" x14ac:dyDescent="0.2">
      <c r="A53" t="s">
        <v>116</v>
      </c>
      <c r="B53">
        <v>17000834</v>
      </c>
      <c r="C53">
        <v>14448454</v>
      </c>
      <c r="D53">
        <v>16727152</v>
      </c>
      <c r="E53">
        <v>15754682</v>
      </c>
      <c r="F53">
        <v>11229357</v>
      </c>
      <c r="G53">
        <v>0</v>
      </c>
      <c r="H53">
        <v>0</v>
      </c>
      <c r="I53">
        <v>0</v>
      </c>
      <c r="J53">
        <v>0</v>
      </c>
      <c r="K53">
        <v>0</v>
      </c>
    </row>
    <row r="54" spans="1:11" x14ac:dyDescent="0.2">
      <c r="A54" t="s">
        <v>230</v>
      </c>
      <c r="B54">
        <v>1159187</v>
      </c>
      <c r="C54">
        <v>728687</v>
      </c>
      <c r="D54">
        <v>782977</v>
      </c>
      <c r="E54">
        <v>2071314</v>
      </c>
      <c r="F54">
        <v>1010071</v>
      </c>
      <c r="G54">
        <v>0</v>
      </c>
      <c r="H54">
        <v>0</v>
      </c>
      <c r="I54">
        <v>0</v>
      </c>
      <c r="J54">
        <v>0</v>
      </c>
      <c r="K54">
        <v>0</v>
      </c>
    </row>
    <row r="55" spans="1:11" x14ac:dyDescent="0.2">
      <c r="A55" t="s">
        <v>231</v>
      </c>
      <c r="B55">
        <v>2290870</v>
      </c>
      <c r="C55">
        <v>1181071</v>
      </c>
      <c r="D55">
        <v>1143177</v>
      </c>
      <c r="E55">
        <v>1227421</v>
      </c>
      <c r="F55">
        <v>5165914</v>
      </c>
      <c r="G55">
        <v>0</v>
      </c>
      <c r="H55">
        <v>0</v>
      </c>
      <c r="I55">
        <v>0</v>
      </c>
      <c r="J55">
        <v>0</v>
      </c>
      <c r="K55">
        <v>0</v>
      </c>
    </row>
    <row r="56" spans="1:11" x14ac:dyDescent="0.2">
      <c r="A56" t="s">
        <v>232</v>
      </c>
      <c r="B56">
        <v>3450057</v>
      </c>
      <c r="C56">
        <v>1909758</v>
      </c>
      <c r="D56">
        <v>1926154</v>
      </c>
      <c r="E56">
        <v>3298735</v>
      </c>
      <c r="F56">
        <v>6175985</v>
      </c>
      <c r="G56">
        <v>0</v>
      </c>
      <c r="H56">
        <v>0</v>
      </c>
      <c r="I56">
        <v>0</v>
      </c>
      <c r="J56">
        <v>0</v>
      </c>
      <c r="K56">
        <v>0</v>
      </c>
    </row>
    <row r="57" spans="1:11" x14ac:dyDescent="0.2">
      <c r="A57" t="s">
        <v>233</v>
      </c>
      <c r="B57">
        <v>2559864</v>
      </c>
      <c r="C57">
        <v>2522792</v>
      </c>
      <c r="D57">
        <v>2512839</v>
      </c>
      <c r="E57">
        <v>2530843</v>
      </c>
      <c r="F57">
        <v>2519679</v>
      </c>
      <c r="G57">
        <v>39102</v>
      </c>
      <c r="H57">
        <v>39102</v>
      </c>
      <c r="I57">
        <v>39102</v>
      </c>
      <c r="J57">
        <v>39102</v>
      </c>
      <c r="K57">
        <v>39102</v>
      </c>
    </row>
    <row r="58" spans="1:11" x14ac:dyDescent="0.2">
      <c r="A58" t="s">
        <v>234</v>
      </c>
      <c r="B58">
        <v>7515833</v>
      </c>
      <c r="C58">
        <v>6739305</v>
      </c>
      <c r="D58">
        <v>7300291</v>
      </c>
      <c r="E58">
        <v>5664330</v>
      </c>
      <c r="F58">
        <v>5664330</v>
      </c>
      <c r="G58">
        <v>2421636</v>
      </c>
      <c r="H58">
        <v>1646713</v>
      </c>
      <c r="I58">
        <v>1549846</v>
      </c>
      <c r="J58">
        <v>2131037</v>
      </c>
      <c r="K58">
        <v>2324769</v>
      </c>
    </row>
    <row r="59" spans="1:11" x14ac:dyDescent="0.2">
      <c r="A59" t="s">
        <v>235</v>
      </c>
      <c r="B59">
        <v>9468713</v>
      </c>
      <c r="C59">
        <v>9681837</v>
      </c>
      <c r="D59">
        <v>8262572</v>
      </c>
      <c r="E59">
        <v>8135878</v>
      </c>
      <c r="F59">
        <v>6695165</v>
      </c>
      <c r="G59">
        <v>1937309</v>
      </c>
      <c r="H59">
        <v>2324769</v>
      </c>
      <c r="I59">
        <v>2131037</v>
      </c>
      <c r="J59">
        <v>1549846</v>
      </c>
      <c r="K59">
        <v>1646713</v>
      </c>
    </row>
    <row r="60" spans="1:11" x14ac:dyDescent="0.2">
      <c r="A60" t="s">
        <v>236</v>
      </c>
      <c r="B60">
        <v>16984546</v>
      </c>
      <c r="C60">
        <v>16421142</v>
      </c>
      <c r="D60">
        <v>15562863</v>
      </c>
      <c r="E60">
        <v>13800208</v>
      </c>
      <c r="F60">
        <v>12359495</v>
      </c>
      <c r="G60">
        <v>4358945</v>
      </c>
      <c r="H60">
        <v>3971482</v>
      </c>
      <c r="I60">
        <v>3680883</v>
      </c>
      <c r="J60">
        <v>3680883</v>
      </c>
      <c r="K60">
        <v>3971482</v>
      </c>
    </row>
    <row r="61" spans="1:11" x14ac:dyDescent="0.2">
      <c r="A61" t="s">
        <v>237</v>
      </c>
      <c r="B61">
        <v>58494945.054506451</v>
      </c>
      <c r="C61">
        <v>42262035.143343993</v>
      </c>
      <c r="D61">
        <v>55515619.679419383</v>
      </c>
      <c r="E61">
        <v>41898555.512515649</v>
      </c>
      <c r="F61">
        <v>34004099.059486248</v>
      </c>
      <c r="G61">
        <v>0</v>
      </c>
      <c r="H61">
        <v>0</v>
      </c>
      <c r="I61">
        <v>0</v>
      </c>
      <c r="J61">
        <v>0</v>
      </c>
      <c r="K61">
        <v>0</v>
      </c>
    </row>
    <row r="62" spans="1:11" x14ac:dyDescent="0.2">
      <c r="A62" t="s">
        <v>121</v>
      </c>
      <c r="B62">
        <v>8500000</v>
      </c>
      <c r="C62">
        <v>8629511.6397674903</v>
      </c>
      <c r="D62">
        <v>9343640.6411290318</v>
      </c>
      <c r="E62">
        <v>7813336.3851591954</v>
      </c>
      <c r="F62">
        <v>6844099.7983870972</v>
      </c>
      <c r="G62">
        <v>0</v>
      </c>
      <c r="H62">
        <v>0</v>
      </c>
      <c r="I62">
        <v>0</v>
      </c>
      <c r="J62">
        <v>0</v>
      </c>
      <c r="K62">
        <v>0</v>
      </c>
    </row>
    <row r="63" spans="1:11" x14ac:dyDescent="0.2">
      <c r="A63" t="s">
        <v>122</v>
      </c>
      <c r="B63">
        <v>3629915</v>
      </c>
      <c r="C63">
        <v>3097251</v>
      </c>
      <c r="D63">
        <v>2219839</v>
      </c>
      <c r="E63">
        <v>2550127</v>
      </c>
      <c r="F63">
        <v>1499026</v>
      </c>
      <c r="G63">
        <v>-4091800</v>
      </c>
      <c r="H63">
        <v>-3614637</v>
      </c>
      <c r="I63">
        <v>-2875137</v>
      </c>
      <c r="J63">
        <v>-2721028</v>
      </c>
      <c r="K63">
        <v>-3336308</v>
      </c>
    </row>
    <row r="64" spans="1:11" x14ac:dyDescent="0.2">
      <c r="A64" t="s">
        <v>238</v>
      </c>
      <c r="B64">
        <v>19816257</v>
      </c>
      <c r="C64">
        <v>12026262</v>
      </c>
      <c r="D64">
        <v>19933522</v>
      </c>
      <c r="E64">
        <v>11660953</v>
      </c>
      <c r="F64">
        <v>15003001</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25548773.054506451</v>
      </c>
      <c r="C66">
        <v>17509010.503576506</v>
      </c>
      <c r="D66">
        <v>23018618.038290352</v>
      </c>
      <c r="E66">
        <v>18874139.127356455</v>
      </c>
      <c r="F66">
        <v>9657972.2610991485</v>
      </c>
      <c r="G66">
        <v>12578592</v>
      </c>
      <c r="H66">
        <v>13504842</v>
      </c>
      <c r="I66">
        <v>14940345</v>
      </c>
      <c r="J66">
        <v>15240512</v>
      </c>
      <c r="K66">
        <v>14045127</v>
      </c>
    </row>
    <row r="67" spans="1:11" x14ac:dyDescent="0.2">
      <c r="A67" t="s">
        <v>240</v>
      </c>
      <c r="B67">
        <v>58494945.054506451</v>
      </c>
      <c r="C67">
        <v>42262035.143343993</v>
      </c>
      <c r="D67">
        <v>55515619.679419383</v>
      </c>
      <c r="E67">
        <v>41898555.512515649</v>
      </c>
      <c r="F67">
        <v>34004099.059486248</v>
      </c>
      <c r="G67">
        <v>0</v>
      </c>
      <c r="H67">
        <v>0</v>
      </c>
      <c r="I67">
        <v>0</v>
      </c>
      <c r="J67">
        <v>0</v>
      </c>
      <c r="K67">
        <v>0</v>
      </c>
    </row>
    <row r="68" spans="1:11" x14ac:dyDescent="0.2">
      <c r="A68" t="s">
        <v>241</v>
      </c>
      <c r="B68">
        <v>2000000</v>
      </c>
      <c r="C68">
        <v>0</v>
      </c>
      <c r="D68">
        <v>10</v>
      </c>
      <c r="E68">
        <v>0</v>
      </c>
      <c r="F68">
        <v>6000000</v>
      </c>
      <c r="G68">
        <v>0</v>
      </c>
      <c r="H68">
        <v>0</v>
      </c>
      <c r="I68">
        <v>0</v>
      </c>
      <c r="J68">
        <v>0</v>
      </c>
      <c r="K68">
        <v>0</v>
      </c>
    </row>
    <row r="69" spans="1:11" x14ac:dyDescent="0.2">
      <c r="A69" t="s">
        <v>242</v>
      </c>
      <c r="B69">
        <v>41471071.058554351</v>
      </c>
      <c r="C69">
        <v>42530524.779720277</v>
      </c>
      <c r="D69">
        <v>44910099.098321036</v>
      </c>
      <c r="E69">
        <v>38955731.238819242</v>
      </c>
      <c r="F69">
        <v>30593110.109954562</v>
      </c>
      <c r="G69">
        <v>0</v>
      </c>
      <c r="H69">
        <v>0</v>
      </c>
      <c r="I69">
        <v>0</v>
      </c>
      <c r="J69">
        <v>0</v>
      </c>
      <c r="K69">
        <v>0</v>
      </c>
    </row>
    <row r="70" spans="1:11" x14ac:dyDescent="0.2">
      <c r="A70" t="s">
        <v>243</v>
      </c>
      <c r="B70">
        <v>3648065.8495215178</v>
      </c>
      <c r="C70">
        <v>3498727.0094348043</v>
      </c>
      <c r="D70">
        <v>2617745.8110487387</v>
      </c>
      <c r="E70">
        <v>3189361.6764318794</v>
      </c>
      <c r="F70">
        <v>754495.09377798811</v>
      </c>
      <c r="G70">
        <v>-40312</v>
      </c>
      <c r="H70">
        <v>-37074</v>
      </c>
      <c r="I70">
        <v>-34646</v>
      </c>
      <c r="J70">
        <v>-34646</v>
      </c>
      <c r="K70">
        <v>-37074</v>
      </c>
    </row>
    <row r="71" spans="1:11" x14ac:dyDescent="0.2">
      <c r="A71" t="s">
        <v>244</v>
      </c>
      <c r="B71">
        <v>1.0285137608057737</v>
      </c>
      <c r="C71">
        <v>0.92727608149919194</v>
      </c>
      <c r="D71">
        <v>1.0144447924214111</v>
      </c>
      <c r="E71">
        <v>0.94816725251479761</v>
      </c>
      <c r="F71">
        <v>1.0815981127588254</v>
      </c>
      <c r="G71">
        <v>0</v>
      </c>
      <c r="H71">
        <v>0</v>
      </c>
      <c r="I71">
        <v>0</v>
      </c>
      <c r="J71">
        <v>0</v>
      </c>
      <c r="K71">
        <v>0</v>
      </c>
    </row>
    <row r="72" spans="1:11" x14ac:dyDescent="0.2">
      <c r="A72" t="s">
        <v>245</v>
      </c>
      <c r="B72">
        <v>1.1284697133707076</v>
      </c>
      <c r="C72">
        <v>0.99840931348561157</v>
      </c>
      <c r="D72">
        <v>1.0260417187887696</v>
      </c>
      <c r="E72">
        <v>1.0494549880899087</v>
      </c>
      <c r="F72">
        <v>0.79762426626500271</v>
      </c>
      <c r="G72">
        <v>0</v>
      </c>
      <c r="H72">
        <v>0</v>
      </c>
      <c r="I72">
        <v>0</v>
      </c>
      <c r="J72">
        <v>0</v>
      </c>
      <c r="K72">
        <v>0</v>
      </c>
    </row>
    <row r="73" spans="1:11" x14ac:dyDescent="0.2">
      <c r="A73" t="s">
        <v>246</v>
      </c>
      <c r="B73">
        <v>0</v>
      </c>
      <c r="C73">
        <v>0</v>
      </c>
      <c r="D73">
        <v>3</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75000</v>
      </c>
    </row>
    <row r="80" spans="1:11" x14ac:dyDescent="0.2">
      <c r="A80" t="s">
        <v>249</v>
      </c>
      <c r="B80">
        <v>75000</v>
      </c>
    </row>
    <row r="81" spans="1:2" x14ac:dyDescent="0.2">
      <c r="A81" t="s">
        <v>250</v>
      </c>
      <c r="B81">
        <v>17.440000000000001</v>
      </c>
    </row>
    <row r="82" spans="1:2" x14ac:dyDescent="0.2">
      <c r="A82" t="s">
        <v>251</v>
      </c>
      <c r="B82">
        <v>0</v>
      </c>
    </row>
    <row r="83" spans="1:2" x14ac:dyDescent="0.2">
      <c r="A83" t="s">
        <v>252</v>
      </c>
      <c r="B83">
        <v>0</v>
      </c>
    </row>
    <row r="84" spans="1:2" x14ac:dyDescent="0.2">
      <c r="A84" t="s">
        <v>253</v>
      </c>
      <c r="B84">
        <v>0</v>
      </c>
    </row>
    <row r="85" spans="1:2" x14ac:dyDescent="0.2">
      <c r="A85" t="s">
        <v>254</v>
      </c>
      <c r="B85">
        <v>83786</v>
      </c>
    </row>
    <row r="86" spans="1:2" x14ac:dyDescent="0.2">
      <c r="A86" t="s">
        <v>255</v>
      </c>
      <c r="B86">
        <v>15111</v>
      </c>
    </row>
    <row r="87" spans="1:2" x14ac:dyDescent="0.2">
      <c r="A87" t="s">
        <v>256</v>
      </c>
      <c r="B87">
        <v>22013</v>
      </c>
    </row>
    <row r="88" spans="1:2" x14ac:dyDescent="0.2">
      <c r="A88" t="s">
        <v>257</v>
      </c>
      <c r="B88">
        <v>45554</v>
      </c>
    </row>
    <row r="89" spans="1:2" x14ac:dyDescent="0.2">
      <c r="A89" t="s">
        <v>258</v>
      </c>
      <c r="B89">
        <v>48559</v>
      </c>
    </row>
    <row r="90" spans="1:2" x14ac:dyDescent="0.2">
      <c r="A90" t="s">
        <v>259</v>
      </c>
      <c r="B90">
        <v>197299</v>
      </c>
    </row>
    <row r="91" spans="1:2" x14ac:dyDescent="0.2">
      <c r="A91" t="s">
        <v>260</v>
      </c>
      <c r="B91">
        <v>83786</v>
      </c>
    </row>
    <row r="92" spans="1:2" x14ac:dyDescent="0.2">
      <c r="A92" t="s">
        <v>261</v>
      </c>
      <c r="B92">
        <v>15111</v>
      </c>
    </row>
    <row r="93" spans="1:2" x14ac:dyDescent="0.2">
      <c r="A93" t="s">
        <v>262</v>
      </c>
      <c r="B93">
        <v>22013</v>
      </c>
    </row>
    <row r="94" spans="1:2" x14ac:dyDescent="0.2">
      <c r="A94" t="s">
        <v>263</v>
      </c>
      <c r="B94">
        <v>45554</v>
      </c>
    </row>
    <row r="95" spans="1:2" x14ac:dyDescent="0.2">
      <c r="A95" t="s">
        <v>264</v>
      </c>
      <c r="B95">
        <v>48559</v>
      </c>
    </row>
    <row r="96" spans="1:2" x14ac:dyDescent="0.2">
      <c r="A96" t="s">
        <v>265</v>
      </c>
      <c r="B96">
        <v>197299</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318386800</v>
      </c>
    </row>
    <row r="104" spans="1:2" x14ac:dyDescent="0.2">
      <c r="A104" t="s">
        <v>273</v>
      </c>
      <c r="B104">
        <v>5666625</v>
      </c>
    </row>
    <row r="105" spans="1:2" x14ac:dyDescent="0.2">
      <c r="A105" t="s">
        <v>274</v>
      </c>
      <c r="B105">
        <v>6934095.0000000009</v>
      </c>
    </row>
    <row r="106" spans="1:2" x14ac:dyDescent="0.2">
      <c r="A106" t="s">
        <v>275</v>
      </c>
      <c r="B106">
        <v>1457728</v>
      </c>
    </row>
    <row r="107" spans="1:2" x14ac:dyDescent="0.2">
      <c r="A107" t="s">
        <v>276</v>
      </c>
      <c r="B107">
        <v>2330832</v>
      </c>
    </row>
    <row r="108" spans="1:2" x14ac:dyDescent="0.2">
      <c r="A108" t="s">
        <v>277</v>
      </c>
      <c r="B108">
        <v>7398712.5</v>
      </c>
    </row>
    <row r="109" spans="1:2" x14ac:dyDescent="0.2">
      <c r="A109" t="s">
        <v>278</v>
      </c>
      <c r="B109">
        <v>1597.1762446861044</v>
      </c>
    </row>
    <row r="110" spans="1:2" x14ac:dyDescent="0.2">
      <c r="A110" t="s">
        <v>279</v>
      </c>
      <c r="B110">
        <v>243.76803495515776</v>
      </c>
    </row>
    <row r="111" spans="1:2" x14ac:dyDescent="0.2">
      <c r="A111" t="s">
        <v>280</v>
      </c>
      <c r="B111">
        <v>108.81860128630601</v>
      </c>
    </row>
    <row r="112" spans="1:2" x14ac:dyDescent="0.2">
      <c r="A112" t="s">
        <v>281</v>
      </c>
      <c r="B112">
        <v>11.798401747757888</v>
      </c>
    </row>
    <row r="113" spans="1:2" x14ac:dyDescent="0.2">
      <c r="A113" t="s">
        <v>282</v>
      </c>
      <c r="B113">
        <v>13.976568224267035</v>
      </c>
    </row>
    <row r="114" spans="1:2" x14ac:dyDescent="0.2">
      <c r="A114" t="s">
        <v>283</v>
      </c>
      <c r="B114">
        <v>18.151387304242903</v>
      </c>
    </row>
    <row r="115" spans="1:2" x14ac:dyDescent="0.2">
      <c r="A115" t="s">
        <v>284</v>
      </c>
      <c r="B115">
        <v>11999988</v>
      </c>
    </row>
    <row r="116" spans="1:2" x14ac:dyDescent="0.2">
      <c r="A116" t="s">
        <v>285</v>
      </c>
      <c r="B116">
        <v>0</v>
      </c>
    </row>
    <row r="117" spans="1:2" x14ac:dyDescent="0.2">
      <c r="A117" t="s">
        <v>286</v>
      </c>
      <c r="B117">
        <v>399999.2</v>
      </c>
    </row>
    <row r="118" spans="1:2" x14ac:dyDescent="0.2">
      <c r="A118" t="s">
        <v>287</v>
      </c>
      <c r="B118">
        <v>99999.900000000009</v>
      </c>
    </row>
    <row r="119" spans="1:2" x14ac:dyDescent="0.2">
      <c r="A119" t="s">
        <v>288</v>
      </c>
      <c r="B119">
        <v>199999.80000000002</v>
      </c>
    </row>
    <row r="120" spans="1:2" x14ac:dyDescent="0.2">
      <c r="A120" t="s">
        <v>289</v>
      </c>
      <c r="B120">
        <v>1200000</v>
      </c>
    </row>
    <row r="121" spans="1:2" x14ac:dyDescent="0.2">
      <c r="A121" t="s">
        <v>290</v>
      </c>
      <c r="B121">
        <v>28654812</v>
      </c>
    </row>
    <row r="122" spans="1:2" x14ac:dyDescent="0.2">
      <c r="A122" t="s">
        <v>291</v>
      </c>
      <c r="B122">
        <v>390997.12499999994</v>
      </c>
    </row>
    <row r="123" spans="1:2" x14ac:dyDescent="0.2">
      <c r="A123" t="s">
        <v>292</v>
      </c>
      <c r="B123">
        <v>0</v>
      </c>
    </row>
    <row r="124" spans="1:2" x14ac:dyDescent="0.2">
      <c r="A124" t="s">
        <v>293</v>
      </c>
      <c r="B124">
        <v>167638.72</v>
      </c>
    </row>
    <row r="125" spans="1:2" x14ac:dyDescent="0.2">
      <c r="A125" t="s">
        <v>294</v>
      </c>
      <c r="B125">
        <v>268045.68000000005</v>
      </c>
    </row>
    <row r="126" spans="1:2" x14ac:dyDescent="0.2">
      <c r="A126" t="s">
        <v>295</v>
      </c>
      <c r="B126">
        <v>425425.96875</v>
      </c>
    </row>
    <row r="127" spans="1:2" x14ac:dyDescent="0.2">
      <c r="A127" t="s">
        <v>296</v>
      </c>
      <c r="B127">
        <v>76776</v>
      </c>
    </row>
    <row r="128" spans="1:2" x14ac:dyDescent="0.2">
      <c r="A128" t="s">
        <v>297</v>
      </c>
      <c r="B128">
        <v>5090</v>
      </c>
    </row>
    <row r="129" spans="1:2" x14ac:dyDescent="0.2">
      <c r="A129" t="s">
        <v>298</v>
      </c>
      <c r="B129">
        <v>5949</v>
      </c>
    </row>
    <row r="130" spans="1:2" x14ac:dyDescent="0.2">
      <c r="A130" t="s">
        <v>299</v>
      </c>
      <c r="B130">
        <v>50486</v>
      </c>
    </row>
    <row r="131" spans="1:2" x14ac:dyDescent="0.2">
      <c r="A131" t="s">
        <v>300</v>
      </c>
      <c r="B131">
        <v>39071</v>
      </c>
    </row>
    <row r="132" spans="1:2" x14ac:dyDescent="0.2">
      <c r="A132" t="s">
        <v>301</v>
      </c>
      <c r="B132">
        <v>203999</v>
      </c>
    </row>
    <row r="133" spans="1:2" x14ac:dyDescent="0.2">
      <c r="A133" t="s">
        <v>302</v>
      </c>
      <c r="B133">
        <v>76776</v>
      </c>
    </row>
    <row r="134" spans="1:2" x14ac:dyDescent="0.2">
      <c r="A134" t="s">
        <v>303</v>
      </c>
      <c r="B134">
        <v>5090</v>
      </c>
    </row>
    <row r="135" spans="1:2" x14ac:dyDescent="0.2">
      <c r="A135" t="s">
        <v>304</v>
      </c>
      <c r="B135">
        <v>5949</v>
      </c>
    </row>
    <row r="136" spans="1:2" x14ac:dyDescent="0.2">
      <c r="A136" t="s">
        <v>305</v>
      </c>
      <c r="B136">
        <v>50486</v>
      </c>
    </row>
    <row r="137" spans="1:2" x14ac:dyDescent="0.2">
      <c r="A137" t="s">
        <v>306</v>
      </c>
      <c r="B137">
        <v>39071</v>
      </c>
    </row>
    <row r="138" spans="1:2" x14ac:dyDescent="0.2">
      <c r="A138" t="s">
        <v>307</v>
      </c>
      <c r="B138">
        <v>203999</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491366400.00000006</v>
      </c>
    </row>
    <row r="146" spans="1:2" x14ac:dyDescent="0.2">
      <c r="A146" t="s">
        <v>315</v>
      </c>
      <c r="B146">
        <v>2799500</v>
      </c>
    </row>
    <row r="147" spans="1:2" x14ac:dyDescent="0.2">
      <c r="A147" t="s">
        <v>316</v>
      </c>
      <c r="B147">
        <v>3271950</v>
      </c>
    </row>
    <row r="148" spans="1:2" x14ac:dyDescent="0.2">
      <c r="A148" t="s">
        <v>317</v>
      </c>
      <c r="B148">
        <v>2271870</v>
      </c>
    </row>
    <row r="149" spans="1:2" x14ac:dyDescent="0.2">
      <c r="A149" t="s">
        <v>318</v>
      </c>
      <c r="B149">
        <v>2305188.9999999995</v>
      </c>
    </row>
    <row r="150" spans="1:2" x14ac:dyDescent="0.2">
      <c r="A150" t="s">
        <v>319</v>
      </c>
      <c r="B150">
        <v>11117945.5</v>
      </c>
    </row>
    <row r="151" spans="1:2" x14ac:dyDescent="0.2">
      <c r="A151" t="s">
        <v>320</v>
      </c>
      <c r="B151">
        <v>2396.799384740495</v>
      </c>
    </row>
    <row r="152" spans="1:2" x14ac:dyDescent="0.2">
      <c r="A152" t="s">
        <v>321</v>
      </c>
      <c r="B152">
        <v>334.59991210578505</v>
      </c>
    </row>
    <row r="153" spans="1:2" x14ac:dyDescent="0.2">
      <c r="A153" t="s">
        <v>322</v>
      </c>
      <c r="B153">
        <v>163.29841961968208</v>
      </c>
    </row>
    <row r="154" spans="1:2" x14ac:dyDescent="0.2">
      <c r="A154" t="s">
        <v>323</v>
      </c>
      <c r="B154">
        <v>16.924995605289251</v>
      </c>
    </row>
    <row r="155" spans="1:2" x14ac:dyDescent="0.2">
      <c r="A155" t="s">
        <v>324</v>
      </c>
      <c r="B155">
        <v>20.04961017857342</v>
      </c>
    </row>
    <row r="156" spans="1:2" x14ac:dyDescent="0.2">
      <c r="A156" t="s">
        <v>325</v>
      </c>
      <c r="B156">
        <v>25.73845477736808</v>
      </c>
    </row>
    <row r="157" spans="1:2" x14ac:dyDescent="0.2">
      <c r="A157" t="s">
        <v>326</v>
      </c>
      <c r="B157">
        <v>14999985</v>
      </c>
    </row>
    <row r="158" spans="1:2" x14ac:dyDescent="0.2">
      <c r="A158" t="s">
        <v>327</v>
      </c>
      <c r="B158">
        <v>0</v>
      </c>
    </row>
    <row r="159" spans="1:2" x14ac:dyDescent="0.2">
      <c r="A159" t="s">
        <v>328</v>
      </c>
      <c r="B159">
        <v>0</v>
      </c>
    </row>
    <row r="160" spans="1:2" x14ac:dyDescent="0.2">
      <c r="A160" t="s">
        <v>329</v>
      </c>
      <c r="B160">
        <v>179999.95</v>
      </c>
    </row>
    <row r="161" spans="1:2" x14ac:dyDescent="0.2">
      <c r="A161" t="s">
        <v>330</v>
      </c>
      <c r="B161">
        <v>0</v>
      </c>
    </row>
    <row r="162" spans="1:2" x14ac:dyDescent="0.2">
      <c r="A162" t="s">
        <v>331</v>
      </c>
      <c r="B162">
        <v>1500000</v>
      </c>
    </row>
    <row r="163" spans="1:2" x14ac:dyDescent="0.2">
      <c r="A163" t="s">
        <v>332</v>
      </c>
      <c r="B163">
        <v>44222976</v>
      </c>
    </row>
    <row r="164" spans="1:2" x14ac:dyDescent="0.2">
      <c r="A164" t="s">
        <v>333</v>
      </c>
      <c r="B164">
        <v>0</v>
      </c>
    </row>
    <row r="165" spans="1:2" x14ac:dyDescent="0.2">
      <c r="A165" t="s">
        <v>334</v>
      </c>
      <c r="B165">
        <v>301019.40000000002</v>
      </c>
    </row>
    <row r="166" spans="1:2" x14ac:dyDescent="0.2">
      <c r="A166" t="s">
        <v>335</v>
      </c>
      <c r="B166">
        <v>261265.05</v>
      </c>
    </row>
    <row r="167" spans="1:2" x14ac:dyDescent="0.2">
      <c r="A167" t="s">
        <v>336</v>
      </c>
      <c r="B167">
        <v>265096.73499999999</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396363</v>
      </c>
    </row>
    <row r="172" spans="1:2" x14ac:dyDescent="0.2">
      <c r="A172" t="s">
        <v>341</v>
      </c>
      <c r="B172">
        <v>10731775</v>
      </c>
    </row>
    <row r="173" spans="1:2" x14ac:dyDescent="0.2">
      <c r="A173" t="s">
        <v>342</v>
      </c>
      <c r="B173">
        <v>29568225.000000004</v>
      </c>
    </row>
    <row r="174" spans="1:2" x14ac:dyDescent="0.2">
      <c r="A174" t="s">
        <v>343</v>
      </c>
      <c r="B174">
        <v>475686</v>
      </c>
    </row>
    <row r="175" spans="1:2" x14ac:dyDescent="0.2">
      <c r="A175" t="s">
        <v>344</v>
      </c>
      <c r="B175">
        <v>10731775</v>
      </c>
    </row>
    <row r="176" spans="1:2" x14ac:dyDescent="0.2">
      <c r="A176" t="s">
        <v>345</v>
      </c>
      <c r="B176">
        <v>35433381.25</v>
      </c>
    </row>
    <row r="177" spans="1:2" x14ac:dyDescent="0.2">
      <c r="A177" t="s">
        <v>346</v>
      </c>
      <c r="B177">
        <v>469740</v>
      </c>
    </row>
    <row r="178" spans="1:2" x14ac:dyDescent="0.2">
      <c r="A178" t="s">
        <v>347</v>
      </c>
      <c r="B178">
        <v>10537011.6</v>
      </c>
    </row>
    <row r="179" spans="1:2" x14ac:dyDescent="0.2">
      <c r="A179" t="s">
        <v>348</v>
      </c>
      <c r="B179">
        <v>35153454.399999999</v>
      </c>
    </row>
    <row r="180" spans="1:2" x14ac:dyDescent="0.2">
      <c r="A180" t="s">
        <v>349</v>
      </c>
      <c r="B180">
        <v>433609</v>
      </c>
    </row>
    <row r="181" spans="1:2" x14ac:dyDescent="0.2">
      <c r="A181" t="s">
        <v>350</v>
      </c>
      <c r="B181">
        <v>2172508</v>
      </c>
    </row>
    <row r="182" spans="1:2" x14ac:dyDescent="0.2">
      <c r="A182" t="s">
        <v>351</v>
      </c>
      <c r="B182">
        <v>8327492</v>
      </c>
    </row>
    <row r="183" spans="1:2" x14ac:dyDescent="0.2">
      <c r="A183" t="s">
        <v>352</v>
      </c>
      <c r="B183">
        <v>479429</v>
      </c>
    </row>
    <row r="184" spans="1:2" x14ac:dyDescent="0.2">
      <c r="A184" t="s">
        <v>353</v>
      </c>
      <c r="B184">
        <v>2172508</v>
      </c>
    </row>
    <row r="185" spans="1:2" x14ac:dyDescent="0.2">
      <c r="A185" t="s">
        <v>354</v>
      </c>
      <c r="B185">
        <v>9205714</v>
      </c>
    </row>
    <row r="186" spans="1:2" x14ac:dyDescent="0.2">
      <c r="A186" t="s">
        <v>355</v>
      </c>
      <c r="B186">
        <v>473436</v>
      </c>
    </row>
    <row r="187" spans="1:2" x14ac:dyDescent="0.2">
      <c r="A187" t="s">
        <v>356</v>
      </c>
      <c r="B187">
        <v>2160522</v>
      </c>
    </row>
    <row r="188" spans="1:2" x14ac:dyDescent="0.2">
      <c r="A188" t="s">
        <v>357</v>
      </c>
      <c r="B188">
        <v>9016802</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70686</v>
      </c>
    </row>
    <row r="193" spans="1:2" x14ac:dyDescent="0.2">
      <c r="A193" t="s">
        <v>362</v>
      </c>
      <c r="B193">
        <v>7186959.4000000004</v>
      </c>
    </row>
    <row r="194" spans="1:2" x14ac:dyDescent="0.2">
      <c r="A194" t="s">
        <v>363</v>
      </c>
      <c r="B194">
        <v>101.67447516544178</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94604</v>
      </c>
    </row>
    <row r="202" spans="1:2" x14ac:dyDescent="0.2">
      <c r="A202" t="s">
        <v>371</v>
      </c>
      <c r="B202">
        <v>2290870</v>
      </c>
    </row>
    <row r="203" spans="1:2" x14ac:dyDescent="0.2">
      <c r="A203" t="s">
        <v>372</v>
      </c>
      <c r="B203">
        <v>24.215364533485236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134730</v>
      </c>
    </row>
    <row r="208" spans="1:2" x14ac:dyDescent="0.2">
      <c r="A208" t="s">
        <v>377</v>
      </c>
      <c r="B208">
        <v>251495</v>
      </c>
    </row>
    <row r="209" spans="1:2" x14ac:dyDescent="0.2">
      <c r="A209" t="s">
        <v>378</v>
      </c>
      <c r="B209">
        <v>0</v>
      </c>
    </row>
    <row r="210" spans="1:2" x14ac:dyDescent="0.2">
      <c r="A210" t="s">
        <v>379</v>
      </c>
      <c r="B210">
        <v>0</v>
      </c>
    </row>
    <row r="211" spans="1:2" x14ac:dyDescent="0.2">
      <c r="A211" t="s">
        <v>380</v>
      </c>
      <c r="B211">
        <v>745698.29999999993</v>
      </c>
    </row>
    <row r="212" spans="1:2" x14ac:dyDescent="0.2">
      <c r="A212" t="s">
        <v>381</v>
      </c>
      <c r="B212">
        <v>853288</v>
      </c>
    </row>
    <row r="213" spans="1:2" x14ac:dyDescent="0.2">
      <c r="A213" t="s">
        <v>382</v>
      </c>
      <c r="B213">
        <v>41471071.058554351</v>
      </c>
    </row>
    <row r="214" spans="1:2" x14ac:dyDescent="0.2">
      <c r="A214" t="s">
        <v>137</v>
      </c>
      <c r="B214">
        <v>241780</v>
      </c>
    </row>
    <row r="215" spans="1:2" x14ac:dyDescent="0.2">
      <c r="A215" t="s">
        <v>383</v>
      </c>
      <c r="B215">
        <v>0</v>
      </c>
    </row>
    <row r="216" spans="1:2" x14ac:dyDescent="0.2">
      <c r="A216" t="s">
        <v>384</v>
      </c>
      <c r="B216">
        <v>41712851.058554351</v>
      </c>
    </row>
    <row r="217" spans="1:2" x14ac:dyDescent="0.2">
      <c r="A217" t="s">
        <v>385</v>
      </c>
      <c r="B217">
        <v>16182308</v>
      </c>
    </row>
    <row r="218" spans="1:2" x14ac:dyDescent="0.2">
      <c r="A218" t="s">
        <v>386</v>
      </c>
      <c r="B218">
        <v>1131923.2999999998</v>
      </c>
    </row>
    <row r="219" spans="1:2" x14ac:dyDescent="0.2">
      <c r="A219" t="s">
        <v>387</v>
      </c>
      <c r="B219">
        <v>3751728</v>
      </c>
    </row>
    <row r="220" spans="1:2" x14ac:dyDescent="0.2">
      <c r="A220" t="s">
        <v>388</v>
      </c>
      <c r="B220">
        <v>265290</v>
      </c>
    </row>
    <row r="221" spans="1:2" x14ac:dyDescent="0.2">
      <c r="A221" t="s">
        <v>145</v>
      </c>
      <c r="B221">
        <v>7300000</v>
      </c>
    </row>
    <row r="222" spans="1:2" x14ac:dyDescent="0.2">
      <c r="A222" t="s">
        <v>146</v>
      </c>
      <c r="B222">
        <v>477663</v>
      </c>
    </row>
    <row r="223" spans="1:2" x14ac:dyDescent="0.2">
      <c r="A223" t="s">
        <v>389</v>
      </c>
      <c r="B223">
        <v>214994</v>
      </c>
    </row>
    <row r="224" spans="1:2" x14ac:dyDescent="0.2">
      <c r="A224" t="s">
        <v>390</v>
      </c>
      <c r="B224">
        <v>0</v>
      </c>
    </row>
    <row r="225" spans="1:2" x14ac:dyDescent="0.2">
      <c r="A225" t="s">
        <v>391</v>
      </c>
      <c r="B225">
        <v>0</v>
      </c>
    </row>
    <row r="226" spans="1:2" x14ac:dyDescent="0.2">
      <c r="A226" t="s">
        <v>392</v>
      </c>
      <c r="B226">
        <v>3700000</v>
      </c>
    </row>
    <row r="227" spans="1:2" x14ac:dyDescent="0.2">
      <c r="A227" t="s">
        <v>152</v>
      </c>
      <c r="B227">
        <v>160000</v>
      </c>
    </row>
    <row r="228" spans="1:2" x14ac:dyDescent="0.2">
      <c r="A228" t="s">
        <v>393</v>
      </c>
      <c r="B228">
        <v>104430.20844450709</v>
      </c>
    </row>
    <row r="229" spans="1:2" x14ac:dyDescent="0.2">
      <c r="A229" t="s">
        <v>394</v>
      </c>
      <c r="B229">
        <v>239988</v>
      </c>
    </row>
    <row r="230" spans="1:2" x14ac:dyDescent="0.2">
      <c r="A230" t="s">
        <v>395</v>
      </c>
      <c r="B230">
        <v>2657153.7005883232</v>
      </c>
    </row>
    <row r="231" spans="1:2" x14ac:dyDescent="0.2">
      <c r="A231" t="s">
        <v>396</v>
      </c>
      <c r="B231">
        <v>36185478.209032834</v>
      </c>
    </row>
    <row r="232" spans="1:2" x14ac:dyDescent="0.2">
      <c r="A232" t="s">
        <v>397</v>
      </c>
      <c r="B232">
        <v>5527372.8495215178</v>
      </c>
    </row>
    <row r="233" spans="1:2" x14ac:dyDescent="0.2">
      <c r="A233" t="s">
        <v>398</v>
      </c>
      <c r="B233">
        <v>1879307</v>
      </c>
    </row>
    <row r="234" spans="1:2" x14ac:dyDescent="0.2">
      <c r="A234" t="s">
        <v>243</v>
      </c>
      <c r="B234">
        <v>3648065.8495215178</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2.2799999999999998</v>
      </c>
    </row>
    <row r="243" spans="1:2" x14ac:dyDescent="0.2">
      <c r="A243" t="s">
        <v>407</v>
      </c>
      <c r="B243">
        <v>53097546</v>
      </c>
    </row>
    <row r="244" spans="1:2" x14ac:dyDescent="0.2">
      <c r="A244" t="s">
        <v>408</v>
      </c>
      <c r="B244">
        <v>33281289</v>
      </c>
    </row>
    <row r="245" spans="1:2" x14ac:dyDescent="0.2">
      <c r="A245" t="s">
        <v>409</v>
      </c>
      <c r="B245">
        <v>60000</v>
      </c>
    </row>
    <row r="246" spans="1:2" x14ac:dyDescent="0.2">
      <c r="A246" t="s">
        <v>410</v>
      </c>
      <c r="B246">
        <v>1.426315789473684</v>
      </c>
    </row>
    <row r="247" spans="1:2" x14ac:dyDescent="0.2">
      <c r="A247" t="s">
        <v>411</v>
      </c>
      <c r="B247">
        <v>7.7</v>
      </c>
    </row>
    <row r="248" spans="1:2" x14ac:dyDescent="0.2">
      <c r="A248" t="s">
        <v>412</v>
      </c>
      <c r="B248">
        <v>7.7</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11.338785220966853</v>
      </c>
    </row>
    <row r="261" spans="1:2" x14ac:dyDescent="0.2">
      <c r="A261" t="s">
        <v>1066</v>
      </c>
      <c r="B261">
        <v>19.045450705058339</v>
      </c>
    </row>
    <row r="262" spans="1:2" x14ac:dyDescent="0.2">
      <c r="A262" t="s">
        <v>227</v>
      </c>
      <c r="B262">
        <v>91</v>
      </c>
    </row>
    <row r="263" spans="1:2" x14ac:dyDescent="0.2">
      <c r="A263" t="s">
        <v>228</v>
      </c>
      <c r="B263">
        <v>92</v>
      </c>
    </row>
    <row r="264" spans="1:2" x14ac:dyDescent="0.2">
      <c r="A264" t="s">
        <v>346</v>
      </c>
      <c r="B264">
        <v>469740</v>
      </c>
    </row>
    <row r="265" spans="1:2" x14ac:dyDescent="0.2">
      <c r="A265" t="s">
        <v>355</v>
      </c>
      <c r="B265">
        <v>473436</v>
      </c>
    </row>
    <row r="266" spans="1:2" x14ac:dyDescent="0.2">
      <c r="A266" t="s">
        <v>338</v>
      </c>
      <c r="B266">
        <v>3</v>
      </c>
    </row>
    <row r="267" spans="1:2" x14ac:dyDescent="0.2">
      <c r="A267" t="s">
        <v>339</v>
      </c>
      <c r="B267">
        <v>6</v>
      </c>
    </row>
    <row r="268" spans="1:2" x14ac:dyDescent="0.2">
      <c r="A268" t="s">
        <v>1067</v>
      </c>
      <c r="B268">
        <v>1127376</v>
      </c>
    </row>
    <row r="269" spans="1:2" x14ac:dyDescent="0.2">
      <c r="A269" t="s">
        <v>1068</v>
      </c>
      <c r="B269">
        <v>1420308</v>
      </c>
    </row>
    <row r="270" spans="1:2" x14ac:dyDescent="0.2">
      <c r="A270" t="s">
        <v>1069</v>
      </c>
      <c r="B270">
        <v>3197447.5240728566</v>
      </c>
    </row>
    <row r="271" spans="1:2" x14ac:dyDescent="0.2">
      <c r="A271" t="s">
        <v>1070</v>
      </c>
      <c r="B271">
        <v>0.60637034739599671</v>
      </c>
    </row>
    <row r="272" spans="1:2" x14ac:dyDescent="0.2">
      <c r="A272" t="s">
        <v>1071</v>
      </c>
      <c r="B272">
        <v>0.8542762582337895</v>
      </c>
    </row>
    <row r="273" spans="1:2" x14ac:dyDescent="0.2">
      <c r="A273" t="s">
        <v>1072</v>
      </c>
      <c r="B273">
        <v>0.75941004238426435</v>
      </c>
    </row>
    <row r="274" spans="1:2" x14ac:dyDescent="0.2">
      <c r="A274" t="s">
        <v>1073</v>
      </c>
      <c r="B274">
        <v>0.68564603328237661</v>
      </c>
    </row>
    <row r="275" spans="1:2" x14ac:dyDescent="0.2">
      <c r="A275" t="s">
        <v>1087</v>
      </c>
      <c r="B275">
        <v>0.7842425664304199</v>
      </c>
    </row>
    <row r="276" spans="1:2" x14ac:dyDescent="0.2">
      <c r="A276" t="s">
        <v>1088</v>
      </c>
      <c r="B276">
        <v>0.76689690111316133</v>
      </c>
    </row>
    <row r="277" spans="1:2" x14ac:dyDescent="0.2">
      <c r="A277" t="s">
        <v>1091</v>
      </c>
      <c r="B277">
        <v>4233672.8495215178</v>
      </c>
    </row>
    <row r="278" spans="1:2" x14ac:dyDescent="0.2">
      <c r="A278" t="s">
        <v>1092</v>
      </c>
      <c r="B278">
        <v>0.74640952180034337</v>
      </c>
    </row>
    <row r="279" spans="1:2" x14ac:dyDescent="0.2">
      <c r="A279" t="s">
        <v>1093</v>
      </c>
      <c r="B279">
        <v>0.42739661716392996</v>
      </c>
    </row>
    <row r="280" spans="1:2" x14ac:dyDescent="0.2">
      <c r="A280" t="s">
        <v>1094</v>
      </c>
      <c r="B280">
        <v>0.57260338283607004</v>
      </c>
    </row>
    <row r="281" spans="1:2" x14ac:dyDescent="0.2">
      <c r="A281" t="s">
        <v>1099</v>
      </c>
      <c r="B281">
        <v>6.0191999999999996E-2</v>
      </c>
    </row>
    <row r="282" spans="1:2" x14ac:dyDescent="0.2">
      <c r="A282" t="s">
        <v>1100</v>
      </c>
      <c r="B282">
        <v>0.11119614282700516</v>
      </c>
    </row>
    <row r="283" spans="1:2" x14ac:dyDescent="0.2">
      <c r="A283" t="s">
        <v>1095</v>
      </c>
      <c r="B283">
        <v>19816257</v>
      </c>
    </row>
    <row r="284" spans="1:2" x14ac:dyDescent="0.2">
      <c r="A284" t="s">
        <v>1096</v>
      </c>
      <c r="B284">
        <v>26548773.054506451</v>
      </c>
    </row>
    <row r="285" spans="1:2" x14ac:dyDescent="0.2">
      <c r="A285" t="s">
        <v>1097</v>
      </c>
      <c r="B285">
        <v>1036225.3254486613</v>
      </c>
    </row>
    <row r="286" spans="1:2" x14ac:dyDescent="0.2">
      <c r="A286" t="s">
        <v>1101</v>
      </c>
      <c r="B286">
        <v>2000000</v>
      </c>
    </row>
    <row r="287" spans="1:2" x14ac:dyDescent="0.2">
      <c r="A287" t="s">
        <v>1102</v>
      </c>
      <c r="B287">
        <v>0</v>
      </c>
    </row>
    <row r="288" spans="1:2" x14ac:dyDescent="0.2">
      <c r="A288" t="s">
        <v>1103</v>
      </c>
      <c r="B288">
        <v>0</v>
      </c>
    </row>
    <row r="289" spans="1:2" x14ac:dyDescent="0.2">
      <c r="A289" t="s">
        <v>1069</v>
      </c>
      <c r="B289">
        <v>3197447.5240728566</v>
      </c>
    </row>
    <row r="290" spans="1:2" x14ac:dyDescent="0.2">
      <c r="A290" t="s">
        <v>508</v>
      </c>
      <c r="B290">
        <v>8.9397144721397231E-2</v>
      </c>
    </row>
    <row r="291" spans="1:2" x14ac:dyDescent="0.2">
      <c r="A291" t="s">
        <v>1104</v>
      </c>
      <c r="B291">
        <v>0.36524707043601073</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BX198"/>
  <sheetViews>
    <sheetView topLeftCell="BG164" workbookViewId="0">
      <selection activeCell="B3" sqref="B3:BX198"/>
    </sheetView>
  </sheetViews>
  <sheetFormatPr defaultRowHeight="12.75" x14ac:dyDescent="0.2"/>
  <cols>
    <col min="1" max="1" width="15" bestFit="1" customWidth="1"/>
  </cols>
  <sheetData>
    <row r="2" spans="1:76" x14ac:dyDescent="0.2">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2">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1862.4849999999999</v>
      </c>
      <c r="BL3">
        <f>[5]DATA!BL3</f>
        <v>1879.2639999999999</v>
      </c>
      <c r="BM3">
        <f>[5]DATA!BM3</f>
        <v>1855.373</v>
      </c>
      <c r="BN3">
        <f>[5]DATA!BN3</f>
        <v>1865.702</v>
      </c>
      <c r="BO3">
        <f>[5]DATA!BO3</f>
        <v>1861.5139999999999</v>
      </c>
      <c r="BP3">
        <f>[5]DATA!BP3</f>
        <v>1912.742</v>
      </c>
      <c r="BQ3">
        <f>[5]DATA!BQ3</f>
        <v>1890.6610000000001</v>
      </c>
      <c r="BR3">
        <f>[5]DATA!BR3</f>
        <v>0</v>
      </c>
      <c r="BS3">
        <f>[5]DATA!BS3</f>
        <v>0</v>
      </c>
      <c r="BT3">
        <f>[5]DATA!BT3</f>
        <v>0</v>
      </c>
      <c r="BU3">
        <f>[5]DATA!BU3</f>
        <v>0</v>
      </c>
      <c r="BV3">
        <f>[5]DATA!BV3</f>
        <v>0</v>
      </c>
      <c r="BW3">
        <f>[5]DATA!BW3</f>
        <v>0</v>
      </c>
      <c r="BX3">
        <f>[5]DATA!BX3</f>
        <v>0</v>
      </c>
    </row>
    <row r="4" spans="1:76" x14ac:dyDescent="0.2">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1829.0039999999999</v>
      </c>
      <c r="BL4">
        <f>[5]DATA!BL4</f>
        <v>1831.1130000000001</v>
      </c>
      <c r="BM4">
        <f>[5]DATA!BM4</f>
        <v>1838.779</v>
      </c>
      <c r="BN4">
        <f>[5]DATA!BN4</f>
        <v>1838.8810000000001</v>
      </c>
      <c r="BO4">
        <f>[5]DATA!BO4</f>
        <v>1812.902</v>
      </c>
      <c r="BP4">
        <f>[5]DATA!BP4</f>
        <v>1861.14</v>
      </c>
      <c r="BQ4">
        <f>[5]DATA!BQ4</f>
        <v>1843.2370000000001</v>
      </c>
      <c r="BR4">
        <f>[5]DATA!BR4</f>
        <v>0</v>
      </c>
      <c r="BS4">
        <f>[5]DATA!BS4</f>
        <v>0</v>
      </c>
      <c r="BT4">
        <f>[5]DATA!BT4</f>
        <v>0</v>
      </c>
      <c r="BU4">
        <f>[5]DATA!BU4</f>
        <v>0</v>
      </c>
      <c r="BV4">
        <f>[5]DATA!BV4</f>
        <v>0</v>
      </c>
      <c r="BW4">
        <f>[5]DATA!BW4</f>
        <v>0</v>
      </c>
      <c r="BX4">
        <f>[5]DATA!BX4</f>
        <v>0</v>
      </c>
    </row>
    <row r="5" spans="1:76" x14ac:dyDescent="0.2">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346.404</v>
      </c>
      <c r="BL5">
        <f>[5]DATA!BL5</f>
        <v>316.58100000000002</v>
      </c>
      <c r="BM5">
        <f>[5]DATA!BM5</f>
        <v>342.291</v>
      </c>
      <c r="BN5">
        <f>[5]DATA!BN5</f>
        <v>352.10399999999998</v>
      </c>
      <c r="BO5">
        <f>[5]DATA!BO5</f>
        <v>365.625</v>
      </c>
      <c r="BP5">
        <f>[5]DATA!BP5</f>
        <v>368.803</v>
      </c>
      <c r="BQ5">
        <f>[5]DATA!BQ5</f>
        <v>363.67700000000002</v>
      </c>
      <c r="BR5">
        <f>[5]DATA!BR5</f>
        <v>0</v>
      </c>
      <c r="BS5">
        <f>[5]DATA!BS5</f>
        <v>0</v>
      </c>
      <c r="BT5">
        <f>[5]DATA!BT5</f>
        <v>0</v>
      </c>
      <c r="BU5">
        <f>[5]DATA!BU5</f>
        <v>0</v>
      </c>
      <c r="BV5">
        <f>[5]DATA!BV5</f>
        <v>0</v>
      </c>
      <c r="BW5">
        <f>[5]DATA!BW5</f>
        <v>0</v>
      </c>
      <c r="BX5">
        <f>[5]DATA!BX5</f>
        <v>0</v>
      </c>
    </row>
    <row r="6" spans="1:76" x14ac:dyDescent="0.2">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169.34299999999999</v>
      </c>
      <c r="BL6">
        <f>[5]DATA!BL6</f>
        <v>148.387</v>
      </c>
      <c r="BM6">
        <f>[5]DATA!BM6</f>
        <v>155.13800000000001</v>
      </c>
      <c r="BN6">
        <f>[5]DATA!BN6</f>
        <v>155.95400000000001</v>
      </c>
      <c r="BO6">
        <f>[5]DATA!BO6</f>
        <v>153.054</v>
      </c>
      <c r="BP6">
        <f>[5]DATA!BP6</f>
        <v>145.06</v>
      </c>
      <c r="BQ6">
        <f>[5]DATA!BQ6</f>
        <v>150.72999999999999</v>
      </c>
      <c r="BR6">
        <f>[5]DATA!BR6</f>
        <v>0</v>
      </c>
      <c r="BS6">
        <f>[5]DATA!BS6</f>
        <v>0</v>
      </c>
      <c r="BT6">
        <f>[5]DATA!BT6</f>
        <v>0</v>
      </c>
      <c r="BU6">
        <f>[5]DATA!BU6</f>
        <v>0</v>
      </c>
      <c r="BV6">
        <f>[5]DATA!BV6</f>
        <v>0</v>
      </c>
      <c r="BW6">
        <f>[5]DATA!BW6</f>
        <v>0</v>
      </c>
      <c r="BX6">
        <f>[5]DATA!BX6</f>
        <v>0</v>
      </c>
    </row>
    <row r="7" spans="1:76" x14ac:dyDescent="0.2">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114.27800000000001</v>
      </c>
      <c r="BL7">
        <f>[5]DATA!BL7</f>
        <v>105.093</v>
      </c>
      <c r="BM7">
        <f>[5]DATA!BM7</f>
        <v>104.74299999999999</v>
      </c>
      <c r="BN7">
        <f>[5]DATA!BN7</f>
        <v>107.617</v>
      </c>
      <c r="BO7">
        <f>[5]DATA!BO7</f>
        <v>109.04300000000001</v>
      </c>
      <c r="BP7">
        <f>[5]DATA!BP7</f>
        <v>109.93600000000001</v>
      </c>
      <c r="BQ7">
        <f>[5]DATA!BQ7</f>
        <v>112.623</v>
      </c>
      <c r="BR7">
        <f>[5]DATA!BR7</f>
        <v>0</v>
      </c>
      <c r="BS7">
        <f>[5]DATA!BS7</f>
        <v>0</v>
      </c>
      <c r="BT7">
        <f>[5]DATA!BT7</f>
        <v>0</v>
      </c>
      <c r="BU7">
        <f>[5]DATA!BU7</f>
        <v>0</v>
      </c>
      <c r="BV7">
        <f>[5]DATA!BV7</f>
        <v>0</v>
      </c>
      <c r="BW7">
        <f>[5]DATA!BW7</f>
        <v>0</v>
      </c>
      <c r="BX7">
        <f>[5]DATA!BX7</f>
        <v>0</v>
      </c>
    </row>
    <row r="8" spans="1:76" x14ac:dyDescent="0.2">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239.922</v>
      </c>
      <c r="BL8">
        <f>[5]DATA!BL8</f>
        <v>247.15100000000001</v>
      </c>
      <c r="BM8">
        <f>[5]DATA!BM8</f>
        <v>241.422</v>
      </c>
      <c r="BN8">
        <f>[5]DATA!BN8</f>
        <v>252.09100000000001</v>
      </c>
      <c r="BO8">
        <f>[5]DATA!BO8</f>
        <v>233.09299999999999</v>
      </c>
      <c r="BP8">
        <f>[5]DATA!BP8</f>
        <v>251.54900000000001</v>
      </c>
      <c r="BQ8">
        <f>[5]DATA!BQ8</f>
        <v>240.233</v>
      </c>
      <c r="BR8">
        <f>[5]DATA!BR8</f>
        <v>0</v>
      </c>
      <c r="BS8">
        <f>[5]DATA!BS8</f>
        <v>0</v>
      </c>
      <c r="BT8">
        <f>[5]DATA!BT8</f>
        <v>0</v>
      </c>
      <c r="BU8">
        <f>[5]DATA!BU8</f>
        <v>0</v>
      </c>
      <c r="BV8">
        <f>[5]DATA!BV8</f>
        <v>0</v>
      </c>
      <c r="BW8">
        <f>[5]DATA!BW8</f>
        <v>0</v>
      </c>
      <c r="BX8">
        <f>[5]DATA!BX8</f>
        <v>0</v>
      </c>
    </row>
    <row r="9" spans="1:76" x14ac:dyDescent="0.2">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263.62200000000001</v>
      </c>
      <c r="BL9">
        <f>[5]DATA!BL9</f>
        <v>285.24700000000001</v>
      </c>
      <c r="BM9">
        <f>[5]DATA!BM9</f>
        <v>264.40100000000001</v>
      </c>
      <c r="BN9">
        <f>[5]DATA!BN9</f>
        <v>274.29300000000001</v>
      </c>
      <c r="BO9">
        <f>[5]DATA!BO9</f>
        <v>258.40899999999999</v>
      </c>
      <c r="BP9">
        <f>[5]DATA!BP9</f>
        <v>267.58999999999997</v>
      </c>
      <c r="BQ9">
        <f>[5]DATA!BQ9</f>
        <v>265.39800000000002</v>
      </c>
      <c r="BR9">
        <f>[5]DATA!BR9</f>
        <v>0</v>
      </c>
      <c r="BS9">
        <f>[5]DATA!BS9</f>
        <v>0</v>
      </c>
      <c r="BT9">
        <f>[5]DATA!BT9</f>
        <v>0</v>
      </c>
      <c r="BU9">
        <f>[5]DATA!BU9</f>
        <v>0</v>
      </c>
      <c r="BV9">
        <f>[5]DATA!BV9</f>
        <v>0</v>
      </c>
      <c r="BW9">
        <f>[5]DATA!BW9</f>
        <v>0</v>
      </c>
      <c r="BX9">
        <f>[5]DATA!BX9</f>
        <v>0</v>
      </c>
    </row>
    <row r="10" spans="1:76" x14ac:dyDescent="0.2">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728.91600000000005</v>
      </c>
      <c r="BL10">
        <f>[5]DATA!BL10</f>
        <v>776.80499999999995</v>
      </c>
      <c r="BM10">
        <f>[5]DATA!BM10</f>
        <v>747.37800000000004</v>
      </c>
      <c r="BN10">
        <f>[5]DATA!BN10</f>
        <v>723.64300000000003</v>
      </c>
      <c r="BO10">
        <f>[5]DATA!BO10</f>
        <v>742.29</v>
      </c>
      <c r="BP10">
        <f>[5]DATA!BP10</f>
        <v>769.80399999999997</v>
      </c>
      <c r="BQ10">
        <f>[5]DATA!BQ10</f>
        <v>758</v>
      </c>
      <c r="BR10">
        <f>[5]DATA!BR10</f>
        <v>0</v>
      </c>
      <c r="BS10">
        <f>[5]DATA!BS10</f>
        <v>0</v>
      </c>
      <c r="BT10">
        <f>[5]DATA!BT10</f>
        <v>0</v>
      </c>
      <c r="BU10">
        <f>[5]DATA!BU10</f>
        <v>0</v>
      </c>
      <c r="BV10">
        <f>[5]DATA!BV10</f>
        <v>0</v>
      </c>
      <c r="BW10">
        <f>[5]DATA!BW10</f>
        <v>0</v>
      </c>
      <c r="BX10">
        <f>[5]DATA!BX10</f>
        <v>0</v>
      </c>
    </row>
    <row r="11" spans="1:76" x14ac:dyDescent="0.2">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305.63600000000002</v>
      </c>
      <c r="BL11">
        <f>[5]DATA!BL11</f>
        <v>307.39400000000001</v>
      </c>
      <c r="BM11">
        <f>[5]DATA!BM11</f>
        <v>302.93299999999999</v>
      </c>
      <c r="BN11">
        <f>[5]DATA!BN11</f>
        <v>320.666</v>
      </c>
      <c r="BO11">
        <f>[5]DATA!BO11</f>
        <v>329.976</v>
      </c>
      <c r="BP11">
        <f>[5]DATA!BP11</f>
        <v>337.12900000000002</v>
      </c>
      <c r="BQ11">
        <f>[5]DATA!BQ11</f>
        <v>331.73700000000002</v>
      </c>
      <c r="BR11">
        <f>[5]DATA!BR11</f>
        <v>0</v>
      </c>
      <c r="BS11">
        <f>[5]DATA!BS11</f>
        <v>0</v>
      </c>
      <c r="BT11">
        <f>[5]DATA!BT11</f>
        <v>0</v>
      </c>
      <c r="BU11">
        <f>[5]DATA!BU11</f>
        <v>0</v>
      </c>
      <c r="BV11">
        <f>[5]DATA!BV11</f>
        <v>0</v>
      </c>
      <c r="BW11">
        <f>[5]DATA!BW11</f>
        <v>0</v>
      </c>
      <c r="BX11">
        <f>[5]DATA!BX11</f>
        <v>0</v>
      </c>
    </row>
    <row r="12" spans="1:76" x14ac:dyDescent="0.2">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106.107</v>
      </c>
      <c r="BL12">
        <f>[5]DATA!BL12</f>
        <v>39.966999999999999</v>
      </c>
      <c r="BM12">
        <f>[5]DATA!BM12</f>
        <v>63.527999999999999</v>
      </c>
      <c r="BN12">
        <f>[5]DATA!BN12</f>
        <v>61.905000000000001</v>
      </c>
      <c r="BO12">
        <f>[5]DATA!BO12</f>
        <v>60.09</v>
      </c>
      <c r="BP12">
        <f>[5]DATA!BP12</f>
        <v>56.473999999999997</v>
      </c>
      <c r="BQ12">
        <f>[5]DATA!BQ12</f>
        <v>57.152999999999999</v>
      </c>
      <c r="BR12">
        <f>[5]DATA!BR12</f>
        <v>0</v>
      </c>
      <c r="BS12">
        <f>[5]DATA!BS12</f>
        <v>0</v>
      </c>
      <c r="BT12">
        <f>[5]DATA!BT12</f>
        <v>0</v>
      </c>
      <c r="BU12">
        <f>[5]DATA!BU12</f>
        <v>0</v>
      </c>
      <c r="BV12">
        <f>[5]DATA!BV12</f>
        <v>0</v>
      </c>
      <c r="BW12">
        <f>[5]DATA!BW12</f>
        <v>0</v>
      </c>
      <c r="BX12">
        <f>[5]DATA!BX12</f>
        <v>0</v>
      </c>
    </row>
    <row r="13" spans="1:76" x14ac:dyDescent="0.2">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101.649</v>
      </c>
      <c r="BL13">
        <f>[5]DATA!BL13</f>
        <v>55.017000000000003</v>
      </c>
      <c r="BM13">
        <f>[5]DATA!BM13</f>
        <v>71.816999999999993</v>
      </c>
      <c r="BN13">
        <f>[5]DATA!BN13</f>
        <v>78.605000000000004</v>
      </c>
      <c r="BO13">
        <f>[5]DATA!BO13</f>
        <v>74.902000000000001</v>
      </c>
      <c r="BP13">
        <f>[5]DATA!BP13</f>
        <v>71.813000000000002</v>
      </c>
      <c r="BQ13">
        <f>[5]DATA!BQ13</f>
        <v>73.427999999999997</v>
      </c>
      <c r="BR13">
        <f>[5]DATA!BR13</f>
        <v>0</v>
      </c>
      <c r="BS13">
        <f>[5]DATA!BS13</f>
        <v>0</v>
      </c>
      <c r="BT13">
        <f>[5]DATA!BT13</f>
        <v>0</v>
      </c>
      <c r="BU13">
        <f>[5]DATA!BU13</f>
        <v>0</v>
      </c>
      <c r="BV13">
        <f>[5]DATA!BV13</f>
        <v>0</v>
      </c>
      <c r="BW13">
        <f>[5]DATA!BW13</f>
        <v>0</v>
      </c>
      <c r="BX13">
        <f>[5]DATA!BX13</f>
        <v>0</v>
      </c>
    </row>
    <row r="14" spans="1:76" x14ac:dyDescent="0.2">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242.738</v>
      </c>
      <c r="BL14">
        <f>[5]DATA!BL14</f>
        <v>256.80200000000002</v>
      </c>
      <c r="BM14">
        <f>[5]DATA!BM14</f>
        <v>239.64099999999999</v>
      </c>
      <c r="BN14">
        <f>[5]DATA!BN14</f>
        <v>252.35</v>
      </c>
      <c r="BO14">
        <f>[5]DATA!BO14</f>
        <v>245.49100000000001</v>
      </c>
      <c r="BP14">
        <f>[5]DATA!BP14</f>
        <v>259.32600000000002</v>
      </c>
      <c r="BQ14">
        <f>[5]DATA!BQ14</f>
        <v>263.41699999999997</v>
      </c>
      <c r="BR14">
        <f>[5]DATA!BR14</f>
        <v>0</v>
      </c>
      <c r="BS14">
        <f>[5]DATA!BS14</f>
        <v>0</v>
      </c>
      <c r="BT14">
        <f>[5]DATA!BT14</f>
        <v>0</v>
      </c>
      <c r="BU14">
        <f>[5]DATA!BU14</f>
        <v>0</v>
      </c>
      <c r="BV14">
        <f>[5]DATA!BV14</f>
        <v>0</v>
      </c>
      <c r="BW14">
        <f>[5]DATA!BW14</f>
        <v>0</v>
      </c>
      <c r="BX14">
        <f>[5]DATA!BX14</f>
        <v>0</v>
      </c>
    </row>
    <row r="15" spans="1:76" x14ac:dyDescent="0.2">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309.55700000000002</v>
      </c>
      <c r="BL15">
        <f>[5]DATA!BL15</f>
        <v>342.88200000000001</v>
      </c>
      <c r="BM15">
        <f>[5]DATA!BM15</f>
        <v>310.50400000000002</v>
      </c>
      <c r="BN15">
        <f>[5]DATA!BN15</f>
        <v>332.334</v>
      </c>
      <c r="BO15">
        <f>[5]DATA!BO15</f>
        <v>319.23099999999999</v>
      </c>
      <c r="BP15">
        <f>[5]DATA!BP15</f>
        <v>335.20400000000001</v>
      </c>
      <c r="BQ15">
        <f>[5]DATA!BQ15</f>
        <v>333.95100000000002</v>
      </c>
      <c r="BR15">
        <f>[5]DATA!BR15</f>
        <v>0</v>
      </c>
      <c r="BS15">
        <f>[5]DATA!BS15</f>
        <v>0</v>
      </c>
      <c r="BT15">
        <f>[5]DATA!BT15</f>
        <v>0</v>
      </c>
      <c r="BU15">
        <f>[5]DATA!BU15</f>
        <v>0</v>
      </c>
      <c r="BV15">
        <f>[5]DATA!BV15</f>
        <v>0</v>
      </c>
      <c r="BW15">
        <f>[5]DATA!BW15</f>
        <v>0</v>
      </c>
      <c r="BX15">
        <f>[5]DATA!BX15</f>
        <v>0</v>
      </c>
    </row>
    <row r="16" spans="1:76" x14ac:dyDescent="0.2">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763.31700000000001</v>
      </c>
      <c r="BL16">
        <f>[5]DATA!BL16</f>
        <v>829.05100000000004</v>
      </c>
      <c r="BM16">
        <f>[5]DATA!BM16</f>
        <v>850.35599999999999</v>
      </c>
      <c r="BN16">
        <f>[5]DATA!BN16</f>
        <v>793.02099999999996</v>
      </c>
      <c r="BO16">
        <f>[5]DATA!BO16</f>
        <v>783.21199999999999</v>
      </c>
      <c r="BP16">
        <f>[5]DATA!BP16</f>
        <v>801.19399999999996</v>
      </c>
      <c r="BQ16">
        <f>[5]DATA!BQ16</f>
        <v>783.55100000000004</v>
      </c>
      <c r="BR16">
        <f>[5]DATA!BR16</f>
        <v>0</v>
      </c>
      <c r="BS16">
        <f>[5]DATA!BS16</f>
        <v>0</v>
      </c>
      <c r="BT16">
        <f>[5]DATA!BT16</f>
        <v>0</v>
      </c>
      <c r="BU16">
        <f>[5]DATA!BU16</f>
        <v>0</v>
      </c>
      <c r="BV16">
        <f>[5]DATA!BV16</f>
        <v>0</v>
      </c>
      <c r="BW16">
        <f>[5]DATA!BW16</f>
        <v>0</v>
      </c>
      <c r="BX16">
        <f>[5]DATA!BX16</f>
        <v>0</v>
      </c>
    </row>
    <row r="17" spans="1:76" x14ac:dyDescent="0.2">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444.18799999999999</v>
      </c>
      <c r="BL17">
        <f>[5]DATA!BL17</f>
        <v>401.66899999999998</v>
      </c>
      <c r="BM17">
        <f>[5]DATA!BM17</f>
        <v>430.19400000000002</v>
      </c>
      <c r="BN17">
        <f>[5]DATA!BN17</f>
        <v>417.04300000000001</v>
      </c>
      <c r="BO17">
        <f>[5]DATA!BO17</f>
        <v>431.91399999999999</v>
      </c>
      <c r="BP17">
        <f>[5]DATA!BP17</f>
        <v>412.322</v>
      </c>
      <c r="BQ17">
        <f>[5]DATA!BQ17</f>
        <v>497.81299999999999</v>
      </c>
      <c r="BR17">
        <f>[5]DATA!BR17</f>
        <v>0</v>
      </c>
      <c r="BS17">
        <f>[5]DATA!BS17</f>
        <v>0</v>
      </c>
      <c r="BT17">
        <f>[5]DATA!BT17</f>
        <v>0</v>
      </c>
      <c r="BU17">
        <f>[5]DATA!BU17</f>
        <v>0</v>
      </c>
      <c r="BV17">
        <f>[5]DATA!BV17</f>
        <v>0</v>
      </c>
      <c r="BW17">
        <f>[5]DATA!BW17</f>
        <v>0</v>
      </c>
      <c r="BX17">
        <f>[5]DATA!BX17</f>
        <v>0</v>
      </c>
    </row>
    <row r="18" spans="1:76" x14ac:dyDescent="0.2">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375.82900000000001</v>
      </c>
      <c r="BL18">
        <f>[5]DATA!BL18</f>
        <v>345.08499999999998</v>
      </c>
      <c r="BM18">
        <f>[5]DATA!BM18</f>
        <v>407.88400000000001</v>
      </c>
      <c r="BN18">
        <f>[5]DATA!BN18</f>
        <v>436.30599999999998</v>
      </c>
      <c r="BO18">
        <f>[5]DATA!BO18</f>
        <v>376.85700000000003</v>
      </c>
      <c r="BP18">
        <f>[5]DATA!BP18</f>
        <v>402.06099999999998</v>
      </c>
      <c r="BQ18">
        <f>[5]DATA!BQ18</f>
        <v>322.86500000000001</v>
      </c>
      <c r="BR18">
        <f>[5]DATA!BR18</f>
        <v>0</v>
      </c>
      <c r="BS18">
        <f>[5]DATA!BS18</f>
        <v>0</v>
      </c>
      <c r="BT18">
        <f>[5]DATA!BT18</f>
        <v>0</v>
      </c>
      <c r="BU18">
        <f>[5]DATA!BU18</f>
        <v>0</v>
      </c>
      <c r="BV18">
        <f>[5]DATA!BV18</f>
        <v>0</v>
      </c>
      <c r="BW18">
        <f>[5]DATA!BW18</f>
        <v>0</v>
      </c>
      <c r="BX18">
        <f>[5]DATA!BX18</f>
        <v>0</v>
      </c>
    </row>
    <row r="19" spans="1:76" x14ac:dyDescent="0.2">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380.17</v>
      </c>
      <c r="BL19">
        <f>[5]DATA!BL19</f>
        <v>372.65499999999997</v>
      </c>
      <c r="BM19">
        <f>[5]DATA!BM19</f>
        <v>397.28899999999999</v>
      </c>
      <c r="BN19">
        <f>[5]DATA!BN19</f>
        <v>364.49599999999998</v>
      </c>
      <c r="BO19">
        <f>[5]DATA!BO19</f>
        <v>402.62200000000001</v>
      </c>
      <c r="BP19">
        <f>[5]DATA!BP19</f>
        <v>468.61200000000002</v>
      </c>
      <c r="BQ19">
        <f>[5]DATA!BQ19</f>
        <v>415.27300000000002</v>
      </c>
      <c r="BR19">
        <f>[5]DATA!BR19</f>
        <v>0</v>
      </c>
      <c r="BS19">
        <f>[5]DATA!BS19</f>
        <v>0</v>
      </c>
      <c r="BT19">
        <f>[5]DATA!BT19</f>
        <v>0</v>
      </c>
      <c r="BU19">
        <f>[5]DATA!BU19</f>
        <v>0</v>
      </c>
      <c r="BV19">
        <f>[5]DATA!BV19</f>
        <v>0</v>
      </c>
      <c r="BW19">
        <f>[5]DATA!BW19</f>
        <v>0</v>
      </c>
      <c r="BX19">
        <f>[5]DATA!BX19</f>
        <v>0</v>
      </c>
    </row>
    <row r="20" spans="1:76" x14ac:dyDescent="0.2">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357.45400000000001</v>
      </c>
      <c r="BL20">
        <f>[5]DATA!BL20</f>
        <v>422.38600000000002</v>
      </c>
      <c r="BM20">
        <f>[5]DATA!BM20</f>
        <v>344.63600000000002</v>
      </c>
      <c r="BN20">
        <f>[5]DATA!BN20</f>
        <v>340.15600000000001</v>
      </c>
      <c r="BO20">
        <f>[5]DATA!BO20</f>
        <v>342.22199999999998</v>
      </c>
      <c r="BP20">
        <f>[5]DATA!BP20</f>
        <v>359.75799999999998</v>
      </c>
      <c r="BQ20">
        <f>[5]DATA!BQ20</f>
        <v>399.62900000000002</v>
      </c>
      <c r="BR20">
        <f>[5]DATA!BR20</f>
        <v>0</v>
      </c>
      <c r="BS20">
        <f>[5]DATA!BS20</f>
        <v>0</v>
      </c>
      <c r="BT20">
        <f>[5]DATA!BT20</f>
        <v>0</v>
      </c>
      <c r="BU20">
        <f>[5]DATA!BU20</f>
        <v>0</v>
      </c>
      <c r="BV20">
        <f>[5]DATA!BV20</f>
        <v>0</v>
      </c>
      <c r="BW20">
        <f>[5]DATA!BW20</f>
        <v>0</v>
      </c>
      <c r="BX20">
        <f>[5]DATA!BX20</f>
        <v>0</v>
      </c>
    </row>
    <row r="21" spans="1:76" x14ac:dyDescent="0.2">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334.84399999999999</v>
      </c>
      <c r="BL21">
        <f>[5]DATA!BL21</f>
        <v>382.46899999999999</v>
      </c>
      <c r="BM21">
        <f>[5]DATA!BM21</f>
        <v>330.37</v>
      </c>
      <c r="BN21">
        <f>[5]DATA!BN21</f>
        <v>367.70100000000002</v>
      </c>
      <c r="BO21">
        <f>[5]DATA!BO21</f>
        <v>367.899</v>
      </c>
      <c r="BP21">
        <f>[5]DATA!BP21</f>
        <v>344.98899999999998</v>
      </c>
      <c r="BQ21">
        <f>[5]DATA!BQ21</f>
        <v>315.08100000000002</v>
      </c>
      <c r="BR21">
        <f>[5]DATA!BR21</f>
        <v>0</v>
      </c>
      <c r="BS21">
        <f>[5]DATA!BS21</f>
        <v>0</v>
      </c>
      <c r="BT21">
        <f>[5]DATA!BT21</f>
        <v>0</v>
      </c>
      <c r="BU21">
        <f>[5]DATA!BU21</f>
        <v>0</v>
      </c>
      <c r="BV21">
        <f>[5]DATA!BV21</f>
        <v>0</v>
      </c>
      <c r="BW21">
        <f>[5]DATA!BW21</f>
        <v>0</v>
      </c>
      <c r="BX21">
        <f>[5]DATA!BX21</f>
        <v>0</v>
      </c>
    </row>
    <row r="22" spans="1:76" x14ac:dyDescent="0.2">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449.41699999999997</v>
      </c>
      <c r="BL27">
        <f>[5]DATA!BL27</f>
        <v>402.012</v>
      </c>
      <c r="BM27">
        <f>[5]DATA!BM27</f>
        <v>447.46899999999999</v>
      </c>
      <c r="BN27">
        <f>[5]DATA!BN27</f>
        <v>421.84899999999999</v>
      </c>
      <c r="BO27">
        <f>[5]DATA!BO27</f>
        <v>423.66399999999999</v>
      </c>
      <c r="BP27">
        <f>[5]DATA!BP27</f>
        <v>381.37099999999998</v>
      </c>
      <c r="BQ27">
        <f>[5]DATA!BQ27</f>
        <v>370.05900000000003</v>
      </c>
      <c r="BR27">
        <f>[5]DATA!BR27</f>
        <v>0</v>
      </c>
      <c r="BS27">
        <f>[5]DATA!BS27</f>
        <v>0</v>
      </c>
      <c r="BT27">
        <f>[5]DATA!BT27</f>
        <v>0</v>
      </c>
      <c r="BU27">
        <f>[5]DATA!BU27</f>
        <v>0</v>
      </c>
      <c r="BV27">
        <f>[5]DATA!BV27</f>
        <v>0</v>
      </c>
      <c r="BW27">
        <f>[5]DATA!BW27</f>
        <v>0</v>
      </c>
      <c r="BX27">
        <f>[5]DATA!BX27</f>
        <v>0</v>
      </c>
    </row>
    <row r="28" spans="1:76" x14ac:dyDescent="0.2">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349.97800000000001</v>
      </c>
      <c r="BL28">
        <f>[5]DATA!BL28</f>
        <v>346.76</v>
      </c>
      <c r="BM28">
        <f>[5]DATA!BM28</f>
        <v>363.31299999999999</v>
      </c>
      <c r="BN28">
        <f>[5]DATA!BN28</f>
        <v>411</v>
      </c>
      <c r="BO28">
        <f>[5]DATA!BO28</f>
        <v>381.66</v>
      </c>
      <c r="BP28">
        <f>[5]DATA!BP28</f>
        <v>425.68</v>
      </c>
      <c r="BQ28">
        <f>[5]DATA!BQ28</f>
        <v>415.07299999999998</v>
      </c>
      <c r="BR28">
        <f>[5]DATA!BR28</f>
        <v>0</v>
      </c>
      <c r="BS28">
        <f>[5]DATA!BS28</f>
        <v>0</v>
      </c>
      <c r="BT28">
        <f>[5]DATA!BT28</f>
        <v>0</v>
      </c>
      <c r="BU28">
        <f>[5]DATA!BU28</f>
        <v>0</v>
      </c>
      <c r="BV28">
        <f>[5]DATA!BV28</f>
        <v>0</v>
      </c>
      <c r="BW28">
        <f>[5]DATA!BW28</f>
        <v>0</v>
      </c>
      <c r="BX28">
        <f>[5]DATA!BX28</f>
        <v>0</v>
      </c>
    </row>
    <row r="29" spans="1:76" x14ac:dyDescent="0.2">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385.99900000000002</v>
      </c>
      <c r="BL29">
        <f>[5]DATA!BL29</f>
        <v>363.685</v>
      </c>
      <c r="BM29">
        <f>[5]DATA!BM29</f>
        <v>386.28100000000001</v>
      </c>
      <c r="BN29">
        <f>[5]DATA!BN29</f>
        <v>421.75299999999999</v>
      </c>
      <c r="BO29">
        <f>[5]DATA!BO29</f>
        <v>401.58300000000003</v>
      </c>
      <c r="BP29">
        <f>[5]DATA!BP29</f>
        <v>435.43900000000002</v>
      </c>
      <c r="BQ29">
        <f>[5]DATA!BQ29</f>
        <v>456.673</v>
      </c>
      <c r="BR29">
        <f>[5]DATA!BR29</f>
        <v>0</v>
      </c>
      <c r="BS29">
        <f>[5]DATA!BS29</f>
        <v>0</v>
      </c>
      <c r="BT29">
        <f>[5]DATA!BT29</f>
        <v>0</v>
      </c>
      <c r="BU29">
        <f>[5]DATA!BU29</f>
        <v>0</v>
      </c>
      <c r="BV29">
        <f>[5]DATA!BV29</f>
        <v>0</v>
      </c>
      <c r="BW29">
        <f>[5]DATA!BW29</f>
        <v>0</v>
      </c>
      <c r="BX29">
        <f>[5]DATA!BX29</f>
        <v>0</v>
      </c>
    </row>
    <row r="30" spans="1:76" x14ac:dyDescent="0.2">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340.47300000000001</v>
      </c>
      <c r="BL30">
        <f>[5]DATA!BL30</f>
        <v>414.93299999999999</v>
      </c>
      <c r="BM30">
        <f>[5]DATA!BM30</f>
        <v>362.75700000000001</v>
      </c>
      <c r="BN30">
        <f>[5]DATA!BN30</f>
        <v>332.08199999999999</v>
      </c>
      <c r="BO30">
        <f>[5]DATA!BO30</f>
        <v>325.06099999999998</v>
      </c>
      <c r="BP30">
        <f>[5]DATA!BP30</f>
        <v>376.65899999999999</v>
      </c>
      <c r="BQ30">
        <f>[5]DATA!BQ30</f>
        <v>360.995</v>
      </c>
      <c r="BR30">
        <f>[5]DATA!BR30</f>
        <v>0</v>
      </c>
      <c r="BS30">
        <f>[5]DATA!BS30</f>
        <v>0</v>
      </c>
      <c r="BT30">
        <f>[5]DATA!BT30</f>
        <v>0</v>
      </c>
      <c r="BU30">
        <f>[5]DATA!BU30</f>
        <v>0</v>
      </c>
      <c r="BV30">
        <f>[5]DATA!BV30</f>
        <v>0</v>
      </c>
      <c r="BW30">
        <f>[5]DATA!BW30</f>
        <v>0</v>
      </c>
      <c r="BX30">
        <f>[5]DATA!BX30</f>
        <v>0</v>
      </c>
    </row>
    <row r="31" spans="1:76" x14ac:dyDescent="0.2">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303.137</v>
      </c>
      <c r="BL31">
        <f>[5]DATA!BL31</f>
        <v>303.72300000000001</v>
      </c>
      <c r="BM31">
        <f>[5]DATA!BM31</f>
        <v>278.959</v>
      </c>
      <c r="BN31">
        <f>[5]DATA!BN31</f>
        <v>252.197</v>
      </c>
      <c r="BO31">
        <f>[5]DATA!BO31</f>
        <v>280.93400000000003</v>
      </c>
      <c r="BP31">
        <f>[5]DATA!BP31</f>
        <v>241.99100000000001</v>
      </c>
      <c r="BQ31">
        <f>[5]DATA!BQ31</f>
        <v>240.43700000000001</v>
      </c>
      <c r="BR31">
        <f>[5]DATA!BR31</f>
        <v>0</v>
      </c>
      <c r="BS31">
        <f>[5]DATA!BS31</f>
        <v>0</v>
      </c>
      <c r="BT31">
        <f>[5]DATA!BT31</f>
        <v>0</v>
      </c>
      <c r="BU31">
        <f>[5]DATA!BU31</f>
        <v>0</v>
      </c>
      <c r="BV31">
        <f>[5]DATA!BV31</f>
        <v>0</v>
      </c>
      <c r="BW31">
        <f>[5]DATA!BW31</f>
        <v>0</v>
      </c>
      <c r="BX31">
        <f>[5]DATA!BX31</f>
        <v>0</v>
      </c>
    </row>
    <row r="32" spans="1:76" x14ac:dyDescent="0.2">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43367.607873948968</v>
      </c>
      <c r="BL37">
        <f>[5]DATA!BL37</f>
        <v>39098.835842701701</v>
      </c>
      <c r="BM37">
        <f>[5]DATA!BM37</f>
        <v>40836.669597683016</v>
      </c>
      <c r="BN37">
        <f>[5]DATA!BN37</f>
        <v>42855.365624959835</v>
      </c>
      <c r="BO37">
        <f>[5]DATA!BO37</f>
        <v>43108.959559573042</v>
      </c>
      <c r="BP37">
        <f>[5]DATA!BP37</f>
        <v>41471.071058554349</v>
      </c>
      <c r="BQ37">
        <f>[5]DATA!BQ37</f>
        <v>43058.182778546019</v>
      </c>
      <c r="BR37">
        <f>[5]DATA!BR37</f>
        <v>0</v>
      </c>
      <c r="BS37">
        <f>[5]DATA!BS37</f>
        <v>0</v>
      </c>
      <c r="BT37">
        <f>[5]DATA!BT37</f>
        <v>0</v>
      </c>
      <c r="BU37">
        <f>[5]DATA!BU37</f>
        <v>0</v>
      </c>
      <c r="BV37">
        <f>[5]DATA!BV37</f>
        <v>0</v>
      </c>
      <c r="BW37">
        <f>[5]DATA!BW37</f>
        <v>0</v>
      </c>
      <c r="BX37">
        <f>[5]DATA!BX37</f>
        <v>0</v>
      </c>
    </row>
    <row r="38" spans="1:76" x14ac:dyDescent="0.2">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37714.643746132344</v>
      </c>
      <c r="BL38">
        <f>[5]DATA!BL38</f>
        <v>35679.052511115529</v>
      </c>
      <c r="BM38">
        <f>[5]DATA!BM38</f>
        <v>37754.612605806469</v>
      </c>
      <c r="BN38">
        <f>[5]DATA!BN38</f>
        <v>40773.323183716864</v>
      </c>
      <c r="BO38">
        <f>[5]DATA!BO38</f>
        <v>40565.754300779867</v>
      </c>
      <c r="BP38">
        <f>[5]DATA!BP38</f>
        <v>42530.524779720276</v>
      </c>
      <c r="BQ38">
        <f>[5]DATA!BQ38</f>
        <v>44387.734341333657</v>
      </c>
      <c r="BR38">
        <f>[5]DATA!BR38</f>
        <v>0</v>
      </c>
      <c r="BS38">
        <f>[5]DATA!BS38</f>
        <v>0</v>
      </c>
      <c r="BT38">
        <f>[5]DATA!BT38</f>
        <v>0</v>
      </c>
      <c r="BU38">
        <f>[5]DATA!BU38</f>
        <v>0</v>
      </c>
      <c r="BV38">
        <f>[5]DATA!BV38</f>
        <v>0</v>
      </c>
      <c r="BW38">
        <f>[5]DATA!BW38</f>
        <v>0</v>
      </c>
      <c r="BX38">
        <f>[5]DATA!BX38</f>
        <v>0</v>
      </c>
    </row>
    <row r="39" spans="1:76" x14ac:dyDescent="0.2">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38674.916169295982</v>
      </c>
      <c r="BL39">
        <f>[5]DATA!BL39</f>
        <v>37414.912779135338</v>
      </c>
      <c r="BM39">
        <f>[5]DATA!BM39</f>
        <v>39742.316251204938</v>
      </c>
      <c r="BN39">
        <f>[5]DATA!BN39</f>
        <v>40034.578568723678</v>
      </c>
      <c r="BO39">
        <f>[5]DATA!BO39</f>
        <v>43159.340379258734</v>
      </c>
      <c r="BP39">
        <f>[5]DATA!BP39</f>
        <v>44910.099098321036</v>
      </c>
      <c r="BQ39">
        <f>[5]DATA!BQ39</f>
        <v>47809.857444771675</v>
      </c>
      <c r="BR39">
        <f>[5]DATA!BR39</f>
        <v>0</v>
      </c>
      <c r="BS39">
        <f>[5]DATA!BS39</f>
        <v>0</v>
      </c>
      <c r="BT39">
        <f>[5]DATA!BT39</f>
        <v>0</v>
      </c>
      <c r="BU39">
        <f>[5]DATA!BU39</f>
        <v>0</v>
      </c>
      <c r="BV39">
        <f>[5]DATA!BV39</f>
        <v>0</v>
      </c>
      <c r="BW39">
        <f>[5]DATA!BW39</f>
        <v>0</v>
      </c>
      <c r="BX39">
        <f>[5]DATA!BX39</f>
        <v>0</v>
      </c>
    </row>
    <row r="40" spans="1:76" x14ac:dyDescent="0.2">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36635.502087545094</v>
      </c>
      <c r="BL40">
        <f>[5]DATA!BL40</f>
        <v>38191.743513248264</v>
      </c>
      <c r="BM40">
        <f>[5]DATA!BM40</f>
        <v>37801.064590548885</v>
      </c>
      <c r="BN40">
        <f>[5]DATA!BN40</f>
        <v>36314.221147811259</v>
      </c>
      <c r="BO40">
        <f>[5]DATA!BO40</f>
        <v>35421.977116554415</v>
      </c>
      <c r="BP40">
        <f>[5]DATA!BP40</f>
        <v>38955.731238819244</v>
      </c>
      <c r="BQ40">
        <f>[5]DATA!BQ40</f>
        <v>40595.373134380898</v>
      </c>
      <c r="BR40">
        <f>[5]DATA!BR40</f>
        <v>0</v>
      </c>
      <c r="BS40">
        <f>[5]DATA!BS40</f>
        <v>0</v>
      </c>
      <c r="BT40">
        <f>[5]DATA!BT40</f>
        <v>0</v>
      </c>
      <c r="BU40">
        <f>[5]DATA!BU40</f>
        <v>0</v>
      </c>
      <c r="BV40">
        <f>[5]DATA!BV40</f>
        <v>0</v>
      </c>
      <c r="BW40">
        <f>[5]DATA!BW40</f>
        <v>0</v>
      </c>
      <c r="BX40">
        <f>[5]DATA!BX40</f>
        <v>0</v>
      </c>
    </row>
    <row r="41" spans="1:76" x14ac:dyDescent="0.2">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33730.980915074513</v>
      </c>
      <c r="BL41">
        <f>[5]DATA!BL41</f>
        <v>36264.156576561603</v>
      </c>
      <c r="BM41">
        <f>[5]DATA!BM41</f>
        <v>32229.530968888565</v>
      </c>
      <c r="BN41">
        <f>[5]DATA!BN41</f>
        <v>32279.792843670948</v>
      </c>
      <c r="BO41">
        <f>[5]DATA!BO41</f>
        <v>34320.02317472134</v>
      </c>
      <c r="BP41">
        <f>[5]DATA!BP41</f>
        <v>30593.110109954563</v>
      </c>
      <c r="BQ41">
        <f>[5]DATA!BQ41</f>
        <v>29321.163533857365</v>
      </c>
      <c r="BR41">
        <f>[5]DATA!BR41</f>
        <v>0</v>
      </c>
      <c r="BS41">
        <f>[5]DATA!BS41</f>
        <v>0</v>
      </c>
      <c r="BT41">
        <f>[5]DATA!BT41</f>
        <v>0</v>
      </c>
      <c r="BU41">
        <f>[5]DATA!BU41</f>
        <v>0</v>
      </c>
      <c r="BV41">
        <f>[5]DATA!BV41</f>
        <v>0</v>
      </c>
      <c r="BW41">
        <f>[5]DATA!BW41</f>
        <v>0</v>
      </c>
      <c r="BX41">
        <f>[5]DATA!BX41</f>
        <v>0</v>
      </c>
    </row>
    <row r="42" spans="1:76" x14ac:dyDescent="0.2">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1514.651225339763</v>
      </c>
      <c r="BL47">
        <f>[5]DATA!BL47</f>
        <v>307.80722679243235</v>
      </c>
      <c r="BM47">
        <f>[5]DATA!BM47</f>
        <v>440.91699320250751</v>
      </c>
      <c r="BN47">
        <f>[5]DATA!BN47</f>
        <v>2280.468429240063</v>
      </c>
      <c r="BO47">
        <f>[5]DATA!BO47</f>
        <v>3398.2377228220703</v>
      </c>
      <c r="BP47">
        <f>[5]DATA!BP47</f>
        <v>3648.065849521518</v>
      </c>
      <c r="BQ47">
        <f>[5]DATA!BQ47</f>
        <v>4513.4846700250137</v>
      </c>
      <c r="BR47">
        <f>[5]DATA!BR47</f>
        <v>0</v>
      </c>
      <c r="BS47">
        <f>[5]DATA!BS47</f>
        <v>0</v>
      </c>
      <c r="BT47">
        <f>[5]DATA!BT47</f>
        <v>0</v>
      </c>
      <c r="BU47">
        <f>[5]DATA!BU47</f>
        <v>0</v>
      </c>
      <c r="BV47">
        <f>[5]DATA!BV47</f>
        <v>0</v>
      </c>
      <c r="BW47">
        <f>[5]DATA!BW47</f>
        <v>0</v>
      </c>
      <c r="BX47">
        <f>[5]DATA!BX47</f>
        <v>0</v>
      </c>
    </row>
    <row r="48" spans="1:76" x14ac:dyDescent="0.2">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1370.7157134685442</v>
      </c>
      <c r="BL48">
        <f>[5]DATA!BL48</f>
        <v>1209.5968428871483</v>
      </c>
      <c r="BM48">
        <f>[5]DATA!BM48</f>
        <v>1049.776213588342</v>
      </c>
      <c r="BN48">
        <f>[5]DATA!BN48</f>
        <v>2035.956956310898</v>
      </c>
      <c r="BO48">
        <f>[5]DATA!BO48</f>
        <v>2513.5834965214876</v>
      </c>
      <c r="BP48">
        <f>[5]DATA!BP48</f>
        <v>3498.7270094348041</v>
      </c>
      <c r="BQ48">
        <f>[5]DATA!BQ48</f>
        <v>4734.9282203857674</v>
      </c>
      <c r="BR48">
        <f>[5]DATA!BR48</f>
        <v>0</v>
      </c>
      <c r="BS48">
        <f>[5]DATA!BS48</f>
        <v>0</v>
      </c>
      <c r="BT48">
        <f>[5]DATA!BT48</f>
        <v>0</v>
      </c>
      <c r="BU48">
        <f>[5]DATA!BU48</f>
        <v>0</v>
      </c>
      <c r="BV48">
        <f>[5]DATA!BV48</f>
        <v>0</v>
      </c>
      <c r="BW48">
        <f>[5]DATA!BW48</f>
        <v>0</v>
      </c>
      <c r="BX48">
        <f>[5]DATA!BX48</f>
        <v>0</v>
      </c>
    </row>
    <row r="49" spans="1:76" x14ac:dyDescent="0.2">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2026.274441097848</v>
      </c>
      <c r="BL49">
        <f>[5]DATA!BL49</f>
        <v>1749.4490000909045</v>
      </c>
      <c r="BM49">
        <f>[5]DATA!BM49</f>
        <v>2583.2019410933258</v>
      </c>
      <c r="BN49">
        <f>[5]DATA!BN49</f>
        <v>1069.0672043951452</v>
      </c>
      <c r="BO49">
        <f>[5]DATA!BO49</f>
        <v>1691.3536240964308</v>
      </c>
      <c r="BP49">
        <f>[5]DATA!BP49</f>
        <v>2617.7458110487387</v>
      </c>
      <c r="BQ49">
        <f>[5]DATA!BQ49</f>
        <v>6086.0363759917918</v>
      </c>
      <c r="BR49">
        <f>[5]DATA!BR49</f>
        <v>0</v>
      </c>
      <c r="BS49">
        <f>[5]DATA!BS49</f>
        <v>0</v>
      </c>
      <c r="BT49">
        <f>[5]DATA!BT49</f>
        <v>0</v>
      </c>
      <c r="BU49">
        <f>[5]DATA!BU49</f>
        <v>0</v>
      </c>
      <c r="BV49">
        <f>[5]DATA!BV49</f>
        <v>0</v>
      </c>
      <c r="BW49">
        <f>[5]DATA!BW49</f>
        <v>0</v>
      </c>
      <c r="BX49">
        <f>[5]DATA!BX49</f>
        <v>0</v>
      </c>
    </row>
    <row r="50" spans="1:76" x14ac:dyDescent="0.2">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1432.3683321571798</v>
      </c>
      <c r="BL50">
        <f>[5]DATA!BL50</f>
        <v>-1411.2237239975036</v>
      </c>
      <c r="BM50">
        <f>[5]DATA!BM50</f>
        <v>2547.5912984273732</v>
      </c>
      <c r="BN50">
        <f>[5]DATA!BN50</f>
        <v>2300.1621971383506</v>
      </c>
      <c r="BO50">
        <f>[5]DATA!BO50</f>
        <v>1760.8851538747474</v>
      </c>
      <c r="BP50">
        <f>[5]DATA!BP50</f>
        <v>3189.3616764318795</v>
      </c>
      <c r="BQ50">
        <f>[5]DATA!BQ50</f>
        <v>4464.1971646776874</v>
      </c>
      <c r="BR50">
        <f>[5]DATA!BR50</f>
        <v>0</v>
      </c>
      <c r="BS50">
        <f>[5]DATA!BS50</f>
        <v>0</v>
      </c>
      <c r="BT50">
        <f>[5]DATA!BT50</f>
        <v>0</v>
      </c>
      <c r="BU50">
        <f>[5]DATA!BU50</f>
        <v>0</v>
      </c>
      <c r="BV50">
        <f>[5]DATA!BV50</f>
        <v>0</v>
      </c>
      <c r="BW50">
        <f>[5]DATA!BW50</f>
        <v>0</v>
      </c>
      <c r="BX50">
        <f>[5]DATA!BX50</f>
        <v>0</v>
      </c>
    </row>
    <row r="51" spans="1:76" x14ac:dyDescent="0.2">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1645.1071411665305</v>
      </c>
      <c r="BL51">
        <f>[5]DATA!BL51</f>
        <v>2642.7904722054154</v>
      </c>
      <c r="BM51">
        <f>[5]DATA!BM51</f>
        <v>1260.4825994982234</v>
      </c>
      <c r="BN51">
        <f>[5]DATA!BN51</f>
        <v>1199.6387060025297</v>
      </c>
      <c r="BO51">
        <f>[5]DATA!BO51</f>
        <v>2155.3783561630657</v>
      </c>
      <c r="BP51">
        <f>[5]DATA!BP51</f>
        <v>754.49509377798813</v>
      </c>
      <c r="BQ51">
        <f>[5]DATA!BQ51</f>
        <v>245.34428068888931</v>
      </c>
      <c r="BR51">
        <f>[5]DATA!BR51</f>
        <v>0</v>
      </c>
      <c r="BS51">
        <f>[5]DATA!BS51</f>
        <v>0</v>
      </c>
      <c r="BT51">
        <f>[5]DATA!BT51</f>
        <v>0</v>
      </c>
      <c r="BU51">
        <f>[5]DATA!BU51</f>
        <v>0</v>
      </c>
      <c r="BV51">
        <f>[5]DATA!BV51</f>
        <v>0</v>
      </c>
      <c r="BW51">
        <f>[5]DATA!BW51</f>
        <v>0</v>
      </c>
      <c r="BX51">
        <f>[5]DATA!BX51</f>
        <v>0</v>
      </c>
    </row>
    <row r="52" spans="1:76" x14ac:dyDescent="0.2">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-43.076999999999998</v>
      </c>
      <c r="BM52">
        <f>[5]DATA!BM52</f>
        <v>-42.359000000000002</v>
      </c>
      <c r="BN52">
        <f>[5]DATA!BN52</f>
        <v>-41.66</v>
      </c>
      <c r="BO52">
        <f>[5]DATA!BO52</f>
        <v>-40.976999999999997</v>
      </c>
      <c r="BP52">
        <f>[5]DATA!BP52</f>
        <v>-40.311999999999998</v>
      </c>
      <c r="BQ52">
        <f>[5]DATA!BQ52</f>
        <v>-39.661000000000001</v>
      </c>
      <c r="BR52">
        <f>[5]DATA!BR52</f>
        <v>0</v>
      </c>
      <c r="BS52">
        <f>[5]DATA!BS52</f>
        <v>0</v>
      </c>
      <c r="BT52">
        <f>[5]DATA!BT52</f>
        <v>0</v>
      </c>
      <c r="BU52">
        <f>[5]DATA!BU52</f>
        <v>0</v>
      </c>
      <c r="BV52">
        <f>[5]DATA!BV52</f>
        <v>0</v>
      </c>
      <c r="BW52">
        <f>[5]DATA!BW52</f>
        <v>0</v>
      </c>
      <c r="BX52">
        <f>[5]DATA!BX52</f>
        <v>0</v>
      </c>
    </row>
    <row r="53" spans="1:76" x14ac:dyDescent="0.2">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-39.673000000000002</v>
      </c>
      <c r="BM53">
        <f>[5]DATA!BM53</f>
        <v>-38.997999999999998</v>
      </c>
      <c r="BN53">
        <f>[5]DATA!BN53</f>
        <v>-38.340000000000003</v>
      </c>
      <c r="BO53">
        <f>[5]DATA!BO53</f>
        <v>-37.698999999999998</v>
      </c>
      <c r="BP53">
        <f>[5]DATA!BP53</f>
        <v>-37.073999999999998</v>
      </c>
      <c r="BQ53">
        <f>[5]DATA!BQ53</f>
        <v>-36.465000000000003</v>
      </c>
      <c r="BR53">
        <f>[5]DATA!BR53</f>
        <v>0</v>
      </c>
      <c r="BS53">
        <f>[5]DATA!BS53</f>
        <v>0</v>
      </c>
      <c r="BT53">
        <f>[5]DATA!BT53</f>
        <v>0</v>
      </c>
      <c r="BU53">
        <f>[5]DATA!BU53</f>
        <v>0</v>
      </c>
      <c r="BV53">
        <f>[5]DATA!BV53</f>
        <v>0</v>
      </c>
      <c r="BW53">
        <f>[5]DATA!BW53</f>
        <v>0</v>
      </c>
      <c r="BX53">
        <f>[5]DATA!BX53</f>
        <v>0</v>
      </c>
    </row>
    <row r="54" spans="1:76" x14ac:dyDescent="0.2">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-37.119999999999997</v>
      </c>
      <c r="BM54">
        <f>[5]DATA!BM54</f>
        <v>-36.476999999999997</v>
      </c>
      <c r="BN54">
        <f>[5]DATA!BN54</f>
        <v>-35.85</v>
      </c>
      <c r="BO54">
        <f>[5]DATA!BO54</f>
        <v>-35.241</v>
      </c>
      <c r="BP54">
        <f>[5]DATA!BP54</f>
        <v>-34.646000000000001</v>
      </c>
      <c r="BQ54">
        <f>[5]DATA!BQ54</f>
        <v>-34.067999999999998</v>
      </c>
      <c r="BR54">
        <f>[5]DATA!BR54</f>
        <v>0</v>
      </c>
      <c r="BS54">
        <f>[5]DATA!BS54</f>
        <v>0</v>
      </c>
      <c r="BT54">
        <f>[5]DATA!BT54</f>
        <v>0</v>
      </c>
      <c r="BU54">
        <f>[5]DATA!BU54</f>
        <v>0</v>
      </c>
      <c r="BV54">
        <f>[5]DATA!BV54</f>
        <v>0</v>
      </c>
      <c r="BW54">
        <f>[5]DATA!BW54</f>
        <v>0</v>
      </c>
      <c r="BX54">
        <f>[5]DATA!BX54</f>
        <v>0</v>
      </c>
    </row>
    <row r="55" spans="1:76" x14ac:dyDescent="0.2">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-37.119999999999997</v>
      </c>
      <c r="BM55">
        <f>[5]DATA!BM55</f>
        <v>-36.476999999999997</v>
      </c>
      <c r="BN55">
        <f>[5]DATA!BN55</f>
        <v>-35.85</v>
      </c>
      <c r="BO55">
        <f>[5]DATA!BO55</f>
        <v>-35.241</v>
      </c>
      <c r="BP55">
        <f>[5]DATA!BP55</f>
        <v>-34.646000000000001</v>
      </c>
      <c r="BQ55">
        <f>[5]DATA!BQ55</f>
        <v>-34.067999999999998</v>
      </c>
      <c r="BR55">
        <f>[5]DATA!BR55</f>
        <v>0</v>
      </c>
      <c r="BS55">
        <f>[5]DATA!BS55</f>
        <v>0</v>
      </c>
      <c r="BT55">
        <f>[5]DATA!BT55</f>
        <v>0</v>
      </c>
      <c r="BU55">
        <f>[5]DATA!BU55</f>
        <v>0</v>
      </c>
      <c r="BV55">
        <f>[5]DATA!BV55</f>
        <v>0</v>
      </c>
      <c r="BW55">
        <f>[5]DATA!BW55</f>
        <v>0</v>
      </c>
      <c r="BX55">
        <f>[5]DATA!BX55</f>
        <v>0</v>
      </c>
    </row>
    <row r="56" spans="1:76" x14ac:dyDescent="0.2">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-39.673000000000002</v>
      </c>
      <c r="BM56">
        <f>[5]DATA!BM56</f>
        <v>-38.997999999999998</v>
      </c>
      <c r="BN56">
        <f>[5]DATA!BN56</f>
        <v>-38.340000000000003</v>
      </c>
      <c r="BO56">
        <f>[5]DATA!BO56</f>
        <v>-37.698999999999998</v>
      </c>
      <c r="BP56">
        <f>[5]DATA!BP56</f>
        <v>-37.073999999999998</v>
      </c>
      <c r="BQ56">
        <f>[5]DATA!BQ56</f>
        <v>-36.465000000000003</v>
      </c>
      <c r="BR56">
        <f>[5]DATA!BR56</f>
        <v>0</v>
      </c>
      <c r="BS56">
        <f>[5]DATA!BS56</f>
        <v>0</v>
      </c>
      <c r="BT56">
        <f>[5]DATA!BT56</f>
        <v>0</v>
      </c>
      <c r="BU56">
        <f>[5]DATA!BU56</f>
        <v>0</v>
      </c>
      <c r="BV56">
        <f>[5]DATA!BV56</f>
        <v>0</v>
      </c>
      <c r="BW56">
        <f>[5]DATA!BW56</f>
        <v>0</v>
      </c>
      <c r="BX56">
        <f>[5]DATA!BX56</f>
        <v>0</v>
      </c>
    </row>
    <row r="57" spans="1:76" x14ac:dyDescent="0.2">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20473.276832927859</v>
      </c>
      <c r="BL57">
        <f>[5]DATA!BL57</f>
        <v>20781.084059720291</v>
      </c>
      <c r="BM57">
        <f>[5]DATA!BM57</f>
        <v>19222.001052922798</v>
      </c>
      <c r="BN57">
        <f>[5]DATA!BN57</f>
        <v>21502.469482162862</v>
      </c>
      <c r="BO57">
        <f>[5]DATA!BO57</f>
        <v>24900.707204984934</v>
      </c>
      <c r="BP57">
        <f>[5]DATA!BP57</f>
        <v>26548.773054506451</v>
      </c>
      <c r="BQ57">
        <f>[5]DATA!BQ57</f>
        <v>29062.257724531464</v>
      </c>
      <c r="BR57">
        <f>[5]DATA!BR57</f>
        <v>0</v>
      </c>
      <c r="BS57">
        <f>[5]DATA!BS57</f>
        <v>0</v>
      </c>
      <c r="BT57">
        <f>[5]DATA!BT57</f>
        <v>0</v>
      </c>
      <c r="BU57">
        <f>[5]DATA!BU57</f>
        <v>0</v>
      </c>
      <c r="BV57">
        <f>[5]DATA!BV57</f>
        <v>0</v>
      </c>
      <c r="BW57">
        <f>[5]DATA!BW57</f>
        <v>0</v>
      </c>
      <c r="BX57">
        <f>[5]DATA!BX57</f>
        <v>0</v>
      </c>
    </row>
    <row r="58" spans="1:76" x14ac:dyDescent="0.2">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20201.369984833826</v>
      </c>
      <c r="BL58">
        <f>[5]DATA!BL58</f>
        <v>21410.966827720975</v>
      </c>
      <c r="BM58">
        <f>[5]DATA!BM58</f>
        <v>22460.743041309317</v>
      </c>
      <c r="BN58">
        <f>[5]DATA!BN58</f>
        <v>23496.699997620213</v>
      </c>
      <c r="BO58">
        <f>[5]DATA!BO58</f>
        <v>20510.283494141702</v>
      </c>
      <c r="BP58">
        <f>[5]DATA!BP58</f>
        <v>18509.010503576505</v>
      </c>
      <c r="BQ58">
        <f>[5]DATA!BQ58</f>
        <v>22243.938723962274</v>
      </c>
      <c r="BR58">
        <f>[5]DATA!BR58</f>
        <v>0</v>
      </c>
      <c r="BS58">
        <f>[5]DATA!BS58</f>
        <v>0</v>
      </c>
      <c r="BT58">
        <f>[5]DATA!BT58</f>
        <v>0</v>
      </c>
      <c r="BU58">
        <f>[5]DATA!BU58</f>
        <v>0</v>
      </c>
      <c r="BV58">
        <f>[5]DATA!BV58</f>
        <v>0</v>
      </c>
      <c r="BW58">
        <f>[5]DATA!BW58</f>
        <v>0</v>
      </c>
      <c r="BX58">
        <f>[5]DATA!BX58</f>
        <v>0</v>
      </c>
    </row>
    <row r="59" spans="1:76" x14ac:dyDescent="0.2">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14207.850457565806</v>
      </c>
      <c r="BL59">
        <f>[5]DATA!BL59</f>
        <v>16057.289457656711</v>
      </c>
      <c r="BM59">
        <f>[5]DATA!BM59</f>
        <v>18640.481398750038</v>
      </c>
      <c r="BN59">
        <f>[5]DATA!BN59</f>
        <v>19709.538603145182</v>
      </c>
      <c r="BO59">
        <f>[5]DATA!BO59</f>
        <v>21400.882227241615</v>
      </c>
      <c r="BP59">
        <f>[5]DATA!BP59</f>
        <v>24018.618038290351</v>
      </c>
      <c r="BQ59">
        <f>[5]DATA!BQ59</f>
        <v>30104.644414282142</v>
      </c>
      <c r="BR59">
        <f>[5]DATA!BR59</f>
        <v>0</v>
      </c>
      <c r="BS59">
        <f>[5]DATA!BS59</f>
        <v>0</v>
      </c>
      <c r="BT59">
        <f>[5]DATA!BT59</f>
        <v>0</v>
      </c>
      <c r="BU59">
        <f>[5]DATA!BU59</f>
        <v>0</v>
      </c>
      <c r="BV59">
        <f>[5]DATA!BV59</f>
        <v>0</v>
      </c>
      <c r="BW59">
        <f>[5]DATA!BW59</f>
        <v>0</v>
      </c>
      <c r="BX59">
        <f>[5]DATA!BX59</f>
        <v>0</v>
      </c>
    </row>
    <row r="60" spans="1:76" x14ac:dyDescent="0.2">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20487.362525481607</v>
      </c>
      <c r="BL60">
        <f>[5]DATA!BL60</f>
        <v>19076.138801484103</v>
      </c>
      <c r="BM60">
        <f>[5]DATA!BM60</f>
        <v>16623.730099911478</v>
      </c>
      <c r="BN60">
        <f>[5]DATA!BN60</f>
        <v>15923.892297049828</v>
      </c>
      <c r="BO60">
        <f>[5]DATA!BO60</f>
        <v>16684.777450924576</v>
      </c>
      <c r="BP60">
        <f>[5]DATA!BP60</f>
        <v>19874.139127356455</v>
      </c>
      <c r="BQ60">
        <f>[5]DATA!BQ60</f>
        <v>21838.336292034142</v>
      </c>
      <c r="BR60">
        <f>[5]DATA!BR60</f>
        <v>0</v>
      </c>
      <c r="BS60">
        <f>[5]DATA!BS60</f>
        <v>0</v>
      </c>
      <c r="BT60">
        <f>[5]DATA!BT60</f>
        <v>0</v>
      </c>
      <c r="BU60">
        <f>[5]DATA!BU60</f>
        <v>0</v>
      </c>
      <c r="BV60">
        <f>[5]DATA!BV60</f>
        <v>0</v>
      </c>
      <c r="BW60">
        <f>[5]DATA!BW60</f>
        <v>0</v>
      </c>
      <c r="BX60">
        <f>[5]DATA!BX60</f>
        <v>0</v>
      </c>
    </row>
    <row r="61" spans="1:76" x14ac:dyDescent="0.2">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12645.187033451926</v>
      </c>
      <c r="BL61">
        <f>[5]DATA!BL61</f>
        <v>14287.977505657342</v>
      </c>
      <c r="BM61">
        <f>[5]DATA!BM61</f>
        <v>14548.460105155566</v>
      </c>
      <c r="BN61">
        <f>[5]DATA!BN61</f>
        <v>14748.098811158094</v>
      </c>
      <c r="BO61">
        <f>[5]DATA!BO61</f>
        <v>15903.47716732116</v>
      </c>
      <c r="BP61">
        <f>[5]DATA!BP61</f>
        <v>10657.972261099148</v>
      </c>
      <c r="BQ61">
        <f>[5]DATA!BQ61</f>
        <v>10903.316541788037</v>
      </c>
      <c r="BR61">
        <f>[5]DATA!BR61</f>
        <v>0</v>
      </c>
      <c r="BS61">
        <f>[5]DATA!BS61</f>
        <v>0</v>
      </c>
      <c r="BT61">
        <f>[5]DATA!BT61</f>
        <v>0</v>
      </c>
      <c r="BU61">
        <f>[5]DATA!BU61</f>
        <v>0</v>
      </c>
      <c r="BV61">
        <f>[5]DATA!BV61</f>
        <v>0</v>
      </c>
      <c r="BW61">
        <f>[5]DATA!BW61</f>
        <v>0</v>
      </c>
      <c r="BX61">
        <f>[5]DATA!BX61</f>
        <v>0</v>
      </c>
    </row>
    <row r="62" spans="1:76" x14ac:dyDescent="0.2">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13743.9</v>
      </c>
      <c r="BM62">
        <f>[5]DATA!BM62</f>
        <v>13701.540999999999</v>
      </c>
      <c r="BN62">
        <f>[5]DATA!BN62</f>
        <v>13659.880999999999</v>
      </c>
      <c r="BO62">
        <f>[5]DATA!BO62</f>
        <v>13618.904</v>
      </c>
      <c r="BP62">
        <f>[5]DATA!BP62</f>
        <v>13578.592000000001</v>
      </c>
      <c r="BQ62">
        <f>[5]DATA!BQ62</f>
        <v>13538.931</v>
      </c>
      <c r="BR62">
        <f>[5]DATA!BR62</f>
        <v>0</v>
      </c>
      <c r="BS62">
        <f>[5]DATA!BS62</f>
        <v>0</v>
      </c>
      <c r="BT62">
        <f>[5]DATA!BT62</f>
        <v>0</v>
      </c>
      <c r="BU62">
        <f>[5]DATA!BU62</f>
        <v>0</v>
      </c>
      <c r="BV62">
        <f>[5]DATA!BV62</f>
        <v>0</v>
      </c>
      <c r="BW62">
        <f>[5]DATA!BW62</f>
        <v>0</v>
      </c>
      <c r="BX62">
        <f>[5]DATA!BX62</f>
        <v>0</v>
      </c>
    </row>
    <row r="63" spans="1:76" x14ac:dyDescent="0.2">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14656.953</v>
      </c>
      <c r="BM63">
        <f>[5]DATA!BM63</f>
        <v>14617.955</v>
      </c>
      <c r="BN63">
        <f>[5]DATA!BN63</f>
        <v>14579.615</v>
      </c>
      <c r="BO63">
        <f>[5]DATA!BO63</f>
        <v>14541.915999999999</v>
      </c>
      <c r="BP63">
        <f>[5]DATA!BP63</f>
        <v>14504.842000000001</v>
      </c>
      <c r="BQ63">
        <f>[5]DATA!BQ63</f>
        <v>14468.377</v>
      </c>
      <c r="BR63">
        <f>[5]DATA!BR63</f>
        <v>0</v>
      </c>
      <c r="BS63">
        <f>[5]DATA!BS63</f>
        <v>0</v>
      </c>
      <c r="BT63">
        <f>[5]DATA!BT63</f>
        <v>0</v>
      </c>
      <c r="BU63">
        <f>[5]DATA!BU63</f>
        <v>0</v>
      </c>
      <c r="BV63">
        <f>[5]DATA!BV63</f>
        <v>0</v>
      </c>
      <c r="BW63">
        <f>[5]DATA!BW63</f>
        <v>0</v>
      </c>
      <c r="BX63">
        <f>[5]DATA!BX63</f>
        <v>0</v>
      </c>
    </row>
    <row r="64" spans="1:76" x14ac:dyDescent="0.2">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16082.558999999999</v>
      </c>
      <c r="BM64">
        <f>[5]DATA!BM64</f>
        <v>16046.082</v>
      </c>
      <c r="BN64">
        <f>[5]DATA!BN64</f>
        <v>16010.232</v>
      </c>
      <c r="BO64">
        <f>[5]DATA!BO64</f>
        <v>15974.991</v>
      </c>
      <c r="BP64">
        <f>[5]DATA!BP64</f>
        <v>15940.344999999999</v>
      </c>
      <c r="BQ64">
        <f>[5]DATA!BQ64</f>
        <v>15906.277</v>
      </c>
      <c r="BR64">
        <f>[5]DATA!BR64</f>
        <v>0</v>
      </c>
      <c r="BS64">
        <f>[5]DATA!BS64</f>
        <v>0</v>
      </c>
      <c r="BT64">
        <f>[5]DATA!BT64</f>
        <v>0</v>
      </c>
      <c r="BU64">
        <f>[5]DATA!BU64</f>
        <v>0</v>
      </c>
      <c r="BV64">
        <f>[5]DATA!BV64</f>
        <v>0</v>
      </c>
      <c r="BW64">
        <f>[5]DATA!BW64</f>
        <v>0</v>
      </c>
      <c r="BX64">
        <f>[5]DATA!BX64</f>
        <v>0</v>
      </c>
    </row>
    <row r="65" spans="1:76" x14ac:dyDescent="0.2">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16382.726000000001</v>
      </c>
      <c r="BM65">
        <f>[5]DATA!BM65</f>
        <v>16346.249</v>
      </c>
      <c r="BN65">
        <f>[5]DATA!BN65</f>
        <v>16310.398999999999</v>
      </c>
      <c r="BO65">
        <f>[5]DATA!BO65</f>
        <v>16275.157999999999</v>
      </c>
      <c r="BP65">
        <f>[5]DATA!BP65</f>
        <v>16240.512000000001</v>
      </c>
      <c r="BQ65">
        <f>[5]DATA!BQ65</f>
        <v>16206.444</v>
      </c>
      <c r="BR65">
        <f>[5]DATA!BR65</f>
        <v>0</v>
      </c>
      <c r="BS65">
        <f>[5]DATA!BS65</f>
        <v>0</v>
      </c>
      <c r="BT65">
        <f>[5]DATA!BT65</f>
        <v>0</v>
      </c>
      <c r="BU65">
        <f>[5]DATA!BU65</f>
        <v>0</v>
      </c>
      <c r="BV65">
        <f>[5]DATA!BV65</f>
        <v>0</v>
      </c>
      <c r="BW65">
        <f>[5]DATA!BW65</f>
        <v>0</v>
      </c>
      <c r="BX65">
        <f>[5]DATA!BX65</f>
        <v>0</v>
      </c>
    </row>
    <row r="66" spans="1:76" x14ac:dyDescent="0.2">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15197.237999999999</v>
      </c>
      <c r="BM66">
        <f>[5]DATA!BM66</f>
        <v>15158.24</v>
      </c>
      <c r="BN66">
        <f>[5]DATA!BN66</f>
        <v>15119.9</v>
      </c>
      <c r="BO66">
        <f>[5]DATA!BO66</f>
        <v>15082.200999999999</v>
      </c>
      <c r="BP66">
        <f>[5]DATA!BP66</f>
        <v>15045.127</v>
      </c>
      <c r="BQ66">
        <f>[5]DATA!BQ66</f>
        <v>15008.662</v>
      </c>
      <c r="BR66">
        <f>[5]DATA!BR66</f>
        <v>0</v>
      </c>
      <c r="BS66">
        <f>[5]DATA!BS66</f>
        <v>0</v>
      </c>
      <c r="BT66">
        <f>[5]DATA!BT66</f>
        <v>0</v>
      </c>
      <c r="BU66">
        <f>[5]DATA!BU66</f>
        <v>0</v>
      </c>
      <c r="BV66">
        <f>[5]DATA!BV66</f>
        <v>0</v>
      </c>
      <c r="BW66">
        <f>[5]DATA!BW66</f>
        <v>0</v>
      </c>
      <c r="BX66">
        <f>[5]DATA!BX66</f>
        <v>0</v>
      </c>
    </row>
    <row r="67" spans="1:76" x14ac:dyDescent="0.2">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72909</v>
      </c>
      <c r="BL67">
        <f>[5]DATA!BL67</f>
        <v>59359</v>
      </c>
      <c r="BM67">
        <f>[5]DATA!BM67</f>
        <v>65461</v>
      </c>
      <c r="BN67">
        <f>[5]DATA!BN67</f>
        <v>78541</v>
      </c>
      <c r="BO67">
        <f>[5]DATA!BO67</f>
        <v>74794</v>
      </c>
      <c r="BP67">
        <f>[5]DATA!BP67</f>
        <v>83786</v>
      </c>
      <c r="BQ67">
        <f>[5]DATA!BQ67</f>
        <v>72201</v>
      </c>
      <c r="BR67">
        <f>[5]DATA!BR67</f>
        <v>0</v>
      </c>
      <c r="BS67">
        <f>[5]DATA!BS67</f>
        <v>0</v>
      </c>
      <c r="BT67">
        <f>[5]DATA!BT67</f>
        <v>0</v>
      </c>
      <c r="BU67">
        <f>[5]DATA!BU67</f>
        <v>0</v>
      </c>
      <c r="BV67">
        <f>[5]DATA!BV67</f>
        <v>0</v>
      </c>
      <c r="BW67">
        <f>[5]DATA!BW67</f>
        <v>0</v>
      </c>
      <c r="BX67">
        <f>[5]DATA!BX67</f>
        <v>0</v>
      </c>
    </row>
    <row r="68" spans="1:76" x14ac:dyDescent="0.2">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72746</v>
      </c>
      <c r="BL68">
        <f>[5]DATA!BL68</f>
        <v>61817</v>
      </c>
      <c r="BM68">
        <f>[5]DATA!BM68</f>
        <v>73706</v>
      </c>
      <c r="BN68">
        <f>[5]DATA!BN68</f>
        <v>71377</v>
      </c>
      <c r="BO68">
        <f>[5]DATA!BO68</f>
        <v>74544</v>
      </c>
      <c r="BP68">
        <f>[5]DATA!BP68</f>
        <v>74275</v>
      </c>
      <c r="BQ68">
        <f>[5]DATA!BQ68</f>
        <v>68656</v>
      </c>
      <c r="BR68">
        <f>[5]DATA!BR68</f>
        <v>0</v>
      </c>
      <c r="BS68">
        <f>[5]DATA!BS68</f>
        <v>0</v>
      </c>
      <c r="BT68">
        <f>[5]DATA!BT68</f>
        <v>0</v>
      </c>
      <c r="BU68">
        <f>[5]DATA!BU68</f>
        <v>0</v>
      </c>
      <c r="BV68">
        <f>[5]DATA!BV68</f>
        <v>0</v>
      </c>
      <c r="BW68">
        <f>[5]DATA!BW68</f>
        <v>0</v>
      </c>
      <c r="BX68">
        <f>[5]DATA!BX68</f>
        <v>0</v>
      </c>
    </row>
    <row r="69" spans="1:76" x14ac:dyDescent="0.2">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64607</v>
      </c>
      <c r="BL69">
        <f>[5]DATA!BL69</f>
        <v>60443</v>
      </c>
      <c r="BM69">
        <f>[5]DATA!BM69</f>
        <v>69644</v>
      </c>
      <c r="BN69">
        <f>[5]DATA!BN69</f>
        <v>72307</v>
      </c>
      <c r="BO69">
        <f>[5]DATA!BO69</f>
        <v>75445</v>
      </c>
      <c r="BP69">
        <f>[5]DATA!BP69</f>
        <v>74562</v>
      </c>
      <c r="BQ69">
        <f>[5]DATA!BQ69</f>
        <v>86243</v>
      </c>
      <c r="BR69">
        <f>[5]DATA!BR69</f>
        <v>0</v>
      </c>
      <c r="BS69">
        <f>[5]DATA!BS69</f>
        <v>0</v>
      </c>
      <c r="BT69">
        <f>[5]DATA!BT69</f>
        <v>0</v>
      </c>
      <c r="BU69">
        <f>[5]DATA!BU69</f>
        <v>0</v>
      </c>
      <c r="BV69">
        <f>[5]DATA!BV69</f>
        <v>0</v>
      </c>
      <c r="BW69">
        <f>[5]DATA!BW69</f>
        <v>0</v>
      </c>
      <c r="BX69">
        <f>[5]DATA!BX69</f>
        <v>0</v>
      </c>
    </row>
    <row r="70" spans="1:76" x14ac:dyDescent="0.2">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70134</v>
      </c>
      <c r="BL70">
        <f>[5]DATA!BL70</f>
        <v>61242</v>
      </c>
      <c r="BM70">
        <f>[5]DATA!BM70</f>
        <v>65443</v>
      </c>
      <c r="BN70">
        <f>[5]DATA!BN70</f>
        <v>55243</v>
      </c>
      <c r="BO70">
        <f>[5]DATA!BO70</f>
        <v>62643</v>
      </c>
      <c r="BP70">
        <f>[5]DATA!BP70</f>
        <v>63628</v>
      </c>
      <c r="BQ70">
        <f>[5]DATA!BQ70</f>
        <v>55591</v>
      </c>
      <c r="BR70">
        <f>[5]DATA!BR70</f>
        <v>0</v>
      </c>
      <c r="BS70">
        <f>[5]DATA!BS70</f>
        <v>0</v>
      </c>
      <c r="BT70">
        <f>[5]DATA!BT70</f>
        <v>0</v>
      </c>
      <c r="BU70">
        <f>[5]DATA!BU70</f>
        <v>0</v>
      </c>
      <c r="BV70">
        <f>[5]DATA!BV70</f>
        <v>0</v>
      </c>
      <c r="BW70">
        <f>[5]DATA!BW70</f>
        <v>0</v>
      </c>
      <c r="BX70">
        <f>[5]DATA!BX70</f>
        <v>0</v>
      </c>
    </row>
    <row r="71" spans="1:76" x14ac:dyDescent="0.2">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66008</v>
      </c>
      <c r="BL71">
        <f>[5]DATA!BL71</f>
        <v>73720</v>
      </c>
      <c r="BM71">
        <f>[5]DATA!BM71</f>
        <v>68037</v>
      </c>
      <c r="BN71">
        <f>[5]DATA!BN71</f>
        <v>74636</v>
      </c>
      <c r="BO71">
        <f>[5]DATA!BO71</f>
        <v>78199</v>
      </c>
      <c r="BP71">
        <f>[5]DATA!BP71</f>
        <v>72552</v>
      </c>
      <c r="BQ71">
        <f>[5]DATA!BQ71</f>
        <v>80986</v>
      </c>
      <c r="BR71">
        <f>[5]DATA!BR71</f>
        <v>0</v>
      </c>
      <c r="BS71">
        <f>[5]DATA!BS71</f>
        <v>0</v>
      </c>
      <c r="BT71">
        <f>[5]DATA!BT71</f>
        <v>0</v>
      </c>
      <c r="BU71">
        <f>[5]DATA!BU71</f>
        <v>0</v>
      </c>
      <c r="BV71">
        <f>[5]DATA!BV71</f>
        <v>0</v>
      </c>
      <c r="BW71">
        <f>[5]DATA!BW71</f>
        <v>0</v>
      </c>
      <c r="BX71">
        <f>[5]DATA!BX71</f>
        <v>0</v>
      </c>
    </row>
    <row r="72" spans="1:76" x14ac:dyDescent="0.2">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35708</v>
      </c>
      <c r="BL77">
        <f>[5]DATA!BL77</f>
        <v>29638</v>
      </c>
      <c r="BM77">
        <f>[5]DATA!BM77</f>
        <v>23557</v>
      </c>
      <c r="BN77">
        <f>[5]DATA!BN77</f>
        <v>21684</v>
      </c>
      <c r="BO77">
        <f>[5]DATA!BO77</f>
        <v>13910</v>
      </c>
      <c r="BP77">
        <f>[5]DATA!BP77</f>
        <v>15111</v>
      </c>
      <c r="BQ77">
        <f>[5]DATA!BQ77</f>
        <v>13784</v>
      </c>
      <c r="BR77">
        <f>[5]DATA!BR77</f>
        <v>0</v>
      </c>
      <c r="BS77">
        <f>[5]DATA!BS77</f>
        <v>0</v>
      </c>
      <c r="BT77">
        <f>[5]DATA!BT77</f>
        <v>0</v>
      </c>
      <c r="BU77">
        <f>[5]DATA!BU77</f>
        <v>0</v>
      </c>
      <c r="BV77">
        <f>[5]DATA!BV77</f>
        <v>0</v>
      </c>
      <c r="BW77">
        <f>[5]DATA!BW77</f>
        <v>0</v>
      </c>
      <c r="BX77">
        <f>[5]DATA!BX77</f>
        <v>0</v>
      </c>
    </row>
    <row r="78" spans="1:76" x14ac:dyDescent="0.2">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35064</v>
      </c>
      <c r="BL78">
        <f>[5]DATA!BL78</f>
        <v>29604</v>
      </c>
      <c r="BM78">
        <f>[5]DATA!BM78</f>
        <v>34462</v>
      </c>
      <c r="BN78">
        <f>[5]DATA!BN78</f>
        <v>36900</v>
      </c>
      <c r="BO78">
        <f>[5]DATA!BO78</f>
        <v>17573</v>
      </c>
      <c r="BP78">
        <f>[5]DATA!BP78</f>
        <v>36448</v>
      </c>
      <c r="BQ78">
        <f>[5]DATA!BQ78</f>
        <v>34525</v>
      </c>
      <c r="BR78">
        <f>[5]DATA!BR78</f>
        <v>0</v>
      </c>
      <c r="BS78">
        <f>[5]DATA!BS78</f>
        <v>0</v>
      </c>
      <c r="BT78">
        <f>[5]DATA!BT78</f>
        <v>0</v>
      </c>
      <c r="BU78">
        <f>[5]DATA!BU78</f>
        <v>0</v>
      </c>
      <c r="BV78">
        <f>[5]DATA!BV78</f>
        <v>0</v>
      </c>
      <c r="BW78">
        <f>[5]DATA!BW78</f>
        <v>0</v>
      </c>
      <c r="BX78">
        <f>[5]DATA!BX78</f>
        <v>0</v>
      </c>
    </row>
    <row r="79" spans="1:76" x14ac:dyDescent="0.2">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40298</v>
      </c>
      <c r="BL79">
        <f>[5]DATA!BL79</f>
        <v>34633</v>
      </c>
      <c r="BM79">
        <f>[5]DATA!BM79</f>
        <v>38593</v>
      </c>
      <c r="BN79">
        <f>[5]DATA!BN79</f>
        <v>35941</v>
      </c>
      <c r="BO79">
        <f>[5]DATA!BO79</f>
        <v>37128</v>
      </c>
      <c r="BP79">
        <f>[5]DATA!BP79</f>
        <v>32360</v>
      </c>
      <c r="BQ79">
        <f>[5]DATA!BQ79</f>
        <v>4612</v>
      </c>
      <c r="BR79">
        <f>[5]DATA!BR79</f>
        <v>0</v>
      </c>
      <c r="BS79">
        <f>[5]DATA!BS79</f>
        <v>0</v>
      </c>
      <c r="BT79">
        <f>[5]DATA!BT79</f>
        <v>0</v>
      </c>
      <c r="BU79">
        <f>[5]DATA!BU79</f>
        <v>0</v>
      </c>
      <c r="BV79">
        <f>[5]DATA!BV79</f>
        <v>0</v>
      </c>
      <c r="BW79">
        <f>[5]DATA!BW79</f>
        <v>0</v>
      </c>
      <c r="BX79">
        <f>[5]DATA!BX79</f>
        <v>0</v>
      </c>
    </row>
    <row r="80" spans="1:76" x14ac:dyDescent="0.2">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29681</v>
      </c>
      <c r="BL80">
        <f>[5]DATA!BL80</f>
        <v>23651</v>
      </c>
      <c r="BM80">
        <f>[5]DATA!BM80</f>
        <v>30368</v>
      </c>
      <c r="BN80">
        <f>[5]DATA!BN80</f>
        <v>28142</v>
      </c>
      <c r="BO80">
        <f>[5]DATA!BO80</f>
        <v>30249</v>
      </c>
      <c r="BP80">
        <f>[5]DATA!BP80</f>
        <v>29386</v>
      </c>
      <c r="BQ80">
        <f>[5]DATA!BQ80</f>
        <v>26272</v>
      </c>
      <c r="BR80">
        <f>[5]DATA!BR80</f>
        <v>0</v>
      </c>
      <c r="BS80">
        <f>[5]DATA!BS80</f>
        <v>0</v>
      </c>
      <c r="BT80">
        <f>[5]DATA!BT80</f>
        <v>0</v>
      </c>
      <c r="BU80">
        <f>[5]DATA!BU80</f>
        <v>0</v>
      </c>
      <c r="BV80">
        <f>[5]DATA!BV80</f>
        <v>0</v>
      </c>
      <c r="BW80">
        <f>[5]DATA!BW80</f>
        <v>0</v>
      </c>
      <c r="BX80">
        <f>[5]DATA!BX80</f>
        <v>0</v>
      </c>
    </row>
    <row r="81" spans="1:76" x14ac:dyDescent="0.2">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28592</v>
      </c>
      <c r="BL81">
        <f>[5]DATA!BL81</f>
        <v>30861</v>
      </c>
      <c r="BM81">
        <f>[5]DATA!BM81</f>
        <v>28158</v>
      </c>
      <c r="BN81">
        <f>[5]DATA!BN81</f>
        <v>33287</v>
      </c>
      <c r="BO81">
        <f>[5]DATA!BO81</f>
        <v>34352</v>
      </c>
      <c r="BP81">
        <f>[5]DATA!BP81</f>
        <v>31755</v>
      </c>
      <c r="BQ81">
        <f>[5]DATA!BQ81</f>
        <v>36751</v>
      </c>
      <c r="BR81">
        <f>[5]DATA!BR81</f>
        <v>0</v>
      </c>
      <c r="BS81">
        <f>[5]DATA!BS81</f>
        <v>0</v>
      </c>
      <c r="BT81">
        <f>[5]DATA!BT81</f>
        <v>0</v>
      </c>
      <c r="BU81">
        <f>[5]DATA!BU81</f>
        <v>0</v>
      </c>
      <c r="BV81">
        <f>[5]DATA!BV81</f>
        <v>0</v>
      </c>
      <c r="BW81">
        <f>[5]DATA!BW81</f>
        <v>0</v>
      </c>
      <c r="BX81">
        <f>[5]DATA!BX81</f>
        <v>0</v>
      </c>
    </row>
    <row r="82" spans="1:76" x14ac:dyDescent="0.2">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24781</v>
      </c>
      <c r="BL87">
        <f>[5]DATA!BL87</f>
        <v>20234</v>
      </c>
      <c r="BM87">
        <f>[5]DATA!BM87</f>
        <v>21494</v>
      </c>
      <c r="BN87">
        <f>[5]DATA!BN87</f>
        <v>24495</v>
      </c>
      <c r="BO87">
        <f>[5]DATA!BO87</f>
        <v>20783</v>
      </c>
      <c r="BP87">
        <f>[5]DATA!BP87</f>
        <v>22013</v>
      </c>
      <c r="BQ87">
        <f>[5]DATA!BQ87</f>
        <v>19207</v>
      </c>
      <c r="BR87">
        <f>[5]DATA!BR87</f>
        <v>0</v>
      </c>
      <c r="BS87">
        <f>[5]DATA!BS87</f>
        <v>0</v>
      </c>
      <c r="BT87">
        <f>[5]DATA!BT87</f>
        <v>0</v>
      </c>
      <c r="BU87">
        <f>[5]DATA!BU87</f>
        <v>0</v>
      </c>
      <c r="BV87">
        <f>[5]DATA!BV87</f>
        <v>0</v>
      </c>
      <c r="BW87">
        <f>[5]DATA!BW87</f>
        <v>0</v>
      </c>
      <c r="BX87">
        <f>[5]DATA!BX87</f>
        <v>0</v>
      </c>
    </row>
    <row r="88" spans="1:76" x14ac:dyDescent="0.2">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23053</v>
      </c>
      <c r="BL88">
        <f>[5]DATA!BL88</f>
        <v>19752</v>
      </c>
      <c r="BM88">
        <f>[5]DATA!BM88</f>
        <v>22470</v>
      </c>
      <c r="BN88">
        <f>[5]DATA!BN88</f>
        <v>24446</v>
      </c>
      <c r="BO88">
        <f>[5]DATA!BO88</f>
        <v>26527</v>
      </c>
      <c r="BP88">
        <f>[5]DATA!BP88</f>
        <v>27178</v>
      </c>
      <c r="BQ88">
        <f>[5]DATA!BQ88</f>
        <v>25313</v>
      </c>
      <c r="BR88">
        <f>[5]DATA!BR88</f>
        <v>0</v>
      </c>
      <c r="BS88">
        <f>[5]DATA!BS88</f>
        <v>0</v>
      </c>
      <c r="BT88">
        <f>[5]DATA!BT88</f>
        <v>0</v>
      </c>
      <c r="BU88">
        <f>[5]DATA!BU88</f>
        <v>0</v>
      </c>
      <c r="BV88">
        <f>[5]DATA!BV88</f>
        <v>0</v>
      </c>
      <c r="BW88">
        <f>[5]DATA!BW88</f>
        <v>0</v>
      </c>
      <c r="BX88">
        <f>[5]DATA!BX88</f>
        <v>0</v>
      </c>
    </row>
    <row r="89" spans="1:76" x14ac:dyDescent="0.2">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26750</v>
      </c>
      <c r="BL89">
        <f>[5]DATA!BL89</f>
        <v>23286</v>
      </c>
      <c r="BM89">
        <f>[5]DATA!BM89</f>
        <v>24580</v>
      </c>
      <c r="BN89">
        <f>[5]DATA!BN89</f>
        <v>21994</v>
      </c>
      <c r="BO89">
        <f>[5]DATA!BO89</f>
        <v>22639</v>
      </c>
      <c r="BP89">
        <f>[5]DATA!BP89</f>
        <v>22481</v>
      </c>
      <c r="BQ89">
        <f>[5]DATA!BQ89</f>
        <v>26875</v>
      </c>
      <c r="BR89">
        <f>[5]DATA!BR89</f>
        <v>0</v>
      </c>
      <c r="BS89">
        <f>[5]DATA!BS89</f>
        <v>0</v>
      </c>
      <c r="BT89">
        <f>[5]DATA!BT89</f>
        <v>0</v>
      </c>
      <c r="BU89">
        <f>[5]DATA!BU89</f>
        <v>0</v>
      </c>
      <c r="BV89">
        <f>[5]DATA!BV89</f>
        <v>0</v>
      </c>
      <c r="BW89">
        <f>[5]DATA!BW89</f>
        <v>0</v>
      </c>
      <c r="BX89">
        <f>[5]DATA!BX89</f>
        <v>0</v>
      </c>
    </row>
    <row r="90" spans="1:76" x14ac:dyDescent="0.2">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20609</v>
      </c>
      <c r="BL90">
        <f>[5]DATA!BL90</f>
        <v>21629</v>
      </c>
      <c r="BM90">
        <f>[5]DATA!BM90</f>
        <v>18772</v>
      </c>
      <c r="BN90">
        <f>[5]DATA!BN90</f>
        <v>16833</v>
      </c>
      <c r="BO90">
        <f>[5]DATA!BO90</f>
        <v>18687</v>
      </c>
      <c r="BP90">
        <f>[5]DATA!BP90</f>
        <v>19196</v>
      </c>
      <c r="BQ90">
        <f>[5]DATA!BQ90</f>
        <v>18719</v>
      </c>
      <c r="BR90">
        <f>[5]DATA!BR90</f>
        <v>0</v>
      </c>
      <c r="BS90">
        <f>[5]DATA!BS90</f>
        <v>0</v>
      </c>
      <c r="BT90">
        <f>[5]DATA!BT90</f>
        <v>0</v>
      </c>
      <c r="BU90">
        <f>[5]DATA!BU90</f>
        <v>0</v>
      </c>
      <c r="BV90">
        <f>[5]DATA!BV90</f>
        <v>0</v>
      </c>
      <c r="BW90">
        <f>[5]DATA!BW90</f>
        <v>0</v>
      </c>
      <c r="BX90">
        <f>[5]DATA!BX90</f>
        <v>0</v>
      </c>
    </row>
    <row r="91" spans="1:76" x14ac:dyDescent="0.2">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19085</v>
      </c>
      <c r="BL91">
        <f>[5]DATA!BL91</f>
        <v>20192</v>
      </c>
      <c r="BM91">
        <f>[5]DATA!BM91</f>
        <v>17427</v>
      </c>
      <c r="BN91">
        <f>[5]DATA!BN91</f>
        <v>19849</v>
      </c>
      <c r="BO91">
        <f>[5]DATA!BO91</f>
        <v>20407</v>
      </c>
      <c r="BP91">
        <f>[5]DATA!BP91</f>
        <v>19068</v>
      </c>
      <c r="BQ91">
        <f>[5]DATA!BQ91</f>
        <v>22509</v>
      </c>
      <c r="BR91">
        <f>[5]DATA!BR91</f>
        <v>0</v>
      </c>
      <c r="BS91">
        <f>[5]DATA!BS91</f>
        <v>0</v>
      </c>
      <c r="BT91">
        <f>[5]DATA!BT91</f>
        <v>0</v>
      </c>
      <c r="BU91">
        <f>[5]DATA!BU91</f>
        <v>0</v>
      </c>
      <c r="BV91">
        <f>[5]DATA!BV91</f>
        <v>0</v>
      </c>
      <c r="BW91">
        <f>[5]DATA!BW91</f>
        <v>0</v>
      </c>
      <c r="BX91">
        <f>[5]DATA!BX91</f>
        <v>0</v>
      </c>
    </row>
    <row r="92" spans="1:76" x14ac:dyDescent="0.2">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51865</v>
      </c>
      <c r="BL97">
        <f>[5]DATA!BL97</f>
        <v>43826</v>
      </c>
      <c r="BM97">
        <f>[5]DATA!BM97</f>
        <v>39405</v>
      </c>
      <c r="BN97">
        <f>[5]DATA!BN97</f>
        <v>48261</v>
      </c>
      <c r="BO97">
        <f>[5]DATA!BO97</f>
        <v>39976</v>
      </c>
      <c r="BP97">
        <f>[5]DATA!BP97</f>
        <v>45554</v>
      </c>
      <c r="BQ97">
        <f>[5]DATA!BQ97</f>
        <v>38807</v>
      </c>
      <c r="BR97">
        <f>[5]DATA!BR97</f>
        <v>0</v>
      </c>
      <c r="BS97">
        <f>[5]DATA!BS97</f>
        <v>0</v>
      </c>
      <c r="BT97">
        <f>[5]DATA!BT97</f>
        <v>0</v>
      </c>
      <c r="BU97">
        <f>[5]DATA!BU97</f>
        <v>0</v>
      </c>
      <c r="BV97">
        <f>[5]DATA!BV97</f>
        <v>0</v>
      </c>
      <c r="BW97">
        <f>[5]DATA!BW97</f>
        <v>0</v>
      </c>
      <c r="BX97">
        <f>[5]DATA!BX97</f>
        <v>0</v>
      </c>
    </row>
    <row r="98" spans="1:76" x14ac:dyDescent="0.2">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51495</v>
      </c>
      <c r="BL98">
        <f>[5]DATA!BL98</f>
        <v>47028</v>
      </c>
      <c r="BM98">
        <f>[5]DATA!BM98</f>
        <v>55109</v>
      </c>
      <c r="BN98">
        <f>[5]DATA!BN98</f>
        <v>57901</v>
      </c>
      <c r="BO98">
        <f>[5]DATA!BO98</f>
        <v>50493</v>
      </c>
      <c r="BP98">
        <f>[5]DATA!BP98</f>
        <v>53947</v>
      </c>
      <c r="BQ98">
        <f>[5]DATA!BQ98</f>
        <v>43897</v>
      </c>
      <c r="BR98">
        <f>[5]DATA!BR98</f>
        <v>0</v>
      </c>
      <c r="BS98">
        <f>[5]DATA!BS98</f>
        <v>0</v>
      </c>
      <c r="BT98">
        <f>[5]DATA!BT98</f>
        <v>0</v>
      </c>
      <c r="BU98">
        <f>[5]DATA!BU98</f>
        <v>0</v>
      </c>
      <c r="BV98">
        <f>[5]DATA!BV98</f>
        <v>0</v>
      </c>
      <c r="BW98">
        <f>[5]DATA!BW98</f>
        <v>0</v>
      </c>
      <c r="BX98">
        <f>[5]DATA!BX98</f>
        <v>0</v>
      </c>
    </row>
    <row r="99" spans="1:76" x14ac:dyDescent="0.2">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41599</v>
      </c>
      <c r="BL99">
        <f>[5]DATA!BL99</f>
        <v>47655</v>
      </c>
      <c r="BM99">
        <f>[5]DATA!BM99</f>
        <v>53460</v>
      </c>
      <c r="BN99">
        <f>[5]DATA!BN99</f>
        <v>50018</v>
      </c>
      <c r="BO99">
        <f>[5]DATA!BO99</f>
        <v>48028</v>
      </c>
      <c r="BP99">
        <f>[5]DATA!BP99</f>
        <v>54395</v>
      </c>
      <c r="BQ99">
        <f>[5]DATA!BQ99</f>
        <v>60027</v>
      </c>
      <c r="BR99">
        <f>[5]DATA!BR99</f>
        <v>0</v>
      </c>
      <c r="BS99">
        <f>[5]DATA!BS99</f>
        <v>0</v>
      </c>
      <c r="BT99">
        <f>[5]DATA!BT99</f>
        <v>0</v>
      </c>
      <c r="BU99">
        <f>[5]DATA!BU99</f>
        <v>0</v>
      </c>
      <c r="BV99">
        <f>[5]DATA!BV99</f>
        <v>0</v>
      </c>
      <c r="BW99">
        <f>[5]DATA!BW99</f>
        <v>0</v>
      </c>
      <c r="BX99">
        <f>[5]DATA!BX99</f>
        <v>0</v>
      </c>
    </row>
    <row r="100" spans="1:76" x14ac:dyDescent="0.2">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49974</v>
      </c>
      <c r="BL100">
        <f>[5]DATA!BL100</f>
        <v>58163</v>
      </c>
      <c r="BM100">
        <f>[5]DATA!BM100</f>
        <v>49955</v>
      </c>
      <c r="BN100">
        <f>[5]DATA!BN100</f>
        <v>46561</v>
      </c>
      <c r="BO100">
        <f>[5]DATA!BO100</f>
        <v>48006</v>
      </c>
      <c r="BP100">
        <f>[5]DATA!BP100</f>
        <v>52107</v>
      </c>
      <c r="BQ100">
        <f>[5]DATA!BQ100</f>
        <v>45286</v>
      </c>
      <c r="BR100">
        <f>[5]DATA!BR100</f>
        <v>0</v>
      </c>
      <c r="BS100">
        <f>[5]DATA!BS100</f>
        <v>0</v>
      </c>
      <c r="BT100">
        <f>[5]DATA!BT100</f>
        <v>0</v>
      </c>
      <c r="BU100">
        <f>[5]DATA!BU100</f>
        <v>0</v>
      </c>
      <c r="BV100">
        <f>[5]DATA!BV100</f>
        <v>0</v>
      </c>
      <c r="BW100">
        <f>[5]DATA!BW100</f>
        <v>0</v>
      </c>
      <c r="BX100">
        <f>[5]DATA!BX100</f>
        <v>0</v>
      </c>
    </row>
    <row r="101" spans="1:76" x14ac:dyDescent="0.2">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44989</v>
      </c>
      <c r="BL101">
        <f>[5]DATA!BL101</f>
        <v>50479</v>
      </c>
      <c r="BM101">
        <f>[5]DATA!BM101</f>
        <v>43493</v>
      </c>
      <c r="BN101">
        <f>[5]DATA!BN101</f>
        <v>49350</v>
      </c>
      <c r="BO101">
        <f>[5]DATA!BO101</f>
        <v>46590</v>
      </c>
      <c r="BP101">
        <f>[5]DATA!BP101</f>
        <v>45546</v>
      </c>
      <c r="BQ101">
        <f>[5]DATA!BQ101</f>
        <v>52216</v>
      </c>
      <c r="BR101">
        <f>[5]DATA!BR101</f>
        <v>0</v>
      </c>
      <c r="BS101">
        <f>[5]DATA!BS101</f>
        <v>0</v>
      </c>
      <c r="BT101">
        <f>[5]DATA!BT101</f>
        <v>0</v>
      </c>
      <c r="BU101">
        <f>[5]DATA!BU101</f>
        <v>0</v>
      </c>
      <c r="BV101">
        <f>[5]DATA!BV101</f>
        <v>0</v>
      </c>
      <c r="BW101">
        <f>[5]DATA!BW101</f>
        <v>0</v>
      </c>
      <c r="BX101">
        <f>[5]DATA!BX101</f>
        <v>0</v>
      </c>
    </row>
    <row r="102" spans="1:76" x14ac:dyDescent="0.2">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57135</v>
      </c>
      <c r="BL107">
        <f>[5]DATA!BL107</f>
        <v>51557</v>
      </c>
      <c r="BM107">
        <f>[5]DATA!BM107</f>
        <v>47032</v>
      </c>
      <c r="BN107">
        <f>[5]DATA!BN107</f>
        <v>53078</v>
      </c>
      <c r="BO107">
        <f>[5]DATA!BO107</f>
        <v>43507</v>
      </c>
      <c r="BP107">
        <f>[5]DATA!BP107</f>
        <v>48559</v>
      </c>
      <c r="BQ107">
        <f>[5]DATA!BQ107</f>
        <v>41779</v>
      </c>
      <c r="BR107">
        <f>[5]DATA!BR107</f>
        <v>0</v>
      </c>
      <c r="BS107">
        <f>[5]DATA!BS107</f>
        <v>0</v>
      </c>
      <c r="BT107">
        <f>[5]DATA!BT107</f>
        <v>0</v>
      </c>
      <c r="BU107">
        <f>[5]DATA!BU107</f>
        <v>0</v>
      </c>
      <c r="BV107">
        <f>[5]DATA!BV107</f>
        <v>0</v>
      </c>
      <c r="BW107">
        <f>[5]DATA!BW107</f>
        <v>0</v>
      </c>
      <c r="BX107">
        <f>[5]DATA!BX107</f>
        <v>0</v>
      </c>
    </row>
    <row r="108" spans="1:76" x14ac:dyDescent="0.2">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55611</v>
      </c>
      <c r="BL108">
        <f>[5]DATA!BL108</f>
        <v>51646</v>
      </c>
      <c r="BM108">
        <f>[5]DATA!BM108</f>
        <v>59741</v>
      </c>
      <c r="BN108">
        <f>[5]DATA!BN108</f>
        <v>29933</v>
      </c>
      <c r="BO108">
        <f>[5]DATA!BO108</f>
        <v>55731</v>
      </c>
      <c r="BP108">
        <f>[5]DATA!BP108</f>
        <v>57138</v>
      </c>
      <c r="BQ108">
        <f>[5]DATA!BQ108</f>
        <v>15867</v>
      </c>
      <c r="BR108">
        <f>[5]DATA!BR108</f>
        <v>0</v>
      </c>
      <c r="BS108">
        <f>[5]DATA!BS108</f>
        <v>0</v>
      </c>
      <c r="BT108">
        <f>[5]DATA!BT108</f>
        <v>0</v>
      </c>
      <c r="BU108">
        <f>[5]DATA!BU108</f>
        <v>0</v>
      </c>
      <c r="BV108">
        <f>[5]DATA!BV108</f>
        <v>0</v>
      </c>
      <c r="BW108">
        <f>[5]DATA!BW108</f>
        <v>0</v>
      </c>
      <c r="BX108">
        <f>[5]DATA!BX108</f>
        <v>0</v>
      </c>
    </row>
    <row r="109" spans="1:76" x14ac:dyDescent="0.2">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49961</v>
      </c>
      <c r="BL109">
        <f>[5]DATA!BL109</f>
        <v>52601</v>
      </c>
      <c r="BM109">
        <f>[5]DATA!BM109</f>
        <v>55143</v>
      </c>
      <c r="BN109">
        <f>[5]DATA!BN109</f>
        <v>51309</v>
      </c>
      <c r="BO109">
        <f>[5]DATA!BO109</f>
        <v>52799</v>
      </c>
      <c r="BP109">
        <f>[5]DATA!BP109</f>
        <v>55784</v>
      </c>
      <c r="BQ109">
        <f>[5]DATA!BQ109</f>
        <v>65483</v>
      </c>
      <c r="BR109">
        <f>[5]DATA!BR109</f>
        <v>0</v>
      </c>
      <c r="BS109">
        <f>[5]DATA!BS109</f>
        <v>0</v>
      </c>
      <c r="BT109">
        <f>[5]DATA!BT109</f>
        <v>0</v>
      </c>
      <c r="BU109">
        <f>[5]DATA!BU109</f>
        <v>0</v>
      </c>
      <c r="BV109">
        <f>[5]DATA!BV109</f>
        <v>0</v>
      </c>
      <c r="BW109">
        <f>[5]DATA!BW109</f>
        <v>0</v>
      </c>
      <c r="BX109">
        <f>[5]DATA!BX109</f>
        <v>0</v>
      </c>
    </row>
    <row r="110" spans="1:76" x14ac:dyDescent="0.2">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52050</v>
      </c>
      <c r="BL110">
        <f>[5]DATA!BL110</f>
        <v>70797</v>
      </c>
      <c r="BM110">
        <f>[5]DATA!BM110</f>
        <v>53403</v>
      </c>
      <c r="BN110">
        <f>[5]DATA!BN110</f>
        <v>50458</v>
      </c>
      <c r="BO110">
        <f>[5]DATA!BO110</f>
        <v>52118</v>
      </c>
      <c r="BP110">
        <f>[5]DATA!BP110</f>
        <v>54763</v>
      </c>
      <c r="BQ110">
        <f>[5]DATA!BQ110</f>
        <v>50038</v>
      </c>
      <c r="BR110">
        <f>[5]DATA!BR110</f>
        <v>0</v>
      </c>
      <c r="BS110">
        <f>[5]DATA!BS110</f>
        <v>0</v>
      </c>
      <c r="BT110">
        <f>[5]DATA!BT110</f>
        <v>0</v>
      </c>
      <c r="BU110">
        <f>[5]DATA!BU110</f>
        <v>0</v>
      </c>
      <c r="BV110">
        <f>[5]DATA!BV110</f>
        <v>0</v>
      </c>
      <c r="BW110">
        <f>[5]DATA!BW110</f>
        <v>0</v>
      </c>
      <c r="BX110">
        <f>[5]DATA!BX110</f>
        <v>0</v>
      </c>
    </row>
    <row r="111" spans="1:76" x14ac:dyDescent="0.2">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48865</v>
      </c>
      <c r="BL111">
        <f>[5]DATA!BL111</f>
        <v>58646</v>
      </c>
      <c r="BM111">
        <f>[5]DATA!BM111</f>
        <v>49082</v>
      </c>
      <c r="BN111">
        <f>[5]DATA!BN111</f>
        <v>57095</v>
      </c>
      <c r="BO111">
        <f>[5]DATA!BO111</f>
        <v>54254</v>
      </c>
      <c r="BP111">
        <f>[5]DATA!BP111</f>
        <v>51346</v>
      </c>
      <c r="BQ111">
        <f>[5]DATA!BQ111</f>
        <v>57786</v>
      </c>
      <c r="BR111">
        <f>[5]DATA!BR111</f>
        <v>0</v>
      </c>
      <c r="BS111">
        <f>[5]DATA!BS111</f>
        <v>0</v>
      </c>
      <c r="BT111">
        <f>[5]DATA!BT111</f>
        <v>0</v>
      </c>
      <c r="BU111">
        <f>[5]DATA!BU111</f>
        <v>0</v>
      </c>
      <c r="BV111">
        <f>[5]DATA!BV111</f>
        <v>0</v>
      </c>
      <c r="BW111">
        <f>[5]DATA!BW111</f>
        <v>0</v>
      </c>
      <c r="BX111">
        <f>[5]DATA!BX111</f>
        <v>0</v>
      </c>
    </row>
    <row r="112" spans="1:76" x14ac:dyDescent="0.2">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171790</v>
      </c>
      <c r="BL117">
        <f>[5]DATA!BL117</f>
        <v>152055</v>
      </c>
      <c r="BM117">
        <f>[5]DATA!BM117</f>
        <v>178245</v>
      </c>
      <c r="BN117">
        <f>[5]DATA!BN117</f>
        <v>190984</v>
      </c>
      <c r="BO117">
        <f>[5]DATA!BO117</f>
        <v>178944</v>
      </c>
      <c r="BP117">
        <f>[5]DATA!BP117</f>
        <v>197299</v>
      </c>
      <c r="BQ117">
        <f>[5]DATA!BQ117</f>
        <v>174978</v>
      </c>
      <c r="BR117">
        <f>[5]DATA!BR117</f>
        <v>0</v>
      </c>
      <c r="BS117">
        <f>[5]DATA!BS117</f>
        <v>0</v>
      </c>
      <c r="BT117">
        <f>[5]DATA!BT117</f>
        <v>0</v>
      </c>
      <c r="BU117">
        <f>[5]DATA!BU117</f>
        <v>0</v>
      </c>
      <c r="BV117">
        <f>[5]DATA!BV117</f>
        <v>0</v>
      </c>
      <c r="BW117">
        <f>[5]DATA!BW117</f>
        <v>0</v>
      </c>
      <c r="BX117">
        <f>[5]DATA!BX117</f>
        <v>0</v>
      </c>
    </row>
    <row r="118" spans="1:76" x14ac:dyDescent="0.2">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137860</v>
      </c>
      <c r="BL118">
        <f>[5]DATA!BL118</f>
        <v>135238</v>
      </c>
      <c r="BM118">
        <f>[5]DATA!BM118</f>
        <v>162396</v>
      </c>
      <c r="BN118">
        <f>[5]DATA!BN118</f>
        <v>155749</v>
      </c>
      <c r="BO118">
        <f>[5]DATA!BO118</f>
        <v>151989</v>
      </c>
      <c r="BP118">
        <f>[5]DATA!BP118</f>
        <v>153075</v>
      </c>
      <c r="BQ118">
        <f>[5]DATA!BQ118</f>
        <v>134607</v>
      </c>
      <c r="BR118">
        <f>[5]DATA!BR118</f>
        <v>0</v>
      </c>
      <c r="BS118">
        <f>[5]DATA!BS118</f>
        <v>0</v>
      </c>
      <c r="BT118">
        <f>[5]DATA!BT118</f>
        <v>0</v>
      </c>
      <c r="BU118">
        <f>[5]DATA!BU118</f>
        <v>0</v>
      </c>
      <c r="BV118">
        <f>[5]DATA!BV118</f>
        <v>0</v>
      </c>
      <c r="BW118">
        <f>[5]DATA!BW118</f>
        <v>0</v>
      </c>
      <c r="BX118">
        <f>[5]DATA!BX118</f>
        <v>0</v>
      </c>
    </row>
    <row r="119" spans="1:76" x14ac:dyDescent="0.2">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156955</v>
      </c>
      <c r="BL119">
        <f>[5]DATA!BL119</f>
        <v>154037</v>
      </c>
      <c r="BM119">
        <f>[5]DATA!BM119</f>
        <v>155869</v>
      </c>
      <c r="BN119">
        <f>[5]DATA!BN119</f>
        <v>132927</v>
      </c>
      <c r="BO119">
        <f>[5]DATA!BO119</f>
        <v>146741</v>
      </c>
      <c r="BP119">
        <f>[5]DATA!BP119</f>
        <v>154030</v>
      </c>
      <c r="BQ119">
        <f>[5]DATA!BQ119</f>
        <v>172033</v>
      </c>
      <c r="BR119">
        <f>[5]DATA!BR119</f>
        <v>0</v>
      </c>
      <c r="BS119">
        <f>[5]DATA!BS119</f>
        <v>0</v>
      </c>
      <c r="BT119">
        <f>[5]DATA!BT119</f>
        <v>0</v>
      </c>
      <c r="BU119">
        <f>[5]DATA!BU119</f>
        <v>0</v>
      </c>
      <c r="BV119">
        <f>[5]DATA!BV119</f>
        <v>0</v>
      </c>
      <c r="BW119">
        <f>[5]DATA!BW119</f>
        <v>0</v>
      </c>
      <c r="BX119">
        <f>[5]DATA!BX119</f>
        <v>0</v>
      </c>
    </row>
    <row r="120" spans="1:76" x14ac:dyDescent="0.2">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135006</v>
      </c>
      <c r="BL120">
        <f>[5]DATA!BL120</f>
        <v>186904</v>
      </c>
      <c r="BM120">
        <f>[5]DATA!BM120</f>
        <v>126695</v>
      </c>
      <c r="BN120">
        <f>[5]DATA!BN120</f>
        <v>110499</v>
      </c>
      <c r="BO120">
        <f>[5]DATA!BO120</f>
        <v>130519</v>
      </c>
      <c r="BP120">
        <f>[5]DATA!BP120</f>
        <v>140678</v>
      </c>
      <c r="BQ120">
        <f>[5]DATA!BQ120</f>
        <v>134492</v>
      </c>
      <c r="BR120">
        <f>[5]DATA!BR120</f>
        <v>0</v>
      </c>
      <c r="BS120">
        <f>[5]DATA!BS120</f>
        <v>0</v>
      </c>
      <c r="BT120">
        <f>[5]DATA!BT120</f>
        <v>0</v>
      </c>
      <c r="BU120">
        <f>[5]DATA!BU120</f>
        <v>0</v>
      </c>
      <c r="BV120">
        <f>[5]DATA!BV120</f>
        <v>0</v>
      </c>
      <c r="BW120">
        <f>[5]DATA!BW120</f>
        <v>0</v>
      </c>
      <c r="BX120">
        <f>[5]DATA!BX120</f>
        <v>0</v>
      </c>
    </row>
    <row r="121" spans="1:76" x14ac:dyDescent="0.2">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127305</v>
      </c>
      <c r="BL121">
        <f>[5]DATA!BL121</f>
        <v>148571</v>
      </c>
      <c r="BM121">
        <f>[5]DATA!BM121</f>
        <v>124173</v>
      </c>
      <c r="BN121">
        <f>[5]DATA!BN121</f>
        <v>133484</v>
      </c>
      <c r="BO121">
        <f>[5]DATA!BO121</f>
        <v>134097</v>
      </c>
      <c r="BP121">
        <f>[5]DATA!BP121</f>
        <v>124722</v>
      </c>
      <c r="BQ121">
        <f>[5]DATA!BQ121</f>
        <v>64833</v>
      </c>
      <c r="BR121">
        <f>[5]DATA!BR121</f>
        <v>0</v>
      </c>
      <c r="BS121">
        <f>[5]DATA!BS121</f>
        <v>0</v>
      </c>
      <c r="BT121">
        <f>[5]DATA!BT121</f>
        <v>0</v>
      </c>
      <c r="BU121">
        <f>[5]DATA!BU121</f>
        <v>0</v>
      </c>
      <c r="BV121">
        <f>[5]DATA!BV121</f>
        <v>0</v>
      </c>
      <c r="BW121">
        <f>[5]DATA!BW121</f>
        <v>0</v>
      </c>
      <c r="BX121">
        <f>[5]DATA!BX121</f>
        <v>0</v>
      </c>
    </row>
    <row r="122" spans="1:76" x14ac:dyDescent="0.2">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71688</v>
      </c>
      <c r="BL127">
        <f>[5]DATA!BL127</f>
        <v>67531</v>
      </c>
      <c r="BM127">
        <f>[5]DATA!BM127</f>
        <v>67816</v>
      </c>
      <c r="BN127">
        <f>[5]DATA!BN127</f>
        <v>77955</v>
      </c>
      <c r="BO127">
        <f>[5]DATA!BO127</f>
        <v>85219</v>
      </c>
      <c r="BP127">
        <f>[5]DATA!BP127</f>
        <v>76776</v>
      </c>
      <c r="BQ127">
        <f>[5]DATA!BQ127</f>
        <v>74963</v>
      </c>
      <c r="BR127">
        <f>[5]DATA!BR127</f>
        <v>0</v>
      </c>
      <c r="BS127">
        <f>[5]DATA!BS127</f>
        <v>0</v>
      </c>
      <c r="BT127">
        <f>[5]DATA!BT127</f>
        <v>0</v>
      </c>
      <c r="BU127">
        <f>[5]DATA!BU127</f>
        <v>0</v>
      </c>
      <c r="BV127">
        <f>[5]DATA!BV127</f>
        <v>0</v>
      </c>
      <c r="BW127">
        <f>[5]DATA!BW127</f>
        <v>0</v>
      </c>
      <c r="BX127">
        <f>[5]DATA!BX127</f>
        <v>0</v>
      </c>
    </row>
    <row r="128" spans="1:76" x14ac:dyDescent="0.2">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58494</v>
      </c>
      <c r="BL128">
        <f>[5]DATA!BL128</f>
        <v>59067</v>
      </c>
      <c r="BM128">
        <f>[5]DATA!BM128</f>
        <v>58776</v>
      </c>
      <c r="BN128">
        <f>[5]DATA!BN128</f>
        <v>69611</v>
      </c>
      <c r="BO128">
        <f>[5]DATA!BO128</f>
        <v>65780</v>
      </c>
      <c r="BP128">
        <f>[5]DATA!BP128</f>
        <v>73284</v>
      </c>
      <c r="BQ128">
        <f>[5]DATA!BQ128</f>
        <v>71614</v>
      </c>
      <c r="BR128">
        <f>[5]DATA!BR128</f>
        <v>0</v>
      </c>
      <c r="BS128">
        <f>[5]DATA!BS128</f>
        <v>0</v>
      </c>
      <c r="BT128">
        <f>[5]DATA!BT128</f>
        <v>0</v>
      </c>
      <c r="BU128">
        <f>[5]DATA!BU128</f>
        <v>0</v>
      </c>
      <c r="BV128">
        <f>[5]DATA!BV128</f>
        <v>0</v>
      </c>
      <c r="BW128">
        <f>[5]DATA!BW128</f>
        <v>0</v>
      </c>
      <c r="BX128">
        <f>[5]DATA!BX128</f>
        <v>0</v>
      </c>
    </row>
    <row r="129" spans="1:76" x14ac:dyDescent="0.2">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63258</v>
      </c>
      <c r="BL129">
        <f>[5]DATA!BL129</f>
        <v>60495</v>
      </c>
      <c r="BM129">
        <f>[5]DATA!BM129</f>
        <v>64108</v>
      </c>
      <c r="BN129">
        <f>[5]DATA!BN129</f>
        <v>70642</v>
      </c>
      <c r="BO129">
        <f>[5]DATA!BO129</f>
        <v>69989</v>
      </c>
      <c r="BP129">
        <f>[5]DATA!BP129</f>
        <v>77176</v>
      </c>
      <c r="BQ129">
        <f>[5]DATA!BQ129</f>
        <v>79634</v>
      </c>
      <c r="BR129">
        <f>[5]DATA!BR129</f>
        <v>0</v>
      </c>
      <c r="BS129">
        <f>[5]DATA!BS129</f>
        <v>0</v>
      </c>
      <c r="BT129">
        <f>[5]DATA!BT129</f>
        <v>0</v>
      </c>
      <c r="BU129">
        <f>[5]DATA!BU129</f>
        <v>0</v>
      </c>
      <c r="BV129">
        <f>[5]DATA!BV129</f>
        <v>0</v>
      </c>
      <c r="BW129">
        <f>[5]DATA!BW129</f>
        <v>0</v>
      </c>
      <c r="BX129">
        <f>[5]DATA!BX129</f>
        <v>0</v>
      </c>
    </row>
    <row r="130" spans="1:76" x14ac:dyDescent="0.2">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59644</v>
      </c>
      <c r="BL130">
        <f>[5]DATA!BL130</f>
        <v>65163</v>
      </c>
      <c r="BM130">
        <f>[5]DATA!BM130</f>
        <v>61281</v>
      </c>
      <c r="BN130">
        <f>[5]DATA!BN130</f>
        <v>54798</v>
      </c>
      <c r="BO130">
        <f>[5]DATA!BO130</f>
        <v>54207</v>
      </c>
      <c r="BP130">
        <f>[5]DATA!BP130</f>
        <v>62379</v>
      </c>
      <c r="BQ130">
        <f>[5]DATA!BQ130</f>
        <v>58466</v>
      </c>
      <c r="BR130">
        <f>[5]DATA!BR130</f>
        <v>0</v>
      </c>
      <c r="BS130">
        <f>[5]DATA!BS130</f>
        <v>0</v>
      </c>
      <c r="BT130">
        <f>[5]DATA!BT130</f>
        <v>0</v>
      </c>
      <c r="BU130">
        <f>[5]DATA!BU130</f>
        <v>0</v>
      </c>
      <c r="BV130">
        <f>[5]DATA!BV130</f>
        <v>0</v>
      </c>
      <c r="BW130">
        <f>[5]DATA!BW130</f>
        <v>0</v>
      </c>
      <c r="BX130">
        <f>[5]DATA!BX130</f>
        <v>0</v>
      </c>
    </row>
    <row r="131" spans="1:76" x14ac:dyDescent="0.2">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52552</v>
      </c>
      <c r="BL131">
        <f>[5]DATA!BL131</f>
        <v>55138</v>
      </c>
      <c r="BM131">
        <f>[5]DATA!BM131</f>
        <v>50952</v>
      </c>
      <c r="BN131">
        <f>[5]DATA!BN131</f>
        <v>47660</v>
      </c>
      <c r="BO131">
        <f>[5]DATA!BO131</f>
        <v>54781</v>
      </c>
      <c r="BP131">
        <f>[5]DATA!BP131</f>
        <v>47514</v>
      </c>
      <c r="BQ131">
        <f>[5]DATA!BQ131</f>
        <v>47060</v>
      </c>
      <c r="BR131">
        <f>[5]DATA!BR131</f>
        <v>0</v>
      </c>
      <c r="BS131">
        <f>[5]DATA!BS131</f>
        <v>0</v>
      </c>
      <c r="BT131">
        <f>[5]DATA!BT131</f>
        <v>0</v>
      </c>
      <c r="BU131">
        <f>[5]DATA!BU131</f>
        <v>0</v>
      </c>
      <c r="BV131">
        <f>[5]DATA!BV131</f>
        <v>0</v>
      </c>
      <c r="BW131">
        <f>[5]DATA!BW131</f>
        <v>0</v>
      </c>
      <c r="BX131">
        <f>[5]DATA!BX131</f>
        <v>0</v>
      </c>
    </row>
    <row r="132" spans="1:76" x14ac:dyDescent="0.2">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25810</v>
      </c>
      <c r="BL137">
        <f>[5]DATA!BL137</f>
        <v>0</v>
      </c>
      <c r="BM137">
        <f>[5]DATA!BM137</f>
        <v>11421</v>
      </c>
      <c r="BN137">
        <f>[5]DATA!BN137</f>
        <v>11387</v>
      </c>
      <c r="BO137">
        <f>[5]DATA!BO137</f>
        <v>7092</v>
      </c>
      <c r="BP137">
        <f>[5]DATA!BP137</f>
        <v>5090</v>
      </c>
      <c r="BQ137">
        <f>[5]DATA!BQ137</f>
        <v>4983</v>
      </c>
      <c r="BR137">
        <f>[5]DATA!BR137</f>
        <v>0</v>
      </c>
      <c r="BS137">
        <f>[5]DATA!BS137</f>
        <v>0</v>
      </c>
      <c r="BT137">
        <f>[5]DATA!BT137</f>
        <v>0</v>
      </c>
      <c r="BU137">
        <f>[5]DATA!BU137</f>
        <v>0</v>
      </c>
      <c r="BV137">
        <f>[5]DATA!BV137</f>
        <v>0</v>
      </c>
      <c r="BW137">
        <f>[5]DATA!BW137</f>
        <v>0</v>
      </c>
      <c r="BX137">
        <f>[5]DATA!BX137</f>
        <v>0</v>
      </c>
    </row>
    <row r="138" spans="1:76" x14ac:dyDescent="0.2">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20375</v>
      </c>
      <c r="BL138">
        <f>[5]DATA!BL138</f>
        <v>10026</v>
      </c>
      <c r="BM138">
        <f>[5]DATA!BM138</f>
        <v>11541</v>
      </c>
      <c r="BN138">
        <f>[5]DATA!BN138</f>
        <v>6062</v>
      </c>
      <c r="BO138">
        <f>[5]DATA!BO138</f>
        <v>10610</v>
      </c>
      <c r="BP138">
        <f>[5]DATA!BP138</f>
        <v>10795</v>
      </c>
      <c r="BQ138">
        <f>[5]DATA!BQ138</f>
        <v>10863</v>
      </c>
      <c r="BR138">
        <f>[5]DATA!BR138</f>
        <v>0</v>
      </c>
      <c r="BS138">
        <f>[5]DATA!BS138</f>
        <v>0</v>
      </c>
      <c r="BT138">
        <f>[5]DATA!BT138</f>
        <v>0</v>
      </c>
      <c r="BU138">
        <f>[5]DATA!BU138</f>
        <v>0</v>
      </c>
      <c r="BV138">
        <f>[5]DATA!BV138</f>
        <v>0</v>
      </c>
      <c r="BW138">
        <f>[5]DATA!BW138</f>
        <v>0</v>
      </c>
      <c r="BX138">
        <f>[5]DATA!BX138</f>
        <v>0</v>
      </c>
    </row>
    <row r="139" spans="1:76" x14ac:dyDescent="0.2">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24065</v>
      </c>
      <c r="BL139">
        <f>[5]DATA!BL139</f>
        <v>11476</v>
      </c>
      <c r="BM139">
        <f>[5]DATA!BM139</f>
        <v>15441</v>
      </c>
      <c r="BN139">
        <f>[5]DATA!BN139</f>
        <v>18773</v>
      </c>
      <c r="BO139">
        <f>[5]DATA!BO139</f>
        <v>17079</v>
      </c>
      <c r="BP139">
        <f>[5]DATA!BP139</f>
        <v>17071</v>
      </c>
      <c r="BQ139">
        <f>[5]DATA!BQ139</f>
        <v>18229</v>
      </c>
      <c r="BR139">
        <f>[5]DATA!BR139</f>
        <v>0</v>
      </c>
      <c r="BS139">
        <f>[5]DATA!BS139</f>
        <v>0</v>
      </c>
      <c r="BT139">
        <f>[5]DATA!BT139</f>
        <v>0</v>
      </c>
      <c r="BU139">
        <f>[5]DATA!BU139</f>
        <v>0</v>
      </c>
      <c r="BV139">
        <f>[5]DATA!BV139</f>
        <v>0</v>
      </c>
      <c r="BW139">
        <f>[5]DATA!BW139</f>
        <v>0</v>
      </c>
      <c r="BX139">
        <f>[5]DATA!BX139</f>
        <v>0</v>
      </c>
    </row>
    <row r="140" spans="1:76" x14ac:dyDescent="0.2">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18856</v>
      </c>
      <c r="BL140">
        <f>[5]DATA!BL140</f>
        <v>8929</v>
      </c>
      <c r="BM140">
        <f>[5]DATA!BM140</f>
        <v>13646</v>
      </c>
      <c r="BN140">
        <f>[5]DATA!BN140</f>
        <v>13662</v>
      </c>
      <c r="BO140">
        <f>[5]DATA!BO140</f>
        <v>11955</v>
      </c>
      <c r="BP140">
        <f>[5]DATA!BP140</f>
        <v>12424</v>
      </c>
      <c r="BQ140">
        <f>[5]DATA!BQ140</f>
        <v>11670</v>
      </c>
      <c r="BR140">
        <f>[5]DATA!BR140</f>
        <v>0</v>
      </c>
      <c r="BS140">
        <f>[5]DATA!BS140</f>
        <v>0</v>
      </c>
      <c r="BT140">
        <f>[5]DATA!BT140</f>
        <v>0</v>
      </c>
      <c r="BU140">
        <f>[5]DATA!BU140</f>
        <v>0</v>
      </c>
      <c r="BV140">
        <f>[5]DATA!BV140</f>
        <v>0</v>
      </c>
      <c r="BW140">
        <f>[5]DATA!BW140</f>
        <v>0</v>
      </c>
      <c r="BX140">
        <f>[5]DATA!BX140</f>
        <v>0</v>
      </c>
    </row>
    <row r="141" spans="1:76" x14ac:dyDescent="0.2">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17001</v>
      </c>
      <c r="BL141">
        <f>[5]DATA!BL141</f>
        <v>9536</v>
      </c>
      <c r="BM141">
        <f>[5]DATA!BM141</f>
        <v>11479</v>
      </c>
      <c r="BN141">
        <f>[5]DATA!BN141</f>
        <v>12021</v>
      </c>
      <c r="BO141">
        <f>[5]DATA!BO141</f>
        <v>13354</v>
      </c>
      <c r="BP141">
        <f>[5]DATA!BP141</f>
        <v>11094</v>
      </c>
      <c r="BQ141">
        <f>[5]DATA!BQ141</f>
        <v>11408</v>
      </c>
      <c r="BR141">
        <f>[5]DATA!BR141</f>
        <v>0</v>
      </c>
      <c r="BS141">
        <f>[5]DATA!BS141</f>
        <v>0</v>
      </c>
      <c r="BT141">
        <f>[5]DATA!BT141</f>
        <v>0</v>
      </c>
      <c r="BU141">
        <f>[5]DATA!BU141</f>
        <v>0</v>
      </c>
      <c r="BV141">
        <f>[5]DATA!BV141</f>
        <v>0</v>
      </c>
      <c r="BW141">
        <f>[5]DATA!BW141</f>
        <v>0</v>
      </c>
      <c r="BX141">
        <f>[5]DATA!BX141</f>
        <v>0</v>
      </c>
    </row>
    <row r="142" spans="1:76" x14ac:dyDescent="0.2">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25043</v>
      </c>
      <c r="BL147">
        <f>[5]DATA!BL147</f>
        <v>10359</v>
      </c>
      <c r="BM147">
        <f>[5]DATA!BM147</f>
        <v>13662</v>
      </c>
      <c r="BN147">
        <f>[5]DATA!BN147</f>
        <v>11900</v>
      </c>
      <c r="BO147">
        <f>[5]DATA!BO147</f>
        <v>8339</v>
      </c>
      <c r="BP147">
        <f>[5]DATA!BP147</f>
        <v>5949</v>
      </c>
      <c r="BQ147">
        <f>[5]DATA!BQ147</f>
        <v>5867</v>
      </c>
      <c r="BR147">
        <f>[5]DATA!BR147</f>
        <v>0</v>
      </c>
      <c r="BS147">
        <f>[5]DATA!BS147</f>
        <v>0</v>
      </c>
      <c r="BT147">
        <f>[5]DATA!BT147</f>
        <v>0</v>
      </c>
      <c r="BU147">
        <f>[5]DATA!BU147</f>
        <v>0</v>
      </c>
      <c r="BV147">
        <f>[5]DATA!BV147</f>
        <v>0</v>
      </c>
      <c r="BW147">
        <f>[5]DATA!BW147</f>
        <v>0</v>
      </c>
      <c r="BX147">
        <f>[5]DATA!BX147</f>
        <v>0</v>
      </c>
    </row>
    <row r="148" spans="1:76" x14ac:dyDescent="0.2">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20069</v>
      </c>
      <c r="BL148">
        <f>[5]DATA!BL148</f>
        <v>11841</v>
      </c>
      <c r="BM148">
        <f>[5]DATA!BM148</f>
        <v>15635</v>
      </c>
      <c r="BN148">
        <f>[5]DATA!BN148</f>
        <v>21014</v>
      </c>
      <c r="BO148">
        <f>[5]DATA!BO148</f>
        <v>20194</v>
      </c>
      <c r="BP148">
        <f>[5]DATA!BP148</f>
        <v>21390</v>
      </c>
      <c r="BQ148">
        <f>[5]DATA!BQ148</f>
        <v>21906</v>
      </c>
      <c r="BR148">
        <f>[5]DATA!BR148</f>
        <v>0</v>
      </c>
      <c r="BS148">
        <f>[5]DATA!BS148</f>
        <v>0</v>
      </c>
      <c r="BT148">
        <f>[5]DATA!BT148</f>
        <v>0</v>
      </c>
      <c r="BU148">
        <f>[5]DATA!BU148</f>
        <v>0</v>
      </c>
      <c r="BV148">
        <f>[5]DATA!BV148</f>
        <v>0</v>
      </c>
      <c r="BW148">
        <f>[5]DATA!BW148</f>
        <v>0</v>
      </c>
      <c r="BX148">
        <f>[5]DATA!BX148</f>
        <v>0</v>
      </c>
    </row>
    <row r="149" spans="1:76" x14ac:dyDescent="0.2">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21350</v>
      </c>
      <c r="BL149">
        <f>[5]DATA!BL149</f>
        <v>11442</v>
      </c>
      <c r="BM149">
        <f>[5]DATA!BM149</f>
        <v>15154</v>
      </c>
      <c r="BN149">
        <f>[5]DATA!BN149</f>
        <v>18321</v>
      </c>
      <c r="BO149">
        <f>[5]DATA!BO149</f>
        <v>18183</v>
      </c>
      <c r="BP149">
        <f>[5]DATA!BP149</f>
        <v>18288</v>
      </c>
      <c r="BQ149">
        <f>[5]DATA!BQ149</f>
        <v>20102</v>
      </c>
      <c r="BR149">
        <f>[5]DATA!BR149</f>
        <v>0</v>
      </c>
      <c r="BS149">
        <f>[5]DATA!BS149</f>
        <v>0</v>
      </c>
      <c r="BT149">
        <f>[5]DATA!BT149</f>
        <v>0</v>
      </c>
      <c r="BU149">
        <f>[5]DATA!BU149</f>
        <v>0</v>
      </c>
      <c r="BV149">
        <f>[5]DATA!BV149</f>
        <v>0</v>
      </c>
      <c r="BW149">
        <f>[5]DATA!BW149</f>
        <v>0</v>
      </c>
      <c r="BX149">
        <f>[5]DATA!BX149</f>
        <v>0</v>
      </c>
    </row>
    <row r="150" spans="1:76" x14ac:dyDescent="0.2">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18699</v>
      </c>
      <c r="BL150">
        <f>[5]DATA!BL150</f>
        <v>11395</v>
      </c>
      <c r="BM150">
        <f>[5]DATA!BM150</f>
        <v>15638</v>
      </c>
      <c r="BN150">
        <f>[5]DATA!BN150</f>
        <v>15173</v>
      </c>
      <c r="BO150">
        <f>[5]DATA!BO150</f>
        <v>14278</v>
      </c>
      <c r="BP150">
        <f>[5]DATA!BP150</f>
        <v>14878</v>
      </c>
      <c r="BQ150">
        <f>[5]DATA!BQ150</f>
        <v>13863</v>
      </c>
      <c r="BR150">
        <f>[5]DATA!BR150</f>
        <v>0</v>
      </c>
      <c r="BS150">
        <f>[5]DATA!BS150</f>
        <v>0</v>
      </c>
      <c r="BT150">
        <f>[5]DATA!BT150</f>
        <v>0</v>
      </c>
      <c r="BU150">
        <f>[5]DATA!BU150</f>
        <v>0</v>
      </c>
      <c r="BV150">
        <f>[5]DATA!BV150</f>
        <v>0</v>
      </c>
      <c r="BW150">
        <f>[5]DATA!BW150</f>
        <v>0</v>
      </c>
      <c r="BX150">
        <f>[5]DATA!BX150</f>
        <v>0</v>
      </c>
    </row>
    <row r="151" spans="1:76" x14ac:dyDescent="0.2">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16488</v>
      </c>
      <c r="BL151">
        <f>[5]DATA!BL151</f>
        <v>9980</v>
      </c>
      <c r="BM151">
        <f>[5]DATA!BM151</f>
        <v>11728</v>
      </c>
      <c r="BN151">
        <f>[5]DATA!BN151</f>
        <v>12197</v>
      </c>
      <c r="BO151">
        <f>[5]DATA!BO151</f>
        <v>13908</v>
      </c>
      <c r="BP151">
        <f>[5]DATA!BP151</f>
        <v>11308</v>
      </c>
      <c r="BQ151">
        <f>[5]DATA!BQ151</f>
        <v>11690</v>
      </c>
      <c r="BR151">
        <f>[5]DATA!BR151</f>
        <v>0</v>
      </c>
      <c r="BS151">
        <f>[5]DATA!BS151</f>
        <v>0</v>
      </c>
      <c r="BT151">
        <f>[5]DATA!BT151</f>
        <v>0</v>
      </c>
      <c r="BU151">
        <f>[5]DATA!BU151</f>
        <v>0</v>
      </c>
      <c r="BV151">
        <f>[5]DATA!BV151</f>
        <v>0</v>
      </c>
      <c r="BW151">
        <f>[5]DATA!BW151</f>
        <v>0</v>
      </c>
      <c r="BX151">
        <f>[5]DATA!BX151</f>
        <v>0</v>
      </c>
    </row>
    <row r="152" spans="1:76" x14ac:dyDescent="0.2">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60556</v>
      </c>
      <c r="BL157">
        <f>[5]DATA!BL157</f>
        <v>56827</v>
      </c>
      <c r="BM157">
        <f>[5]DATA!BM157</f>
        <v>52715</v>
      </c>
      <c r="BN157">
        <f>[5]DATA!BN157</f>
        <v>57225</v>
      </c>
      <c r="BO157">
        <f>[5]DATA!BO157</f>
        <v>58180</v>
      </c>
      <c r="BP157">
        <f>[5]DATA!BP157</f>
        <v>50486</v>
      </c>
      <c r="BQ157">
        <f>[5]DATA!BQ157</f>
        <v>51849</v>
      </c>
      <c r="BR157">
        <f>[5]DATA!BR157</f>
        <v>0</v>
      </c>
      <c r="BS157">
        <f>[5]DATA!BS157</f>
        <v>0</v>
      </c>
      <c r="BT157">
        <f>[5]DATA!BT157</f>
        <v>0</v>
      </c>
      <c r="BU157">
        <f>[5]DATA!BU157</f>
        <v>0</v>
      </c>
      <c r="BV157">
        <f>[5]DATA!BV157</f>
        <v>0</v>
      </c>
      <c r="BW157">
        <f>[5]DATA!BW157</f>
        <v>0</v>
      </c>
      <c r="BX157">
        <f>[5]DATA!BX157</f>
        <v>0</v>
      </c>
    </row>
    <row r="158" spans="1:76" x14ac:dyDescent="0.2">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48053</v>
      </c>
      <c r="BL158">
        <f>[5]DATA!BL158</f>
        <v>50026</v>
      </c>
      <c r="BM158">
        <f>[5]DATA!BM158</f>
        <v>51477</v>
      </c>
      <c r="BN158">
        <f>[5]DATA!BN158</f>
        <v>60248</v>
      </c>
      <c r="BO158">
        <f>[5]DATA!BO158</f>
        <v>55173</v>
      </c>
      <c r="BP158">
        <f>[5]DATA!BP158</f>
        <v>66230</v>
      </c>
      <c r="BQ158">
        <f>[5]DATA!BQ158</f>
        <v>65997</v>
      </c>
      <c r="BR158">
        <f>[5]DATA!BR158</f>
        <v>0</v>
      </c>
      <c r="BS158">
        <f>[5]DATA!BS158</f>
        <v>0</v>
      </c>
      <c r="BT158">
        <f>[5]DATA!BT158</f>
        <v>0</v>
      </c>
      <c r="BU158">
        <f>[5]DATA!BU158</f>
        <v>0</v>
      </c>
      <c r="BV158">
        <f>[5]DATA!BV158</f>
        <v>0</v>
      </c>
      <c r="BW158">
        <f>[5]DATA!BW158</f>
        <v>0</v>
      </c>
      <c r="BX158">
        <f>[5]DATA!BX158</f>
        <v>0</v>
      </c>
    </row>
    <row r="159" spans="1:76" x14ac:dyDescent="0.2">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46545</v>
      </c>
      <c r="BL159">
        <f>[5]DATA!BL159</f>
        <v>48396</v>
      </c>
      <c r="BM159">
        <f>[5]DATA!BM159</f>
        <v>50278</v>
      </c>
      <c r="BN159">
        <f>[5]DATA!BN159</f>
        <v>55712</v>
      </c>
      <c r="BO159">
        <f>[5]DATA!BO159</f>
        <v>52906</v>
      </c>
      <c r="BP159">
        <f>[5]DATA!BP159</f>
        <v>58264</v>
      </c>
      <c r="BQ159">
        <f>[5]DATA!BQ159</f>
        <v>63024</v>
      </c>
      <c r="BR159">
        <f>[5]DATA!BR159</f>
        <v>0</v>
      </c>
      <c r="BS159">
        <f>[5]DATA!BS159</f>
        <v>0</v>
      </c>
      <c r="BT159">
        <f>[5]DATA!BT159</f>
        <v>0</v>
      </c>
      <c r="BU159">
        <f>[5]DATA!BU159</f>
        <v>0</v>
      </c>
      <c r="BV159">
        <f>[5]DATA!BV159</f>
        <v>0</v>
      </c>
      <c r="BW159">
        <f>[5]DATA!BW159</f>
        <v>0</v>
      </c>
      <c r="BX159">
        <f>[5]DATA!BX159</f>
        <v>0</v>
      </c>
    </row>
    <row r="160" spans="1:76" x14ac:dyDescent="0.2">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46555</v>
      </c>
      <c r="BL160">
        <f>[5]DATA!BL160</f>
        <v>59901</v>
      </c>
      <c r="BM160">
        <f>[5]DATA!BM160</f>
        <v>50100</v>
      </c>
      <c r="BN160">
        <f>[5]DATA!BN160</f>
        <v>47500</v>
      </c>
      <c r="BO160">
        <f>[5]DATA!BO160</f>
        <v>45120</v>
      </c>
      <c r="BP160">
        <f>[5]DATA!BP160</f>
        <v>54036</v>
      </c>
      <c r="BQ160">
        <f>[5]DATA!BQ160</f>
        <v>51659</v>
      </c>
      <c r="BR160">
        <f>[5]DATA!BR160</f>
        <v>0</v>
      </c>
      <c r="BS160">
        <f>[5]DATA!BS160</f>
        <v>0</v>
      </c>
      <c r="BT160">
        <f>[5]DATA!BT160</f>
        <v>0</v>
      </c>
      <c r="BU160">
        <f>[5]DATA!BU160</f>
        <v>0</v>
      </c>
      <c r="BV160">
        <f>[5]DATA!BV160</f>
        <v>0</v>
      </c>
      <c r="BW160">
        <f>[5]DATA!BW160</f>
        <v>0</v>
      </c>
      <c r="BX160">
        <f>[5]DATA!BX160</f>
        <v>0</v>
      </c>
    </row>
    <row r="161" spans="1:76" x14ac:dyDescent="0.2">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41029</v>
      </c>
      <c r="BL161">
        <f>[5]DATA!BL161</f>
        <v>41652</v>
      </c>
      <c r="BM161">
        <f>[5]DATA!BM161</f>
        <v>35071</v>
      </c>
      <c r="BN161">
        <f>[5]DATA!BN161</f>
        <v>31665</v>
      </c>
      <c r="BO161">
        <f>[5]DATA!BO161</f>
        <v>34112</v>
      </c>
      <c r="BP161">
        <f>[5]DATA!BP161</f>
        <v>30310</v>
      </c>
      <c r="BQ161">
        <f>[5]DATA!BQ161</f>
        <v>30888</v>
      </c>
      <c r="BR161">
        <f>[5]DATA!BR161</f>
        <v>0</v>
      </c>
      <c r="BS161">
        <f>[5]DATA!BS161</f>
        <v>0</v>
      </c>
      <c r="BT161">
        <f>[5]DATA!BT161</f>
        <v>0</v>
      </c>
      <c r="BU161">
        <f>[5]DATA!BU161</f>
        <v>0</v>
      </c>
      <c r="BV161">
        <f>[5]DATA!BV161</f>
        <v>0</v>
      </c>
      <c r="BW161">
        <f>[5]DATA!BW161</f>
        <v>0</v>
      </c>
      <c r="BX161">
        <f>[5]DATA!BX161</f>
        <v>0</v>
      </c>
    </row>
    <row r="162" spans="1:76" x14ac:dyDescent="0.2">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73952</v>
      </c>
      <c r="BL167">
        <f>[5]DATA!BL167</f>
        <v>73724</v>
      </c>
      <c r="BM167">
        <f>[5]DATA!BM167</f>
        <v>56400</v>
      </c>
      <c r="BN167">
        <f>[5]DATA!BN167</f>
        <v>50066</v>
      </c>
      <c r="BO167">
        <f>[5]DATA!BO167</f>
        <v>42938</v>
      </c>
      <c r="BP167">
        <f>[5]DATA!BP167</f>
        <v>39071</v>
      </c>
      <c r="BQ167">
        <f>[5]DATA!BQ167</f>
        <v>38456</v>
      </c>
      <c r="BR167">
        <f>[5]DATA!BR167</f>
        <v>0</v>
      </c>
      <c r="BS167">
        <f>[5]DATA!BS167</f>
        <v>0</v>
      </c>
      <c r="BT167">
        <f>[5]DATA!BT167</f>
        <v>0</v>
      </c>
      <c r="BU167">
        <f>[5]DATA!BU167</f>
        <v>0</v>
      </c>
      <c r="BV167">
        <f>[5]DATA!BV167</f>
        <v>0</v>
      </c>
      <c r="BW167">
        <f>[5]DATA!BW167</f>
        <v>0</v>
      </c>
      <c r="BX167">
        <f>[5]DATA!BX167</f>
        <v>0</v>
      </c>
    </row>
    <row r="168" spans="1:76" x14ac:dyDescent="0.2">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62871</v>
      </c>
      <c r="BL168">
        <f>[5]DATA!BL168</f>
        <v>67020</v>
      </c>
      <c r="BM168">
        <f>[5]DATA!BM168</f>
        <v>69996</v>
      </c>
      <c r="BN168">
        <f>[5]DATA!BN168</f>
        <v>85388</v>
      </c>
      <c r="BO168">
        <f>[5]DATA!BO168</f>
        <v>80239</v>
      </c>
      <c r="BP168">
        <f>[5]DATA!BP168</f>
        <v>90052</v>
      </c>
      <c r="BQ168">
        <f>[5]DATA!BQ168</f>
        <v>87397</v>
      </c>
      <c r="BR168">
        <f>[5]DATA!BR168</f>
        <v>0</v>
      </c>
      <c r="BS168">
        <f>[5]DATA!BS168</f>
        <v>0</v>
      </c>
      <c r="BT168">
        <f>[5]DATA!BT168</f>
        <v>0</v>
      </c>
      <c r="BU168">
        <f>[5]DATA!BU168</f>
        <v>0</v>
      </c>
      <c r="BV168">
        <f>[5]DATA!BV168</f>
        <v>0</v>
      </c>
      <c r="BW168">
        <f>[5]DATA!BW168</f>
        <v>0</v>
      </c>
      <c r="BX168">
        <f>[5]DATA!BX168</f>
        <v>0</v>
      </c>
    </row>
    <row r="169" spans="1:76" x14ac:dyDescent="0.2">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66165</v>
      </c>
      <c r="BL169">
        <f>[5]DATA!BL169</f>
        <v>69986</v>
      </c>
      <c r="BM169">
        <f>[5]DATA!BM169</f>
        <v>71552</v>
      </c>
      <c r="BN169">
        <f>[5]DATA!BN169</f>
        <v>85727</v>
      </c>
      <c r="BO169">
        <f>[5]DATA!BO169</f>
        <v>80312</v>
      </c>
      <c r="BP169">
        <f>[5]DATA!BP169</f>
        <v>87176</v>
      </c>
      <c r="BQ169">
        <f>[5]DATA!BQ169</f>
        <v>92107</v>
      </c>
      <c r="BR169">
        <f>[5]DATA!BR169</f>
        <v>0</v>
      </c>
      <c r="BS169">
        <f>[5]DATA!BS169</f>
        <v>0</v>
      </c>
      <c r="BT169">
        <f>[5]DATA!BT169</f>
        <v>0</v>
      </c>
      <c r="BU169">
        <f>[5]DATA!BU169</f>
        <v>0</v>
      </c>
      <c r="BV169">
        <f>[5]DATA!BV169</f>
        <v>0</v>
      </c>
      <c r="BW169">
        <f>[5]DATA!BW169</f>
        <v>0</v>
      </c>
      <c r="BX169">
        <f>[5]DATA!BX169</f>
        <v>0</v>
      </c>
    </row>
    <row r="170" spans="1:76" x14ac:dyDescent="0.2">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56272</v>
      </c>
      <c r="BL170">
        <f>[5]DATA!BL170</f>
        <v>77878</v>
      </c>
      <c r="BM170">
        <f>[5]DATA!BM170</f>
        <v>65168</v>
      </c>
      <c r="BN170">
        <f>[5]DATA!BN170</f>
        <v>65366</v>
      </c>
      <c r="BO170">
        <f>[5]DATA!BO170</f>
        <v>64375</v>
      </c>
      <c r="BP170">
        <f>[5]DATA!BP170</f>
        <v>74451</v>
      </c>
      <c r="BQ170">
        <f>[5]DATA!BQ170</f>
        <v>71858</v>
      </c>
      <c r="BR170">
        <f>[5]DATA!BR170</f>
        <v>0</v>
      </c>
      <c r="BS170">
        <f>[5]DATA!BS170</f>
        <v>0</v>
      </c>
      <c r="BT170">
        <f>[5]DATA!BT170</f>
        <v>0</v>
      </c>
      <c r="BU170">
        <f>[5]DATA!BU170</f>
        <v>0</v>
      </c>
      <c r="BV170">
        <f>[5]DATA!BV170</f>
        <v>0</v>
      </c>
      <c r="BW170">
        <f>[5]DATA!BW170</f>
        <v>0</v>
      </c>
      <c r="BX170">
        <f>[5]DATA!BX170</f>
        <v>0</v>
      </c>
    </row>
    <row r="171" spans="1:76" x14ac:dyDescent="0.2">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50297</v>
      </c>
      <c r="BL171">
        <f>[5]DATA!BL171</f>
        <v>54274</v>
      </c>
      <c r="BM171">
        <f>[5]DATA!BM171</f>
        <v>47388</v>
      </c>
      <c r="BN171">
        <f>[5]DATA!BN171</f>
        <v>45787</v>
      </c>
      <c r="BO171">
        <f>[5]DATA!BO171</f>
        <v>51367</v>
      </c>
      <c r="BP171">
        <f>[5]DATA!BP171</f>
        <v>44454</v>
      </c>
      <c r="BQ171">
        <f>[5]DATA!BQ171</f>
        <v>44133</v>
      </c>
      <c r="BR171">
        <f>[5]DATA!BR171</f>
        <v>0</v>
      </c>
      <c r="BS171">
        <f>[5]DATA!BS171</f>
        <v>0</v>
      </c>
      <c r="BT171">
        <f>[5]DATA!BT171</f>
        <v>0</v>
      </c>
      <c r="BU171">
        <f>[5]DATA!BU171</f>
        <v>0</v>
      </c>
      <c r="BV171">
        <f>[5]DATA!BV171</f>
        <v>0</v>
      </c>
      <c r="BW171">
        <f>[5]DATA!BW171</f>
        <v>0</v>
      </c>
      <c r="BX171">
        <f>[5]DATA!BX171</f>
        <v>0</v>
      </c>
    </row>
    <row r="172" spans="1:76" x14ac:dyDescent="0.2">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192368</v>
      </c>
      <c r="BL177">
        <f>[5]DATA!BL177</f>
        <v>193571</v>
      </c>
      <c r="BM177">
        <f>[5]DATA!BM177</f>
        <v>245455</v>
      </c>
      <c r="BN177">
        <f>[5]DATA!BN177</f>
        <v>213316</v>
      </c>
      <c r="BO177">
        <f>[5]DATA!BO177</f>
        <v>221896</v>
      </c>
      <c r="BP177">
        <f>[5]DATA!BP177</f>
        <v>203999</v>
      </c>
      <c r="BQ177">
        <f>[5]DATA!BQ177</f>
        <v>193941</v>
      </c>
      <c r="BR177">
        <f>[5]DATA!BR177</f>
        <v>0</v>
      </c>
      <c r="BS177">
        <f>[5]DATA!BS177</f>
        <v>0</v>
      </c>
      <c r="BT177">
        <f>[5]DATA!BT177</f>
        <v>0</v>
      </c>
      <c r="BU177">
        <f>[5]DATA!BU177</f>
        <v>0</v>
      </c>
      <c r="BV177">
        <f>[5]DATA!BV177</f>
        <v>0</v>
      </c>
      <c r="BW177">
        <f>[5]DATA!BW177</f>
        <v>0</v>
      </c>
      <c r="BX177">
        <f>[5]DATA!BX177</f>
        <v>0</v>
      </c>
    </row>
    <row r="178" spans="1:76" x14ac:dyDescent="0.2">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140116</v>
      </c>
      <c r="BL178">
        <f>[5]DATA!BL178</f>
        <v>148780</v>
      </c>
      <c r="BM178">
        <f>[5]DATA!BM178</f>
        <v>155888</v>
      </c>
      <c r="BN178">
        <f>[5]DATA!BN178</f>
        <v>168677</v>
      </c>
      <c r="BO178">
        <f>[5]DATA!BO178</f>
        <v>149664</v>
      </c>
      <c r="BP178">
        <f>[5]DATA!BP178</f>
        <v>163929</v>
      </c>
      <c r="BQ178">
        <f>[5]DATA!BQ178</f>
        <v>157296</v>
      </c>
      <c r="BR178">
        <f>[5]DATA!BR178</f>
        <v>0</v>
      </c>
      <c r="BS178">
        <f>[5]DATA!BS178</f>
        <v>0</v>
      </c>
      <c r="BT178">
        <f>[5]DATA!BT178</f>
        <v>0</v>
      </c>
      <c r="BU178">
        <f>[5]DATA!BU178</f>
        <v>0</v>
      </c>
      <c r="BV178">
        <f>[5]DATA!BV178</f>
        <v>0</v>
      </c>
      <c r="BW178">
        <f>[5]DATA!BW178</f>
        <v>0</v>
      </c>
      <c r="BX178">
        <f>[5]DATA!BX178</f>
        <v>0</v>
      </c>
    </row>
    <row r="179" spans="1:76" x14ac:dyDescent="0.2">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164616</v>
      </c>
      <c r="BL179">
        <f>[5]DATA!BL179</f>
        <v>161890</v>
      </c>
      <c r="BM179">
        <f>[5]DATA!BM179</f>
        <v>169748</v>
      </c>
      <c r="BN179">
        <f>[5]DATA!BN179</f>
        <v>172578</v>
      </c>
      <c r="BO179">
        <f>[5]DATA!BO179</f>
        <v>163114</v>
      </c>
      <c r="BP179">
        <f>[5]DATA!BP179</f>
        <v>177464</v>
      </c>
      <c r="BQ179">
        <f>[5]DATA!BQ179</f>
        <v>183577</v>
      </c>
      <c r="BR179">
        <f>[5]DATA!BR179</f>
        <v>0</v>
      </c>
      <c r="BS179">
        <f>[5]DATA!BS179</f>
        <v>0</v>
      </c>
      <c r="BT179">
        <f>[5]DATA!BT179</f>
        <v>0</v>
      </c>
      <c r="BU179">
        <f>[5]DATA!BU179</f>
        <v>0</v>
      </c>
      <c r="BV179">
        <f>[5]DATA!BV179</f>
        <v>0</v>
      </c>
      <c r="BW179">
        <f>[5]DATA!BW179</f>
        <v>0</v>
      </c>
      <c r="BX179">
        <f>[5]DATA!BX179</f>
        <v>0</v>
      </c>
    </row>
    <row r="180" spans="1:76" x14ac:dyDescent="0.2">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140447</v>
      </c>
      <c r="BL180">
        <f>[5]DATA!BL180</f>
        <v>191667</v>
      </c>
      <c r="BM180">
        <f>[5]DATA!BM180</f>
        <v>156924</v>
      </c>
      <c r="BN180">
        <f>[5]DATA!BN180</f>
        <v>135583</v>
      </c>
      <c r="BO180">
        <f>[5]DATA!BO180</f>
        <v>135126</v>
      </c>
      <c r="BP180">
        <f>[5]DATA!BP180</f>
        <v>158491</v>
      </c>
      <c r="BQ180">
        <f>[5]DATA!BQ180</f>
        <v>153479</v>
      </c>
      <c r="BR180">
        <f>[5]DATA!BR180</f>
        <v>0</v>
      </c>
      <c r="BS180">
        <f>[5]DATA!BS180</f>
        <v>0</v>
      </c>
      <c r="BT180">
        <f>[5]DATA!BT180</f>
        <v>0</v>
      </c>
      <c r="BU180">
        <f>[5]DATA!BU180</f>
        <v>0</v>
      </c>
      <c r="BV180">
        <f>[5]DATA!BV180</f>
        <v>0</v>
      </c>
      <c r="BW180">
        <f>[5]DATA!BW180</f>
        <v>0</v>
      </c>
      <c r="BX180">
        <f>[5]DATA!BX180</f>
        <v>0</v>
      </c>
    </row>
    <row r="181" spans="1:76" x14ac:dyDescent="0.2">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125770</v>
      </c>
      <c r="BL181">
        <f>[5]DATA!BL181</f>
        <v>133143</v>
      </c>
      <c r="BM181">
        <f>[5]DATA!BM181</f>
        <v>122341</v>
      </c>
      <c r="BN181">
        <f>[5]DATA!BN181</f>
        <v>102867</v>
      </c>
      <c r="BO181">
        <f>[5]DATA!BO181</f>
        <v>113412</v>
      </c>
      <c r="BP181">
        <f>[5]DATA!BP181</f>
        <v>97311</v>
      </c>
      <c r="BQ181">
        <f>[5]DATA!BQ181</f>
        <v>95258</v>
      </c>
      <c r="BR181">
        <f>[5]DATA!BR181</f>
        <v>0</v>
      </c>
      <c r="BS181">
        <f>[5]DATA!BS181</f>
        <v>0</v>
      </c>
      <c r="BT181">
        <f>[5]DATA!BT181</f>
        <v>0</v>
      </c>
      <c r="BU181">
        <f>[5]DATA!BU181</f>
        <v>0</v>
      </c>
      <c r="BV181">
        <f>[5]DATA!BV181</f>
        <v>0</v>
      </c>
      <c r="BW181">
        <f>[5]DATA!BW181</f>
        <v>0</v>
      </c>
      <c r="BX181">
        <f>[5]DATA!BX181</f>
        <v>0</v>
      </c>
    </row>
    <row r="182" spans="1:76" x14ac:dyDescent="0.2">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75" x14ac:dyDescent="0.2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77057</v>
      </c>
      <c r="BR187">
        <f>[5]DATA!BR187</f>
        <v>0</v>
      </c>
      <c r="BS187">
        <f>[5]DATA!BS187</f>
        <v>0</v>
      </c>
      <c r="BT187">
        <f>[5]DATA!BT187</f>
        <v>0</v>
      </c>
      <c r="BU187">
        <f>[5]DATA!BU187</f>
        <v>0</v>
      </c>
      <c r="BV187">
        <f>[5]DATA!BV187</f>
        <v>0</v>
      </c>
      <c r="BW187">
        <f>[5]DATA!BW187</f>
        <v>0</v>
      </c>
      <c r="BX187">
        <f>[5]DATA!BX187</f>
        <v>0</v>
      </c>
    </row>
    <row r="188" spans="1:76" ht="15.75" x14ac:dyDescent="0.2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75" x14ac:dyDescent="0.2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19842</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75" x14ac:dyDescent="0.2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32420</v>
      </c>
      <c r="BO190">
        <f>[5]DATA!BO190</f>
        <v>0</v>
      </c>
      <c r="BP190">
        <f>[5]DATA!BP190</f>
        <v>0</v>
      </c>
      <c r="BQ190">
        <f>[5]DATA!BQ190</f>
        <v>69231</v>
      </c>
      <c r="BR190">
        <f>[5]DATA!BR190</f>
        <v>0</v>
      </c>
      <c r="BS190">
        <f>[5]DATA!BS190</f>
        <v>0</v>
      </c>
      <c r="BT190">
        <f>[5]DATA!BT190</f>
        <v>0</v>
      </c>
      <c r="BU190">
        <f>[5]DATA!BU190</f>
        <v>0</v>
      </c>
      <c r="BV190">
        <f>[5]DATA!BV190</f>
        <v>0</v>
      </c>
      <c r="BW190">
        <f>[5]DATA!BW190</f>
        <v>0</v>
      </c>
      <c r="BX190">
        <f>[5]DATA!BX190</f>
        <v>0</v>
      </c>
    </row>
    <row r="191" spans="1:76" ht="15.75" x14ac:dyDescent="0.2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75" x14ac:dyDescent="0.2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75" x14ac:dyDescent="0.2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75" x14ac:dyDescent="0.2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75" x14ac:dyDescent="0.2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75" x14ac:dyDescent="0.2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dl0d</cp:lastModifiedBy>
  <cp:lastPrinted>2010-08-12T17:27:58Z</cp:lastPrinted>
  <dcterms:created xsi:type="dcterms:W3CDTF">2000-01-25T17:58:52Z</dcterms:created>
  <dcterms:modified xsi:type="dcterms:W3CDTF">2018-04-23T12:10:30Z</dcterms:modified>
</cp:coreProperties>
</file>