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nicef-my.sharepoint.com/personal/wsmohammed_unicef_org/Documents/UNICEF Education Kenya/Coordination/EiE WG/Reports/Jan 23/"/>
    </mc:Choice>
  </mc:AlternateContent>
  <xr:revisionPtr revIDLastSave="3" documentId="8_{5F5C9292-6A22-4786-ACF9-B3A9DCFDC9D4}" xr6:coauthVersionLast="47" xr6:coauthVersionMax="47" xr10:uidLastSave="{2298EFAD-6CA5-4051-9421-D5D43ED7E4A2}"/>
  <bookViews>
    <workbookView xWindow="-110" yWindow="-110" windowWidth="19420" windowHeight="10420" activeTab="1" xr2:uid="{00000000-000D-0000-FFFF-FFFF00000000}"/>
  </bookViews>
  <sheets>
    <sheet name="Instructions" sheetId="3" r:id="rId1"/>
    <sheet name="5W_Data_Entry" sheetId="4" r:id="rId2"/>
    <sheet name="Reach by Indicator" sheetId="8" r:id="rId3"/>
    <sheet name="List" sheetId="7" state="hidden" r:id="rId4"/>
    <sheet name="Admin" sheetId="5" state="hidden" r:id="rId5"/>
  </sheets>
  <externalReferences>
    <externalReference r:id="rId6"/>
    <externalReference r:id="rId7"/>
  </externalReferences>
  <definedNames>
    <definedName name="_xlnm._FilterDatabase" localSheetId="1" hidden="1">'5W_Data_Entry'!$A$3:$A$51</definedName>
    <definedName name="_xlnm._FilterDatabase" localSheetId="4" hidden="1">Admin!$A$1:$F$56</definedName>
    <definedName name="Baringo">List!$G$2:$G$7</definedName>
    <definedName name="Beneficiary_type" localSheetId="2">[1]List!$E$2:$E$5</definedName>
    <definedName name="Beneficiary_type">List!$E$2:$E$5</definedName>
    <definedName name="Bomet">List!$H$2:$H$6</definedName>
    <definedName name="Bungoma">List!$I$2:$I$10</definedName>
    <definedName name="Busia">List!$J$2:$J$8</definedName>
    <definedName name="Cluster" localSheetId="3">List!$D$2:$D$12</definedName>
    <definedName name="Cluster" localSheetId="2">#REF!</definedName>
    <definedName name="Cluster">#REF!</definedName>
    <definedName name="clusternew" localSheetId="2">'[1]5W_Data_Entry_Compiled'!#REF!</definedName>
    <definedName name="clusternew">'5W_Data_Entry'!#REF!</definedName>
    <definedName name="Clusters" localSheetId="2">[1]List!$D$2:$D$11</definedName>
    <definedName name="Clusters">List!$D$2:$D$11</definedName>
    <definedName name="Elgeyo_Marakwet">List!$K$2:$K$5</definedName>
    <definedName name="Embu">List!$L$2:$L$5</definedName>
    <definedName name="Employment_and_labour_force_protection" localSheetId="2">#REF!</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 localSheetId="2">[1]List!$C$2:$C$9</definedName>
    <definedName name="Organization_type">List!$C$2:$C$9</definedName>
    <definedName name="_xlnm.Print_Area" localSheetId="1">'5W_Data_Entry'!$A$1:$W$51</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26" i="8" l="1"/>
  <c r="AK26" i="8"/>
  <c r="AJ26" i="8"/>
  <c r="AI26" i="8"/>
  <c r="AG26" i="8"/>
  <c r="AF26" i="8"/>
  <c r="AE26" i="8"/>
  <c r="AD26" i="8"/>
  <c r="AC26" i="8"/>
  <c r="AA26" i="8"/>
  <c r="Z26" i="8"/>
  <c r="Y26" i="8"/>
  <c r="X26" i="8"/>
  <c r="W26" i="8"/>
  <c r="V26" i="8"/>
  <c r="T26" i="8"/>
  <c r="S26" i="8"/>
  <c r="R26" i="8"/>
  <c r="Q26" i="8"/>
  <c r="P26" i="8"/>
  <c r="O26" i="8"/>
  <c r="N26" i="8"/>
  <c r="M26" i="8"/>
  <c r="L26" i="8"/>
  <c r="K26" i="8"/>
  <c r="C26" i="8"/>
  <c r="E26" i="8"/>
  <c r="F26" i="8"/>
  <c r="G26" i="8"/>
  <c r="H26" i="8"/>
  <c r="B26" i="8"/>
  <c r="U7" i="4"/>
  <c r="U8" i="4"/>
  <c r="U9" i="4"/>
  <c r="D8" i="8"/>
  <c r="U10" i="4"/>
  <c r="U11" i="4"/>
  <c r="D17" i="8"/>
  <c r="U12" i="4"/>
  <c r="U13" i="4"/>
  <c r="U14" i="4"/>
  <c r="U15" i="4"/>
  <c r="U16" i="4"/>
  <c r="U17" i="4"/>
  <c r="U18" i="4"/>
  <c r="AH9" i="8"/>
  <c r="U19" i="4"/>
  <c r="U20" i="4"/>
  <c r="AB5" i="8"/>
  <c r="U21" i="4"/>
  <c r="AH5" i="8"/>
  <c r="U22" i="4"/>
  <c r="AB25" i="8"/>
  <c r="U23" i="4"/>
  <c r="U24" i="4"/>
  <c r="AH23" i="8"/>
  <c r="U25" i="4"/>
  <c r="U26" i="4"/>
  <c r="U27" i="4"/>
  <c r="U28" i="4"/>
  <c r="U29" i="4"/>
  <c r="U4" i="4"/>
  <c r="D5" i="8"/>
  <c r="U5" i="4"/>
  <c r="D9" i="8"/>
  <c r="U6" i="4"/>
  <c r="AB8" i="8"/>
  <c r="AH3" i="8"/>
  <c r="AH26" i="8"/>
  <c r="D10" i="8"/>
  <c r="AB10" i="8"/>
  <c r="AB3" i="8"/>
  <c r="AB6" i="8"/>
  <c r="AB26" i="8"/>
  <c r="D3" i="8"/>
  <c r="U52" i="4"/>
  <c r="D26" i="8"/>
</calcChain>
</file>

<file path=xl/sharedStrings.xml><?xml version="1.0" encoding="utf-8"?>
<sst xmlns="http://schemas.openxmlformats.org/spreadsheetml/2006/main" count="2775" uniqueCount="922">
  <si>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</si>
  <si>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</si>
  <si>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</si>
  <si>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</si>
  <si>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</si>
  <si>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</si>
  <si>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</si>
  <si>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</si>
  <si>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</si>
  <si>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</si>
  <si>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</si>
  <si>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</si>
  <si>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</si>
  <si>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</si>
  <si>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</si>
  <si>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</si>
  <si>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</si>
  <si>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</si>
  <si>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</si>
  <si>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</si>
  <si>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</si>
  <si>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</si>
  <si>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</si>
  <si>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</si>
  <si>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</si>
  <si>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</si>
  <si>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</si>
  <si>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</si>
  <si>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</si>
  <si>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</si>
  <si>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</si>
  <si>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</si>
  <si>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</si>
  <si>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</si>
  <si>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</si>
  <si>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</si>
  <si>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</si>
  <si>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</si>
  <si>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</si>
  <si>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</si>
  <si>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</si>
  <si>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</si>
  <si>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</si>
  <si>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</si>
  <si>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</si>
  <si>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</si>
  <si>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</si>
  <si>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</si>
  <si>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</si>
  <si>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</si>
  <si>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</si>
  <si>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</si>
  <si>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</si>
  <si>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</si>
  <si>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</si>
  <si>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</si>
  <si>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</si>
  <si>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</si>
  <si>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</si>
  <si>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</si>
  <si>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</si>
  <si>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</si>
  <si>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</si>
  <si>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</si>
  <si>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</si>
  <si>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</si>
  <si>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</si>
  <si>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</si>
  <si>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</si>
  <si>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</si>
  <si>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</si>
  <si>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</si>
  <si>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</si>
  <si>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</si>
  <si>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</si>
  <si>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</si>
  <si>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</si>
  <si>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</si>
  <si>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</si>
  <si>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</si>
  <si>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</si>
  <si>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</si>
  <si>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</si>
  <si>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</si>
  <si>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</si>
  <si>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</si>
  <si>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</si>
  <si>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</si>
  <si>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</si>
  <si>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</si>
  <si>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</si>
  <si>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</si>
  <si>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</si>
  <si>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</si>
  <si>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</si>
  <si>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</si>
  <si>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</si>
  <si>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</si>
  <si>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</si>
  <si>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</si>
  <si>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</si>
  <si>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</si>
  <si>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</si>
  <si>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</si>
  <si>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</si>
  <si>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</si>
  <si>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</si>
  <si>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</si>
  <si>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</si>
  <si>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</si>
  <si>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</si>
  <si>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</si>
  <si>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</si>
  <si>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</si>
  <si>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</si>
  <si>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</si>
  <si>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</si>
  <si>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</si>
  <si>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</si>
  <si>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</si>
  <si>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</si>
  <si>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</si>
  <si>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</si>
  <si>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</si>
  <si>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</si>
  <si>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</si>
  <si>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</si>
  <si>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</si>
  <si>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</si>
  <si>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</si>
  <si>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</si>
  <si>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</si>
  <si>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</si>
  <si>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</si>
  <si>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</si>
  <si>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</si>
  <si>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</si>
  <si>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</si>
  <si>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</si>
  <si>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</si>
  <si>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</si>
  <si>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</si>
  <si>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</si>
  <si>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</si>
  <si>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</si>
  <si>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</si>
  <si>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</si>
  <si>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</si>
  <si>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</si>
  <si>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</si>
  <si>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</si>
  <si>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</si>
  <si>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</si>
  <si>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</si>
  <si>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</si>
  <si>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</si>
  <si>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</si>
  <si>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</si>
  <si>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</si>
  <si>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</si>
  <si>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</si>
  <si>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</si>
  <si>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</si>
  <si>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</si>
  <si>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</si>
  <si>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</si>
  <si>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</si>
  <si>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</si>
  <si>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</si>
  <si>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</si>
  <si>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</si>
  <si>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</si>
  <si>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</si>
  <si>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</si>
  <si>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</si>
  <si>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</si>
  <si>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</si>
  <si>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</si>
  <si>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</si>
  <si>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</si>
  <si>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</si>
  <si>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</si>
  <si>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</si>
  <si>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</si>
  <si>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</si>
  <si>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</si>
  <si>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</si>
  <si>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</si>
  <si>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</si>
  <si>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</si>
  <si>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</si>
  <si>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</si>
  <si>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</si>
  <si>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</si>
  <si>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</si>
  <si>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</si>
  <si>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</si>
  <si>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</si>
  <si>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</si>
  <si>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</si>
  <si>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</si>
  <si>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</si>
  <si>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</si>
  <si>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</si>
  <si>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</si>
  <si>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</si>
  <si>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</si>
  <si>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</si>
  <si>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</si>
  <si>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</si>
  <si>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</si>
  <si>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</si>
  <si>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</si>
  <si>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</si>
  <si>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</si>
  <si>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</si>
  <si>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</si>
  <si>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</si>
  <si>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</si>
  <si>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</si>
  <si>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</si>
  <si>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</si>
  <si>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</si>
  <si>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</si>
  <si>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</si>
  <si>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</si>
  <si>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</si>
  <si>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</si>
  <si>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</si>
  <si>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</si>
  <si>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</si>
  <si>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</si>
  <si>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</si>
  <si>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</si>
  <si>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</si>
  <si>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</si>
  <si>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</si>
  <si>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</si>
  <si>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</si>
  <si>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</si>
  <si>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</si>
  <si>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</si>
  <si>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</si>
  <si>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</si>
  <si>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</si>
  <si>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</si>
  <si>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</si>
  <si>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</si>
  <si>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</si>
  <si>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</si>
  <si>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</si>
  <si>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</si>
  <si>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</si>
  <si>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</si>
  <si>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</si>
  <si>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</si>
  <si>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</si>
  <si>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</si>
  <si>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</si>
  <si>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</si>
  <si>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</si>
  <si>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</si>
  <si>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</si>
  <si>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</si>
  <si>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</si>
  <si>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</si>
  <si>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</si>
  <si>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</si>
  <si>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</si>
  <si>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</si>
  <si>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</si>
  <si>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</si>
  <si>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</si>
  <si>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</si>
  <si>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</si>
  <si>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</si>
  <si>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</si>
  <si>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</si>
  <si>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</si>
  <si>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</si>
  <si>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</si>
  <si>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</si>
  <si>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</si>
  <si>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</si>
  <si>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</si>
  <si>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</si>
  <si>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</si>
  <si>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</si>
  <si>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</si>
  <si>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</si>
  <si>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</si>
  <si>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</si>
  <si>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</si>
  <si>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</si>
  <si>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</si>
  <si>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</si>
  <si>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</si>
  <si>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</si>
  <si>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</si>
  <si>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</si>
  <si>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</si>
  <si>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</si>
  <si>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</si>
  <si>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</si>
  <si>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</si>
  <si>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</si>
  <si>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</si>
  <si>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</si>
  <si>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</si>
  <si>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</si>
  <si>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</si>
  <si>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</si>
  <si>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</si>
  <si>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</si>
  <si>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</si>
  <si>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</si>
  <si>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</si>
  <si>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</si>
  <si>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</si>
  <si>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</si>
  <si>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</si>
  <si>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</si>
  <si>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</si>
  <si>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</si>
  <si>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</si>
  <si>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</si>
  <si>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</si>
  <si>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</si>
  <si>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</si>
  <si>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</si>
  <si>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</si>
  <si>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</si>
  <si>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</si>
  <si>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</si>
  <si>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</si>
  <si>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</si>
  <si>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</si>
  <si>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</si>
  <si>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</si>
  <si>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</si>
  <si>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</si>
  <si>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</si>
  <si>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</si>
  <si>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</si>
  <si>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</si>
  <si>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</si>
  <si>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</si>
  <si>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</si>
  <si>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</si>
  <si>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</si>
  <si>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</si>
  <si>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</si>
  <si>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</si>
  <si>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</si>
  <si>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</si>
  <si>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</si>
  <si>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</si>
  <si>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</si>
  <si>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</si>
  <si>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</si>
  <si>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</si>
  <si>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</si>
  <si>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</si>
  <si>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</si>
  <si>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</si>
  <si>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</si>
  <si>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</si>
  <si>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</si>
  <si>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</si>
  <si>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</si>
  <si>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</si>
  <si>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</si>
  <si>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</si>
  <si>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</si>
  <si>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</si>
  <si>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</si>
  <si>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</si>
  <si>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</si>
  <si>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</si>
  <si>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</si>
  <si>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</si>
  <si>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</si>
  <si>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</si>
  <si>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</si>
  <si>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</si>
  <si>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</si>
  <si>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</si>
  <si>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</si>
  <si>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</si>
  <si>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</si>
  <si>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</si>
  <si>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</si>
  <si>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</si>
  <si>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</si>
  <si>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</si>
  <si>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</si>
  <si>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</si>
  <si>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</si>
  <si>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</si>
  <si>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</si>
  <si>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</si>
  <si>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</si>
  <si>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</si>
  <si>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</si>
  <si>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</si>
  <si>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</si>
  <si>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</si>
  <si>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</si>
  <si>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</si>
  <si>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</si>
  <si>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</si>
  <si>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</si>
  <si>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</si>
  <si>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</si>
  <si>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</si>
  <si>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</si>
  <si>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</si>
  <si>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</si>
  <si>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</si>
  <si>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</si>
  <si>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</si>
  <si>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</si>
  <si>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</si>
  <si>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</si>
  <si>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</si>
  <si>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</si>
  <si>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</si>
  <si>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</si>
  <si>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</si>
  <si>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</si>
  <si>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</si>
  <si>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</si>
  <si>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</si>
  <si>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</si>
  <si>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</si>
  <si>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</si>
  <si>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</si>
  <si>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</si>
  <si>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</si>
  <si>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</si>
  <si>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</si>
  <si>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</si>
  <si>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</si>
  <si>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</si>
  <si>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</si>
  <si>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</si>
  <si>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</si>
  <si>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</si>
  <si>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</si>
  <si>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</si>
  <si>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</si>
  <si>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</si>
  <si>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</si>
  <si>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</si>
  <si>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</si>
  <si>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</si>
  <si>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</si>
  <si>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</si>
  <si>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</si>
  <si>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</si>
  <si>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</si>
  <si>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</si>
  <si>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</si>
  <si>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</si>
  <si>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</si>
  <si>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</si>
  <si>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</si>
  <si>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</si>
  <si>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</si>
  <si>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</si>
  <si>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</si>
  <si>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</si>
  <si>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</si>
  <si>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</si>
  <si>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</si>
  <si>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</si>
  <si>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</si>
  <si>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</si>
  <si>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</si>
  <si>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</si>
  <si>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</si>
  <si>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</si>
  <si>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</si>
  <si>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</si>
  <si>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</si>
  <si>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</si>
  <si>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</si>
  <si>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</si>
  <si>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</si>
  <si>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</si>
  <si>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</si>
  <si>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</si>
  <si>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</si>
  <si>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</si>
  <si>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</si>
  <si>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</si>
  <si>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</si>
  <si>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</si>
  <si>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</si>
  <si>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</si>
  <si>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</si>
  <si>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</si>
  <si>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</si>
  <si>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</si>
  <si>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</si>
  <si>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</si>
  <si>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</si>
  <si>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</si>
  <si>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</si>
  <si>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</si>
  <si>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</si>
  <si>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</si>
  <si>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</si>
  <si>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</si>
  <si>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</si>
  <si>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</si>
  <si>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</si>
  <si>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</si>
  <si>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</si>
  <si>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</si>
  <si>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</si>
  <si>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</si>
  <si>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</si>
  <si>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</si>
  <si>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</si>
  <si>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</si>
  <si>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</si>
  <si>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</si>
  <si>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</si>
  <si>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</si>
  <si>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</si>
  <si>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</si>
  <si>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</si>
  <si>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</si>
  <si>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</si>
  <si>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</si>
  <si>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</si>
  <si>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</si>
  <si>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</si>
  <si>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</si>
  <si>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</si>
  <si>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</si>
  <si>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</si>
  <si>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</si>
  <si>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</si>
  <si>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</si>
  <si>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</si>
  <si>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</si>
  <si>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</si>
  <si>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</si>
  <si>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</si>
  <si>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</si>
  <si>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</si>
  <si>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</si>
  <si>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</si>
  <si>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</si>
  <si>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</si>
  <si>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</si>
  <si>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</si>
  <si>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</si>
  <si>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</si>
  <si>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</si>
  <si>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</si>
  <si>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</si>
  <si>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</si>
  <si>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</si>
  <si>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</si>
  <si>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</si>
  <si>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</si>
  <si>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</si>
  <si>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</si>
  <si>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</si>
  <si>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</si>
  <si>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</si>
  <si>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</si>
  <si>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</si>
  <si>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</si>
  <si>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</si>
  <si>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</si>
  <si>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</si>
  <si>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</si>
  <si>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</si>
  <si>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</si>
  <si>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</si>
  <si>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</si>
  <si>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</si>
  <si>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</si>
  <si>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</si>
  <si>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</si>
  <si>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</si>
  <si>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</si>
  <si>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</si>
  <si>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</si>
  <si>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</si>
  <si>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</si>
  <si>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</si>
  <si>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</si>
  <si>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</si>
  <si>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</si>
  <si>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</si>
  <si>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</si>
  <si>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</si>
  <si>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</si>
  <si>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</si>
  <si>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</si>
  <si>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</si>
  <si>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</si>
  <si>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</si>
  <si>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</si>
  <si>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</si>
  <si>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</si>
  <si>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</si>
  <si>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</si>
  <si>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</si>
  <si>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</si>
  <si>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</si>
  <si>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</si>
  <si>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</si>
  <si>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</si>
  <si>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</si>
  <si>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</si>
  <si>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</si>
  <si>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</si>
  <si>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</si>
  <si>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</si>
  <si>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</si>
  <si>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</si>
  <si>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</si>
  <si>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</si>
  <si>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</si>
  <si>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</si>
  <si>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</si>
  <si>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</si>
  <si>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</si>
  <si>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</si>
  <si>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</si>
  <si>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</si>
  <si>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</si>
  <si>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</si>
  <si>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</si>
  <si>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</si>
  <si>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</si>
  <si>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</si>
  <si>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</si>
  <si>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</si>
  <si>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</si>
  <si>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</si>
  <si>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</si>
  <si>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</si>
  <si>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</si>
  <si>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</si>
  <si>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</si>
  <si>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</si>
  <si>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</si>
  <si>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</si>
  <si>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</si>
  <si>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</si>
  <si>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</si>
  <si>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</si>
  <si>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</si>
  <si>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</si>
  <si>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</si>
  <si>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</si>
  <si>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</si>
  <si>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</si>
  <si>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</si>
  <si>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</si>
  <si>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</si>
  <si>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</si>
  <si>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</si>
  <si>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</si>
  <si>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</si>
  <si>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</si>
  <si>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</si>
  <si>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</si>
  <si>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</si>
  <si>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</si>
  <si>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</si>
  <si>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</si>
  <si>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</si>
  <si>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</si>
  <si>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</si>
  <si>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</si>
  <si>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</si>
  <si>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</si>
  <si>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</si>
  <si>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</si>
  <si>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</si>
  <si>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</si>
  <si>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</si>
  <si>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</si>
  <si>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</si>
  <si>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</si>
  <si>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</si>
  <si>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</si>
  <si>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</si>
  <si>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</si>
  <si>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</si>
  <si>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</si>
  <si>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</si>
  <si>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</si>
  <si>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</si>
  <si>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</si>
  <si>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</si>
  <si>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</si>
  <si>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</si>
  <si>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</si>
  <si>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</si>
  <si>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</si>
  <si>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</si>
  <si>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</si>
  <si>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</si>
  <si>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</si>
  <si>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</si>
  <si>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</si>
  <si>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</si>
  <si>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</si>
  <si>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</si>
  <si>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</si>
  <si>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</si>
  <si>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</si>
  <si>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</si>
  <si>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</si>
  <si>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</si>
  <si>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</si>
  <si>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</si>
  <si>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</si>
  <si>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</si>
  <si>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</si>
  <si>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</si>
  <si>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</si>
  <si>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</si>
  <si>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</si>
  <si>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</si>
  <si>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</si>
  <si>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</si>
  <si>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</si>
  <si>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</si>
  <si>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</si>
  <si>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</si>
  <si>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</si>
  <si>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</si>
  <si>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</si>
  <si>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</si>
  <si>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</si>
  <si>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</si>
  <si>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</si>
  <si>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</si>
  <si>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</si>
  <si>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</si>
  <si>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</si>
  <si>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</si>
  <si>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</si>
  <si>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</si>
  <si>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</si>
  <si>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</si>
  <si>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</si>
  <si>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</si>
  <si>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</si>
  <si>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</si>
  <si>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</si>
  <si>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</si>
  <si>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</si>
  <si>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</si>
  <si>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</si>
  <si>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</si>
  <si>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</si>
  <si>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</si>
  <si>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</si>
  <si>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</si>
  <si>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</si>
  <si>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</si>
  <si>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</si>
  <si>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</si>
  <si>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</si>
  <si>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</si>
  <si>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</si>
  <si>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</si>
  <si>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</si>
  <si>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</si>
  <si>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</si>
  <si>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</si>
  <si>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</si>
  <si>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</si>
  <si>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</si>
  <si>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</si>
  <si>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</si>
  <si>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</si>
  <si>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</si>
  <si>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</si>
  <si>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</si>
  <si>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</si>
  <si>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</si>
  <si>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</si>
  <si>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</si>
  <si>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</si>
  <si>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</si>
  <si>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</si>
  <si>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</si>
  <si>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</si>
  <si>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</si>
  <si>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</si>
  <si>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</si>
  <si>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</si>
  <si>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year 2024 and beyond</t>
  </si>
  <si>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</si>
  <si>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</si>
  <si>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</si>
  <si>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</si>
  <si>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</si>
  <si>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</si>
  <si>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</si>
  <si>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</si>
  <si>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</si>
  <si>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</si>
  <si>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</si>
  <si>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Month of Reporting (2023)</t>
  </si>
  <si>
    <t>WHOM (Reach as of 31 Jan 2023)</t>
  </si>
  <si>
    <t>provided food to the children  ( Feeding )</t>
  </si>
  <si>
    <t>Servants of the poor</t>
  </si>
  <si>
    <t>Bishop Mazzoldi, Doveshine,Rainbow, st. Annes</t>
  </si>
  <si>
    <t>Evangelizing sisters of mary</t>
  </si>
  <si>
    <t>KCDF</t>
  </si>
  <si>
    <t>Placed in various training centres</t>
  </si>
  <si>
    <t>Apprenticeship Centres</t>
  </si>
  <si>
    <t>AVSI Foundation</t>
  </si>
  <si>
    <t>DSP-AVSI</t>
  </si>
  <si>
    <t>IWS</t>
  </si>
  <si>
    <t>Enrollment of three students in Sec school</t>
  </si>
  <si>
    <t>Barpello Sec School</t>
  </si>
  <si>
    <t>Graduation of seven adults in the Adult Education</t>
  </si>
  <si>
    <t>Cheptaran community</t>
  </si>
  <si>
    <t>69 heads of institutions (headteachers, deputy headteachers, and senior ) graduated on 1</t>
  </si>
  <si>
    <t xml:space="preserve"> 50 ecde teachers ongoing with their 3-year diploma training </t>
  </si>
  <si>
    <t>BRM</t>
  </si>
  <si>
    <t xml:space="preserve">100(25F) teachers trained in Guidance and Counselling </t>
  </si>
  <si>
    <t xml:space="preserve">AVSI FOUNDATION </t>
  </si>
  <si>
    <t>DADAAB/FAFI</t>
  </si>
  <si>
    <t>UNICEF</t>
  </si>
  <si>
    <t>EAC</t>
  </si>
  <si>
    <t>SCI</t>
  </si>
  <si>
    <t>Tiaty East 
Marigat</t>
  </si>
  <si>
    <t xml:space="preserve">In providing MHPSS support to OOSC by teachers in Baringo County, one-day workshop was conducted for guidance and counselling teachers drawn from 17 schools. The workshop aimed equipping teachers with skills on identification of vulnerable children affected by GBV, drug abuse and harmful cultural practices and how to offer victims psychosocial support or refer cases that need specialized or legal attention. </t>
  </si>
  <si>
    <t>17 Primary Schools</t>
  </si>
  <si>
    <t>Out Of School Children enrolled</t>
  </si>
  <si>
    <t>Finn Church Aid</t>
  </si>
  <si>
    <t>BPRM</t>
  </si>
  <si>
    <t>592 girls beneffitted from information sharing session on Menstrual Hygiene Management</t>
  </si>
  <si>
    <t>FINN CHURCH AID</t>
  </si>
  <si>
    <t>Settlement, Morning star, Joy  and Friends Primary school</t>
  </si>
  <si>
    <t>592 girls from Settlement, Morning star, Joy  and Friends Primary school beneffitted from information sharing sessions on Menstrual Hygiene Management.</t>
  </si>
  <si>
    <t xml:space="preserve">200 Girls from future primary trained on Menstrual Health Management at Future primary </t>
  </si>
  <si>
    <t xml:space="preserve"> Future primary school</t>
  </si>
  <si>
    <t>200 girls were trained on Menstrual Health Management at Future primary. The training covered various aspects of safe and hygienic management of menstruation, understanding adolescence, and gender equality</t>
  </si>
  <si>
    <t>30 Teachers trained on mentorship and establishment of mentorship.</t>
  </si>
  <si>
    <t>Settlement, Bright, Future, Nationorkar, Morning star, Joy  and Friends Primary school</t>
  </si>
  <si>
    <t>30 (25m,5F) teachers were trained on mentorship and establishment of mentorship forums facilitated by TSC officials.</t>
  </si>
  <si>
    <t>30(22M,8F) school heads on administration and management.</t>
  </si>
  <si>
    <r>
      <rPr>
        <sz val="7"/>
        <color theme="1"/>
        <rFont val="Times New Roman"/>
        <family val="1"/>
      </rPr>
      <t xml:space="preserve"> </t>
    </r>
    <r>
      <rPr>
        <sz val="11"/>
        <color theme="1"/>
        <rFont val="Arial"/>
        <family val="2"/>
      </rPr>
      <t>30(22M,8F) school heads  trained on administration and management. The training comprised head teachers, deputies, and senior teachers from target schools. This was geared towards enhancing their administrative and managerial skills including inclusive education aspect. The participants were further trained on FCA’s code of conduct, PSEA, GBV, as well child safeguarding policies.</t>
    </r>
  </si>
  <si>
    <t>We World</t>
  </si>
  <si>
    <t>EU</t>
  </si>
  <si>
    <t>Isiolo Central,Garbatulla and Merti</t>
  </si>
  <si>
    <t>Technical assistance by Agricultural officers  in 23 schools</t>
  </si>
  <si>
    <t>conducted back to school campain</t>
  </si>
  <si>
    <t>capacity building of ECD teachers on learning methodology to improve quality of education</t>
  </si>
  <si>
    <t>lifeskill training for caregiver with children under age of 6 years</t>
  </si>
  <si>
    <t>World Vision Canada</t>
  </si>
  <si>
    <t>Training and supplies to community Health Volunteers in home case management, referral, monitoring, and risk communication for COVID-19, as well as on acceptance, uptake and compliance on vaccination</t>
  </si>
  <si>
    <t xml:space="preserve">Taveta Sub CountyDepartment of Health </t>
  </si>
  <si>
    <t>World Vision Kenya</t>
  </si>
  <si>
    <t>Austraria</t>
  </si>
  <si>
    <t>World vision</t>
  </si>
  <si>
    <t>Enrollment Drive Committees (EDCs) in 13 primary schools within Samburu County have been sensitized and supported to carry out mapping for OOSC at school level. The ECDs were also sensitized on their roles towards bringing OOSC back to school.</t>
  </si>
  <si>
    <t>FCA</t>
  </si>
  <si>
    <t>Samburu central
Samburu East</t>
  </si>
  <si>
    <t>13 Primary Schools</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</si>
  <si>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t>
  </si>
  <si>
    <t xml:space="preserve">Turkana North 
Kibish </t>
  </si>
  <si>
    <t>Turkana North 
Kibish</t>
  </si>
  <si>
    <t>Pokot Central
Pokot North 
Kacheliba</t>
  </si>
  <si>
    <t>LISP</t>
  </si>
  <si>
    <t>Turkana Central 
Loima</t>
  </si>
  <si>
    <t>Mobilization of OOSC back to school</t>
  </si>
  <si>
    <t>Marsabit central, Loyangalani, Sololo and Chalbi</t>
  </si>
  <si>
    <t>Jan 23</t>
  </si>
  <si>
    <t>Out of school children moblized back to school</t>
  </si>
  <si>
    <t>Lifeskills Promoters</t>
  </si>
  <si>
    <t>Isiolo central, Merti,Garbatulla, Oldonyiro, Cherab, Sericho</t>
  </si>
  <si>
    <t>County</t>
  </si>
  <si>
    <t>Indicator 1
# of children and youth accessing ECD spaces/schools in drought affected areas</t>
  </si>
  <si>
    <t>Indicator 2
# of schools/ECD spaces with feeding programmes</t>
  </si>
  <si>
    <t>Indicator 3
# of learners and teachers reached with learning and  teaching materials</t>
  </si>
  <si>
    <t>Indicator 4
# of schools with adequate quantites of safe water for drinking and personal hygiene</t>
  </si>
  <si>
    <t>Indicator 5
# of teachers / educators trained on resilience enhancing programmes (MHPSS, DRR &amp; Life Skills, etc)</t>
  </si>
  <si>
    <t>Indicator 6
# of children and youth benefiting from resilience enhancing programmes (MHPSS, DRR &amp; Life Skills, etc)</t>
  </si>
  <si>
    <t>Comments</t>
  </si>
  <si>
    <t xml:space="preserve">Target </t>
  </si>
  <si>
    <t>Education Sector Total  Target 
(Jan –Dec 2023)</t>
  </si>
  <si>
    <t>Reach 
(Jan)</t>
  </si>
  <si>
    <t>Reach 
(Feb)</t>
  </si>
  <si>
    <t>Reach 
(Mar)</t>
  </si>
  <si>
    <t>Reach 
(Apr)</t>
  </si>
  <si>
    <t>Reach 
(May)</t>
  </si>
  <si>
    <t>251 (46,748)</t>
  </si>
  <si>
    <t>101 (22,982)</t>
  </si>
  <si>
    <t>31 (6,983)</t>
  </si>
  <si>
    <t>696 (133,912)</t>
  </si>
  <si>
    <t>132 (55,580)</t>
  </si>
  <si>
    <t>463 (115,084)</t>
  </si>
  <si>
    <t>215 (74,125)</t>
  </si>
  <si>
    <t>105 (30,635)</t>
  </si>
  <si>
    <t>328 (113,680)</t>
  </si>
  <si>
    <t>108 (23,562)</t>
  </si>
  <si>
    <t>61 (16,506)</t>
  </si>
  <si>
    <t>165 (56,075)</t>
  </si>
  <si>
    <t>152 (37,082)</t>
  </si>
  <si>
    <t>201 (51,693)</t>
  </si>
  <si>
    <r>
      <t xml:space="preserve">3,009 
</t>
    </r>
    <r>
      <rPr>
        <b/>
        <sz val="10"/>
        <color rgb="FF000000"/>
        <rFont val="Arial"/>
        <family val="2"/>
      </rPr>
      <t>(784,647 students)</t>
    </r>
  </si>
  <si>
    <t>Tharaka Nithi</t>
  </si>
  <si>
    <r>
      <t>Total</t>
    </r>
    <r>
      <rPr>
        <sz val="16"/>
        <color rgb="FF000000"/>
        <rFont val="Calibri"/>
        <family val="2"/>
      </rPr>
      <t> </t>
    </r>
  </si>
  <si>
    <t>Reporting of total education sector reach is via summing up reach under indicator 1, indicator 2, indicator 5 and indicator 6</t>
  </si>
  <si>
    <t>4 schools
(202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</si>
</sst>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63"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1"/>
      <name val="Arial"/>
      <family val="2"/>
    </font>
    <font>
      <sz val="12"/>
      <color theme="1"/>
      <name val="Arial"/>
      <family val="2"/>
    </font>
    <font>
      <sz val="10"/>
      <color theme="1"/>
      <name val="Calibri"/>
      <family val="2"/>
    </font>
    <font>
      <sz val="11"/>
      <name val="Arial"/>
      <family val="2"/>
    </font>
    <font>
      <sz val="11"/>
      <color theme="1"/>
      <name val="Wingdings"/>
      <family val="1"/>
      <charset val="2"/>
    </font>
    <font>
      <sz val="7"/>
      <color theme="1"/>
      <name val="Times New Roman"/>
      <family val="1"/>
    </font>
    <font>
      <sz val="12"/>
      <color theme="1"/>
      <name val="Arial"/>
      <family val="2"/>
    </font>
    <font>
      <b/>
      <sz val="11"/>
      <color rgb="FFFFFFFF"/>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12"/>
      <color rgb="FF000000"/>
      <name val="Arial"/>
      <family val="2"/>
    </font>
    <font>
      <b/>
      <sz val="12"/>
      <color rgb="FF000000"/>
      <name val="Arial"/>
      <family val="2"/>
    </font>
    <font>
      <sz val="12"/>
      <color rgb="FF000000"/>
      <name val="Calibri"/>
      <family val="2"/>
      <scheme val="minor"/>
    </font>
    <font>
      <b/>
      <sz val="16"/>
      <color rgb="FF000000"/>
      <name val="Calibri"/>
      <family val="2"/>
    </font>
    <font>
      <b/>
      <sz val="16"/>
      <color theme="1"/>
      <name val="Calibri"/>
      <family val="2"/>
      <scheme val="minor"/>
    </font>
    <font>
      <b/>
      <sz val="16"/>
      <color rgb="FFFFFFFF"/>
      <name val="Calibri"/>
      <family val="2"/>
      <scheme val="minor"/>
    </font>
    <font>
      <sz val="16"/>
      <color rgb="FF000000"/>
      <name val="Calibri"/>
      <family val="2"/>
    </font>
    <font>
      <sz val="16"/>
      <color theme="1"/>
      <name val="Calibri"/>
      <family val="2"/>
      <scheme val="minor"/>
    </font>
    <font>
      <b/>
      <sz val="28"/>
      <color rgb="FFFF0000"/>
      <name val="Calibri"/>
      <family val="2"/>
    </font>
  </fonts>
  <fills count="31">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rgb="FF90C226"/>
        <bgColor indexed="64"/>
      </patternFill>
    </fill>
    <fill>
      <patternFill patternType="solid">
        <fgColor rgb="FFFF0000"/>
        <bgColor indexed="64"/>
      </patternFill>
    </fill>
    <fill>
      <patternFill patternType="solid">
        <fgColor rgb="FFDBE9CD"/>
        <bgColor indexed="64"/>
      </patternFill>
    </fill>
    <fill>
      <patternFill patternType="solid">
        <fgColor rgb="FFEEF4E8"/>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s>
  <borders count="31">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2"/>
      </right>
      <top/>
      <bottom/>
      <diagonal/>
    </border>
    <border>
      <left style="thin">
        <color theme="2"/>
      </left>
      <right style="medium">
        <color rgb="FFFFFFFF"/>
      </right>
      <top style="medium">
        <color rgb="FFFFFFFF"/>
      </top>
      <bottom/>
      <diagonal/>
    </border>
    <border>
      <left style="medium">
        <color rgb="FFFFFFFF"/>
      </left>
      <right style="medium">
        <color rgb="FFFFFFFF"/>
      </right>
      <top/>
      <bottom/>
      <diagonal/>
    </border>
    <border>
      <left style="medium">
        <color rgb="FFFFFFFF"/>
      </left>
      <right/>
      <top/>
      <bottom style="thick">
        <color rgb="FFFFFFFF"/>
      </bottom>
      <diagonal/>
    </border>
    <border>
      <left style="thin">
        <color theme="2"/>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medium">
        <color rgb="FFFFFFFF"/>
      </left>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thin">
        <color theme="2"/>
      </top>
      <bottom style="medium">
        <color rgb="FFFFFFFF"/>
      </bottom>
      <diagonal/>
    </border>
  </borders>
  <cellStyleXfs count="7">
    <xf numFmtId="0" fontId="0" fillId="0" borderId="0"/>
    <xf numFmtId="0" fontId="8" fillId="0" borderId="6"/>
    <xf numFmtId="0" fontId="7" fillId="0" borderId="6"/>
    <xf numFmtId="0" fontId="14" fillId="0" borderId="6"/>
    <xf numFmtId="0" fontId="43" fillId="0" borderId="6"/>
    <xf numFmtId="0" fontId="14" fillId="0" borderId="6"/>
    <xf numFmtId="0" fontId="48" fillId="0" borderId="6"/>
  </cellStyleXfs>
  <cellXfs count="176">
    <xf numFmtId="0" fontId="0" fillId="0" borderId="0" xfId="0"/>
    <xf numFmtId="0" fontId="9"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1" fontId="23" fillId="0" borderId="6" xfId="2" applyNumberFormat="1" applyFont="1" applyAlignment="1">
      <alignment vertical="top"/>
    </xf>
    <xf numFmtId="0" fontId="23" fillId="0" borderId="6" xfId="2" applyFont="1" applyAlignment="1">
      <alignment vertical="top"/>
    </xf>
    <xf numFmtId="1" fontId="7" fillId="0" borderId="6" xfId="2" applyNumberFormat="1"/>
    <xf numFmtId="0" fontId="7" fillId="0" borderId="6" xfId="2"/>
    <xf numFmtId="1" fontId="7" fillId="6" borderId="6" xfId="2" applyNumberFormat="1" applyFill="1"/>
    <xf numFmtId="0" fontId="17" fillId="0" borderId="0" xfId="0" applyFont="1"/>
    <xf numFmtId="0" fontId="18" fillId="0" borderId="0" xfId="0" applyFont="1"/>
    <xf numFmtId="3" fontId="25" fillId="4" borderId="8" xfId="0" applyNumberFormat="1" applyFont="1" applyFill="1" applyBorder="1" applyAlignment="1">
      <alignment horizontal="center" vertical="center" wrapText="1"/>
    </xf>
    <xf numFmtId="0" fontId="21" fillId="0" borderId="0" xfId="0" applyFont="1" applyAlignment="1">
      <alignment horizontal="left"/>
    </xf>
    <xf numFmtId="0" fontId="22" fillId="0" borderId="0" xfId="0" applyFont="1"/>
    <xf numFmtId="0" fontId="21" fillId="0" borderId="0" xfId="0" applyFont="1"/>
    <xf numFmtId="1" fontId="6" fillId="0" borderId="6" xfId="2" applyNumberFormat="1" applyFont="1"/>
    <xf numFmtId="1" fontId="6" fillId="6" borderId="6" xfId="2" applyNumberFormat="1" applyFont="1" applyFill="1"/>
    <xf numFmtId="1" fontId="6" fillId="3" borderId="6" xfId="2" applyNumberFormat="1" applyFont="1" applyFill="1"/>
    <xf numFmtId="0" fontId="19" fillId="5" borderId="0" xfId="0" applyFont="1" applyFill="1" applyAlignment="1">
      <alignment horizontal="left" vertical="center"/>
    </xf>
    <xf numFmtId="0" fontId="37" fillId="0" borderId="0" xfId="0" applyFont="1"/>
    <xf numFmtId="1" fontId="5" fillId="0" borderId="6" xfId="2" applyNumberFormat="1" applyFont="1"/>
    <xf numFmtId="0" fontId="35" fillId="0" borderId="0" xfId="0" applyFont="1" applyAlignment="1">
      <alignment horizontal="left" vertical="center"/>
    </xf>
    <xf numFmtId="0" fontId="20" fillId="5" borderId="0" xfId="0" applyFont="1" applyFill="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27" fillId="0" borderId="0" xfId="0" applyFont="1" applyAlignment="1">
      <alignment horizontal="left" vertical="center"/>
    </xf>
    <xf numFmtId="0" fontId="27" fillId="20" borderId="2" xfId="0" applyFont="1" applyFill="1" applyBorder="1" applyAlignment="1">
      <alignment horizontal="center" vertical="center" wrapText="1"/>
    </xf>
    <xf numFmtId="0" fontId="33" fillId="16" borderId="3" xfId="0" applyFont="1" applyFill="1" applyBorder="1" applyAlignment="1">
      <alignment horizontal="center" vertical="center" wrapText="1"/>
    </xf>
    <xf numFmtId="0" fontId="31" fillId="17" borderId="4"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33" fillId="10" borderId="4" xfId="0" applyFont="1" applyFill="1" applyBorder="1" applyAlignment="1">
      <alignment horizontal="center" vertical="center" wrapText="1"/>
    </xf>
    <xf numFmtId="0" fontId="31" fillId="12" borderId="4" xfId="0" applyFont="1" applyFill="1" applyBorder="1" applyAlignment="1">
      <alignment horizontal="center" vertical="center" wrapText="1"/>
    </xf>
    <xf numFmtId="0" fontId="29" fillId="14" borderId="4" xfId="0" applyFont="1" applyFill="1" applyBorder="1" applyAlignment="1">
      <alignment horizontal="center" vertical="center" wrapText="1"/>
    </xf>
    <xf numFmtId="0" fontId="36" fillId="14" borderId="4" xfId="0" applyFont="1" applyFill="1" applyBorder="1" applyAlignment="1">
      <alignment horizontal="center" vertical="center" wrapText="1"/>
    </xf>
    <xf numFmtId="1" fontId="29" fillId="19" borderId="4" xfId="0" applyNumberFormat="1" applyFont="1" applyFill="1" applyBorder="1" applyAlignment="1">
      <alignment horizontal="center" vertical="center" wrapText="1"/>
    </xf>
    <xf numFmtId="0" fontId="36" fillId="19" borderId="4" xfId="0" applyFont="1" applyFill="1" applyBorder="1" applyAlignment="1">
      <alignment horizontal="center" vertical="center" wrapText="1"/>
    </xf>
    <xf numFmtId="0" fontId="33" fillId="19" borderId="4" xfId="0" applyFont="1" applyFill="1" applyBorder="1" applyAlignment="1">
      <alignment horizontal="center" vertical="center" wrapText="1"/>
    </xf>
    <xf numFmtId="0" fontId="34" fillId="21" borderId="4" xfId="0" applyFont="1" applyFill="1" applyBorder="1" applyAlignment="1">
      <alignment horizontal="center" vertical="center" wrapText="1"/>
    </xf>
    <xf numFmtId="0" fontId="0" fillId="0" borderId="0" xfId="0" applyAlignment="1">
      <alignment horizontal="center" vertical="center"/>
    </xf>
    <xf numFmtId="1" fontId="4" fillId="0" borderId="6" xfId="2" applyNumberFormat="1" applyFont="1"/>
    <xf numFmtId="1" fontId="7" fillId="0" borderId="6" xfId="2" applyNumberFormat="1" applyAlignment="1">
      <alignment horizontal="left" vertical="center"/>
    </xf>
    <xf numFmtId="1" fontId="4" fillId="0" borderId="6" xfId="2" applyNumberFormat="1" applyFont="1" applyAlignment="1">
      <alignment horizontal="left"/>
    </xf>
    <xf numFmtId="1" fontId="4" fillId="0" borderId="6" xfId="2" applyNumberFormat="1" applyFont="1" applyFill="1" applyAlignment="1">
      <alignment horizontal="left"/>
    </xf>
    <xf numFmtId="17" fontId="39" fillId="7" borderId="5" xfId="0" applyNumberFormat="1" applyFont="1" applyFill="1" applyBorder="1" applyAlignment="1">
      <alignment horizontal="left" vertical="center" wrapText="1"/>
    </xf>
    <xf numFmtId="0" fontId="39" fillId="0" borderId="2" xfId="0" applyFont="1" applyBorder="1" applyAlignment="1">
      <alignment horizontal="left" vertical="center" wrapText="1"/>
    </xf>
    <xf numFmtId="0" fontId="39" fillId="0" borderId="6" xfId="0" applyFont="1" applyBorder="1" applyAlignment="1">
      <alignment horizontal="left" vertical="center"/>
    </xf>
    <xf numFmtId="1" fontId="39" fillId="0" borderId="2" xfId="0" applyNumberFormat="1" applyFont="1" applyBorder="1" applyAlignment="1">
      <alignment horizontal="left" vertical="center" wrapText="1"/>
    </xf>
    <xf numFmtId="37" fontId="39" fillId="0" borderId="2" xfId="0" applyNumberFormat="1" applyFont="1" applyBorder="1" applyAlignment="1">
      <alignment horizontal="center" vertical="center" wrapText="1"/>
    </xf>
    <xf numFmtId="1" fontId="39" fillId="0" borderId="2" xfId="0" applyNumberFormat="1" applyFont="1" applyBorder="1" applyAlignment="1">
      <alignment horizontal="left" vertical="center"/>
    </xf>
    <xf numFmtId="0" fontId="39" fillId="0" borderId="6" xfId="0" applyFont="1" applyBorder="1" applyAlignment="1">
      <alignment horizontal="left" vertical="center" wrapText="1"/>
    </xf>
    <xf numFmtId="0" fontId="39" fillId="0" borderId="5" xfId="0" applyFont="1" applyBorder="1" applyAlignment="1">
      <alignment horizontal="left" vertical="center"/>
    </xf>
    <xf numFmtId="3" fontId="39" fillId="0" borderId="7" xfId="0" applyNumberFormat="1" applyFont="1" applyBorder="1" applyAlignment="1">
      <alignment horizontal="center" vertical="center"/>
    </xf>
    <xf numFmtId="0" fontId="39" fillId="0" borderId="10" xfId="0" applyFont="1" applyBorder="1" applyAlignment="1">
      <alignment horizontal="left" vertical="center"/>
    </xf>
    <xf numFmtId="1" fontId="7" fillId="0" borderId="6" xfId="2" applyNumberFormat="1" applyFill="1"/>
    <xf numFmtId="1" fontId="4" fillId="0" borderId="6" xfId="2" applyNumberFormat="1" applyFont="1" applyFill="1"/>
    <xf numFmtId="3" fontId="39" fillId="0" borderId="2" xfId="0" applyNumberFormat="1" applyFont="1" applyBorder="1" applyAlignment="1">
      <alignment horizontal="center" vertical="center"/>
    </xf>
    <xf numFmtId="1" fontId="23" fillId="0" borderId="6" xfId="2" applyNumberFormat="1" applyFont="1" applyFill="1" applyAlignment="1">
      <alignment vertical="top"/>
    </xf>
    <xf numFmtId="1" fontId="4" fillId="0" borderId="10" xfId="2" applyNumberFormat="1" applyFont="1" applyFill="1" applyBorder="1"/>
    <xf numFmtId="1" fontId="7" fillId="0" borderId="10" xfId="2" applyNumberFormat="1" applyFill="1" applyBorder="1"/>
    <xf numFmtId="1" fontId="6" fillId="0" borderId="10" xfId="2" applyNumberFormat="1" applyFont="1" applyBorder="1"/>
    <xf numFmtId="1" fontId="4" fillId="6" borderId="6" xfId="2" applyNumberFormat="1" applyFont="1" applyFill="1"/>
    <xf numFmtId="17" fontId="4" fillId="0" borderId="0" xfId="0" applyNumberFormat="1" applyFont="1"/>
    <xf numFmtId="0" fontId="4" fillId="0" borderId="0" xfId="0" applyFont="1"/>
    <xf numFmtId="0" fontId="39" fillId="8" borderId="2" xfId="0" applyFont="1" applyFill="1" applyBorder="1" applyAlignment="1">
      <alignment horizontal="left" vertical="center" wrapText="1"/>
    </xf>
    <xf numFmtId="165" fontId="39" fillId="3" borderId="2" xfId="0" applyNumberFormat="1" applyFont="1" applyFill="1" applyBorder="1" applyAlignment="1">
      <alignment horizontal="center" vertical="center" wrapText="1"/>
    </xf>
    <xf numFmtId="164" fontId="39" fillId="0" borderId="2" xfId="0" applyNumberFormat="1" applyFont="1" applyBorder="1" applyAlignment="1">
      <alignment horizontal="center" vertical="center" wrapText="1"/>
    </xf>
    <xf numFmtId="17" fontId="39" fillId="23" borderId="2" xfId="0" applyNumberFormat="1" applyFont="1" applyFill="1" applyBorder="1" applyAlignment="1">
      <alignment horizontal="center" vertical="center" wrapText="1"/>
    </xf>
    <xf numFmtId="164" fontId="39" fillId="8" borderId="2" xfId="0" applyNumberFormat="1" applyFont="1" applyFill="1" applyBorder="1" applyAlignment="1">
      <alignment horizontal="center" vertical="center" wrapText="1"/>
    </xf>
    <xf numFmtId="0" fontId="33" fillId="22" borderId="9" xfId="0" applyFont="1" applyFill="1" applyBorder="1" applyAlignment="1">
      <alignment vertical="center" wrapText="1"/>
    </xf>
    <xf numFmtId="0" fontId="33" fillId="22" borderId="3" xfId="0" applyFont="1" applyFill="1" applyBorder="1" applyAlignment="1">
      <alignment vertical="center" wrapText="1"/>
    </xf>
    <xf numFmtId="0" fontId="39" fillId="8" borderId="11" xfId="0" applyFont="1" applyFill="1" applyBorder="1" applyAlignment="1">
      <alignment horizontal="left" vertical="center"/>
    </xf>
    <xf numFmtId="37" fontId="39" fillId="8" borderId="11" xfId="0" applyNumberFormat="1" applyFont="1" applyFill="1" applyBorder="1" applyAlignment="1">
      <alignment horizontal="center" vertical="center" wrapText="1"/>
    </xf>
    <xf numFmtId="1" fontId="3" fillId="6" borderId="6" xfId="2" applyNumberFormat="1" applyFont="1" applyFill="1"/>
    <xf numFmtId="3" fontId="0" fillId="0" borderId="0" xfId="0" applyNumberFormat="1"/>
    <xf numFmtId="17" fontId="39" fillId="8" borderId="5" xfId="0" applyNumberFormat="1" applyFont="1" applyFill="1" applyBorder="1" applyAlignment="1">
      <alignment horizontal="left" vertical="center" wrapText="1"/>
    </xf>
    <xf numFmtId="0" fontId="39" fillId="8" borderId="5" xfId="0" applyFont="1" applyFill="1" applyBorder="1" applyAlignment="1">
      <alignment horizontal="left" vertical="center" wrapText="1"/>
    </xf>
    <xf numFmtId="0" fontId="39" fillId="8" borderId="6" xfId="0" applyFont="1" applyFill="1" applyBorder="1" applyAlignment="1">
      <alignment horizontal="left" vertical="center"/>
    </xf>
    <xf numFmtId="165" fontId="39" fillId="23" borderId="2" xfId="0" applyNumberFormat="1" applyFont="1" applyFill="1" applyBorder="1" applyAlignment="1">
      <alignment horizontal="center" vertical="center" wrapText="1"/>
    </xf>
    <xf numFmtId="3" fontId="39" fillId="8" borderId="0" xfId="0" applyNumberFormat="1" applyFont="1" applyFill="1" applyBorder="1" applyAlignment="1">
      <alignment horizontal="center" vertical="center"/>
    </xf>
    <xf numFmtId="3" fontId="39" fillId="8" borderId="2" xfId="0" applyNumberFormat="1" applyFont="1" applyFill="1" applyBorder="1" applyAlignment="1">
      <alignment horizontal="center" vertical="center"/>
    </xf>
    <xf numFmtId="1" fontId="39"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2" fillId="0" borderId="6" xfId="0" applyNumberFormat="1" applyFont="1" applyBorder="1" applyAlignment="1">
      <alignment horizontal="center" vertical="center" wrapText="1"/>
    </xf>
    <xf numFmtId="164" fontId="42" fillId="0" borderId="2" xfId="0" applyNumberFormat="1" applyFont="1" applyBorder="1" applyAlignment="1">
      <alignment horizontal="center" vertical="center" wrapText="1"/>
    </xf>
    <xf numFmtId="0" fontId="44" fillId="0" borderId="2" xfId="0" applyFont="1" applyBorder="1" applyAlignment="1">
      <alignment horizontal="left" vertical="center" wrapText="1"/>
    </xf>
    <xf numFmtId="0" fontId="45" fillId="0" borderId="2" xfId="0" applyFont="1" applyBorder="1" applyAlignment="1">
      <alignment horizontal="left" vertical="center" wrapText="1"/>
    </xf>
    <xf numFmtId="0" fontId="44" fillId="0" borderId="10" xfId="0" applyFont="1" applyBorder="1" applyAlignment="1">
      <alignment horizontal="left" vertical="center"/>
    </xf>
    <xf numFmtId="0" fontId="39" fillId="0" borderId="10" xfId="0" applyFont="1" applyBorder="1" applyAlignment="1">
      <alignment horizontal="left" vertical="center" wrapText="1"/>
    </xf>
    <xf numFmtId="0" fontId="35" fillId="0" borderId="0" xfId="0" applyFont="1" applyAlignment="1">
      <alignment wrapText="1"/>
    </xf>
    <xf numFmtId="0" fontId="46" fillId="0" borderId="0" xfId="0" applyFont="1" applyAlignment="1">
      <alignment horizontal="justify" vertical="center"/>
    </xf>
    <xf numFmtId="0" fontId="29" fillId="10" borderId="4" xfId="0" applyFont="1" applyFill="1" applyBorder="1" applyAlignment="1">
      <alignment horizontal="center" vertical="center" wrapText="1"/>
    </xf>
    <xf numFmtId="0" fontId="39" fillId="0" borderId="6" xfId="4" applyFont="1" applyAlignment="1">
      <alignment horizontal="left" vertical="center" wrapText="1"/>
    </xf>
    <xf numFmtId="37" fontId="0" fillId="0" borderId="0" xfId="0" applyNumberFormat="1" applyAlignment="1">
      <alignment horizontal="center" vertical="center"/>
    </xf>
    <xf numFmtId="49" fontId="39" fillId="0" borderId="10" xfId="0" applyNumberFormat="1" applyFont="1" applyBorder="1" applyAlignment="1">
      <alignment horizontal="left" vertical="center"/>
    </xf>
    <xf numFmtId="0" fontId="2" fillId="0" borderId="6" xfId="5" applyFont="1"/>
    <xf numFmtId="0" fontId="50" fillId="24" borderId="10" xfId="5" applyFont="1" applyFill="1" applyBorder="1" applyAlignment="1">
      <alignment horizontal="center" vertical="center" wrapText="1" readingOrder="1"/>
    </xf>
    <xf numFmtId="3" fontId="52" fillId="26" borderId="23" xfId="5" applyNumberFormat="1" applyFont="1" applyFill="1" applyBorder="1" applyAlignment="1">
      <alignment horizontal="center" vertical="center" wrapText="1" readingOrder="1"/>
    </xf>
    <xf numFmtId="3" fontId="52" fillId="26" borderId="24" xfId="5" applyNumberFormat="1" applyFont="1" applyFill="1" applyBorder="1" applyAlignment="1">
      <alignment horizontal="center" vertical="center" wrapText="1" readingOrder="1"/>
    </xf>
    <xf numFmtId="3" fontId="53" fillId="26" borderId="24" xfId="5" applyNumberFormat="1" applyFont="1" applyFill="1" applyBorder="1" applyAlignment="1">
      <alignment horizontal="center" vertical="center" wrapText="1" readingOrder="1"/>
    </xf>
    <xf numFmtId="0" fontId="39" fillId="0" borderId="25" xfId="6" applyFont="1" applyBorder="1" applyAlignment="1">
      <alignment horizontal="center"/>
    </xf>
    <xf numFmtId="0" fontId="39" fillId="0" borderId="25" xfId="6" applyFont="1" applyBorder="1" applyAlignment="1">
      <alignment horizontal="center" vertical="center" wrapText="1"/>
    </xf>
    <xf numFmtId="3" fontId="53" fillId="26" borderId="26" xfId="5" applyNumberFormat="1" applyFont="1" applyFill="1" applyBorder="1" applyAlignment="1">
      <alignment horizontal="center" vertical="center" wrapText="1" readingOrder="1"/>
    </xf>
    <xf numFmtId="0" fontId="39" fillId="0" borderId="6" xfId="6" applyFont="1" applyAlignment="1">
      <alignment horizontal="center"/>
    </xf>
    <xf numFmtId="0" fontId="52" fillId="26" borderId="23" xfId="5" applyFont="1" applyFill="1" applyBorder="1" applyAlignment="1">
      <alignment horizontal="center" wrapText="1" readingOrder="1"/>
    </xf>
    <xf numFmtId="3" fontId="52" fillId="27" borderId="27" xfId="5" applyNumberFormat="1" applyFont="1" applyFill="1" applyBorder="1" applyAlignment="1">
      <alignment horizontal="center" vertical="center" wrapText="1" readingOrder="1"/>
    </xf>
    <xf numFmtId="3" fontId="53" fillId="27" borderId="27" xfId="5" applyNumberFormat="1" applyFont="1" applyFill="1" applyBorder="1" applyAlignment="1">
      <alignment horizontal="center" vertical="center" wrapText="1" readingOrder="1"/>
    </xf>
    <xf numFmtId="3" fontId="53" fillId="26" borderId="23" xfId="5" applyNumberFormat="1" applyFont="1" applyFill="1" applyBorder="1" applyAlignment="1">
      <alignment horizontal="center" vertical="center" wrapText="1" readingOrder="1"/>
    </xf>
    <xf numFmtId="3" fontId="53" fillId="27" borderId="24" xfId="5" applyNumberFormat="1" applyFont="1" applyFill="1" applyBorder="1" applyAlignment="1">
      <alignment horizontal="center" vertical="center" wrapText="1" readingOrder="1"/>
    </xf>
    <xf numFmtId="3" fontId="53" fillId="27" borderId="12" xfId="5" applyNumberFormat="1" applyFont="1" applyFill="1" applyBorder="1" applyAlignment="1">
      <alignment horizontal="center" vertical="center" wrapText="1" readingOrder="1"/>
    </xf>
    <xf numFmtId="0" fontId="52" fillId="27" borderId="27" xfId="5" applyFont="1" applyFill="1" applyBorder="1" applyAlignment="1">
      <alignment horizontal="center" wrapText="1" readingOrder="1"/>
    </xf>
    <xf numFmtId="3" fontId="52" fillId="26" borderId="27" xfId="5" applyNumberFormat="1" applyFont="1" applyFill="1" applyBorder="1" applyAlignment="1">
      <alignment horizontal="center" vertical="center" wrapText="1" readingOrder="1"/>
    </xf>
    <xf numFmtId="3" fontId="53" fillId="26" borderId="27" xfId="5" applyNumberFormat="1" applyFont="1" applyFill="1" applyBorder="1" applyAlignment="1">
      <alignment horizontal="center" vertical="center" wrapText="1" readingOrder="1"/>
    </xf>
    <xf numFmtId="3" fontId="53" fillId="26" borderId="12" xfId="5" applyNumberFormat="1" applyFont="1" applyFill="1" applyBorder="1" applyAlignment="1">
      <alignment horizontal="center" vertical="center" wrapText="1" readingOrder="1"/>
    </xf>
    <xf numFmtId="0" fontId="39" fillId="0" borderId="6" xfId="6" applyFont="1" applyAlignment="1">
      <alignment horizontal="center" wrapText="1"/>
    </xf>
    <xf numFmtId="3" fontId="53" fillId="27" borderId="28" xfId="5" applyNumberFormat="1" applyFont="1" applyFill="1" applyBorder="1" applyAlignment="1">
      <alignment horizontal="center" vertical="center" wrapText="1" readingOrder="1"/>
    </xf>
    <xf numFmtId="0" fontId="52" fillId="26" borderId="29" xfId="5" applyFont="1" applyFill="1" applyBorder="1" applyAlignment="1">
      <alignment horizontal="center" wrapText="1" readingOrder="1"/>
    </xf>
    <xf numFmtId="0" fontId="39" fillId="0" borderId="6" xfId="6" applyFont="1" applyAlignment="1">
      <alignment horizontal="center" vertical="center" wrapText="1"/>
    </xf>
    <xf numFmtId="3" fontId="53" fillId="27" borderId="26" xfId="5" applyNumberFormat="1" applyFont="1" applyFill="1" applyBorder="1" applyAlignment="1">
      <alignment horizontal="center" vertical="center" wrapText="1" readingOrder="1"/>
    </xf>
    <xf numFmtId="3" fontId="53" fillId="27" borderId="6" xfId="5" applyNumberFormat="1" applyFont="1" applyFill="1" applyAlignment="1">
      <alignment horizontal="center" vertical="center" wrapText="1" readingOrder="1"/>
    </xf>
    <xf numFmtId="1" fontId="39" fillId="0" borderId="6" xfId="6" applyNumberFormat="1" applyFont="1" applyAlignment="1">
      <alignment horizontal="center"/>
    </xf>
    <xf numFmtId="0" fontId="52" fillId="27" borderId="29" xfId="5" applyFont="1" applyFill="1" applyBorder="1" applyAlignment="1">
      <alignment horizontal="center" wrapText="1" readingOrder="1"/>
    </xf>
    <xf numFmtId="3" fontId="53" fillId="26" borderId="28" xfId="5" applyNumberFormat="1" applyFont="1" applyFill="1" applyBorder="1" applyAlignment="1">
      <alignment horizontal="center" vertical="center" wrapText="1" readingOrder="1"/>
    </xf>
    <xf numFmtId="3" fontId="53" fillId="26" borderId="30" xfId="5" applyNumberFormat="1" applyFont="1" applyFill="1" applyBorder="1" applyAlignment="1">
      <alignment horizontal="center" vertical="center" wrapText="1" readingOrder="1"/>
    </xf>
    <xf numFmtId="3" fontId="53" fillId="26" borderId="6" xfId="5" applyNumberFormat="1" applyFont="1" applyFill="1" applyAlignment="1">
      <alignment horizontal="center" vertical="center" wrapText="1" readingOrder="1"/>
    </xf>
    <xf numFmtId="0" fontId="51" fillId="26" borderId="27" xfId="5" applyFont="1" applyFill="1" applyBorder="1" applyAlignment="1">
      <alignment horizontal="center" wrapText="1" readingOrder="1"/>
    </xf>
    <xf numFmtId="0" fontId="52" fillId="26" borderId="27" xfId="5" applyFont="1" applyFill="1" applyBorder="1" applyAlignment="1">
      <alignment horizontal="center" wrapText="1" readingOrder="1"/>
    </xf>
    <xf numFmtId="0" fontId="52" fillId="26" borderId="27" xfId="5" applyFont="1" applyFill="1" applyBorder="1" applyAlignment="1">
      <alignment horizontal="center" vertical="center" wrapText="1" readingOrder="1"/>
    </xf>
    <xf numFmtId="0" fontId="53" fillId="26" borderId="27" xfId="5" applyFont="1" applyFill="1" applyBorder="1" applyAlignment="1">
      <alignment horizontal="center" vertical="center" wrapText="1" readingOrder="1"/>
    </xf>
    <xf numFmtId="0" fontId="51" fillId="27" borderId="27" xfId="5" applyFont="1" applyFill="1" applyBorder="1" applyAlignment="1">
      <alignment horizontal="center" wrapText="1" readingOrder="1"/>
    </xf>
    <xf numFmtId="0" fontId="52" fillId="27" borderId="27" xfId="5" applyFont="1" applyFill="1" applyBorder="1" applyAlignment="1">
      <alignment horizontal="center" vertical="center" wrapText="1" readingOrder="1"/>
    </xf>
    <xf numFmtId="0" fontId="53" fillId="27" borderId="27" xfId="5" applyFont="1" applyFill="1" applyBorder="1" applyAlignment="1">
      <alignment horizontal="center" vertical="center" wrapText="1" readingOrder="1"/>
    </xf>
    <xf numFmtId="0" fontId="2" fillId="0" borderId="6" xfId="5" applyFont="1" applyAlignment="1">
      <alignment horizontal="center"/>
    </xf>
    <xf numFmtId="3" fontId="54" fillId="27" borderId="27" xfId="0" applyNumberFormat="1" applyFont="1" applyFill="1" applyBorder="1" applyAlignment="1">
      <alignment horizontal="left" vertical="center" wrapText="1" readingOrder="1"/>
    </xf>
    <xf numFmtId="3" fontId="0" fillId="0" borderId="0" xfId="0" applyNumberFormat="1" applyAlignment="1">
      <alignment horizontal="left" vertical="center"/>
    </xf>
    <xf numFmtId="3" fontId="56" fillId="27" borderId="27" xfId="5" applyNumberFormat="1" applyFont="1" applyFill="1" applyBorder="1" applyAlignment="1">
      <alignment horizontal="left" vertical="center" wrapText="1" readingOrder="1"/>
    </xf>
    <xf numFmtId="3" fontId="56" fillId="26" borderId="27" xfId="5" applyNumberFormat="1" applyFont="1" applyFill="1" applyBorder="1" applyAlignment="1">
      <alignment horizontal="left" vertical="center" wrapText="1" readingOrder="1"/>
    </xf>
    <xf numFmtId="3" fontId="56" fillId="26" borderId="24" xfId="5" applyNumberFormat="1" applyFont="1" applyFill="1" applyBorder="1" applyAlignment="1">
      <alignment horizontal="left" vertical="center" wrapText="1" readingOrder="1"/>
    </xf>
    <xf numFmtId="0" fontId="57" fillId="25" borderId="27" xfId="0" applyFont="1" applyFill="1" applyBorder="1" applyAlignment="1">
      <alignment horizontal="left" vertical="center" wrapText="1" readingOrder="1"/>
    </xf>
    <xf numFmtId="0" fontId="54" fillId="27" borderId="27" xfId="0" applyFont="1" applyFill="1" applyBorder="1" applyAlignment="1">
      <alignment horizontal="center" vertical="center" wrapText="1" readingOrder="1"/>
    </xf>
    <xf numFmtId="0" fontId="57" fillId="29" borderId="27" xfId="0" applyFont="1" applyFill="1" applyBorder="1" applyAlignment="1">
      <alignment horizontal="left" vertical="center" wrapText="1" readingOrder="1"/>
    </xf>
    <xf numFmtId="0" fontId="58" fillId="29" borderId="6" xfId="5" applyFont="1" applyFill="1"/>
    <xf numFmtId="3" fontId="55" fillId="30" borderId="27" xfId="0" applyNumberFormat="1" applyFont="1" applyFill="1" applyBorder="1" applyAlignment="1">
      <alignment horizontal="center" vertical="center" wrapText="1" readingOrder="1"/>
    </xf>
    <xf numFmtId="0" fontId="51" fillId="30" borderId="27" xfId="5" applyFont="1" applyFill="1" applyBorder="1" applyAlignment="1">
      <alignment horizontal="center" vertical="center" wrapText="1" readingOrder="1"/>
    </xf>
    <xf numFmtId="0" fontId="57" fillId="28" borderId="27" xfId="0" applyFont="1" applyFill="1" applyBorder="1" applyAlignment="1">
      <alignment horizontal="left" vertical="center" wrapText="1" readingOrder="1"/>
    </xf>
    <xf numFmtId="0" fontId="58" fillId="28" borderId="6" xfId="5" applyFont="1" applyFill="1"/>
    <xf numFmtId="0" fontId="57" fillId="30" borderId="27" xfId="0" applyFont="1" applyFill="1" applyBorder="1" applyAlignment="1">
      <alignment horizontal="center" vertical="center" wrapText="1" readingOrder="1"/>
    </xf>
    <xf numFmtId="0" fontId="61" fillId="0" borderId="6" xfId="5" applyFont="1"/>
    <xf numFmtId="0" fontId="62" fillId="0" borderId="0" xfId="0" applyFont="1"/>
    <xf numFmtId="37" fontId="52" fillId="26" borderId="27" xfId="5" applyNumberFormat="1" applyFont="1" applyFill="1" applyBorder="1" applyAlignment="1">
      <alignment horizontal="center" vertical="center" wrapText="1" readingOrder="1"/>
    </xf>
    <xf numFmtId="37" fontId="53" fillId="26" borderId="27" xfId="5" applyNumberFormat="1" applyFont="1" applyFill="1" applyBorder="1" applyAlignment="1">
      <alignment horizontal="center" vertical="center" wrapText="1" readingOrder="1"/>
    </xf>
    <xf numFmtId="37" fontId="53" fillId="27" borderId="27" xfId="5" applyNumberFormat="1" applyFont="1" applyFill="1" applyBorder="1" applyAlignment="1">
      <alignment horizontal="center" vertical="center" wrapText="1" readingOrder="1"/>
    </xf>
    <xf numFmtId="37" fontId="2" fillId="0" borderId="6" xfId="5" applyNumberFormat="1" applyFont="1"/>
    <xf numFmtId="37" fontId="1" fillId="0" borderId="6" xfId="5" applyNumberFormat="1" applyFont="1" applyAlignment="1">
      <alignment wrapText="1"/>
    </xf>
    <xf numFmtId="0" fontId="32" fillId="9" borderId="1" xfId="0" applyFont="1" applyFill="1" applyBorder="1" applyAlignment="1">
      <alignment horizontal="center" vertical="center"/>
    </xf>
    <xf numFmtId="0" fontId="32" fillId="13" borderId="1" xfId="0" applyFont="1" applyFill="1" applyBorder="1" applyAlignment="1">
      <alignment horizontal="center" vertical="center"/>
    </xf>
    <xf numFmtId="0" fontId="30" fillId="11" borderId="1" xfId="0" applyFont="1" applyFill="1" applyBorder="1" applyAlignment="1">
      <alignment horizontal="center" vertical="center"/>
    </xf>
    <xf numFmtId="0" fontId="24" fillId="2" borderId="6" xfId="0" applyFont="1" applyFill="1" applyBorder="1" applyAlignment="1">
      <alignment horizontal="left" vertical="center" wrapText="1"/>
    </xf>
    <xf numFmtId="164" fontId="32" fillId="18" borderId="1" xfId="0" applyNumberFormat="1" applyFont="1" applyFill="1" applyBorder="1" applyAlignment="1">
      <alignment horizontal="center" vertical="center"/>
    </xf>
    <xf numFmtId="0" fontId="32" fillId="15" borderId="1" xfId="0" applyFont="1" applyFill="1" applyBorder="1" applyAlignment="1">
      <alignment horizontal="center" vertical="center"/>
    </xf>
    <xf numFmtId="0" fontId="49" fillId="24" borderId="14" xfId="5" applyFont="1" applyFill="1" applyBorder="1" applyAlignment="1">
      <alignment horizontal="center" vertical="center" wrapText="1" readingOrder="1"/>
    </xf>
    <xf numFmtId="0" fontId="49" fillId="24" borderId="15" xfId="5" applyFont="1" applyFill="1" applyBorder="1" applyAlignment="1">
      <alignment horizontal="center" vertical="center" wrapText="1" readingOrder="1"/>
    </xf>
    <xf numFmtId="0" fontId="49" fillId="24" borderId="16" xfId="5" applyFont="1" applyFill="1" applyBorder="1" applyAlignment="1">
      <alignment horizontal="center" vertical="center" wrapText="1" readingOrder="1"/>
    </xf>
    <xf numFmtId="0" fontId="49" fillId="24" borderId="17" xfId="5" applyFont="1" applyFill="1" applyBorder="1" applyAlignment="1">
      <alignment horizontal="center" vertical="center" wrapText="1" readingOrder="1"/>
    </xf>
    <xf numFmtId="0" fontId="49" fillId="24" borderId="6" xfId="5" applyFont="1" applyFill="1" applyAlignment="1">
      <alignment horizontal="center" vertical="center" wrapText="1" readingOrder="1"/>
    </xf>
    <xf numFmtId="0" fontId="49" fillId="24" borderId="18" xfId="5" applyFont="1" applyFill="1" applyBorder="1" applyAlignment="1">
      <alignment horizontal="center" vertical="center" wrapText="1" readingOrder="1"/>
    </xf>
    <xf numFmtId="0" fontId="49" fillId="24" borderId="19" xfId="5" applyFont="1" applyFill="1" applyBorder="1" applyAlignment="1">
      <alignment horizontal="center" vertical="center" wrapText="1" readingOrder="1"/>
    </xf>
    <xf numFmtId="0" fontId="49" fillId="24" borderId="22" xfId="5" applyFont="1" applyFill="1" applyBorder="1" applyAlignment="1">
      <alignment horizontal="center" vertical="center" wrapText="1" readingOrder="1"/>
    </xf>
    <xf numFmtId="0" fontId="59" fillId="24" borderId="12" xfId="5" applyFont="1" applyFill="1" applyBorder="1" applyAlignment="1">
      <alignment horizontal="center" vertical="center" wrapText="1" readingOrder="1"/>
    </xf>
    <xf numFmtId="0" fontId="59" fillId="24" borderId="20" xfId="5" applyFont="1" applyFill="1" applyBorder="1" applyAlignment="1">
      <alignment horizontal="center" vertical="center" wrapText="1" readingOrder="1"/>
    </xf>
    <xf numFmtId="0" fontId="49" fillId="24" borderId="13" xfId="5" applyFont="1" applyFill="1" applyBorder="1" applyAlignment="1">
      <alignment horizontal="center" vertical="center" wrapText="1" readingOrder="1"/>
    </xf>
    <xf numFmtId="0" fontId="49" fillId="24" borderId="21" xfId="5" applyFont="1" applyFill="1" applyBorder="1" applyAlignment="1">
      <alignment horizontal="center" vertical="center" wrapText="1" readingOrder="1"/>
    </xf>
  </cellXfs>
  <cellStyles count="7">
    <cellStyle name="Normal" xfId="0" builtinId="0"/>
    <cellStyle name="Normal 2" xfId="1" xr:uid="{00000000-0005-0000-0000-000001000000}"/>
    <cellStyle name="Normal 3" xfId="2" xr:uid="{00000000-0005-0000-0000-000002000000}"/>
    <cellStyle name="Normal 4" xfId="3" xr:uid="{00000000-0005-0000-0000-000003000000}"/>
    <cellStyle name="Normal 6" xfId="4" xr:uid="{00000000-0005-0000-0000-000004000000}"/>
    <cellStyle name="Normal 6 2" xfId="5" xr:uid="{D5342FAD-0918-4DE4-BF11-C2D067F22BA2}"/>
    <cellStyle name="Normal 7" xfId="6" xr:uid="{F72DF571-9E82-442B-9920-18722C07C566}"/>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18" Type="http://schemas.openxmlformats.org/officeDocument/2006/relationships/customXml" Target="../customXml/item7.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wsmohammed_unicef_org/Documents/UNICEF%20Education%20Kenya/Coordination/EiE%20WG/Reports/Aug/Complied_5W_%20Education_Jan-Au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VSI%20FOUNDATION\Downloads\5W_%20Education%20-%20Jan%20Report%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_Compiled"/>
      <sheetName val="Breakdown by Indicator"/>
      <sheetName val="List"/>
      <sheetName val="Admin"/>
    </sheetNames>
    <sheetDataSet>
      <sheetData sheetId="0"/>
      <sheetData sheetId="1"/>
      <sheetData sheetId="2"/>
      <sheetData sheetId="3">
        <row r="2">
          <cell r="C2" t="str">
            <v>Donor</v>
          </cell>
          <cell r="D2" t="str">
            <v xml:space="preserve">Agriculture &amp; Food Security </v>
          </cell>
          <cell r="E2" t="str">
            <v>Vulnerable Residents</v>
          </cell>
        </row>
        <row r="3">
          <cell r="C3" t="str">
            <v>Government</v>
          </cell>
          <cell r="D3" t="str">
            <v>Camp Coordination, Emergency Shelter &amp; NFIs</v>
          </cell>
          <cell r="E3" t="str">
            <v>IDPs</v>
          </cell>
        </row>
        <row r="4">
          <cell r="C4" t="str">
            <v>International NGO</v>
          </cell>
          <cell r="D4" t="str">
            <v>Education</v>
          </cell>
          <cell r="E4" t="str">
            <v>Refugees</v>
          </cell>
        </row>
        <row r="5">
          <cell r="C5" t="str">
            <v>National NGO</v>
          </cell>
          <cell r="D5" t="str">
            <v>Emergency ICT</v>
          </cell>
          <cell r="E5" t="str">
            <v>Persons with Disabilities</v>
          </cell>
        </row>
        <row r="6">
          <cell r="C6" t="str">
            <v>Red Cross Movement</v>
          </cell>
          <cell r="D6" t="str">
            <v>Environment and Energy</v>
          </cell>
        </row>
        <row r="7">
          <cell r="C7" t="str">
            <v>United Nations</v>
          </cell>
          <cell r="D7" t="str">
            <v>Health &amp; Nutrition</v>
          </cell>
        </row>
        <row r="8">
          <cell r="C8" t="str">
            <v>Private Sector</v>
          </cell>
          <cell r="D8" t="str">
            <v>Logistics &amp; Transport</v>
          </cell>
        </row>
        <row r="9">
          <cell r="C9" t="str">
            <v>Other</v>
          </cell>
          <cell r="D9" t="str">
            <v>Protection - General protection</v>
          </cell>
        </row>
        <row r="10">
          <cell r="D10" t="str">
            <v xml:space="preserve">Protection - Social Protection </v>
          </cell>
        </row>
        <row r="11">
          <cell r="D11" t="str">
            <v>Water, Sanitation &amp; Hygiene</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51" headerRowDxfId="26" dataDxfId="25" totalsRowDxfId="24">
  <autoFilter ref="B3:V51" xr:uid="{00000000-0009-0000-0100-000025000000}"/>
  <sortState xmlns:xlrd2="http://schemas.microsoft.com/office/spreadsheetml/2017/richdata2" ref="B4:V54">
    <sortCondition ref="N14:N54"/>
    <sortCondition ref="J14:J54"/>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00000000-0010-0000-0000-000008000000}" name="Donor / Grant Name" dataDxfId="21"/>
    <tableColumn id="3" xr3:uid="{00000000-0010-0000-0000-000003000000}" name="Cluster / Sector_x000a_Choose from the dropdown list " dataDxfId="20"/>
    <tableColumn id="5" xr3:uid="{00000000-0010-0000-0000-000005000000}" name="Education Level Supported_x000a_Choose from the dropdown list " dataDxfId="19"/>
    <tableColumn id="11" xr3:uid="{00000000-0010-0000-0000-00000B000000}"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00000000-0010-0000-0000-000007000000}"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Row],[Boys]],Main[[#This Row],[Girls]],Main[[#This Row],[Men +18]],Main[[#This Row],[Women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00000000-0010-0000-0100-000002000000}"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D7D31"/>
    <pageSetUpPr fitToPage="1"/>
  </sheetPr>
  <dimension ref="A1:AK58"/>
  <sheetViews>
    <sheetView showGridLines="0" tabSelected="1" view="pageBreakPreview" zoomScale="60" zoomScaleNormal="80" workbookViewId="0">
      <pane xSplit="1" ySplit="3" topLeftCell="B4" activePane="bottomRight" state="frozen"/>
      <selection activeCell="F4" sqref="E4:F4"/>
      <selection pane="topRight" activeCell="F4" sqref="E4:F4"/>
      <selection pane="bottomLeft" activeCell="F4" sqref="E4:F4"/>
      <selection pane="bottomRight" activeCell="E10" sqref="E10"/>
    </sheetView>
  </sheetViews>
  <sheetFormatPr defaultColWidth="11.3046875" defaultRowHeight="15" customHeight="1" x14ac:dyDescent="0.35"/>
  <cols>
    <col min="1" max="1" width="11.3046875" style="28"/>
    <col min="2" max="2" width="23" style="28" customWidth="1"/>
    <col min="3" max="3" width="22.69140625" style="28" customWidth="1"/>
    <col min="4" max="4" width="19.765625" style="28" customWidth="1"/>
    <col min="5" max="5" width="21.07421875" style="28" customWidth="1"/>
    <col min="6" max="6" width="21.4609375" style="28" customWidth="1"/>
    <col min="7" max="7" width="29.8437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161" t="s">
        <v>815</v>
      </c>
      <c r="B1" s="161"/>
      <c r="C1" s="161"/>
      <c r="D1" s="161"/>
      <c r="E1" s="161"/>
      <c r="F1" s="161"/>
      <c r="G1" s="161"/>
      <c r="H1" s="161"/>
      <c r="I1" s="161"/>
      <c r="J1" s="161"/>
      <c r="K1" s="161"/>
      <c r="L1" s="161"/>
      <c r="M1" s="161"/>
      <c r="N1" s="161"/>
      <c r="O1" s="161"/>
      <c r="P1" s="161"/>
      <c r="Q1" s="161"/>
      <c r="R1" s="161"/>
      <c r="S1" s="161"/>
      <c r="T1" s="161"/>
      <c r="U1" s="161"/>
      <c r="V1" s="161"/>
      <c r="W1" s="27"/>
      <c r="X1" s="27"/>
      <c r="Y1" s="27"/>
      <c r="Z1" s="27"/>
      <c r="AA1" s="27"/>
      <c r="AB1" s="27"/>
      <c r="AC1" s="27"/>
      <c r="AD1" s="27"/>
      <c r="AE1" s="27"/>
      <c r="AF1" s="27"/>
      <c r="AG1" s="27"/>
      <c r="AH1" s="27"/>
      <c r="AI1" s="27"/>
      <c r="AJ1" s="27"/>
      <c r="AK1" s="27"/>
    </row>
    <row r="2" spans="1:37" s="29" customFormat="1" ht="22.5" customHeight="1" x14ac:dyDescent="0.35">
      <c r="A2" s="73"/>
      <c r="B2" s="163" t="s">
        <v>6</v>
      </c>
      <c r="C2" s="163"/>
      <c r="D2" s="163"/>
      <c r="E2" s="158" t="s">
        <v>7</v>
      </c>
      <c r="F2" s="158"/>
      <c r="G2" s="158"/>
      <c r="H2" s="158"/>
      <c r="I2" s="158"/>
      <c r="J2" s="160" t="s">
        <v>8</v>
      </c>
      <c r="K2" s="160"/>
      <c r="L2" s="160"/>
      <c r="M2" s="159" t="s">
        <v>9</v>
      </c>
      <c r="N2" s="159"/>
      <c r="O2" s="159"/>
      <c r="P2" s="162" t="s">
        <v>817</v>
      </c>
      <c r="Q2" s="162"/>
      <c r="R2" s="162"/>
      <c r="S2" s="162"/>
      <c r="T2" s="162"/>
      <c r="U2" s="162"/>
      <c r="V2" s="30"/>
    </row>
    <row r="3" spans="1:37" s="29" customFormat="1" ht="112.5" customHeight="1" x14ac:dyDescent="0.35">
      <c r="A3" s="74" t="s">
        <v>816</v>
      </c>
      <c r="B3" s="31" t="s">
        <v>813</v>
      </c>
      <c r="C3" s="32" t="s">
        <v>10</v>
      </c>
      <c r="D3" s="33" t="s">
        <v>772</v>
      </c>
      <c r="E3" s="34" t="s">
        <v>11</v>
      </c>
      <c r="F3" s="34" t="s">
        <v>774</v>
      </c>
      <c r="G3" s="95" t="s">
        <v>810</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51.75" customHeight="1" x14ac:dyDescent="0.35">
      <c r="A4" s="48" t="s">
        <v>788</v>
      </c>
      <c r="B4" s="54" t="s">
        <v>838</v>
      </c>
      <c r="C4" s="49" t="s">
        <v>20</v>
      </c>
      <c r="D4" s="49" t="s">
        <v>839</v>
      </c>
      <c r="E4" s="49" t="s">
        <v>21</v>
      </c>
      <c r="F4" s="49" t="s">
        <v>777</v>
      </c>
      <c r="G4" s="49" t="s">
        <v>809</v>
      </c>
      <c r="H4" s="49" t="s">
        <v>882</v>
      </c>
      <c r="I4" s="55" t="s">
        <v>873</v>
      </c>
      <c r="J4" s="50" t="s">
        <v>76</v>
      </c>
      <c r="K4" s="92" t="s">
        <v>883</v>
      </c>
      <c r="L4" s="57"/>
      <c r="M4" s="98" t="s">
        <v>884</v>
      </c>
      <c r="N4" s="98" t="s">
        <v>884</v>
      </c>
      <c r="O4" s="70" t="s">
        <v>118</v>
      </c>
      <c r="P4" s="56">
        <v>271</v>
      </c>
      <c r="Q4" s="56">
        <v>229</v>
      </c>
      <c r="R4" s="60"/>
      <c r="S4" s="60"/>
      <c r="T4" s="51" t="s">
        <v>24</v>
      </c>
      <c r="U4" s="52">
        <f>SUM(Main[[#This Row],[Boys]:[Women +18]])</f>
        <v>500</v>
      </c>
      <c r="V4" s="51" t="s">
        <v>885</v>
      </c>
      <c r="W4" s="22"/>
      <c r="X4" s="26"/>
    </row>
    <row r="5" spans="1:37" s="25" customFormat="1" ht="52.5" customHeight="1" x14ac:dyDescent="0.35">
      <c r="A5" s="48" t="s">
        <v>788</v>
      </c>
      <c r="B5" s="54" t="s">
        <v>838</v>
      </c>
      <c r="C5" s="49" t="s">
        <v>20</v>
      </c>
      <c r="D5" s="49" t="s">
        <v>839</v>
      </c>
      <c r="E5" s="49" t="s">
        <v>21</v>
      </c>
      <c r="F5" s="49" t="s">
        <v>777</v>
      </c>
      <c r="G5" s="49" t="s">
        <v>809</v>
      </c>
      <c r="H5" s="49" t="s">
        <v>882</v>
      </c>
      <c r="I5" s="55" t="s">
        <v>886</v>
      </c>
      <c r="J5" s="50" t="s">
        <v>49</v>
      </c>
      <c r="K5" s="92" t="s">
        <v>887</v>
      </c>
      <c r="L5" s="57"/>
      <c r="M5" s="98" t="s">
        <v>884</v>
      </c>
      <c r="N5" s="98" t="s">
        <v>884</v>
      </c>
      <c r="O5" s="70" t="s">
        <v>118</v>
      </c>
      <c r="P5" s="56">
        <v>784</v>
      </c>
      <c r="Q5" s="56">
        <v>746</v>
      </c>
      <c r="R5" s="60"/>
      <c r="S5" s="60"/>
      <c r="T5" s="51" t="s">
        <v>24</v>
      </c>
      <c r="U5" s="52">
        <f>SUM(Main[[#This Row],[Boys]:[Women +18]])</f>
        <v>1530</v>
      </c>
      <c r="V5" s="51" t="s">
        <v>885</v>
      </c>
      <c r="W5" s="22"/>
      <c r="X5" s="26"/>
    </row>
    <row r="6" spans="1:37" s="25" customFormat="1" ht="70" x14ac:dyDescent="0.35">
      <c r="A6" s="48" t="s">
        <v>788</v>
      </c>
      <c r="B6" s="54" t="s">
        <v>838</v>
      </c>
      <c r="C6" s="49" t="s">
        <v>20</v>
      </c>
      <c r="D6" s="49" t="s">
        <v>839</v>
      </c>
      <c r="E6" s="49" t="s">
        <v>21</v>
      </c>
      <c r="F6" s="49" t="s">
        <v>777</v>
      </c>
      <c r="G6" s="49" t="s">
        <v>811</v>
      </c>
      <c r="H6" s="49" t="s">
        <v>872</v>
      </c>
      <c r="I6" s="55" t="s">
        <v>873</v>
      </c>
      <c r="J6" s="50" t="s">
        <v>102</v>
      </c>
      <c r="K6" s="92" t="s">
        <v>874</v>
      </c>
      <c r="L6" s="57" t="s">
        <v>875</v>
      </c>
      <c r="M6" s="71">
        <v>44927</v>
      </c>
      <c r="N6" s="71">
        <v>44927</v>
      </c>
      <c r="O6" s="70" t="s">
        <v>118</v>
      </c>
      <c r="P6" s="56"/>
      <c r="Q6" s="56"/>
      <c r="R6" s="60">
        <v>38</v>
      </c>
      <c r="S6" s="60">
        <v>12</v>
      </c>
      <c r="T6" s="51"/>
      <c r="U6" s="52">
        <f>SUM(Main[[#This Row],[Boys]:[Women +18]])</f>
        <v>50</v>
      </c>
      <c r="V6" s="53"/>
      <c r="W6" s="22"/>
      <c r="X6" s="26"/>
    </row>
    <row r="7" spans="1:37" s="25" customFormat="1" ht="98" x14ac:dyDescent="0.35">
      <c r="A7" s="48" t="s">
        <v>788</v>
      </c>
      <c r="B7" s="54" t="s">
        <v>838</v>
      </c>
      <c r="C7" s="49" t="s">
        <v>20</v>
      </c>
      <c r="D7" s="49" t="s">
        <v>839</v>
      </c>
      <c r="E7" s="49" t="s">
        <v>21</v>
      </c>
      <c r="F7" s="49" t="s">
        <v>777</v>
      </c>
      <c r="G7" s="49" t="s">
        <v>811</v>
      </c>
      <c r="H7" s="49" t="s">
        <v>876</v>
      </c>
      <c r="I7" s="55" t="s">
        <v>840</v>
      </c>
      <c r="J7" s="50" t="s">
        <v>66</v>
      </c>
      <c r="K7" s="92" t="s">
        <v>877</v>
      </c>
      <c r="L7" s="57"/>
      <c r="M7" s="71">
        <v>44927</v>
      </c>
      <c r="N7" s="71">
        <v>44927</v>
      </c>
      <c r="O7" s="70" t="s">
        <v>118</v>
      </c>
      <c r="P7" s="56"/>
      <c r="Q7" s="56"/>
      <c r="R7" s="60">
        <v>81</v>
      </c>
      <c r="S7" s="60">
        <v>18</v>
      </c>
      <c r="T7" s="51"/>
      <c r="U7" s="52">
        <f>SUM(Main[[#This Row],[Boys]:[Women +18]])</f>
        <v>99</v>
      </c>
      <c r="V7" s="53"/>
      <c r="W7" s="22"/>
      <c r="X7" s="26"/>
    </row>
    <row r="8" spans="1:37" s="25" customFormat="1" ht="126" x14ac:dyDescent="0.35">
      <c r="A8" s="48" t="s">
        <v>788</v>
      </c>
      <c r="B8" s="54" t="s">
        <v>838</v>
      </c>
      <c r="C8" s="49" t="s">
        <v>20</v>
      </c>
      <c r="D8" s="49" t="s">
        <v>839</v>
      </c>
      <c r="E8" s="49" t="s">
        <v>21</v>
      </c>
      <c r="F8" s="49" t="s">
        <v>777</v>
      </c>
      <c r="G8" s="49" t="s">
        <v>811</v>
      </c>
      <c r="H8" s="49" t="s">
        <v>842</v>
      </c>
      <c r="I8" s="55" t="s">
        <v>840</v>
      </c>
      <c r="J8" s="50" t="s">
        <v>27</v>
      </c>
      <c r="K8" s="92" t="s">
        <v>86</v>
      </c>
      <c r="L8" s="57" t="s">
        <v>843</v>
      </c>
      <c r="M8" s="71">
        <v>44927</v>
      </c>
      <c r="N8" s="71">
        <v>44927</v>
      </c>
      <c r="O8" s="70" t="s">
        <v>118</v>
      </c>
      <c r="P8" s="56"/>
      <c r="Q8" s="56"/>
      <c r="R8" s="60">
        <v>13</v>
      </c>
      <c r="S8" s="60">
        <v>4</v>
      </c>
      <c r="T8" s="51"/>
      <c r="U8" s="52">
        <f>SUM(Main[[#This Row],[Boys]:[Women +18]])</f>
        <v>17</v>
      </c>
      <c r="V8" s="53"/>
      <c r="W8" s="22"/>
      <c r="X8" s="26"/>
    </row>
    <row r="9" spans="1:37" s="25" customFormat="1" ht="39" customHeight="1" x14ac:dyDescent="0.35">
      <c r="A9" s="48" t="s">
        <v>788</v>
      </c>
      <c r="B9" s="54" t="s">
        <v>838</v>
      </c>
      <c r="C9" s="49" t="s">
        <v>20</v>
      </c>
      <c r="D9" s="49" t="s">
        <v>839</v>
      </c>
      <c r="E9" s="49" t="s">
        <v>21</v>
      </c>
      <c r="F9" s="49" t="s">
        <v>777</v>
      </c>
      <c r="G9" s="49" t="s">
        <v>809</v>
      </c>
      <c r="H9" s="49" t="s">
        <v>844</v>
      </c>
      <c r="I9" s="55" t="s">
        <v>873</v>
      </c>
      <c r="J9" s="50" t="s">
        <v>102</v>
      </c>
      <c r="K9" s="92" t="s">
        <v>874</v>
      </c>
      <c r="L9" s="57"/>
      <c r="M9" s="71">
        <v>44927</v>
      </c>
      <c r="N9" s="71">
        <v>44927</v>
      </c>
      <c r="O9" s="70" t="s">
        <v>118</v>
      </c>
      <c r="P9" s="56">
        <v>51</v>
      </c>
      <c r="Q9" s="56">
        <v>36</v>
      </c>
      <c r="R9" s="60"/>
      <c r="S9" s="60"/>
      <c r="T9" s="51" t="s">
        <v>24</v>
      </c>
      <c r="U9" s="52">
        <f>SUM(Main[[#This Row],[Boys]:[Women +18]])</f>
        <v>87</v>
      </c>
      <c r="V9" s="53"/>
      <c r="W9" s="22"/>
      <c r="X9" s="26"/>
    </row>
    <row r="10" spans="1:37" s="25" customFormat="1" ht="26.25" customHeight="1" x14ac:dyDescent="0.35">
      <c r="A10" s="48" t="s">
        <v>788</v>
      </c>
      <c r="B10" s="54" t="s">
        <v>838</v>
      </c>
      <c r="C10" s="49" t="s">
        <v>20</v>
      </c>
      <c r="D10" s="49" t="s">
        <v>839</v>
      </c>
      <c r="E10" s="49" t="s">
        <v>21</v>
      </c>
      <c r="F10" s="49"/>
      <c r="G10" s="49" t="s">
        <v>809</v>
      </c>
      <c r="H10" s="49" t="s">
        <v>844</v>
      </c>
      <c r="I10" s="55" t="s">
        <v>873</v>
      </c>
      <c r="J10" s="50" t="s">
        <v>66</v>
      </c>
      <c r="K10" s="92" t="s">
        <v>878</v>
      </c>
      <c r="L10" s="57"/>
      <c r="M10" s="71">
        <v>44927</v>
      </c>
      <c r="N10" s="71">
        <v>44927</v>
      </c>
      <c r="O10" s="70" t="s">
        <v>118</v>
      </c>
      <c r="P10" s="56">
        <v>574</v>
      </c>
      <c r="Q10" s="56">
        <v>368</v>
      </c>
      <c r="R10" s="60"/>
      <c r="S10" s="60"/>
      <c r="T10" s="51" t="s">
        <v>24</v>
      </c>
      <c r="U10" s="52">
        <f>SUM(Main[[#This Row],[Boys]:[Women +18]])</f>
        <v>942</v>
      </c>
      <c r="V10" s="53"/>
      <c r="W10" s="22"/>
      <c r="X10" s="26"/>
    </row>
    <row r="11" spans="1:37" s="25" customFormat="1" ht="42" x14ac:dyDescent="0.35">
      <c r="A11" s="48" t="s">
        <v>788</v>
      </c>
      <c r="B11" s="54" t="s">
        <v>838</v>
      </c>
      <c r="C11" s="49" t="s">
        <v>20</v>
      </c>
      <c r="D11" s="49" t="s">
        <v>839</v>
      </c>
      <c r="E11" s="49" t="s">
        <v>21</v>
      </c>
      <c r="F11" s="49" t="s">
        <v>777</v>
      </c>
      <c r="G11" s="49" t="s">
        <v>809</v>
      </c>
      <c r="H11" s="49" t="s">
        <v>844</v>
      </c>
      <c r="I11" s="55" t="s">
        <v>873</v>
      </c>
      <c r="J11" s="50" t="s">
        <v>52</v>
      </c>
      <c r="K11" s="92" t="s">
        <v>879</v>
      </c>
      <c r="L11" s="57"/>
      <c r="M11" s="71">
        <v>44927</v>
      </c>
      <c r="N11" s="71">
        <v>44927</v>
      </c>
      <c r="O11" s="70" t="s">
        <v>118</v>
      </c>
      <c r="P11" s="56">
        <v>149</v>
      </c>
      <c r="Q11" s="56">
        <v>131</v>
      </c>
      <c r="R11" s="60"/>
      <c r="S11" s="60"/>
      <c r="T11" s="51" t="s">
        <v>24</v>
      </c>
      <c r="U11" s="52">
        <f>SUM(Main[[#This Row],[Boys]:[Women +18]])</f>
        <v>280</v>
      </c>
      <c r="V11" s="53"/>
      <c r="W11" s="22"/>
      <c r="X11" s="26"/>
    </row>
    <row r="12" spans="1:37" s="25" customFormat="1" ht="26.25" customHeight="1" x14ac:dyDescent="0.35">
      <c r="A12" s="48" t="s">
        <v>788</v>
      </c>
      <c r="B12" s="54" t="s">
        <v>838</v>
      </c>
      <c r="C12" s="49" t="s">
        <v>20</v>
      </c>
      <c r="D12" s="49" t="s">
        <v>839</v>
      </c>
      <c r="E12" s="49" t="s">
        <v>21</v>
      </c>
      <c r="F12" s="49" t="s">
        <v>777</v>
      </c>
      <c r="G12" s="49" t="s">
        <v>809</v>
      </c>
      <c r="H12" s="49" t="s">
        <v>844</v>
      </c>
      <c r="I12" s="55" t="s">
        <v>880</v>
      </c>
      <c r="J12" s="50" t="s">
        <v>66</v>
      </c>
      <c r="K12" s="92" t="s">
        <v>881</v>
      </c>
      <c r="L12" s="57"/>
      <c r="M12" s="71">
        <v>44927</v>
      </c>
      <c r="N12" s="71">
        <v>44927</v>
      </c>
      <c r="O12" s="70" t="s">
        <v>118</v>
      </c>
      <c r="P12" s="56">
        <v>790</v>
      </c>
      <c r="Q12" s="56">
        <v>610</v>
      </c>
      <c r="R12" s="60"/>
      <c r="S12" s="60"/>
      <c r="T12" s="51" t="s">
        <v>24</v>
      </c>
      <c r="U12" s="52">
        <f>SUM(Main[[#This Row],[Boys]:[Women +18]])</f>
        <v>1400</v>
      </c>
      <c r="V12" s="53"/>
      <c r="W12" s="22"/>
      <c r="X12" s="26"/>
    </row>
    <row r="13" spans="1:37" s="25" customFormat="1" ht="26.25" customHeight="1" x14ac:dyDescent="0.35">
      <c r="A13" s="48" t="s">
        <v>788</v>
      </c>
      <c r="B13" s="54" t="s">
        <v>838</v>
      </c>
      <c r="C13" s="49" t="s">
        <v>20</v>
      </c>
      <c r="D13" s="49" t="s">
        <v>839</v>
      </c>
      <c r="E13" s="49" t="s">
        <v>21</v>
      </c>
      <c r="F13" s="49" t="s">
        <v>777</v>
      </c>
      <c r="G13" s="49" t="s">
        <v>809</v>
      </c>
      <c r="H13" s="49" t="s">
        <v>844</v>
      </c>
      <c r="I13" s="55" t="s">
        <v>840</v>
      </c>
      <c r="J13" s="50" t="s">
        <v>27</v>
      </c>
      <c r="K13" s="92" t="s">
        <v>841</v>
      </c>
      <c r="L13" s="57"/>
      <c r="M13" s="71">
        <v>44927</v>
      </c>
      <c r="N13" s="71">
        <v>44927</v>
      </c>
      <c r="O13" s="70" t="s">
        <v>118</v>
      </c>
      <c r="P13" s="56">
        <v>97</v>
      </c>
      <c r="Q13" s="56">
        <v>66</v>
      </c>
      <c r="R13" s="60"/>
      <c r="S13" s="60"/>
      <c r="T13" s="51" t="s">
        <v>24</v>
      </c>
      <c r="U13" s="52">
        <f>SUM(Main[[#This Row],[Boys]:[Women +18]])</f>
        <v>163</v>
      </c>
      <c r="V13" s="53"/>
      <c r="W13" s="22"/>
      <c r="X13" s="26"/>
    </row>
    <row r="14" spans="1:37" s="25" customFormat="1" ht="56" x14ac:dyDescent="0.35">
      <c r="A14" s="48" t="s">
        <v>788</v>
      </c>
      <c r="B14" s="54" t="s">
        <v>845</v>
      </c>
      <c r="C14" s="49" t="s">
        <v>124</v>
      </c>
      <c r="D14" s="49" t="s">
        <v>846</v>
      </c>
      <c r="E14" s="49" t="s">
        <v>21</v>
      </c>
      <c r="F14" s="49" t="s">
        <v>777</v>
      </c>
      <c r="G14" s="49" t="s">
        <v>812</v>
      </c>
      <c r="H14" s="49" t="s">
        <v>847</v>
      </c>
      <c r="I14" s="55" t="s">
        <v>848</v>
      </c>
      <c r="J14" s="50" t="s">
        <v>66</v>
      </c>
      <c r="K14" s="57" t="s">
        <v>116</v>
      </c>
      <c r="L14" s="92" t="s">
        <v>849</v>
      </c>
      <c r="M14" s="69">
        <v>44896</v>
      </c>
      <c r="N14" s="71">
        <v>44927</v>
      </c>
      <c r="O14" s="70" t="s">
        <v>118</v>
      </c>
      <c r="P14" s="56">
        <v>0</v>
      </c>
      <c r="Q14" s="56">
        <v>592</v>
      </c>
      <c r="R14" s="60"/>
      <c r="S14" s="60"/>
      <c r="T14" s="51" t="s">
        <v>24</v>
      </c>
      <c r="U14" s="52">
        <f>SUM(Main[[#This Row],[Boys]:[Women +18]])</f>
        <v>592</v>
      </c>
      <c r="V14" s="51" t="s">
        <v>850</v>
      </c>
      <c r="W14" s="22"/>
      <c r="X14" s="26"/>
    </row>
    <row r="15" spans="1:37" s="25" customFormat="1" ht="47.5" customHeight="1" x14ac:dyDescent="0.3">
      <c r="A15" s="48" t="s">
        <v>788</v>
      </c>
      <c r="B15" s="54" t="s">
        <v>845</v>
      </c>
      <c r="C15" s="49" t="s">
        <v>124</v>
      </c>
      <c r="D15" s="49" t="s">
        <v>846</v>
      </c>
      <c r="E15" s="49" t="s">
        <v>21</v>
      </c>
      <c r="F15" s="49" t="s">
        <v>777</v>
      </c>
      <c r="G15" s="49" t="s">
        <v>812</v>
      </c>
      <c r="H15" s="49" t="s">
        <v>851</v>
      </c>
      <c r="I15" s="55" t="s">
        <v>848</v>
      </c>
      <c r="J15" s="50" t="s">
        <v>66</v>
      </c>
      <c r="K15" s="57" t="s">
        <v>116</v>
      </c>
      <c r="L15" s="57" t="s">
        <v>852</v>
      </c>
      <c r="M15" s="69">
        <v>44896</v>
      </c>
      <c r="N15" s="71">
        <v>44927</v>
      </c>
      <c r="O15" s="70" t="s">
        <v>118</v>
      </c>
      <c r="P15" s="56"/>
      <c r="Q15" s="56">
        <v>200</v>
      </c>
      <c r="R15" s="60"/>
      <c r="S15" s="60"/>
      <c r="T15" s="51" t="s">
        <v>24</v>
      </c>
      <c r="U15" s="52">
        <f>SUM(Main[[#This Row],[Boys]:[Women +18]])</f>
        <v>200</v>
      </c>
      <c r="V15" s="93" t="s">
        <v>853</v>
      </c>
      <c r="W15" s="22"/>
      <c r="X15" s="26"/>
    </row>
    <row r="16" spans="1:37" s="25" customFormat="1" ht="43.5" customHeight="1" x14ac:dyDescent="0.3">
      <c r="A16" s="48" t="s">
        <v>788</v>
      </c>
      <c r="B16" s="54" t="s">
        <v>845</v>
      </c>
      <c r="C16" s="49" t="s">
        <v>124</v>
      </c>
      <c r="D16" s="49" t="s">
        <v>838</v>
      </c>
      <c r="E16" s="49" t="s">
        <v>21</v>
      </c>
      <c r="F16" s="49" t="s">
        <v>777</v>
      </c>
      <c r="G16" s="49" t="s">
        <v>811</v>
      </c>
      <c r="H16" s="49" t="s">
        <v>854</v>
      </c>
      <c r="I16" s="55" t="s">
        <v>848</v>
      </c>
      <c r="J16" s="50" t="s">
        <v>66</v>
      </c>
      <c r="K16" s="57" t="s">
        <v>116</v>
      </c>
      <c r="L16" s="92" t="s">
        <v>855</v>
      </c>
      <c r="M16" s="69">
        <v>44896</v>
      </c>
      <c r="N16" s="71">
        <v>44927</v>
      </c>
      <c r="O16" s="70" t="s">
        <v>118</v>
      </c>
      <c r="P16" s="56">
        <v>0</v>
      </c>
      <c r="Q16" s="56">
        <v>0</v>
      </c>
      <c r="R16" s="60">
        <v>25</v>
      </c>
      <c r="S16" s="60">
        <v>5</v>
      </c>
      <c r="T16" s="51" t="s">
        <v>24</v>
      </c>
      <c r="U16" s="52">
        <f>SUM(Main[[#This Row],[Boys]:[Women +18]])</f>
        <v>30</v>
      </c>
      <c r="V16" s="93" t="s">
        <v>856</v>
      </c>
      <c r="W16" s="22"/>
      <c r="X16" s="26"/>
    </row>
    <row r="17" spans="1:24" s="25" customFormat="1" ht="46" customHeight="1" x14ac:dyDescent="0.3">
      <c r="A17" s="48" t="s">
        <v>788</v>
      </c>
      <c r="B17" s="54" t="s">
        <v>845</v>
      </c>
      <c r="C17" s="49" t="s">
        <v>124</v>
      </c>
      <c r="D17" s="49" t="s">
        <v>846</v>
      </c>
      <c r="E17" s="49" t="s">
        <v>21</v>
      </c>
      <c r="F17" s="49" t="s">
        <v>777</v>
      </c>
      <c r="G17" s="49" t="s">
        <v>811</v>
      </c>
      <c r="H17" s="93" t="s">
        <v>857</v>
      </c>
      <c r="I17" s="55" t="s">
        <v>848</v>
      </c>
      <c r="J17" s="50" t="s">
        <v>66</v>
      </c>
      <c r="K17" s="57" t="s">
        <v>116</v>
      </c>
      <c r="L17" s="92" t="s">
        <v>855</v>
      </c>
      <c r="M17" s="69">
        <v>44896</v>
      </c>
      <c r="N17" s="71">
        <v>44927</v>
      </c>
      <c r="O17" s="70" t="s">
        <v>118</v>
      </c>
      <c r="P17" s="56">
        <v>0</v>
      </c>
      <c r="Q17" s="56">
        <v>0</v>
      </c>
      <c r="R17" s="60">
        <v>22</v>
      </c>
      <c r="S17" s="60">
        <v>8</v>
      </c>
      <c r="T17" s="51" t="s">
        <v>24</v>
      </c>
      <c r="U17" s="52">
        <f>SUM(Main[[#This Row],[Boys]:[Women +18]])</f>
        <v>30</v>
      </c>
      <c r="V17" s="94" t="s">
        <v>858</v>
      </c>
      <c r="W17" s="22"/>
      <c r="X17" s="26"/>
    </row>
    <row r="18" spans="1:24" s="25" customFormat="1" ht="35" customHeight="1" x14ac:dyDescent="0.35">
      <c r="A18" s="48" t="s">
        <v>788</v>
      </c>
      <c r="B18" s="54" t="s">
        <v>859</v>
      </c>
      <c r="C18" s="49" t="s">
        <v>124</v>
      </c>
      <c r="D18" s="49" t="s">
        <v>860</v>
      </c>
      <c r="E18" s="49" t="s">
        <v>21</v>
      </c>
      <c r="F18" s="49" t="s">
        <v>780</v>
      </c>
      <c r="G18" s="49" t="s">
        <v>812</v>
      </c>
      <c r="H18" s="49" t="s">
        <v>862</v>
      </c>
      <c r="I18" s="55" t="s">
        <v>859</v>
      </c>
      <c r="J18" s="50" t="s">
        <v>49</v>
      </c>
      <c r="K18" s="92" t="s">
        <v>861</v>
      </c>
      <c r="L18" s="57"/>
      <c r="M18" s="69">
        <v>44896</v>
      </c>
      <c r="N18" s="71">
        <v>44927</v>
      </c>
      <c r="O18" s="70" t="s">
        <v>118</v>
      </c>
      <c r="P18" s="56">
        <v>4718</v>
      </c>
      <c r="Q18" s="56">
        <v>4933</v>
      </c>
      <c r="R18" s="60"/>
      <c r="S18" s="60"/>
      <c r="T18" s="51" t="s">
        <v>24</v>
      </c>
      <c r="U18" s="52">
        <f>SUM(Main[[#This Row],[Boys]:[Women +18]])</f>
        <v>9651</v>
      </c>
      <c r="V18" s="53"/>
      <c r="W18" s="22"/>
      <c r="X18" s="26"/>
    </row>
    <row r="19" spans="1:24" s="25" customFormat="1" ht="28.5" customHeight="1" x14ac:dyDescent="0.35">
      <c r="A19" s="48" t="s">
        <v>788</v>
      </c>
      <c r="B19" s="54" t="s">
        <v>871</v>
      </c>
      <c r="C19" s="49" t="s">
        <v>124</v>
      </c>
      <c r="D19" s="49" t="s">
        <v>870</v>
      </c>
      <c r="E19" s="49" t="s">
        <v>21</v>
      </c>
      <c r="F19" s="49" t="s">
        <v>780</v>
      </c>
      <c r="G19" s="49" t="s">
        <v>809</v>
      </c>
      <c r="H19" s="49" t="s">
        <v>863</v>
      </c>
      <c r="I19" s="55" t="s">
        <v>869</v>
      </c>
      <c r="J19" s="50" t="s">
        <v>76</v>
      </c>
      <c r="K19" s="57" t="s">
        <v>89</v>
      </c>
      <c r="L19" s="57"/>
      <c r="M19" s="69">
        <v>44896</v>
      </c>
      <c r="N19" s="71">
        <v>44927</v>
      </c>
      <c r="O19" s="70" t="s">
        <v>118</v>
      </c>
      <c r="P19" s="56">
        <v>865</v>
      </c>
      <c r="Q19" s="56">
        <v>776</v>
      </c>
      <c r="R19" s="60"/>
      <c r="S19" s="60"/>
      <c r="T19" s="51" t="s">
        <v>24</v>
      </c>
      <c r="U19" s="52">
        <f>SUM(Main[[#This Row],[Boys]:[Women +18]])</f>
        <v>1641</v>
      </c>
      <c r="V19" s="53"/>
      <c r="W19" s="22"/>
      <c r="X19" s="26"/>
    </row>
    <row r="20" spans="1:24" s="25" customFormat="1" ht="40.5" customHeight="1" x14ac:dyDescent="0.35">
      <c r="A20" s="48" t="s">
        <v>788</v>
      </c>
      <c r="B20" s="54" t="s">
        <v>871</v>
      </c>
      <c r="C20" s="49" t="s">
        <v>124</v>
      </c>
      <c r="D20" s="49" t="s">
        <v>870</v>
      </c>
      <c r="E20" s="49" t="s">
        <v>21</v>
      </c>
      <c r="F20" s="49" t="s">
        <v>776</v>
      </c>
      <c r="G20" s="49" t="s">
        <v>811</v>
      </c>
      <c r="H20" s="49" t="s">
        <v>864</v>
      </c>
      <c r="I20" s="55" t="s">
        <v>869</v>
      </c>
      <c r="J20" s="50" t="s">
        <v>76</v>
      </c>
      <c r="K20" s="57" t="s">
        <v>89</v>
      </c>
      <c r="L20" s="57"/>
      <c r="M20" s="69">
        <v>44896</v>
      </c>
      <c r="N20" s="71">
        <v>44927</v>
      </c>
      <c r="O20" s="70" t="s">
        <v>118</v>
      </c>
      <c r="P20" s="56">
        <v>0</v>
      </c>
      <c r="Q20" s="56">
        <v>0</v>
      </c>
      <c r="R20" s="60">
        <v>33</v>
      </c>
      <c r="S20" s="60">
        <v>8</v>
      </c>
      <c r="T20" s="51" t="s">
        <v>24</v>
      </c>
      <c r="U20" s="52">
        <f>SUM(Main[[#This Row],[Boys]:[Women +18]])</f>
        <v>41</v>
      </c>
      <c r="V20" s="53"/>
      <c r="W20" s="22"/>
      <c r="X20" s="26"/>
    </row>
    <row r="21" spans="1:24" s="25" customFormat="1" ht="26.25" customHeight="1" x14ac:dyDescent="0.35">
      <c r="A21" s="48" t="s">
        <v>788</v>
      </c>
      <c r="B21" s="54" t="s">
        <v>871</v>
      </c>
      <c r="C21" s="49" t="s">
        <v>124</v>
      </c>
      <c r="D21" s="49" t="s">
        <v>870</v>
      </c>
      <c r="E21" s="49" t="s">
        <v>21</v>
      </c>
      <c r="F21" s="49" t="s">
        <v>776</v>
      </c>
      <c r="G21" s="49" t="s">
        <v>812</v>
      </c>
      <c r="H21" s="49" t="s">
        <v>865</v>
      </c>
      <c r="I21" s="55" t="s">
        <v>869</v>
      </c>
      <c r="J21" s="50" t="s">
        <v>76</v>
      </c>
      <c r="K21" s="57" t="s">
        <v>89</v>
      </c>
      <c r="L21" s="57"/>
      <c r="M21" s="69">
        <v>44896</v>
      </c>
      <c r="N21" s="71">
        <v>44927</v>
      </c>
      <c r="O21" s="70" t="s">
        <v>118</v>
      </c>
      <c r="P21" s="56">
        <v>212</v>
      </c>
      <c r="Q21" s="56">
        <v>183</v>
      </c>
      <c r="R21" s="60">
        <v>0</v>
      </c>
      <c r="S21" s="60">
        <v>0</v>
      </c>
      <c r="T21" s="51" t="s">
        <v>24</v>
      </c>
      <c r="U21" s="52">
        <f>SUM(Main[[#This Row],[Boys]:[Women +18]])</f>
        <v>395</v>
      </c>
      <c r="V21" s="53"/>
      <c r="W21" s="22"/>
      <c r="X21" s="26"/>
    </row>
    <row r="22" spans="1:24" s="25" customFormat="1" ht="26.25" customHeight="1" x14ac:dyDescent="0.35">
      <c r="A22" s="48" t="s">
        <v>788</v>
      </c>
      <c r="B22" s="54" t="s">
        <v>871</v>
      </c>
      <c r="C22" s="49" t="s">
        <v>124</v>
      </c>
      <c r="D22" s="49" t="s">
        <v>866</v>
      </c>
      <c r="E22" s="49" t="s">
        <v>21</v>
      </c>
      <c r="F22" s="49" t="s">
        <v>776</v>
      </c>
      <c r="G22" s="49" t="s">
        <v>811</v>
      </c>
      <c r="H22" s="49" t="s">
        <v>867</v>
      </c>
      <c r="I22" s="55" t="s">
        <v>869</v>
      </c>
      <c r="J22" s="50" t="s">
        <v>155</v>
      </c>
      <c r="K22" s="92" t="s">
        <v>868</v>
      </c>
      <c r="L22" s="57"/>
      <c r="M22" s="69">
        <v>44896</v>
      </c>
      <c r="N22" s="71">
        <v>44927</v>
      </c>
      <c r="O22" s="70" t="s">
        <v>118</v>
      </c>
      <c r="P22" s="56">
        <v>0</v>
      </c>
      <c r="Q22" s="56">
        <v>0</v>
      </c>
      <c r="R22" s="60">
        <v>17</v>
      </c>
      <c r="S22" s="60">
        <v>28</v>
      </c>
      <c r="T22" s="51" t="s">
        <v>24</v>
      </c>
      <c r="U22" s="52">
        <f>SUM(Main[[#This Row],[Boys]:[Women +18]])</f>
        <v>45</v>
      </c>
      <c r="V22" s="53"/>
      <c r="W22" s="22"/>
      <c r="X22" s="26"/>
    </row>
    <row r="23" spans="1:24" s="25" customFormat="1" ht="26.25" customHeight="1" x14ac:dyDescent="0.35">
      <c r="A23" s="48" t="s">
        <v>788</v>
      </c>
      <c r="B23" s="96" t="s">
        <v>825</v>
      </c>
      <c r="C23" s="49" t="s">
        <v>124</v>
      </c>
      <c r="D23" s="49" t="s">
        <v>819</v>
      </c>
      <c r="E23" s="49" t="s">
        <v>21</v>
      </c>
      <c r="F23" s="49" t="s">
        <v>782</v>
      </c>
      <c r="G23" s="49" t="s">
        <v>806</v>
      </c>
      <c r="H23" s="49" t="s">
        <v>818</v>
      </c>
      <c r="I23" s="55" t="s">
        <v>819</v>
      </c>
      <c r="J23" s="50" t="s">
        <v>54</v>
      </c>
      <c r="K23" s="57" t="s">
        <v>58</v>
      </c>
      <c r="L23" s="57" t="s">
        <v>820</v>
      </c>
      <c r="M23" s="71">
        <v>44927</v>
      </c>
      <c r="N23" s="71">
        <v>44927</v>
      </c>
      <c r="O23" s="70" t="s">
        <v>118</v>
      </c>
      <c r="P23" s="56">
        <v>81</v>
      </c>
      <c r="Q23" s="56">
        <v>112</v>
      </c>
      <c r="R23" s="60">
        <v>3</v>
      </c>
      <c r="S23" s="60">
        <v>6</v>
      </c>
      <c r="T23" s="51" t="s">
        <v>24</v>
      </c>
      <c r="U23" s="52">
        <f>SUM(Main[[#This Row],[Boys]:[Women +18]])</f>
        <v>202</v>
      </c>
      <c r="V23" s="53"/>
      <c r="W23" s="22"/>
      <c r="X23" s="26"/>
    </row>
    <row r="24" spans="1:24" s="25" customFormat="1" ht="34.5" customHeight="1" x14ac:dyDescent="0.35">
      <c r="A24" s="48" t="s">
        <v>788</v>
      </c>
      <c r="B24" s="96" t="s">
        <v>825</v>
      </c>
      <c r="C24" s="49" t="s">
        <v>124</v>
      </c>
      <c r="D24" s="49" t="s">
        <v>822</v>
      </c>
      <c r="E24" s="49" t="s">
        <v>21</v>
      </c>
      <c r="F24" s="49" t="s">
        <v>781</v>
      </c>
      <c r="G24" s="49" t="s">
        <v>812</v>
      </c>
      <c r="H24" s="49" t="s">
        <v>823</v>
      </c>
      <c r="I24" s="55" t="s">
        <v>821</v>
      </c>
      <c r="J24" s="50" t="s">
        <v>54</v>
      </c>
      <c r="K24" s="57" t="s">
        <v>58</v>
      </c>
      <c r="L24" s="57" t="s">
        <v>824</v>
      </c>
      <c r="M24" s="71">
        <v>44927</v>
      </c>
      <c r="N24" s="71">
        <v>44927</v>
      </c>
      <c r="O24" s="70" t="s">
        <v>118</v>
      </c>
      <c r="P24" s="56">
        <v>7</v>
      </c>
      <c r="Q24" s="56">
        <v>16</v>
      </c>
      <c r="R24" s="60">
        <v>0</v>
      </c>
      <c r="S24" s="60">
        <v>0</v>
      </c>
      <c r="T24" s="51" t="s">
        <v>24</v>
      </c>
      <c r="U24" s="52">
        <f>SUM(Main[[#This Row],[Boys]:[Women +18]])</f>
        <v>23</v>
      </c>
      <c r="V24" s="53"/>
      <c r="W24" s="22"/>
      <c r="X24" s="26"/>
    </row>
    <row r="25" spans="1:24" s="25" customFormat="1" ht="33.5" customHeight="1" x14ac:dyDescent="0.35">
      <c r="A25" s="48" t="s">
        <v>788</v>
      </c>
      <c r="B25" s="54" t="s">
        <v>825</v>
      </c>
      <c r="C25" s="49" t="s">
        <v>124</v>
      </c>
      <c r="D25" s="49" t="s">
        <v>826</v>
      </c>
      <c r="E25" s="49" t="s">
        <v>21</v>
      </c>
      <c r="F25" s="49" t="s">
        <v>778</v>
      </c>
      <c r="G25" s="49" t="s">
        <v>809</v>
      </c>
      <c r="H25" s="49" t="s">
        <v>828</v>
      </c>
      <c r="I25" s="55" t="s">
        <v>827</v>
      </c>
      <c r="J25" s="50" t="s">
        <v>27</v>
      </c>
      <c r="K25" s="57" t="s">
        <v>108</v>
      </c>
      <c r="L25" s="57" t="s">
        <v>829</v>
      </c>
      <c r="M25" s="71">
        <v>44927</v>
      </c>
      <c r="N25" s="71">
        <v>44927</v>
      </c>
      <c r="O25" s="70" t="s">
        <v>118</v>
      </c>
      <c r="P25" s="56">
        <v>1</v>
      </c>
      <c r="Q25" s="56">
        <v>2</v>
      </c>
      <c r="R25" s="60"/>
      <c r="S25" s="60"/>
      <c r="T25" s="51" t="s">
        <v>24</v>
      </c>
      <c r="U25" s="52">
        <f>SUM(Main[[#This Row],[Boys]:[Women +18]])</f>
        <v>3</v>
      </c>
      <c r="V25" s="53"/>
      <c r="W25" s="22"/>
      <c r="X25" s="26"/>
    </row>
    <row r="26" spans="1:24" s="25" customFormat="1" ht="26.25" customHeight="1" x14ac:dyDescent="0.35">
      <c r="A26" s="48" t="s">
        <v>788</v>
      </c>
      <c r="B26" s="54" t="s">
        <v>825</v>
      </c>
      <c r="C26" s="49" t="s">
        <v>124</v>
      </c>
      <c r="D26" s="49" t="s">
        <v>826</v>
      </c>
      <c r="E26" s="49" t="s">
        <v>21</v>
      </c>
      <c r="F26" s="49" t="s">
        <v>777</v>
      </c>
      <c r="G26" s="49" t="s">
        <v>811</v>
      </c>
      <c r="H26" s="49" t="s">
        <v>830</v>
      </c>
      <c r="I26" s="55" t="s">
        <v>827</v>
      </c>
      <c r="J26" s="50" t="s">
        <v>27</v>
      </c>
      <c r="K26" s="57" t="s">
        <v>108</v>
      </c>
      <c r="L26" s="57" t="s">
        <v>831</v>
      </c>
      <c r="M26" s="71">
        <v>44927</v>
      </c>
      <c r="N26" s="71">
        <v>44927</v>
      </c>
      <c r="O26" s="70" t="s">
        <v>118</v>
      </c>
      <c r="P26" s="56"/>
      <c r="Q26" s="56"/>
      <c r="R26" s="60">
        <v>2</v>
      </c>
      <c r="S26" s="60">
        <v>5</v>
      </c>
      <c r="T26" s="51" t="s">
        <v>24</v>
      </c>
      <c r="U26" s="52">
        <f>SUM(Main[[#This Row],[Boys]:[Women +18]])</f>
        <v>7</v>
      </c>
      <c r="V26" s="53"/>
      <c r="W26" s="22"/>
      <c r="X26" s="26"/>
    </row>
    <row r="27" spans="1:24" s="25" customFormat="1" ht="26.25" customHeight="1" x14ac:dyDescent="0.35">
      <c r="A27" s="48" t="s">
        <v>788</v>
      </c>
      <c r="B27" s="54" t="s">
        <v>825</v>
      </c>
      <c r="C27" s="49" t="s">
        <v>124</v>
      </c>
      <c r="D27" s="49" t="s">
        <v>834</v>
      </c>
      <c r="E27" s="49" t="s">
        <v>21</v>
      </c>
      <c r="F27" s="49" t="s">
        <v>780</v>
      </c>
      <c r="G27" s="49" t="s">
        <v>811</v>
      </c>
      <c r="H27" s="49" t="s">
        <v>832</v>
      </c>
      <c r="I27" s="55" t="s">
        <v>836</v>
      </c>
      <c r="J27" s="50" t="s">
        <v>22</v>
      </c>
      <c r="K27" s="57" t="s">
        <v>837</v>
      </c>
      <c r="L27" s="57">
        <v>22</v>
      </c>
      <c r="M27" s="71">
        <v>44927</v>
      </c>
      <c r="N27" s="71">
        <v>44927</v>
      </c>
      <c r="O27" s="70" t="s">
        <v>118</v>
      </c>
      <c r="P27" s="56"/>
      <c r="Q27" s="56"/>
      <c r="R27" s="60">
        <v>68</v>
      </c>
      <c r="S27" s="60">
        <v>1</v>
      </c>
      <c r="T27" s="51" t="s">
        <v>235</v>
      </c>
      <c r="U27" s="52">
        <f>SUM(Main[[#This Row],[Boys]:[Women +18]])</f>
        <v>69</v>
      </c>
      <c r="V27" s="53"/>
      <c r="W27" s="22"/>
      <c r="X27" s="26"/>
    </row>
    <row r="28" spans="1:24" s="25" customFormat="1" ht="26.25" customHeight="1" x14ac:dyDescent="0.35">
      <c r="A28" s="48" t="s">
        <v>788</v>
      </c>
      <c r="B28" s="54" t="s">
        <v>825</v>
      </c>
      <c r="C28" s="49" t="s">
        <v>124</v>
      </c>
      <c r="D28" s="49" t="s">
        <v>834</v>
      </c>
      <c r="E28" s="49" t="s">
        <v>21</v>
      </c>
      <c r="F28" s="49" t="s">
        <v>780</v>
      </c>
      <c r="G28" s="49" t="s">
        <v>811</v>
      </c>
      <c r="H28" s="49" t="s">
        <v>833</v>
      </c>
      <c r="I28" s="55" t="s">
        <v>836</v>
      </c>
      <c r="J28" s="50" t="s">
        <v>22</v>
      </c>
      <c r="K28" s="57" t="s">
        <v>837</v>
      </c>
      <c r="L28" s="57">
        <v>22</v>
      </c>
      <c r="M28" s="71">
        <v>44927</v>
      </c>
      <c r="N28" s="71">
        <v>44927</v>
      </c>
      <c r="O28" s="70" t="s">
        <v>118</v>
      </c>
      <c r="P28" s="56"/>
      <c r="Q28" s="56"/>
      <c r="R28" s="60">
        <v>48</v>
      </c>
      <c r="S28" s="60">
        <v>2</v>
      </c>
      <c r="T28" s="51" t="s">
        <v>235</v>
      </c>
      <c r="U28" s="52">
        <f>SUM(Main[[#This Row],[Boys]:[Women +18]])</f>
        <v>50</v>
      </c>
      <c r="V28" s="53"/>
      <c r="W28" s="22"/>
      <c r="X28" s="26"/>
    </row>
    <row r="29" spans="1:24" s="25" customFormat="1" ht="26.25" customHeight="1" x14ac:dyDescent="0.35">
      <c r="A29" s="48" t="s">
        <v>788</v>
      </c>
      <c r="B29" s="54" t="s">
        <v>825</v>
      </c>
      <c r="C29" s="49" t="s">
        <v>124</v>
      </c>
      <c r="D29" s="49" t="s">
        <v>834</v>
      </c>
      <c r="E29" s="49" t="s">
        <v>21</v>
      </c>
      <c r="F29" s="49" t="s">
        <v>780</v>
      </c>
      <c r="G29" s="49" t="s">
        <v>811</v>
      </c>
      <c r="H29" s="49" t="s">
        <v>835</v>
      </c>
      <c r="I29" s="55" t="s">
        <v>836</v>
      </c>
      <c r="J29" s="50" t="s">
        <v>22</v>
      </c>
      <c r="K29" s="57" t="s">
        <v>837</v>
      </c>
      <c r="L29" s="57">
        <v>22</v>
      </c>
      <c r="M29" s="71">
        <v>44927</v>
      </c>
      <c r="N29" s="71">
        <v>44927</v>
      </c>
      <c r="O29" s="70" t="s">
        <v>118</v>
      </c>
      <c r="P29" s="56"/>
      <c r="Q29" s="56"/>
      <c r="R29" s="60">
        <v>75</v>
      </c>
      <c r="S29" s="60">
        <v>25</v>
      </c>
      <c r="T29" s="51" t="s">
        <v>235</v>
      </c>
      <c r="U29" s="52">
        <f>SUM(Main[[#This Row],[Boys]:[Women +18]])</f>
        <v>100</v>
      </c>
      <c r="V29" s="53"/>
      <c r="W29" s="22"/>
      <c r="X29" s="26"/>
    </row>
    <row r="30" spans="1:24" s="25" customFormat="1" ht="26.25" customHeight="1" x14ac:dyDescent="0.35">
      <c r="A30" s="48"/>
      <c r="B30" s="54"/>
      <c r="C30" s="49"/>
      <c r="D30" s="89"/>
      <c r="E30" s="49"/>
      <c r="F30" s="89"/>
      <c r="G30" s="90"/>
      <c r="H30" s="49"/>
      <c r="I30" s="55"/>
      <c r="J30" s="50"/>
      <c r="K30" s="57"/>
      <c r="L30" s="91"/>
      <c r="M30" s="71"/>
      <c r="N30" s="71"/>
      <c r="O30" s="88"/>
      <c r="P30" s="56"/>
      <c r="Q30" s="56"/>
      <c r="R30" s="60"/>
      <c r="S30" s="60"/>
      <c r="T30" s="51"/>
      <c r="U30" s="52"/>
      <c r="V30" s="53"/>
      <c r="W30" s="22"/>
      <c r="X30" s="26"/>
    </row>
    <row r="31" spans="1:24" s="25" customFormat="1" ht="26.25" customHeight="1" x14ac:dyDescent="0.35">
      <c r="A31" s="48"/>
      <c r="B31" s="54"/>
      <c r="C31" s="49"/>
      <c r="D31" s="89"/>
      <c r="E31" s="49"/>
      <c r="F31" s="89"/>
      <c r="G31" s="90"/>
      <c r="H31" s="49"/>
      <c r="I31" s="55"/>
      <c r="J31" s="50"/>
      <c r="K31" s="57"/>
      <c r="L31" s="91"/>
      <c r="M31" s="71"/>
      <c r="N31" s="71"/>
      <c r="O31" s="88"/>
      <c r="P31" s="56"/>
      <c r="Q31" s="56"/>
      <c r="R31" s="60"/>
      <c r="S31" s="60"/>
      <c r="T31" s="51"/>
      <c r="U31" s="52"/>
      <c r="V31" s="53"/>
      <c r="W31" s="22"/>
      <c r="X31" s="26"/>
    </row>
    <row r="32" spans="1:24" s="25" customFormat="1" ht="26.25" customHeight="1" x14ac:dyDescent="0.35">
      <c r="A32" s="48"/>
      <c r="B32" s="54"/>
      <c r="C32" s="49"/>
      <c r="D32" s="89"/>
      <c r="E32" s="49"/>
      <c r="F32" s="89"/>
      <c r="G32" s="90"/>
      <c r="H32" s="49"/>
      <c r="I32" s="55"/>
      <c r="J32" s="50"/>
      <c r="K32" s="57"/>
      <c r="L32" s="91"/>
      <c r="M32" s="71"/>
      <c r="N32" s="71"/>
      <c r="O32" s="88"/>
      <c r="P32" s="56"/>
      <c r="Q32" s="56"/>
      <c r="R32" s="60"/>
      <c r="S32" s="60"/>
      <c r="T32" s="51"/>
      <c r="U32" s="52"/>
      <c r="V32" s="53"/>
      <c r="W32" s="22"/>
      <c r="X32" s="26"/>
    </row>
    <row r="33" spans="1:24" s="25" customFormat="1" ht="26.25" customHeight="1" x14ac:dyDescent="0.35">
      <c r="A33" s="48"/>
      <c r="B33" s="54"/>
      <c r="C33" s="49"/>
      <c r="D33" s="89"/>
      <c r="E33" s="49"/>
      <c r="F33" s="89"/>
      <c r="G33" s="90"/>
      <c r="H33" s="49"/>
      <c r="I33" s="55"/>
      <c r="J33" s="50"/>
      <c r="K33" s="57"/>
      <c r="L33" s="91"/>
      <c r="M33" s="71"/>
      <c r="N33" s="71"/>
      <c r="O33" s="88"/>
      <c r="P33" s="56"/>
      <c r="Q33" s="56"/>
      <c r="R33" s="60"/>
      <c r="S33" s="60"/>
      <c r="T33" s="51"/>
      <c r="U33" s="52"/>
      <c r="V33" s="53"/>
      <c r="W33" s="22"/>
      <c r="X33" s="26"/>
    </row>
    <row r="34" spans="1:24" s="25" customFormat="1" ht="26.25" customHeight="1" x14ac:dyDescent="0.35">
      <c r="A34" s="48"/>
      <c r="B34" s="54"/>
      <c r="C34" s="49"/>
      <c r="D34" s="89"/>
      <c r="E34" s="49"/>
      <c r="F34" s="89"/>
      <c r="G34" s="90"/>
      <c r="H34" s="49"/>
      <c r="I34" s="55"/>
      <c r="J34" s="50"/>
      <c r="K34" s="57"/>
      <c r="L34" s="91"/>
      <c r="M34" s="71"/>
      <c r="N34" s="71"/>
      <c r="O34" s="88"/>
      <c r="P34" s="56"/>
      <c r="Q34" s="56"/>
      <c r="R34" s="60"/>
      <c r="S34" s="60"/>
      <c r="T34" s="51"/>
      <c r="U34" s="52"/>
      <c r="V34" s="53"/>
      <c r="W34" s="22"/>
      <c r="X34" s="26"/>
    </row>
    <row r="35" spans="1:24" s="25" customFormat="1" ht="26.25" customHeight="1" x14ac:dyDescent="0.35">
      <c r="A35" s="48"/>
      <c r="B35" s="54"/>
      <c r="C35" s="49"/>
      <c r="D35" s="89"/>
      <c r="E35" s="49"/>
      <c r="F35" s="89"/>
      <c r="G35" s="90"/>
      <c r="H35" s="49"/>
      <c r="I35" s="55"/>
      <c r="J35" s="50"/>
      <c r="K35" s="57"/>
      <c r="L35" s="91"/>
      <c r="M35" s="71"/>
      <c r="N35" s="71"/>
      <c r="O35" s="88"/>
      <c r="P35" s="56"/>
      <c r="Q35" s="56"/>
      <c r="R35" s="60"/>
      <c r="S35" s="60"/>
      <c r="T35" s="51"/>
      <c r="U35" s="52"/>
      <c r="V35" s="53"/>
      <c r="W35" s="22"/>
      <c r="X35" s="26"/>
    </row>
    <row r="36" spans="1:24" s="25" customFormat="1" ht="26.25" customHeight="1" x14ac:dyDescent="0.35">
      <c r="A36" s="48"/>
      <c r="B36" s="54"/>
      <c r="C36" s="49"/>
      <c r="D36" s="89"/>
      <c r="E36" s="49"/>
      <c r="F36" s="89"/>
      <c r="G36" s="90"/>
      <c r="H36" s="49"/>
      <c r="I36" s="55"/>
      <c r="J36" s="50"/>
      <c r="K36" s="57"/>
      <c r="L36" s="91"/>
      <c r="M36" s="71"/>
      <c r="N36" s="71"/>
      <c r="O36" s="88"/>
      <c r="P36" s="56"/>
      <c r="Q36" s="56"/>
      <c r="R36" s="60"/>
      <c r="S36" s="60"/>
      <c r="T36" s="51"/>
      <c r="U36" s="52"/>
      <c r="V36" s="53"/>
      <c r="W36" s="22"/>
      <c r="X36" s="26"/>
    </row>
    <row r="37" spans="1:24" s="25" customFormat="1" ht="26.25" customHeight="1" x14ac:dyDescent="0.35">
      <c r="A37" s="48"/>
      <c r="B37" s="54"/>
      <c r="C37" s="49"/>
      <c r="D37" s="89"/>
      <c r="E37" s="49"/>
      <c r="F37" s="89"/>
      <c r="G37" s="90"/>
      <c r="H37" s="49"/>
      <c r="I37" s="55"/>
      <c r="J37" s="50"/>
      <c r="K37" s="57"/>
      <c r="L37" s="91"/>
      <c r="M37" s="71"/>
      <c r="N37" s="71"/>
      <c r="O37" s="88"/>
      <c r="P37" s="56"/>
      <c r="Q37" s="56"/>
      <c r="R37" s="60"/>
      <c r="S37" s="60"/>
      <c r="T37" s="51"/>
      <c r="U37" s="52"/>
      <c r="V37" s="53"/>
      <c r="W37" s="22"/>
      <c r="X37" s="26"/>
    </row>
    <row r="38" spans="1:24" s="25" customFormat="1" ht="26.25" customHeight="1" x14ac:dyDescent="0.35">
      <c r="A38" s="48"/>
      <c r="B38" s="54"/>
      <c r="C38" s="49"/>
      <c r="D38" s="89"/>
      <c r="E38" s="49"/>
      <c r="F38" s="89"/>
      <c r="G38" s="90"/>
      <c r="H38" s="49"/>
      <c r="I38" s="55"/>
      <c r="J38" s="50"/>
      <c r="K38" s="57"/>
      <c r="L38" s="91"/>
      <c r="M38" s="71"/>
      <c r="N38" s="71"/>
      <c r="O38" s="88"/>
      <c r="P38" s="56"/>
      <c r="Q38" s="56"/>
      <c r="R38" s="60"/>
      <c r="S38" s="60"/>
      <c r="T38" s="51"/>
      <c r="U38" s="52"/>
      <c r="V38" s="53"/>
      <c r="W38" s="22"/>
      <c r="X38" s="26"/>
    </row>
    <row r="39" spans="1:24" s="25" customFormat="1" ht="26.25" customHeight="1" x14ac:dyDescent="0.35">
      <c r="A39" s="48"/>
      <c r="B39" s="54"/>
      <c r="C39" s="49"/>
      <c r="D39" s="89"/>
      <c r="E39" s="49"/>
      <c r="F39" s="89"/>
      <c r="G39" s="90"/>
      <c r="H39" s="49"/>
      <c r="I39" s="55"/>
      <c r="J39" s="50"/>
      <c r="K39" s="57"/>
      <c r="L39" s="91"/>
      <c r="M39" s="71"/>
      <c r="N39" s="71"/>
      <c r="O39" s="88"/>
      <c r="P39" s="56"/>
      <c r="Q39" s="56"/>
      <c r="R39" s="60"/>
      <c r="S39" s="60"/>
      <c r="T39" s="51"/>
      <c r="U39" s="52"/>
      <c r="V39" s="53"/>
      <c r="W39" s="22"/>
      <c r="X39" s="26"/>
    </row>
    <row r="40" spans="1:24" s="25" customFormat="1" ht="26" customHeight="1" x14ac:dyDescent="0.35">
      <c r="A40" s="48"/>
      <c r="B40" s="54"/>
      <c r="C40" s="49"/>
      <c r="D40" s="89"/>
      <c r="E40" s="49"/>
      <c r="F40" s="89"/>
      <c r="G40" s="90"/>
      <c r="H40" s="49"/>
      <c r="I40" s="55"/>
      <c r="J40" s="50"/>
      <c r="K40" s="57"/>
      <c r="L40" s="91"/>
      <c r="M40" s="71"/>
      <c r="N40" s="71"/>
      <c r="O40" s="88"/>
      <c r="P40" s="56"/>
      <c r="Q40" s="56"/>
      <c r="R40" s="60"/>
      <c r="S40" s="60"/>
      <c r="T40" s="51"/>
      <c r="U40" s="52"/>
      <c r="V40" s="53"/>
      <c r="W40" s="22"/>
      <c r="X40" s="26"/>
    </row>
    <row r="41" spans="1:24" s="25" customFormat="1" ht="26.25" customHeight="1" x14ac:dyDescent="0.35">
      <c r="A41" s="48"/>
      <c r="B41" s="54"/>
      <c r="C41" s="49"/>
      <c r="D41" s="89"/>
      <c r="E41" s="49"/>
      <c r="F41" s="89"/>
      <c r="G41" s="90"/>
      <c r="H41" s="49"/>
      <c r="I41" s="55"/>
      <c r="J41" s="50"/>
      <c r="K41" s="57"/>
      <c r="L41" s="91"/>
      <c r="M41" s="71"/>
      <c r="N41" s="71"/>
      <c r="O41" s="88"/>
      <c r="P41" s="56"/>
      <c r="Q41" s="56"/>
      <c r="R41" s="60"/>
      <c r="S41" s="60"/>
      <c r="T41" s="51"/>
      <c r="U41" s="52"/>
      <c r="V41" s="53"/>
      <c r="W41" s="22"/>
      <c r="X41" s="26"/>
    </row>
    <row r="42" spans="1:24" s="25" customFormat="1" ht="26.25" customHeight="1" x14ac:dyDescent="0.35">
      <c r="A42" s="48"/>
      <c r="B42" s="54"/>
      <c r="C42" s="49"/>
      <c r="D42" s="89"/>
      <c r="E42" s="49"/>
      <c r="F42" s="89"/>
      <c r="G42" s="90"/>
      <c r="H42" s="49"/>
      <c r="I42" s="55"/>
      <c r="J42" s="50"/>
      <c r="K42" s="57"/>
      <c r="L42" s="91"/>
      <c r="M42" s="71"/>
      <c r="N42" s="71"/>
      <c r="O42" s="88"/>
      <c r="P42" s="56"/>
      <c r="Q42" s="56"/>
      <c r="R42" s="60"/>
      <c r="S42" s="60"/>
      <c r="T42" s="51"/>
      <c r="U42" s="52"/>
      <c r="V42" s="53"/>
      <c r="W42" s="22"/>
      <c r="X42" s="26"/>
    </row>
    <row r="43" spans="1:24" s="25" customFormat="1" ht="26.25" customHeight="1" x14ac:dyDescent="0.35">
      <c r="A43" s="48"/>
      <c r="B43" s="54"/>
      <c r="C43" s="49"/>
      <c r="D43" s="89"/>
      <c r="E43" s="49"/>
      <c r="F43" s="89"/>
      <c r="G43" s="90"/>
      <c r="H43" s="49"/>
      <c r="I43" s="55"/>
      <c r="J43" s="50"/>
      <c r="K43" s="57"/>
      <c r="L43" s="91"/>
      <c r="M43" s="71"/>
      <c r="N43" s="71"/>
      <c r="O43" s="88"/>
      <c r="P43" s="56"/>
      <c r="Q43" s="56"/>
      <c r="R43" s="60"/>
      <c r="S43" s="60"/>
      <c r="T43" s="51"/>
      <c r="U43" s="52"/>
      <c r="V43" s="53"/>
      <c r="W43" s="22"/>
      <c r="X43" s="26"/>
    </row>
    <row r="44" spans="1:24" s="25" customFormat="1" ht="26.25" customHeight="1" x14ac:dyDescent="0.35">
      <c r="A44" s="48"/>
      <c r="B44" s="54"/>
      <c r="C44" s="49"/>
      <c r="D44" s="89"/>
      <c r="E44" s="49"/>
      <c r="F44" s="89"/>
      <c r="G44" s="90"/>
      <c r="H44" s="49"/>
      <c r="I44" s="55"/>
      <c r="J44" s="50"/>
      <c r="K44" s="57"/>
      <c r="L44" s="91"/>
      <c r="M44" s="71"/>
      <c r="N44" s="71"/>
      <c r="O44" s="88"/>
      <c r="P44" s="56"/>
      <c r="Q44" s="56"/>
      <c r="R44" s="60"/>
      <c r="S44" s="60"/>
      <c r="T44" s="51"/>
      <c r="U44" s="52"/>
      <c r="V44" s="53"/>
      <c r="W44" s="22"/>
      <c r="X44" s="26"/>
    </row>
    <row r="45" spans="1:24" s="25" customFormat="1" ht="26.25" customHeight="1" x14ac:dyDescent="0.35">
      <c r="A45" s="48"/>
      <c r="B45" s="54"/>
      <c r="C45" s="49"/>
      <c r="D45" s="89"/>
      <c r="E45" s="49"/>
      <c r="F45" s="89"/>
      <c r="G45" s="90"/>
      <c r="H45" s="49"/>
      <c r="I45" s="55"/>
      <c r="J45" s="50"/>
      <c r="K45" s="57"/>
      <c r="L45" s="91"/>
      <c r="M45" s="71"/>
      <c r="N45" s="71"/>
      <c r="O45" s="88"/>
      <c r="P45" s="56"/>
      <c r="Q45" s="56"/>
      <c r="R45" s="60"/>
      <c r="S45" s="60"/>
      <c r="T45" s="51"/>
      <c r="U45" s="52"/>
      <c r="V45" s="53"/>
      <c r="W45" s="22"/>
      <c r="X45" s="26"/>
    </row>
    <row r="46" spans="1:24" s="25" customFormat="1" ht="26.25" customHeight="1" x14ac:dyDescent="0.35">
      <c r="A46" s="48"/>
      <c r="B46" s="54"/>
      <c r="C46" s="49"/>
      <c r="D46" s="89"/>
      <c r="E46" s="49"/>
      <c r="F46" s="89"/>
      <c r="G46" s="90"/>
      <c r="H46" s="49"/>
      <c r="I46" s="55"/>
      <c r="J46" s="50"/>
      <c r="K46" s="57"/>
      <c r="L46" s="91"/>
      <c r="M46" s="71"/>
      <c r="N46" s="71"/>
      <c r="O46" s="88"/>
      <c r="P46" s="56"/>
      <c r="Q46" s="56"/>
      <c r="R46" s="60"/>
      <c r="S46" s="60"/>
      <c r="T46" s="51"/>
      <c r="U46" s="52"/>
      <c r="V46" s="53"/>
      <c r="W46" s="22"/>
      <c r="X46" s="26"/>
    </row>
    <row r="47" spans="1:24" s="25" customFormat="1" ht="26.25" customHeight="1" x14ac:dyDescent="0.35">
      <c r="A47" s="48"/>
      <c r="B47" s="54"/>
      <c r="C47" s="49"/>
      <c r="D47" s="89"/>
      <c r="E47" s="49"/>
      <c r="F47" s="89"/>
      <c r="G47" s="90"/>
      <c r="H47" s="49"/>
      <c r="I47" s="55"/>
      <c r="J47" s="50"/>
      <c r="K47" s="57"/>
      <c r="L47" s="91"/>
      <c r="M47" s="71"/>
      <c r="N47" s="71"/>
      <c r="O47" s="88"/>
      <c r="P47" s="56"/>
      <c r="Q47" s="56"/>
      <c r="R47" s="60"/>
      <c r="S47" s="60"/>
      <c r="T47" s="51"/>
      <c r="U47" s="52"/>
      <c r="V47" s="53"/>
      <c r="W47" s="22"/>
      <c r="X47" s="26"/>
    </row>
    <row r="48" spans="1:24" s="25" customFormat="1" ht="26.25" customHeight="1" x14ac:dyDescent="0.35">
      <c r="A48" s="48"/>
      <c r="B48" s="54"/>
      <c r="C48" s="49"/>
      <c r="D48" s="89"/>
      <c r="E48" s="49"/>
      <c r="F48" s="89"/>
      <c r="G48" s="90"/>
      <c r="H48" s="49"/>
      <c r="I48" s="55"/>
      <c r="J48" s="50"/>
      <c r="K48" s="57"/>
      <c r="L48" s="91"/>
      <c r="M48" s="71"/>
      <c r="N48" s="71"/>
      <c r="O48" s="88"/>
      <c r="P48" s="56"/>
      <c r="Q48" s="56"/>
      <c r="R48" s="60"/>
      <c r="S48" s="60"/>
      <c r="T48" s="51"/>
      <c r="U48" s="52"/>
      <c r="V48" s="53"/>
      <c r="W48" s="22"/>
      <c r="X48" s="26"/>
    </row>
    <row r="49" spans="1:24" s="25" customFormat="1" ht="26.25" customHeight="1" x14ac:dyDescent="0.35">
      <c r="A49" s="48"/>
      <c r="B49" s="54"/>
      <c r="C49" s="49"/>
      <c r="D49" s="49"/>
      <c r="E49" s="49"/>
      <c r="F49" s="49"/>
      <c r="G49" s="49"/>
      <c r="H49" s="49"/>
      <c r="I49" s="55"/>
      <c r="J49" s="50"/>
      <c r="K49" s="57"/>
      <c r="L49" s="57"/>
      <c r="M49" s="69"/>
      <c r="N49" s="71"/>
      <c r="O49" s="70"/>
      <c r="P49" s="56"/>
      <c r="Q49" s="56"/>
      <c r="R49" s="60"/>
      <c r="S49" s="60"/>
      <c r="T49" s="51"/>
      <c r="U49" s="52"/>
      <c r="V49" s="53"/>
      <c r="W49" s="22"/>
      <c r="X49" s="26"/>
    </row>
    <row r="50" spans="1:24" s="25" customFormat="1" ht="26.25" customHeight="1" x14ac:dyDescent="0.35">
      <c r="A50" s="48"/>
      <c r="B50" s="54"/>
      <c r="C50" s="49"/>
      <c r="D50" s="49"/>
      <c r="E50" s="49"/>
      <c r="F50" s="49"/>
      <c r="G50" s="49"/>
      <c r="H50" s="49"/>
      <c r="I50" s="55"/>
      <c r="J50" s="50"/>
      <c r="K50" s="57"/>
      <c r="L50" s="57"/>
      <c r="M50" s="69"/>
      <c r="N50" s="71"/>
      <c r="O50" s="70"/>
      <c r="P50" s="56"/>
      <c r="Q50" s="56"/>
      <c r="R50" s="60"/>
      <c r="S50" s="60"/>
      <c r="T50" s="51"/>
      <c r="U50" s="52"/>
      <c r="V50" s="53"/>
      <c r="W50" s="22"/>
      <c r="X50" s="26"/>
    </row>
    <row r="51" spans="1:24" s="25" customFormat="1" ht="26.25" customHeight="1" x14ac:dyDescent="0.35">
      <c r="A51" s="48"/>
      <c r="B51" s="54"/>
      <c r="C51" s="49"/>
      <c r="D51" s="49"/>
      <c r="E51" s="49"/>
      <c r="F51" s="49"/>
      <c r="G51" s="49"/>
      <c r="H51" s="49"/>
      <c r="I51" s="55"/>
      <c r="J51" s="50"/>
      <c r="K51" s="57"/>
      <c r="L51" s="57"/>
      <c r="M51" s="69"/>
      <c r="N51" s="71"/>
      <c r="O51" s="70"/>
      <c r="P51" s="56"/>
      <c r="Q51" s="56"/>
      <c r="R51" s="60"/>
      <c r="S51" s="60"/>
      <c r="T51" s="51"/>
      <c r="U51" s="52"/>
      <c r="V51" s="53"/>
      <c r="W51" s="22"/>
      <c r="X51" s="26"/>
    </row>
    <row r="52" spans="1:24" s="25" customFormat="1" ht="26.25" hidden="1" customHeight="1" x14ac:dyDescent="0.35">
      <c r="A52" s="79" t="s">
        <v>791</v>
      </c>
      <c r="B52" s="80" t="s">
        <v>767</v>
      </c>
      <c r="C52" s="68" t="s">
        <v>124</v>
      </c>
      <c r="D52" s="68" t="s">
        <v>768</v>
      </c>
      <c r="E52" s="68" t="s">
        <v>21</v>
      </c>
      <c r="F52" s="68" t="s">
        <v>782</v>
      </c>
      <c r="G52" s="68" t="s">
        <v>809</v>
      </c>
      <c r="H52" s="68" t="s">
        <v>769</v>
      </c>
      <c r="I52" s="80" t="s">
        <v>814</v>
      </c>
      <c r="J52" s="81" t="s">
        <v>133</v>
      </c>
      <c r="K52" s="81" t="s">
        <v>770</v>
      </c>
      <c r="L52" s="75" t="s">
        <v>771</v>
      </c>
      <c r="M52" s="82">
        <v>44562</v>
      </c>
      <c r="N52" s="71">
        <v>44652</v>
      </c>
      <c r="O52" s="72" t="s">
        <v>118</v>
      </c>
      <c r="P52" s="83">
        <v>301</v>
      </c>
      <c r="Q52" s="83">
        <v>401</v>
      </c>
      <c r="R52" s="84">
        <v>4000</v>
      </c>
      <c r="S52" s="84">
        <v>1000</v>
      </c>
      <c r="T52" s="85" t="s">
        <v>24</v>
      </c>
      <c r="U52" s="76">
        <f t="shared" ref="U52" si="0">SUM(P52:S52)</f>
        <v>5702</v>
      </c>
      <c r="V52" s="85"/>
      <c r="W52" s="22"/>
      <c r="X52" s="26"/>
    </row>
    <row r="53" spans="1:24" ht="15" customHeight="1" x14ac:dyDescent="0.35">
      <c r="U53" s="97"/>
    </row>
    <row r="57" spans="1:24" ht="15" customHeight="1" x14ac:dyDescent="0.35">
      <c r="O57" s="86"/>
      <c r="P57" s="86"/>
      <c r="Q57" s="86"/>
    </row>
    <row r="58" spans="1:24" ht="15" customHeight="1" x14ac:dyDescent="0.35">
      <c r="O58" s="86"/>
      <c r="P58" s="87"/>
      <c r="Q58" s="87"/>
    </row>
  </sheetData>
  <autoFilter ref="A3:A51" xr:uid="{00000000-0009-0000-0000-000001000000}"/>
  <mergeCells count="6">
    <mergeCell ref="E2:I2"/>
    <mergeCell ref="M2:O2"/>
    <mergeCell ref="J2:L2"/>
    <mergeCell ref="A1:V1"/>
    <mergeCell ref="P2:U2"/>
    <mergeCell ref="B2:D2"/>
  </mergeCells>
  <phoneticPr fontId="38" type="noConversion"/>
  <dataValidations xWindow="898" yWindow="503" count="8">
    <dataValidation type="decimal" operator="greaterThanOrEqual" allowBlank="1" showDropDown="1" sqref="Q27:Q52 Q4:Q24" xr:uid="{00000000-0002-0000-0100-000000000000}">
      <formula1>0</formula1>
    </dataValidation>
    <dataValidation type="decimal" operator="greaterThanOrEqual" allowBlank="1" showDropDown="1" showInputMessage="1" showErrorMessage="1" prompt="Enter a number greater than or equal to 0" sqref="R27:R52 P27:P52 R4:R24 P4:P24 U4:U52" xr:uid="{00000000-0002-0000-0100-000001000000}">
      <formula1>0</formula1>
    </dataValidation>
    <dataValidation type="decimal" operator="greaterThanOrEqual" allowBlank="1" sqref="Q25:Q26" xr:uid="{00000000-0002-0000-0100-000002000000}">
      <formula1>0</formula1>
    </dataValidation>
    <dataValidation type="decimal" operator="greaterThanOrEqual" allowBlank="1" showInputMessage="1" showErrorMessage="1" prompt="Enter a number greater than or equal to 0" sqref="R25:R26 P25:P26" xr:uid="{00000000-0002-0000-0100-000003000000}">
      <formula1>0</formula1>
    </dataValidation>
    <dataValidation type="list" allowBlank="1" sqref="O4:O52" xr:uid="{00000000-0002-0000-0100-000004000000}">
      <formula1>"Completed,Ongoing,Planned"</formula1>
    </dataValidation>
    <dataValidation type="list" allowBlank="1" showInputMessage="1" showErrorMessage="1" sqref="C4:C52" xr:uid="{00000000-0002-0000-0100-000005000000}">
      <formula1>Organization_type</formula1>
    </dataValidation>
    <dataValidation type="list" allowBlank="1" showInputMessage="1" showErrorMessage="1" sqref="J4:J52" xr:uid="{00000000-0002-0000-0100-000006000000}">
      <formula1>INDIRECT(SUBSTITUTE("Regions[Regions]"," ",""))</formula1>
    </dataValidation>
    <dataValidation type="list" allowBlank="1" sqref="T4:T52" xr:uid="{00000000-0002-0000-0100-000007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898" yWindow="503" count="8">
        <x14:dataValidation type="list" allowBlank="1" showInputMessage="1" showErrorMessage="1" xr:uid="{00000000-0002-0000-0100-000008000000}">
          <x14:formula1>
            <xm:f>List!$F$2:$F$8</xm:f>
          </x14:formula1>
          <xm:sqref>F30:F52</xm:sqref>
        </x14:dataValidation>
        <x14:dataValidation type="list" allowBlank="1" showInputMessage="1" showErrorMessage="1" xr:uid="{00000000-0002-0000-0100-000009000000}">
          <x14:formula1>
            <xm:f>List!$BC$2:$BC$25</xm:f>
          </x14:formula1>
          <xm:sqref>N49:N52</xm:sqref>
        </x14:dataValidation>
        <x14:dataValidation type="list" allowBlank="1" showInputMessage="1" showErrorMessage="1" xr:uid="{00000000-0002-0000-0100-00000A000000}">
          <x14:formula1>
            <xm:f>List!$N$2:$N$10</xm:f>
          </x14:formula1>
          <xm:sqref>K52</xm:sqref>
        </x14:dataValidation>
        <x14:dataValidation type="list" allowBlank="1" showInputMessage="1" showErrorMessage="1" xr:uid="{00000000-0002-0000-0100-00000B000000}">
          <x14:formula1>
            <xm:f>List!$BB$2:$BB$18</xm:f>
          </x14:formula1>
          <xm:sqref>M49:M52</xm:sqref>
        </x14:dataValidation>
        <x14:dataValidation type="list" allowBlank="1" showInputMessage="1" showErrorMessage="1" xr:uid="{00000000-0002-0000-0100-00000C000000}">
          <x14:formula1>
            <xm:f>List!$B$2:$B$13</xm:f>
          </x14:formula1>
          <xm:sqref>A30:A52</xm:sqref>
        </x14:dataValidation>
        <x14:dataValidation type="list" allowBlank="1" showInputMessage="1" showErrorMessage="1" xr:uid="{00000000-0002-0000-0100-00000D000000}">
          <x14:formula1>
            <xm:f>List!$D$4</xm:f>
          </x14:formula1>
          <xm:sqref>E30:E52</xm:sqref>
        </x14:dataValidation>
        <x14:dataValidation type="list" allowBlank="1" showInputMessage="1" showErrorMessage="1" xr:uid="{00000000-0002-0000-0100-00000E000000}">
          <x14:formula1>
            <xm:f>List!$BF$2:$BF$7</xm:f>
          </x14:formula1>
          <xm:sqref>G30:G52</xm:sqref>
        </x14:dataValidation>
        <x14:dataValidation type="list" allowBlank="1" showInputMessage="1" showErrorMessage="1" xr:uid="{00000000-0002-0000-0100-000010000000}">
          <x14:formula1>
            <xm:f>'C:\Users\AVSI FOUNDATION\Downloads\[5W_ Education - Jan Report 2023.xlsx]List'!#REF!</xm:f>
          </x14:formula1>
          <xm:sqref>M30:N48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9FA3-D31C-4685-8809-B35880BF6E35}">
  <dimension ref="A1:AM28"/>
  <sheetViews>
    <sheetView zoomScale="50" zoomScaleNormal="50" workbookViewId="0">
      <pane ySplit="1" topLeftCell="A2" activePane="bottomLeft" state="frozen"/>
      <selection pane="bottomLeft" activeCell="K10" sqref="K10"/>
    </sheetView>
  </sheetViews>
  <sheetFormatPr defaultColWidth="8.07421875" defaultRowHeight="21" x14ac:dyDescent="0.5"/>
  <cols>
    <col min="1" max="1" width="15" style="151" customWidth="1"/>
    <col min="2" max="2" width="12.15234375" style="99" customWidth="1"/>
    <col min="3" max="3" width="9.921875" style="99" customWidth="1"/>
    <col min="4" max="4" width="10.765625" style="99" customWidth="1"/>
    <col min="5" max="6" width="8.84375" style="99" customWidth="1"/>
    <col min="7" max="8" width="8.84375" style="136" customWidth="1"/>
    <col min="9" max="9" width="10.3828125" style="99" customWidth="1"/>
    <col min="10" max="10" width="9.69140625" style="99" customWidth="1"/>
    <col min="11" max="12" width="8.765625" style="99" customWidth="1"/>
    <col min="13" max="13" width="8.765625" style="136" customWidth="1"/>
    <col min="14" max="14" width="10.61328125" style="136" customWidth="1"/>
    <col min="15" max="15" width="10.69140625" style="99" customWidth="1"/>
    <col min="16" max="17" width="10.765625" style="99" customWidth="1"/>
    <col min="18" max="19" width="8.53515625" style="99" customWidth="1"/>
    <col min="20" max="20" width="8.84375" style="136" customWidth="1"/>
    <col min="21" max="21" width="10.69140625" style="99" customWidth="1"/>
    <col min="22" max="22" width="10.765625" style="99" customWidth="1"/>
    <col min="23" max="23" width="10.4609375" style="99" customWidth="1"/>
    <col min="24" max="24" width="9.69140625" style="99" customWidth="1"/>
    <col min="25" max="25" width="9.69140625" style="136" customWidth="1"/>
    <col min="26" max="26" width="8.84375" style="136" customWidth="1"/>
    <col min="27" max="27" width="7.3046875" style="99" customWidth="1"/>
    <col min="28" max="28" width="10.765625" style="99" customWidth="1"/>
    <col min="29" max="30" width="8.53515625" style="99" customWidth="1"/>
    <col min="31" max="31" width="8.53515625" style="136" customWidth="1"/>
    <col min="32" max="32" width="8.84375" style="136" customWidth="1"/>
    <col min="33" max="33" width="8.23046875" style="99" customWidth="1"/>
    <col min="34" max="34" width="10.765625" style="99" customWidth="1"/>
    <col min="35" max="36" width="9.4609375" style="99" customWidth="1"/>
    <col min="37" max="37" width="9.4609375" style="136" customWidth="1"/>
    <col min="38" max="38" width="8.84375" style="136" customWidth="1"/>
    <col min="39" max="39" width="14.3046875" style="99" customWidth="1"/>
    <col min="40" max="16384" width="8.07421875" style="99"/>
  </cols>
  <sheetData>
    <row r="1" spans="1:39" ht="75" customHeight="1" x14ac:dyDescent="0.35">
      <c r="A1" s="172" t="s">
        <v>888</v>
      </c>
      <c r="B1" s="174" t="s">
        <v>897</v>
      </c>
      <c r="C1" s="164" t="s">
        <v>889</v>
      </c>
      <c r="D1" s="165"/>
      <c r="E1" s="165"/>
      <c r="F1" s="165"/>
      <c r="G1" s="165"/>
      <c r="H1" s="166"/>
      <c r="I1" s="164" t="s">
        <v>890</v>
      </c>
      <c r="J1" s="165"/>
      <c r="K1" s="165"/>
      <c r="L1" s="165"/>
      <c r="M1" s="165"/>
      <c r="N1" s="166"/>
      <c r="O1" s="164" t="s">
        <v>891</v>
      </c>
      <c r="P1" s="165"/>
      <c r="Q1" s="165"/>
      <c r="R1" s="165"/>
      <c r="S1" s="165"/>
      <c r="T1" s="166"/>
      <c r="U1" s="164" t="s">
        <v>892</v>
      </c>
      <c r="V1" s="165"/>
      <c r="W1" s="165"/>
      <c r="X1" s="165"/>
      <c r="Y1" s="165"/>
      <c r="Z1" s="166"/>
      <c r="AA1" s="164" t="s">
        <v>893</v>
      </c>
      <c r="AB1" s="165"/>
      <c r="AC1" s="165"/>
      <c r="AD1" s="165"/>
      <c r="AE1" s="165"/>
      <c r="AF1" s="166"/>
      <c r="AG1" s="167" t="s">
        <v>894</v>
      </c>
      <c r="AH1" s="168"/>
      <c r="AI1" s="168"/>
      <c r="AJ1" s="168"/>
      <c r="AK1" s="168"/>
      <c r="AL1" s="169"/>
      <c r="AM1" s="170" t="s">
        <v>895</v>
      </c>
    </row>
    <row r="2" spans="1:39" ht="29.5" thickBot="1" x14ac:dyDescent="0.4">
      <c r="A2" s="173"/>
      <c r="B2" s="175"/>
      <c r="C2" s="100" t="s">
        <v>896</v>
      </c>
      <c r="D2" s="100" t="s">
        <v>898</v>
      </c>
      <c r="E2" s="100" t="s">
        <v>899</v>
      </c>
      <c r="F2" s="100" t="s">
        <v>900</v>
      </c>
      <c r="G2" s="100" t="s">
        <v>901</v>
      </c>
      <c r="H2" s="100" t="s">
        <v>902</v>
      </c>
      <c r="I2" s="100" t="s">
        <v>896</v>
      </c>
      <c r="J2" s="100" t="s">
        <v>898</v>
      </c>
      <c r="K2" s="100" t="s">
        <v>899</v>
      </c>
      <c r="L2" s="100" t="s">
        <v>900</v>
      </c>
      <c r="M2" s="100" t="s">
        <v>901</v>
      </c>
      <c r="N2" s="100" t="s">
        <v>902</v>
      </c>
      <c r="O2" s="100" t="s">
        <v>896</v>
      </c>
      <c r="P2" s="100" t="s">
        <v>898</v>
      </c>
      <c r="Q2" s="100" t="s">
        <v>899</v>
      </c>
      <c r="R2" s="100" t="s">
        <v>900</v>
      </c>
      <c r="S2" s="100" t="s">
        <v>901</v>
      </c>
      <c r="T2" s="100" t="s">
        <v>902</v>
      </c>
      <c r="U2" s="100" t="s">
        <v>896</v>
      </c>
      <c r="V2" s="100" t="s">
        <v>898</v>
      </c>
      <c r="W2" s="100" t="s">
        <v>899</v>
      </c>
      <c r="X2" s="100" t="s">
        <v>900</v>
      </c>
      <c r="Y2" s="100" t="s">
        <v>901</v>
      </c>
      <c r="Z2" s="100" t="s">
        <v>902</v>
      </c>
      <c r="AA2" s="100" t="s">
        <v>896</v>
      </c>
      <c r="AB2" s="100" t="s">
        <v>898</v>
      </c>
      <c r="AC2" s="100" t="s">
        <v>899</v>
      </c>
      <c r="AD2" s="100" t="s">
        <v>900</v>
      </c>
      <c r="AE2" s="100" t="s">
        <v>901</v>
      </c>
      <c r="AF2" s="100" t="s">
        <v>902</v>
      </c>
      <c r="AG2" s="100" t="s">
        <v>896</v>
      </c>
      <c r="AH2" s="100" t="s">
        <v>898</v>
      </c>
      <c r="AI2" s="100" t="s">
        <v>899</v>
      </c>
      <c r="AJ2" s="100" t="s">
        <v>900</v>
      </c>
      <c r="AK2" s="100" t="s">
        <v>901</v>
      </c>
      <c r="AL2" s="100" t="s">
        <v>902</v>
      </c>
      <c r="AM2" s="171"/>
    </row>
    <row r="3" spans="1:39" ht="40" customHeight="1" thickTop="1" thickBot="1" x14ac:dyDescent="0.4">
      <c r="A3" s="142" t="s">
        <v>66</v>
      </c>
      <c r="B3" s="137">
        <v>237959</v>
      </c>
      <c r="C3" s="138">
        <v>202912</v>
      </c>
      <c r="D3" s="153">
        <f>'5W_Data_Entry'!U10+'5W_Data_Entry'!U12</f>
        <v>2342</v>
      </c>
      <c r="E3" s="131"/>
      <c r="F3" s="132"/>
      <c r="G3" s="116"/>
      <c r="H3" s="116"/>
      <c r="I3" s="141" t="s">
        <v>914</v>
      </c>
      <c r="J3" s="111"/>
      <c r="K3" s="132"/>
      <c r="L3" s="103"/>
      <c r="M3" s="103"/>
      <c r="N3" s="116"/>
      <c r="O3" s="138">
        <v>101456</v>
      </c>
      <c r="P3" s="116"/>
      <c r="Q3" s="132"/>
      <c r="R3" s="132"/>
      <c r="S3" s="110"/>
      <c r="T3" s="107"/>
      <c r="U3" s="141" t="s">
        <v>914</v>
      </c>
      <c r="V3" s="111"/>
      <c r="W3" s="132"/>
      <c r="X3" s="122"/>
      <c r="Y3" s="123"/>
      <c r="Z3" s="107"/>
      <c r="AA3" s="101">
        <v>330</v>
      </c>
      <c r="AB3" s="154">
        <f>'5W_Data_Entry'!U7+'5W_Data_Entry'!U16+'5W_Data_Entry'!U17</f>
        <v>159</v>
      </c>
      <c r="AC3" s="132"/>
      <c r="AD3" s="132"/>
      <c r="AE3" s="112"/>
      <c r="AF3" s="116"/>
      <c r="AG3" s="138">
        <v>22691</v>
      </c>
      <c r="AH3" s="154">
        <f>'5W_Data_Entry'!U14+'5W_Data_Entry'!U15</f>
        <v>792</v>
      </c>
      <c r="AI3" s="132"/>
      <c r="AJ3" s="132"/>
      <c r="AK3" s="132"/>
      <c r="AL3" s="107"/>
      <c r="AM3" s="130"/>
    </row>
    <row r="4" spans="1:39" ht="40" customHeight="1" thickTop="1" thickBot="1" x14ac:dyDescent="0.4">
      <c r="A4" s="142" t="s">
        <v>25</v>
      </c>
      <c r="B4" s="137">
        <v>339483</v>
      </c>
      <c r="C4" s="138">
        <v>236376</v>
      </c>
      <c r="D4" s="109"/>
      <c r="E4" s="109"/>
      <c r="F4" s="116"/>
      <c r="G4" s="116"/>
      <c r="H4" s="128"/>
      <c r="I4" s="140" t="s">
        <v>909</v>
      </c>
      <c r="J4" s="110"/>
      <c r="K4" s="110"/>
      <c r="L4" s="103"/>
      <c r="M4" s="103"/>
      <c r="N4" s="116"/>
      <c r="O4" s="138">
        <v>118188</v>
      </c>
      <c r="P4" s="110"/>
      <c r="Q4" s="110"/>
      <c r="R4" s="110"/>
      <c r="S4" s="110"/>
      <c r="T4" s="107"/>
      <c r="U4" s="140" t="s">
        <v>909</v>
      </c>
      <c r="V4" s="110"/>
      <c r="W4" s="110"/>
      <c r="X4" s="122"/>
      <c r="Y4" s="123"/>
      <c r="Z4" s="107"/>
      <c r="AA4" s="101">
        <v>430</v>
      </c>
      <c r="AB4" s="110"/>
      <c r="AC4" s="110"/>
      <c r="AD4" s="103"/>
      <c r="AE4" s="103"/>
      <c r="AF4" s="107"/>
      <c r="AG4" s="138">
        <v>26638</v>
      </c>
      <c r="AH4" s="110"/>
      <c r="AI4" s="110"/>
      <c r="AJ4" s="119"/>
      <c r="AK4" s="123"/>
      <c r="AL4" s="107"/>
      <c r="AM4" s="125"/>
    </row>
    <row r="5" spans="1:39" ht="40" customHeight="1" thickTop="1" thickBot="1" x14ac:dyDescent="0.4">
      <c r="A5" s="142" t="s">
        <v>76</v>
      </c>
      <c r="B5" s="137">
        <v>127609</v>
      </c>
      <c r="C5" s="138">
        <v>53800</v>
      </c>
      <c r="D5" s="153">
        <f>'5W_Data_Entry'!U4+'5W_Data_Entry'!U19</f>
        <v>2141</v>
      </c>
      <c r="E5" s="131"/>
      <c r="F5" s="116"/>
      <c r="G5" s="116"/>
      <c r="H5" s="128"/>
      <c r="I5" s="139" t="s">
        <v>910</v>
      </c>
      <c r="J5" s="111"/>
      <c r="K5" s="132"/>
      <c r="L5" s="103"/>
      <c r="M5" s="103"/>
      <c r="N5" s="116"/>
      <c r="O5" s="138">
        <v>26900</v>
      </c>
      <c r="P5" s="132"/>
      <c r="Q5" s="132"/>
      <c r="R5" s="132"/>
      <c r="S5" s="110"/>
      <c r="T5" s="107"/>
      <c r="U5" s="139" t="s">
        <v>910</v>
      </c>
      <c r="V5" s="111"/>
      <c r="W5" s="132"/>
      <c r="X5" s="122"/>
      <c r="Y5" s="123"/>
      <c r="Z5" s="107"/>
      <c r="AA5" s="101">
        <v>210</v>
      </c>
      <c r="AB5" s="154">
        <f>'5W_Data_Entry'!U20</f>
        <v>41</v>
      </c>
      <c r="AC5" s="132"/>
      <c r="AD5" s="103"/>
      <c r="AE5" s="103"/>
      <c r="AF5" s="107"/>
      <c r="AG5" s="138">
        <v>7380</v>
      </c>
      <c r="AH5" s="154">
        <f>'5W_Data_Entry'!U21</f>
        <v>395</v>
      </c>
      <c r="AI5" s="132"/>
      <c r="AJ5" s="119"/>
      <c r="AK5" s="107"/>
      <c r="AL5" s="107"/>
      <c r="AM5" s="120"/>
    </row>
    <row r="6" spans="1:39" ht="40" customHeight="1" thickTop="1" thickBot="1" x14ac:dyDescent="0.4">
      <c r="A6" s="142" t="s">
        <v>22</v>
      </c>
      <c r="B6" s="137">
        <v>268844</v>
      </c>
      <c r="C6" s="138">
        <v>231528</v>
      </c>
      <c r="D6" s="115"/>
      <c r="E6" s="115"/>
      <c r="F6" s="116"/>
      <c r="G6" s="117"/>
      <c r="H6" s="117"/>
      <c r="I6" s="139" t="s">
        <v>904</v>
      </c>
      <c r="J6" s="111"/>
      <c r="K6" s="116"/>
      <c r="L6" s="103"/>
      <c r="M6" s="103"/>
      <c r="N6" s="117"/>
      <c r="O6" s="138">
        <v>115764</v>
      </c>
      <c r="P6" s="116"/>
      <c r="Q6" s="116"/>
      <c r="R6" s="110"/>
      <c r="S6" s="104"/>
      <c r="T6" s="110"/>
      <c r="U6" s="139" t="s">
        <v>904</v>
      </c>
      <c r="V6" s="111"/>
      <c r="W6" s="116"/>
      <c r="X6" s="106"/>
      <c r="Y6" s="118"/>
      <c r="Z6" s="107"/>
      <c r="AA6" s="101">
        <v>202</v>
      </c>
      <c r="AB6" s="116">
        <f>'5W_Data_Entry'!U27+'5W_Data_Entry'!U28+'5W_Data_Entry'!U29</f>
        <v>219</v>
      </c>
      <c r="AC6" s="116"/>
      <c r="AD6" s="106"/>
      <c r="AE6" s="107"/>
      <c r="AF6" s="117"/>
      <c r="AG6" s="138">
        <v>25153</v>
      </c>
      <c r="AH6" s="116"/>
      <c r="AI6" s="116"/>
      <c r="AJ6" s="119"/>
      <c r="AK6" s="118"/>
      <c r="AL6" s="110"/>
      <c r="AM6" s="120"/>
    </row>
    <row r="7" spans="1:39" ht="40" customHeight="1" thickTop="1" thickBot="1" x14ac:dyDescent="0.4">
      <c r="A7" s="142" t="s">
        <v>36</v>
      </c>
      <c r="B7" s="137">
        <v>258474</v>
      </c>
      <c r="C7" s="138">
        <v>213232</v>
      </c>
      <c r="D7" s="134"/>
      <c r="E7" s="134"/>
      <c r="F7" s="135"/>
      <c r="G7" s="116"/>
      <c r="H7" s="116"/>
      <c r="I7" s="139" t="s">
        <v>915</v>
      </c>
      <c r="J7" s="110"/>
      <c r="K7" s="135"/>
      <c r="L7" s="103"/>
      <c r="M7" s="103"/>
      <c r="N7" s="116"/>
      <c r="O7" s="138">
        <v>106616</v>
      </c>
      <c r="P7" s="135"/>
      <c r="Q7" s="135"/>
      <c r="R7" s="135"/>
      <c r="S7" s="110"/>
      <c r="T7" s="107"/>
      <c r="U7" s="139" t="s">
        <v>915</v>
      </c>
      <c r="V7" s="110"/>
      <c r="W7" s="135"/>
      <c r="X7" s="112"/>
      <c r="Y7" s="123"/>
      <c r="Z7" s="107"/>
      <c r="AA7" s="101">
        <v>304</v>
      </c>
      <c r="AB7" s="135"/>
      <c r="AC7" s="135"/>
      <c r="AD7" s="132"/>
      <c r="AE7" s="112"/>
      <c r="AF7" s="116"/>
      <c r="AG7" s="138">
        <v>22823</v>
      </c>
      <c r="AH7" s="135"/>
      <c r="AI7" s="135"/>
      <c r="AJ7" s="135"/>
      <c r="AK7" s="132"/>
      <c r="AL7" s="107"/>
      <c r="AM7" s="114"/>
    </row>
    <row r="8" spans="1:39" ht="40" customHeight="1" thickTop="1" thickBot="1" x14ac:dyDescent="0.4">
      <c r="A8" s="148" t="s">
        <v>102</v>
      </c>
      <c r="B8" s="137">
        <v>72788</v>
      </c>
      <c r="C8" s="138">
        <v>51848</v>
      </c>
      <c r="D8" s="115">
        <f>'5W_Data_Entry'!U9</f>
        <v>87</v>
      </c>
      <c r="E8" s="115"/>
      <c r="F8" s="116"/>
      <c r="G8" s="116"/>
      <c r="H8" s="116"/>
      <c r="I8" s="139" t="s">
        <v>912</v>
      </c>
      <c r="J8" s="111"/>
      <c r="K8" s="116"/>
      <c r="L8" s="103"/>
      <c r="M8" s="103"/>
      <c r="N8" s="116"/>
      <c r="O8" s="138">
        <v>25924</v>
      </c>
      <c r="P8" s="116"/>
      <c r="Q8" s="116"/>
      <c r="R8" s="135"/>
      <c r="S8" s="110"/>
      <c r="T8" s="107"/>
      <c r="U8" s="139" t="s">
        <v>912</v>
      </c>
      <c r="V8" s="111"/>
      <c r="W8" s="116"/>
      <c r="X8" s="122"/>
      <c r="Y8" s="123"/>
      <c r="Z8" s="107"/>
      <c r="AA8" s="101">
        <v>216</v>
      </c>
      <c r="AB8" s="116">
        <f>'5W_Data_Entry'!U6</f>
        <v>50</v>
      </c>
      <c r="AC8" s="116"/>
      <c r="AD8" s="116"/>
      <c r="AE8" s="112"/>
      <c r="AF8" s="107"/>
      <c r="AG8" s="138">
        <v>4585</v>
      </c>
      <c r="AH8" s="116"/>
      <c r="AI8" s="116"/>
      <c r="AJ8" s="110"/>
      <c r="AK8" s="112"/>
      <c r="AL8" s="107"/>
      <c r="AM8" s="130"/>
    </row>
    <row r="9" spans="1:39" ht="40" customHeight="1" thickTop="1" thickBot="1" x14ac:dyDescent="0.4">
      <c r="A9" s="148" t="s">
        <v>49</v>
      </c>
      <c r="B9" s="137">
        <v>30518</v>
      </c>
      <c r="C9" s="138">
        <v>20930</v>
      </c>
      <c r="D9" s="109">
        <f>'5W_Data_Entry'!U5</f>
        <v>1530</v>
      </c>
      <c r="E9" s="109"/>
      <c r="F9" s="119"/>
      <c r="G9" s="107"/>
      <c r="H9" s="107"/>
      <c r="I9" s="140" t="s">
        <v>905</v>
      </c>
      <c r="J9" s="110"/>
      <c r="K9" s="110"/>
      <c r="L9" s="103"/>
      <c r="M9" s="103"/>
      <c r="N9" s="121"/>
      <c r="O9" s="138">
        <v>10465</v>
      </c>
      <c r="P9" s="110"/>
      <c r="Q9" s="110"/>
      <c r="R9" s="110"/>
      <c r="S9" s="110"/>
      <c r="T9" s="110"/>
      <c r="U9" s="140" t="s">
        <v>905</v>
      </c>
      <c r="V9" s="110"/>
      <c r="W9" s="110"/>
      <c r="X9" s="122"/>
      <c r="Y9" s="123"/>
      <c r="Z9" s="107"/>
      <c r="AA9" s="101">
        <v>62</v>
      </c>
      <c r="AB9" s="110"/>
      <c r="AC9" s="110"/>
      <c r="AD9" s="119"/>
      <c r="AE9" s="107"/>
      <c r="AF9" s="107"/>
      <c r="AG9" s="138">
        <v>6600</v>
      </c>
      <c r="AH9" s="110">
        <f>'5W_Data_Entry'!U18</f>
        <v>9651</v>
      </c>
      <c r="AI9" s="110"/>
      <c r="AJ9" s="119"/>
      <c r="AK9" s="124"/>
      <c r="AL9" s="110"/>
      <c r="AM9" s="125"/>
    </row>
    <row r="10" spans="1:39" ht="40" customHeight="1" thickTop="1" thickBot="1" x14ac:dyDescent="0.4">
      <c r="A10" s="148" t="s">
        <v>27</v>
      </c>
      <c r="B10" s="137">
        <v>86322</v>
      </c>
      <c r="C10" s="138">
        <v>32205</v>
      </c>
      <c r="D10" s="102">
        <f>'5W_Data_Entry'!U13+'5W_Data_Entry'!U25</f>
        <v>166</v>
      </c>
      <c r="E10" s="102"/>
      <c r="F10" s="103"/>
      <c r="G10" s="104"/>
      <c r="H10" s="104"/>
      <c r="I10" s="139" t="s">
        <v>903</v>
      </c>
      <c r="J10" s="103"/>
      <c r="K10" s="103"/>
      <c r="L10" s="103"/>
      <c r="M10" s="103"/>
      <c r="N10" s="105"/>
      <c r="O10" s="138">
        <v>16103</v>
      </c>
      <c r="P10" s="103"/>
      <c r="Q10" s="103"/>
      <c r="R10" s="103"/>
      <c r="S10" s="103"/>
      <c r="T10" s="104"/>
      <c r="U10" s="139" t="s">
        <v>903</v>
      </c>
      <c r="V10" s="103"/>
      <c r="W10" s="103"/>
      <c r="X10" s="103"/>
      <c r="Y10" s="106"/>
      <c r="Z10" s="107"/>
      <c r="AA10" s="101">
        <v>502</v>
      </c>
      <c r="AB10" s="103">
        <f>'5W_Data_Entry'!U8+'5W_Data_Entry'!U26</f>
        <v>24</v>
      </c>
      <c r="AC10" s="103"/>
      <c r="AD10" s="106"/>
      <c r="AE10" s="107"/>
      <c r="AF10" s="104"/>
      <c r="AG10" s="138">
        <v>7621</v>
      </c>
      <c r="AH10" s="103"/>
      <c r="AI10" s="103"/>
      <c r="AJ10" s="103"/>
      <c r="AK10" s="104"/>
      <c r="AL10" s="104"/>
      <c r="AM10" s="108"/>
    </row>
    <row r="11" spans="1:39" ht="40" customHeight="1" thickTop="1" thickBot="1" x14ac:dyDescent="0.4">
      <c r="A11" s="148" t="s">
        <v>715</v>
      </c>
      <c r="B11" s="137">
        <v>45347</v>
      </c>
      <c r="C11" s="138">
        <v>24970</v>
      </c>
      <c r="D11" s="131"/>
      <c r="E11" s="131"/>
      <c r="F11" s="116"/>
      <c r="G11" s="116"/>
      <c r="H11" s="116"/>
      <c r="I11" s="139" t="s">
        <v>913</v>
      </c>
      <c r="J11" s="111"/>
      <c r="K11" s="132"/>
      <c r="L11" s="103"/>
      <c r="M11" s="103"/>
      <c r="N11" s="116"/>
      <c r="O11" s="138">
        <v>12485</v>
      </c>
      <c r="P11" s="132"/>
      <c r="Q11" s="132"/>
      <c r="R11" s="135"/>
      <c r="S11" s="110"/>
      <c r="T11" s="107"/>
      <c r="U11" s="139" t="s">
        <v>913</v>
      </c>
      <c r="V11" s="111"/>
      <c r="W11" s="132"/>
      <c r="X11" s="122"/>
      <c r="Y11" s="123"/>
      <c r="Z11" s="107"/>
      <c r="AA11" s="101">
        <v>122</v>
      </c>
      <c r="AB11" s="132"/>
      <c r="AC11" s="132"/>
      <c r="AD11" s="132"/>
      <c r="AE11" s="112"/>
      <c r="AF11" s="107"/>
      <c r="AG11" s="138">
        <v>4583</v>
      </c>
      <c r="AH11" s="132"/>
      <c r="AI11" s="132"/>
      <c r="AJ11" s="110"/>
      <c r="AK11" s="112"/>
      <c r="AL11" s="107"/>
      <c r="AM11" s="129"/>
    </row>
    <row r="12" spans="1:39" ht="40" customHeight="1" thickTop="1" thickBot="1" x14ac:dyDescent="0.4">
      <c r="A12" s="148" t="s">
        <v>140</v>
      </c>
      <c r="B12" s="137">
        <v>252150</v>
      </c>
      <c r="C12" s="138">
        <v>16365</v>
      </c>
      <c r="D12" s="115"/>
      <c r="E12" s="115"/>
      <c r="F12" s="126"/>
      <c r="G12" s="107"/>
      <c r="H12" s="107"/>
      <c r="I12" s="139" t="s">
        <v>906</v>
      </c>
      <c r="J12" s="111"/>
      <c r="K12" s="116"/>
      <c r="L12" s="106"/>
      <c r="M12" s="118"/>
      <c r="N12" s="121"/>
      <c r="O12" s="138">
        <v>8183</v>
      </c>
      <c r="P12" s="116"/>
      <c r="Q12" s="116"/>
      <c r="R12" s="110"/>
      <c r="S12" s="110"/>
      <c r="T12" s="107"/>
      <c r="U12" s="139" t="s">
        <v>906</v>
      </c>
      <c r="V12" s="111"/>
      <c r="W12" s="116"/>
      <c r="X12" s="122"/>
      <c r="Y12" s="118"/>
      <c r="Z12" s="107"/>
      <c r="AA12" s="101">
        <v>1392</v>
      </c>
      <c r="AB12" s="116"/>
      <c r="AC12" s="103"/>
      <c r="AD12" s="106"/>
      <c r="AE12" s="107"/>
      <c r="AF12" s="107"/>
      <c r="AG12" s="138">
        <v>4000</v>
      </c>
      <c r="AH12" s="127"/>
      <c r="AI12" s="116"/>
      <c r="AJ12" s="119"/>
      <c r="AK12" s="107"/>
      <c r="AL12" s="107"/>
      <c r="AM12" s="120"/>
    </row>
    <row r="13" spans="1:39" ht="40" customHeight="1" thickTop="1" thickBot="1" x14ac:dyDescent="0.4">
      <c r="A13" s="148" t="s">
        <v>144</v>
      </c>
      <c r="B13" s="137">
        <v>201321</v>
      </c>
      <c r="C13" s="138">
        <v>8555</v>
      </c>
      <c r="D13" s="115"/>
      <c r="E13" s="115"/>
      <c r="F13" s="116"/>
      <c r="G13" s="116"/>
      <c r="H13" s="128"/>
      <c r="I13" s="139" t="s">
        <v>908</v>
      </c>
      <c r="J13" s="111"/>
      <c r="K13" s="116"/>
      <c r="L13" s="103"/>
      <c r="M13" s="103"/>
      <c r="N13" s="116"/>
      <c r="O13" s="138">
        <v>4278</v>
      </c>
      <c r="P13" s="116"/>
      <c r="Q13" s="116"/>
      <c r="R13" s="110"/>
      <c r="S13" s="110"/>
      <c r="T13" s="107"/>
      <c r="U13" s="139" t="s">
        <v>908</v>
      </c>
      <c r="V13" s="111"/>
      <c r="W13" s="116"/>
      <c r="X13" s="122"/>
      <c r="Y13" s="123"/>
      <c r="Z13" s="107"/>
      <c r="AA13" s="101">
        <v>926</v>
      </c>
      <c r="AB13" s="116"/>
      <c r="AC13" s="116"/>
      <c r="AD13" s="103"/>
      <c r="AE13" s="103"/>
      <c r="AF13" s="107"/>
      <c r="AG13" s="138">
        <v>6000</v>
      </c>
      <c r="AH13" s="116"/>
      <c r="AI13" s="116"/>
      <c r="AJ13" s="119"/>
      <c r="AK13" s="123"/>
      <c r="AL13" s="107"/>
      <c r="AM13" s="120"/>
    </row>
    <row r="14" spans="1:39" ht="40" customHeight="1" thickBot="1" x14ac:dyDescent="0.4">
      <c r="A14" s="148" t="s">
        <v>141</v>
      </c>
      <c r="B14" s="143">
        <v>0</v>
      </c>
      <c r="C14" s="143">
        <v>0</v>
      </c>
      <c r="D14" s="109"/>
      <c r="E14" s="109"/>
      <c r="F14" s="119"/>
      <c r="G14" s="107"/>
      <c r="H14" s="107"/>
      <c r="I14" s="143">
        <v>0</v>
      </c>
      <c r="J14" s="110"/>
      <c r="K14" s="110"/>
      <c r="L14" s="103"/>
      <c r="M14" s="103"/>
      <c r="N14" s="121"/>
      <c r="O14" s="143">
        <v>0</v>
      </c>
      <c r="P14" s="110"/>
      <c r="Q14" s="110"/>
      <c r="R14" s="110"/>
      <c r="S14" s="104"/>
      <c r="T14" s="110"/>
      <c r="U14" s="143">
        <v>0</v>
      </c>
      <c r="V14" s="110"/>
      <c r="W14" s="110"/>
      <c r="X14" s="122"/>
      <c r="Y14" s="123"/>
      <c r="Z14" s="107"/>
      <c r="AA14" s="143">
        <v>0</v>
      </c>
      <c r="AB14" s="110"/>
      <c r="AC14" s="112"/>
      <c r="AD14" s="106"/>
      <c r="AE14" s="107"/>
      <c r="AF14" s="107"/>
      <c r="AG14" s="143">
        <v>0</v>
      </c>
      <c r="AH14" s="113"/>
      <c r="AI14" s="110"/>
      <c r="AJ14" s="119"/>
      <c r="AK14" s="123"/>
      <c r="AL14" s="110"/>
      <c r="AM14" s="125"/>
    </row>
    <row r="15" spans="1:39" ht="38" customHeight="1" thickBot="1" x14ac:dyDescent="0.55000000000000004">
      <c r="A15" s="149" t="s">
        <v>145</v>
      </c>
      <c r="B15" s="143">
        <v>0</v>
      </c>
      <c r="C15" s="143">
        <v>0</v>
      </c>
      <c r="I15" s="143">
        <v>0</v>
      </c>
      <c r="O15" s="143">
        <v>0</v>
      </c>
      <c r="U15" s="143">
        <v>0</v>
      </c>
      <c r="AA15" s="143">
        <v>0</v>
      </c>
      <c r="AG15" s="143">
        <v>0</v>
      </c>
    </row>
    <row r="16" spans="1:39" ht="40" customHeight="1" thickTop="1" thickBot="1" x14ac:dyDescent="0.4">
      <c r="A16" s="148" t="s">
        <v>918</v>
      </c>
      <c r="B16" s="143">
        <v>0</v>
      </c>
      <c r="C16" s="143">
        <v>0</v>
      </c>
      <c r="D16" s="115"/>
      <c r="E16" s="115"/>
      <c r="F16" s="126"/>
      <c r="G16" s="128"/>
      <c r="H16" s="128"/>
      <c r="I16" s="143">
        <v>0</v>
      </c>
      <c r="J16" s="111"/>
      <c r="K16" s="116"/>
      <c r="L16" s="103"/>
      <c r="M16" s="103"/>
      <c r="N16" s="128"/>
      <c r="O16" s="143">
        <v>0</v>
      </c>
      <c r="P16" s="116"/>
      <c r="Q16" s="116"/>
      <c r="R16" s="110"/>
      <c r="S16" s="110"/>
      <c r="T16" s="107"/>
      <c r="U16" s="143">
        <v>0</v>
      </c>
      <c r="V16" s="111"/>
      <c r="W16" s="116"/>
      <c r="X16" s="122"/>
      <c r="Y16" s="123"/>
      <c r="Z16" s="107"/>
      <c r="AA16" s="143">
        <v>0</v>
      </c>
      <c r="AB16" s="116"/>
      <c r="AC16" s="103"/>
      <c r="AD16" s="106"/>
      <c r="AE16" s="128"/>
      <c r="AF16" s="107"/>
      <c r="AG16" s="143">
        <v>0</v>
      </c>
      <c r="AH16" s="116"/>
      <c r="AI16" s="116"/>
      <c r="AJ16" s="119"/>
      <c r="AK16" s="123"/>
      <c r="AL16" s="107"/>
      <c r="AM16" s="120"/>
    </row>
    <row r="17" spans="1:39" ht="40" customHeight="1" thickTop="1" thickBot="1" x14ac:dyDescent="0.4">
      <c r="A17" s="144" t="s">
        <v>379</v>
      </c>
      <c r="B17" s="137">
        <v>81626</v>
      </c>
      <c r="C17" s="138">
        <v>40035</v>
      </c>
      <c r="D17" s="153">
        <f>'5W_Data_Entry'!U11</f>
        <v>280</v>
      </c>
      <c r="E17" s="131"/>
      <c r="F17" s="132"/>
      <c r="G17" s="116"/>
      <c r="H17" s="116"/>
      <c r="I17" s="140" t="s">
        <v>916</v>
      </c>
      <c r="J17" s="132"/>
      <c r="K17" s="132"/>
      <c r="L17" s="103"/>
      <c r="M17" s="103"/>
      <c r="N17" s="116"/>
      <c r="O17" s="138">
        <v>20018</v>
      </c>
      <c r="P17" s="132"/>
      <c r="Q17" s="132"/>
      <c r="R17" s="132"/>
      <c r="S17" s="110"/>
      <c r="T17" s="107"/>
      <c r="U17" s="140" t="s">
        <v>916</v>
      </c>
      <c r="V17" s="132"/>
      <c r="W17" s="132"/>
      <c r="X17" s="112"/>
      <c r="Y17" s="123"/>
      <c r="Z17" s="107"/>
      <c r="AA17" s="101">
        <v>402</v>
      </c>
      <c r="AB17" s="132"/>
      <c r="AC17" s="132"/>
      <c r="AD17" s="132"/>
      <c r="AE17" s="112"/>
      <c r="AF17" s="116"/>
      <c r="AG17" s="138">
        <v>6004</v>
      </c>
      <c r="AH17" s="132"/>
      <c r="AI17" s="132"/>
      <c r="AJ17" s="132"/>
      <c r="AK17" s="132"/>
      <c r="AL17" s="107"/>
      <c r="AM17" s="130"/>
    </row>
    <row r="18" spans="1:39" ht="40" customHeight="1" thickTop="1" thickBot="1" x14ac:dyDescent="0.4">
      <c r="A18" s="144" t="s">
        <v>72</v>
      </c>
      <c r="B18" s="137">
        <v>60767</v>
      </c>
      <c r="C18" s="138">
        <v>26885</v>
      </c>
      <c r="D18" s="109"/>
      <c r="E18" s="109"/>
      <c r="F18" s="119"/>
      <c r="G18" s="107"/>
      <c r="H18" s="107"/>
      <c r="I18" s="140" t="s">
        <v>907</v>
      </c>
      <c r="J18" s="110"/>
      <c r="K18" s="112"/>
      <c r="L18" s="103"/>
      <c r="M18" s="103"/>
      <c r="N18" s="121"/>
      <c r="O18" s="138">
        <v>13443</v>
      </c>
      <c r="P18" s="110"/>
      <c r="Q18" s="112"/>
      <c r="R18" s="110"/>
      <c r="S18" s="104"/>
      <c r="T18" s="107"/>
      <c r="U18" s="140" t="s">
        <v>907</v>
      </c>
      <c r="V18" s="110"/>
      <c r="W18" s="112"/>
      <c r="X18" s="122"/>
      <c r="Y18" s="123"/>
      <c r="Z18" s="107"/>
      <c r="AA18" s="101">
        <v>264</v>
      </c>
      <c r="AB18" s="110"/>
      <c r="AC18" s="112"/>
      <c r="AD18" s="122"/>
      <c r="AE18" s="107"/>
      <c r="AF18" s="107"/>
      <c r="AG18" s="138">
        <v>5000</v>
      </c>
      <c r="AH18" s="110"/>
      <c r="AI18" s="110"/>
      <c r="AJ18" s="119"/>
      <c r="AK18" s="107"/>
      <c r="AL18" s="107"/>
      <c r="AM18" s="125"/>
    </row>
    <row r="19" spans="1:39" ht="40" customHeight="1" thickTop="1" thickBot="1" x14ac:dyDescent="0.4">
      <c r="A19" s="144" t="s">
        <v>92</v>
      </c>
      <c r="B19" s="137">
        <v>83337</v>
      </c>
      <c r="C19" s="138">
        <v>41510</v>
      </c>
      <c r="D19" s="115"/>
      <c r="E19" s="115"/>
      <c r="F19" s="116"/>
      <c r="G19" s="107"/>
      <c r="H19" s="107"/>
      <c r="I19" s="139" t="s">
        <v>911</v>
      </c>
      <c r="J19" s="111"/>
      <c r="K19" s="116"/>
      <c r="L19" s="103"/>
      <c r="M19" s="103"/>
      <c r="N19" s="121"/>
      <c r="O19" s="138">
        <v>20755</v>
      </c>
      <c r="P19" s="116"/>
      <c r="Q19" s="116"/>
      <c r="R19" s="135"/>
      <c r="S19" s="110"/>
      <c r="T19" s="107"/>
      <c r="U19" s="139" t="s">
        <v>911</v>
      </c>
      <c r="V19" s="111"/>
      <c r="W19" s="116"/>
      <c r="X19" s="122"/>
      <c r="Y19" s="123"/>
      <c r="Z19" s="107"/>
      <c r="AA19" s="101">
        <v>656</v>
      </c>
      <c r="AB19" s="116"/>
      <c r="AC19" s="116"/>
      <c r="AD19" s="106"/>
      <c r="AE19" s="107"/>
      <c r="AF19" s="107"/>
      <c r="AG19" s="138">
        <v>5651</v>
      </c>
      <c r="AH19" s="116"/>
      <c r="AI19" s="116"/>
      <c r="AJ19" s="119"/>
      <c r="AK19" s="107"/>
      <c r="AL19" s="107"/>
      <c r="AM19" s="120"/>
    </row>
    <row r="20" spans="1:39" ht="40" customHeight="1" thickBot="1" x14ac:dyDescent="0.4">
      <c r="A20" s="144" t="s">
        <v>45</v>
      </c>
      <c r="B20" s="143">
        <v>0</v>
      </c>
      <c r="C20" s="143">
        <v>0</v>
      </c>
      <c r="D20" s="109"/>
      <c r="E20" s="109"/>
      <c r="F20" s="116"/>
      <c r="G20" s="116"/>
      <c r="H20" s="116"/>
      <c r="I20" s="143">
        <v>0</v>
      </c>
      <c r="J20" s="110"/>
      <c r="K20" s="110"/>
      <c r="L20" s="103"/>
      <c r="M20" s="103"/>
      <c r="N20" s="116"/>
      <c r="O20" s="143">
        <v>0</v>
      </c>
      <c r="P20" s="110"/>
      <c r="Q20" s="110"/>
      <c r="R20" s="135"/>
      <c r="S20" s="110"/>
      <c r="T20" s="107"/>
      <c r="U20" s="143">
        <v>0</v>
      </c>
      <c r="V20" s="110"/>
      <c r="W20" s="110"/>
      <c r="X20" s="122"/>
      <c r="Y20" s="118"/>
      <c r="Z20" s="107"/>
      <c r="AA20" s="143">
        <v>0</v>
      </c>
      <c r="AB20" s="110"/>
      <c r="AC20" s="110"/>
      <c r="AD20" s="110"/>
      <c r="AE20" s="112"/>
      <c r="AF20" s="107"/>
      <c r="AG20" s="143">
        <v>0</v>
      </c>
      <c r="AH20" s="110"/>
      <c r="AI20" s="110"/>
      <c r="AJ20" s="110"/>
      <c r="AK20" s="112"/>
      <c r="AL20" s="107"/>
      <c r="AM20" s="114"/>
    </row>
    <row r="21" spans="1:39" ht="40" customHeight="1" thickBot="1" x14ac:dyDescent="0.4">
      <c r="A21" s="144" t="s">
        <v>142</v>
      </c>
      <c r="B21" s="143">
        <v>0</v>
      </c>
      <c r="C21" s="143">
        <v>0</v>
      </c>
      <c r="D21" s="134"/>
      <c r="E21" s="134"/>
      <c r="F21" s="116"/>
      <c r="G21" s="116"/>
      <c r="H21" s="116"/>
      <c r="I21" s="143">
        <v>0</v>
      </c>
      <c r="J21" s="110"/>
      <c r="K21" s="135"/>
      <c r="L21" s="103"/>
      <c r="M21" s="103"/>
      <c r="N21" s="116"/>
      <c r="O21" s="143">
        <v>0</v>
      </c>
      <c r="P21" s="135"/>
      <c r="Q21" s="135"/>
      <c r="R21" s="135"/>
      <c r="S21" s="110"/>
      <c r="T21" s="107"/>
      <c r="U21" s="143">
        <v>0</v>
      </c>
      <c r="V21" s="110"/>
      <c r="W21" s="135"/>
      <c r="X21" s="122"/>
      <c r="Y21" s="123"/>
      <c r="Z21" s="107"/>
      <c r="AA21" s="143">
        <v>0</v>
      </c>
      <c r="AB21" s="135"/>
      <c r="AC21" s="135"/>
      <c r="AD21" s="135"/>
      <c r="AE21" s="112"/>
      <c r="AF21" s="107"/>
      <c r="AG21" s="143">
        <v>0</v>
      </c>
      <c r="AH21" s="135"/>
      <c r="AI21" s="135"/>
      <c r="AJ21" s="110"/>
      <c r="AK21" s="112"/>
      <c r="AL21" s="107"/>
      <c r="AM21" s="133"/>
    </row>
    <row r="22" spans="1:39" ht="40" customHeight="1" thickBot="1" x14ac:dyDescent="0.4">
      <c r="A22" s="144" t="s">
        <v>153</v>
      </c>
      <c r="B22" s="143">
        <v>0</v>
      </c>
      <c r="C22" s="143">
        <v>0</v>
      </c>
      <c r="D22" s="134"/>
      <c r="E22" s="134"/>
      <c r="F22" s="135"/>
      <c r="G22" s="116"/>
      <c r="H22" s="116"/>
      <c r="I22" s="143">
        <v>0</v>
      </c>
      <c r="J22" s="110"/>
      <c r="K22" s="135"/>
      <c r="L22" s="106"/>
      <c r="M22" s="118"/>
      <c r="N22" s="116"/>
      <c r="O22" s="143">
        <v>0</v>
      </c>
      <c r="P22" s="135"/>
      <c r="Q22" s="135"/>
      <c r="R22" s="135"/>
      <c r="S22" s="110"/>
      <c r="T22" s="107"/>
      <c r="U22" s="143">
        <v>0</v>
      </c>
      <c r="V22" s="110"/>
      <c r="W22" s="135"/>
      <c r="X22" s="122"/>
      <c r="Y22" s="118"/>
      <c r="Z22" s="107"/>
      <c r="AA22" s="143">
        <v>0</v>
      </c>
      <c r="AB22" s="135"/>
      <c r="AC22" s="135"/>
      <c r="AD22" s="132"/>
      <c r="AE22" s="112"/>
      <c r="AF22" s="107"/>
      <c r="AG22" s="143">
        <v>0</v>
      </c>
      <c r="AH22" s="135"/>
      <c r="AI22" s="135"/>
      <c r="AJ22" s="135"/>
      <c r="AK22" s="104"/>
      <c r="AL22" s="107"/>
      <c r="AM22" s="114"/>
    </row>
    <row r="23" spans="1:39" ht="45.5" thickBot="1" x14ac:dyDescent="0.55000000000000004">
      <c r="A23" s="145" t="s">
        <v>54</v>
      </c>
      <c r="B23" s="143">
        <v>0</v>
      </c>
      <c r="C23" s="143">
        <v>0</v>
      </c>
      <c r="I23" s="143">
        <v>0</v>
      </c>
      <c r="J23" s="157" t="s">
        <v>921</v>
      </c>
      <c r="O23" s="143">
        <v>0</v>
      </c>
      <c r="U23" s="143">
        <v>0</v>
      </c>
      <c r="AA23" s="143">
        <v>0</v>
      </c>
      <c r="AG23" s="143">
        <v>0</v>
      </c>
      <c r="AH23" s="156">
        <f>'5W_Data_Entry'!U24</f>
        <v>23</v>
      </c>
    </row>
    <row r="24" spans="1:39" ht="40" customHeight="1" thickBot="1" x14ac:dyDescent="0.4">
      <c r="A24" s="144" t="s">
        <v>132</v>
      </c>
      <c r="B24" s="143">
        <v>0</v>
      </c>
      <c r="C24" s="143">
        <v>0</v>
      </c>
      <c r="D24" s="134"/>
      <c r="E24" s="134"/>
      <c r="F24" s="116"/>
      <c r="G24" s="116"/>
      <c r="H24" s="128"/>
      <c r="I24" s="143">
        <v>0</v>
      </c>
      <c r="J24" s="110"/>
      <c r="K24" s="135"/>
      <c r="L24" s="103"/>
      <c r="M24" s="103"/>
      <c r="N24" s="116"/>
      <c r="O24" s="143">
        <v>0</v>
      </c>
      <c r="P24" s="135"/>
      <c r="Q24" s="135"/>
      <c r="R24" s="135"/>
      <c r="S24" s="110"/>
      <c r="T24" s="107"/>
      <c r="U24" s="143">
        <v>0</v>
      </c>
      <c r="V24" s="110"/>
      <c r="W24" s="135"/>
      <c r="X24" s="122"/>
      <c r="Y24" s="123"/>
      <c r="Z24" s="107"/>
      <c r="AA24" s="143">
        <v>0</v>
      </c>
      <c r="AB24" s="155"/>
      <c r="AC24" s="135"/>
      <c r="AD24" s="103"/>
      <c r="AE24" s="103"/>
      <c r="AF24" s="107"/>
      <c r="AG24" s="143">
        <v>0</v>
      </c>
      <c r="AH24" s="135"/>
      <c r="AI24" s="135"/>
      <c r="AJ24" s="119"/>
      <c r="AK24" s="123"/>
      <c r="AL24" s="107"/>
      <c r="AM24" s="125"/>
    </row>
    <row r="25" spans="1:39" ht="21.5" thickBot="1" x14ac:dyDescent="0.55000000000000004">
      <c r="A25" s="145" t="s">
        <v>709</v>
      </c>
      <c r="B25" s="143">
        <v>0</v>
      </c>
      <c r="C25" s="143">
        <v>0</v>
      </c>
      <c r="I25" s="143">
        <v>0</v>
      </c>
      <c r="O25" s="143">
        <v>0</v>
      </c>
      <c r="U25" s="143">
        <v>0</v>
      </c>
      <c r="AA25" s="143">
        <v>0</v>
      </c>
      <c r="AB25" s="156">
        <f>'5W_Data_Entry'!U22</f>
        <v>45</v>
      </c>
      <c r="AG25" s="143">
        <v>0</v>
      </c>
    </row>
    <row r="26" spans="1:39" ht="47" thickBot="1" x14ac:dyDescent="0.4">
      <c r="A26" s="150" t="s">
        <v>919</v>
      </c>
      <c r="B26" s="146">
        <f>SUM(B3:B25)</f>
        <v>2146545</v>
      </c>
      <c r="C26" s="146">
        <f t="shared" ref="C26:H26" si="0">SUM(C3:C25)</f>
        <v>1201151</v>
      </c>
      <c r="D26" s="146">
        <f t="shared" si="0"/>
        <v>6546</v>
      </c>
      <c r="E26" s="146">
        <f t="shared" si="0"/>
        <v>0</v>
      </c>
      <c r="F26" s="146">
        <f t="shared" si="0"/>
        <v>0</v>
      </c>
      <c r="G26" s="146">
        <f t="shared" si="0"/>
        <v>0</v>
      </c>
      <c r="H26" s="146">
        <f t="shared" si="0"/>
        <v>0</v>
      </c>
      <c r="I26" s="146" t="s">
        <v>917</v>
      </c>
      <c r="J26" s="146" t="s">
        <v>921</v>
      </c>
      <c r="K26" s="146">
        <f t="shared" ref="K26" si="1">SUM(K3:K25)</f>
        <v>0</v>
      </c>
      <c r="L26" s="146">
        <f t="shared" ref="L26" si="2">SUM(L3:L25)</f>
        <v>0</v>
      </c>
      <c r="M26" s="146">
        <f t="shared" ref="M26" si="3">SUM(M3:M25)</f>
        <v>0</v>
      </c>
      <c r="N26" s="146">
        <f t="shared" ref="N26" si="4">SUM(N3:N25)</f>
        <v>0</v>
      </c>
      <c r="O26" s="146">
        <f t="shared" ref="O26" si="5">SUM(O3:O25)</f>
        <v>600578</v>
      </c>
      <c r="P26" s="146">
        <f t="shared" ref="P26" si="6">SUM(P3:P25)</f>
        <v>0</v>
      </c>
      <c r="Q26" s="146">
        <f t="shared" ref="Q26" si="7">SUM(Q3:Q25)</f>
        <v>0</v>
      </c>
      <c r="R26" s="146">
        <f t="shared" ref="R26" si="8">SUM(R3:R25)</f>
        <v>0</v>
      </c>
      <c r="S26" s="146">
        <f t="shared" ref="S26" si="9">SUM(S3:S25)</f>
        <v>0</v>
      </c>
      <c r="T26" s="146">
        <f t="shared" ref="T26" si="10">SUM(T3:T25)</f>
        <v>0</v>
      </c>
      <c r="U26" s="146" t="s">
        <v>917</v>
      </c>
      <c r="V26" s="146">
        <f t="shared" ref="V26" si="11">SUM(V3:V25)</f>
        <v>0</v>
      </c>
      <c r="W26" s="146">
        <f t="shared" ref="W26" si="12">SUM(W3:W25)</f>
        <v>0</v>
      </c>
      <c r="X26" s="146">
        <f t="shared" ref="X26" si="13">SUM(X3:X25)</f>
        <v>0</v>
      </c>
      <c r="Y26" s="146">
        <f t="shared" ref="Y26" si="14">SUM(Y3:Y25)</f>
        <v>0</v>
      </c>
      <c r="Z26" s="146">
        <f t="shared" ref="Z26" si="15">SUM(Z3:Z25)</f>
        <v>0</v>
      </c>
      <c r="AA26" s="146">
        <f t="shared" ref="AA26" si="16">SUM(AA3:AA25)</f>
        <v>6018</v>
      </c>
      <c r="AB26" s="146">
        <f t="shared" ref="AB26" si="17">SUM(AB3:AB25)</f>
        <v>538</v>
      </c>
      <c r="AC26" s="146">
        <f t="shared" ref="AC26" si="18">SUM(AC3:AC25)</f>
        <v>0</v>
      </c>
      <c r="AD26" s="146">
        <f t="shared" ref="AD26" si="19">SUM(AD3:AD25)</f>
        <v>0</v>
      </c>
      <c r="AE26" s="146">
        <f t="shared" ref="AE26" si="20">SUM(AE3:AE25)</f>
        <v>0</v>
      </c>
      <c r="AF26" s="146">
        <f t="shared" ref="AF26" si="21">SUM(AF3:AF25)</f>
        <v>0</v>
      </c>
      <c r="AG26" s="146">
        <f t="shared" ref="AG26" si="22">SUM(AG3:AG25)</f>
        <v>154729</v>
      </c>
      <c r="AH26" s="146">
        <f t="shared" ref="AH26" si="23">SUM(AH3:AH25)</f>
        <v>10861</v>
      </c>
      <c r="AI26" s="146">
        <f t="shared" ref="AI26" si="24">SUM(AI3:AI25)</f>
        <v>0</v>
      </c>
      <c r="AJ26" s="146">
        <f t="shared" ref="AJ26" si="25">SUM(AJ3:AJ25)</f>
        <v>0</v>
      </c>
      <c r="AK26" s="146">
        <f t="shared" ref="AK26" si="26">SUM(AK3:AK25)</f>
        <v>0</v>
      </c>
      <c r="AL26" s="146">
        <f t="shared" ref="AL26" si="27">SUM(AL3:AL25)</f>
        <v>0</v>
      </c>
      <c r="AM26" s="147"/>
    </row>
    <row r="28" spans="1:39" ht="36" x14ac:dyDescent="0.8">
      <c r="A28" s="152" t="s">
        <v>920</v>
      </c>
    </row>
  </sheetData>
  <mergeCells count="9">
    <mergeCell ref="AA1:AF1"/>
    <mergeCell ref="AG1:AL1"/>
    <mergeCell ref="AM1:AM2"/>
    <mergeCell ref="A1:A2"/>
    <mergeCell ref="B1:B2"/>
    <mergeCell ref="C1:H1"/>
    <mergeCell ref="I1:N1"/>
    <mergeCell ref="O1:T1"/>
    <mergeCell ref="U1:Z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G974"/>
  <sheetViews>
    <sheetView topLeftCell="AN1" workbookViewId="0">
      <selection activeCell="BE21" sqref="BE2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8" max="58" width="34.765625" customWidth="1"/>
  </cols>
  <sheetData>
    <row r="1" spans="1:61" x14ac:dyDescent="0.35">
      <c r="A1" s="8" t="s">
        <v>125</v>
      </c>
      <c r="B1" s="61"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799</v>
      </c>
      <c r="BC1" s="65" t="s">
        <v>800</v>
      </c>
      <c r="BF1" s="77" t="s">
        <v>805</v>
      </c>
    </row>
    <row r="2" spans="1:61" x14ac:dyDescent="0.35">
      <c r="A2" s="62" t="s">
        <v>786</v>
      </c>
      <c r="B2" s="62"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44440</v>
      </c>
      <c r="BC2" s="66">
        <v>44562</v>
      </c>
      <c r="BE2" s="78">
        <v>363913</v>
      </c>
      <c r="BF2" s="18" t="s">
        <v>809</v>
      </c>
    </row>
    <row r="3" spans="1:61" x14ac:dyDescent="0.35">
      <c r="A3" s="63" t="s">
        <v>27</v>
      </c>
      <c r="B3" s="62"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44470</v>
      </c>
      <c r="BC3" s="66">
        <v>44593</v>
      </c>
      <c r="BE3">
        <v>513</v>
      </c>
      <c r="BF3" s="18" t="s">
        <v>806</v>
      </c>
    </row>
    <row r="4" spans="1:61" x14ac:dyDescent="0.35">
      <c r="A4" s="63" t="s">
        <v>129</v>
      </c>
      <c r="B4" s="62"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44501</v>
      </c>
      <c r="BC4" s="66">
        <v>44621</v>
      </c>
      <c r="BE4" s="78">
        <v>181957</v>
      </c>
      <c r="BF4" s="18" t="s">
        <v>808</v>
      </c>
    </row>
    <row r="5" spans="1:61" x14ac:dyDescent="0.35">
      <c r="A5" s="63" t="s">
        <v>29</v>
      </c>
      <c r="B5" s="62"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770</v>
      </c>
      <c r="AU5" s="59" t="s">
        <v>770</v>
      </c>
      <c r="AV5" s="10" t="s">
        <v>304</v>
      </c>
      <c r="AW5" s="10" t="s">
        <v>113</v>
      </c>
      <c r="AX5" s="10" t="s">
        <v>305</v>
      </c>
      <c r="AY5" s="10" t="s">
        <v>306</v>
      </c>
      <c r="AZ5" s="10" t="s">
        <v>307</v>
      </c>
      <c r="BA5" s="10" t="s">
        <v>308</v>
      </c>
      <c r="BB5" s="66">
        <v>44531</v>
      </c>
      <c r="BC5" s="66">
        <v>44652</v>
      </c>
      <c r="BE5">
        <v>472</v>
      </c>
      <c r="BF5" s="18" t="s">
        <v>807</v>
      </c>
    </row>
    <row r="6" spans="1:61" x14ac:dyDescent="0.35">
      <c r="A6" s="63" t="s">
        <v>130</v>
      </c>
      <c r="B6" s="62" t="s">
        <v>792</v>
      </c>
      <c r="C6" s="14" t="s">
        <v>309</v>
      </c>
      <c r="D6" s="10" t="s">
        <v>310</v>
      </c>
      <c r="F6" s="44" t="s">
        <v>782</v>
      </c>
      <c r="G6" s="10" t="s">
        <v>311</v>
      </c>
      <c r="H6" s="10" t="s">
        <v>312</v>
      </c>
      <c r="I6" s="10" t="s">
        <v>313</v>
      </c>
      <c r="J6" s="10" t="s">
        <v>314</v>
      </c>
      <c r="K6" s="59" t="s">
        <v>770</v>
      </c>
      <c r="L6" s="59" t="s">
        <v>770</v>
      </c>
      <c r="M6" s="10" t="s">
        <v>22</v>
      </c>
      <c r="N6" s="10" t="s">
        <v>315</v>
      </c>
      <c r="O6" s="24" t="s">
        <v>49</v>
      </c>
      <c r="P6" s="10" t="s">
        <v>62</v>
      </c>
      <c r="Q6" s="10" t="s">
        <v>317</v>
      </c>
      <c r="R6" s="10" t="s">
        <v>318</v>
      </c>
      <c r="S6" s="10" t="s">
        <v>319</v>
      </c>
      <c r="T6" s="10" t="s">
        <v>81</v>
      </c>
      <c r="U6" s="59"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770</v>
      </c>
      <c r="AO6" s="10" t="s">
        <v>332</v>
      </c>
      <c r="AP6" s="10" t="s">
        <v>333</v>
      </c>
      <c r="AQ6" s="59" t="s">
        <v>770</v>
      </c>
      <c r="AR6" s="10" t="s">
        <v>334</v>
      </c>
      <c r="AS6" s="59" t="s">
        <v>770</v>
      </c>
      <c r="AV6" s="10" t="s">
        <v>335</v>
      </c>
      <c r="AW6" s="10" t="s">
        <v>114</v>
      </c>
      <c r="AX6" s="10" t="s">
        <v>336</v>
      </c>
      <c r="AY6" s="10" t="s">
        <v>159</v>
      </c>
      <c r="AZ6" s="10" t="s">
        <v>337</v>
      </c>
      <c r="BA6" s="10" t="s">
        <v>97</v>
      </c>
      <c r="BB6" s="66">
        <v>44562</v>
      </c>
      <c r="BC6" s="66">
        <v>44682</v>
      </c>
      <c r="BE6" s="78">
        <v>3125</v>
      </c>
      <c r="BF6" s="18" t="s">
        <v>811</v>
      </c>
    </row>
    <row r="7" spans="1:61" x14ac:dyDescent="0.35">
      <c r="A7" s="63" t="s">
        <v>131</v>
      </c>
      <c r="B7" s="62" t="s">
        <v>793</v>
      </c>
      <c r="C7" s="10" t="s">
        <v>20</v>
      </c>
      <c r="D7" s="10" t="s">
        <v>338</v>
      </c>
      <c r="F7" s="44" t="s">
        <v>779</v>
      </c>
      <c r="G7" s="10" t="s">
        <v>108</v>
      </c>
      <c r="H7" s="59" t="s">
        <v>770</v>
      </c>
      <c r="I7" s="10" t="s">
        <v>339</v>
      </c>
      <c r="J7" s="10" t="s">
        <v>340</v>
      </c>
      <c r="M7" s="10" t="s">
        <v>341</v>
      </c>
      <c r="N7" s="10" t="s">
        <v>342</v>
      </c>
      <c r="O7" s="59" t="s">
        <v>770</v>
      </c>
      <c r="P7" s="59" t="s">
        <v>770</v>
      </c>
      <c r="Q7" s="10" t="s">
        <v>343</v>
      </c>
      <c r="R7" s="10" t="s">
        <v>344</v>
      </c>
      <c r="S7" s="10" t="s">
        <v>345</v>
      </c>
      <c r="T7" s="10" t="s">
        <v>83</v>
      </c>
      <c r="V7" s="10" t="s">
        <v>346</v>
      </c>
      <c r="W7" s="10" t="s">
        <v>347</v>
      </c>
      <c r="X7" s="10" t="s">
        <v>348</v>
      </c>
      <c r="Y7" s="59"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770</v>
      </c>
      <c r="AP7" s="10" t="s">
        <v>359</v>
      </c>
      <c r="AR7" s="10" t="s">
        <v>360</v>
      </c>
      <c r="AV7" s="59" t="s">
        <v>770</v>
      </c>
      <c r="AW7" s="10" t="s">
        <v>115</v>
      </c>
      <c r="AX7" s="10" t="s">
        <v>361</v>
      </c>
      <c r="AY7" s="59" t="s">
        <v>770</v>
      </c>
      <c r="AZ7" s="10" t="s">
        <v>362</v>
      </c>
      <c r="BA7" s="10" t="s">
        <v>234</v>
      </c>
      <c r="BB7" s="66">
        <v>44593</v>
      </c>
      <c r="BC7" s="66">
        <v>44713</v>
      </c>
      <c r="BE7">
        <v>137500</v>
      </c>
      <c r="BF7" s="18" t="s">
        <v>812</v>
      </c>
    </row>
    <row r="8" spans="1:61" x14ac:dyDescent="0.35">
      <c r="A8" s="63" t="s">
        <v>132</v>
      </c>
      <c r="B8" s="62" t="s">
        <v>766</v>
      </c>
      <c r="C8" s="10" t="s">
        <v>364</v>
      </c>
      <c r="D8" s="10" t="s">
        <v>365</v>
      </c>
      <c r="E8" s="18"/>
      <c r="F8" s="47" t="s">
        <v>781</v>
      </c>
      <c r="G8" s="58" t="s">
        <v>86</v>
      </c>
      <c r="I8" s="10" t="s">
        <v>366</v>
      </c>
      <c r="J8" s="10" t="s">
        <v>367</v>
      </c>
      <c r="M8" s="10" t="s">
        <v>48</v>
      </c>
      <c r="N8" s="10" t="s">
        <v>368</v>
      </c>
      <c r="Q8" s="10" t="s">
        <v>369</v>
      </c>
      <c r="R8" s="59" t="s">
        <v>770</v>
      </c>
      <c r="S8" s="10" t="s">
        <v>136</v>
      </c>
      <c r="T8" s="10" t="s">
        <v>98</v>
      </c>
      <c r="V8" s="10" t="s">
        <v>370</v>
      </c>
      <c r="W8" s="10" t="s">
        <v>371</v>
      </c>
      <c r="X8" s="10" t="s">
        <v>372</v>
      </c>
      <c r="AB8" s="10" t="s">
        <v>373</v>
      </c>
      <c r="AC8" s="59" t="s">
        <v>770</v>
      </c>
      <c r="AD8" s="59" t="s">
        <v>770</v>
      </c>
      <c r="AE8" s="10" t="s">
        <v>89</v>
      </c>
      <c r="AF8" s="10" t="s">
        <v>375</v>
      </c>
      <c r="AG8" s="10" t="s">
        <v>376</v>
      </c>
      <c r="AH8" s="59" t="s">
        <v>770</v>
      </c>
      <c r="AI8" s="10" t="s">
        <v>377</v>
      </c>
      <c r="AJ8" s="10" t="s">
        <v>42</v>
      </c>
      <c r="AK8" s="10" t="s">
        <v>378</v>
      </c>
      <c r="AL8" s="59" t="s">
        <v>770</v>
      </c>
      <c r="AM8" s="59" t="s">
        <v>770</v>
      </c>
      <c r="AP8" s="59" t="s">
        <v>770</v>
      </c>
      <c r="AR8" s="59" t="s">
        <v>770</v>
      </c>
      <c r="AW8" s="10" t="s">
        <v>116</v>
      </c>
      <c r="AX8" s="59" t="s">
        <v>770</v>
      </c>
      <c r="AZ8" s="10" t="s">
        <v>107</v>
      </c>
      <c r="BA8" s="10" t="s">
        <v>363</v>
      </c>
      <c r="BB8" s="66">
        <v>44621</v>
      </c>
      <c r="BC8" s="66">
        <v>44743</v>
      </c>
    </row>
    <row r="9" spans="1:61" x14ac:dyDescent="0.35">
      <c r="A9" s="63" t="s">
        <v>22</v>
      </c>
      <c r="B9" s="62" t="s">
        <v>794</v>
      </c>
      <c r="C9" s="10" t="s">
        <v>380</v>
      </c>
      <c r="D9" s="10" t="s">
        <v>381</v>
      </c>
      <c r="E9" s="18"/>
      <c r="G9" s="58" t="s">
        <v>109</v>
      </c>
      <c r="I9" s="10" t="s">
        <v>382</v>
      </c>
      <c r="J9" s="59" t="s">
        <v>770</v>
      </c>
      <c r="M9" s="10" t="s">
        <v>75</v>
      </c>
      <c r="N9" s="10" t="s">
        <v>383</v>
      </c>
      <c r="Q9" s="10" t="s">
        <v>384</v>
      </c>
      <c r="S9" s="10" t="s">
        <v>385</v>
      </c>
      <c r="T9" s="59" t="s">
        <v>770</v>
      </c>
      <c r="V9" s="10" t="s">
        <v>386</v>
      </c>
      <c r="W9" s="59" t="s">
        <v>770</v>
      </c>
      <c r="X9" s="10" t="s">
        <v>387</v>
      </c>
      <c r="AB9" s="10" t="s">
        <v>388</v>
      </c>
      <c r="AE9" s="10" t="s">
        <v>77</v>
      </c>
      <c r="AF9" s="10" t="s">
        <v>389</v>
      </c>
      <c r="AG9" s="10" t="s">
        <v>390</v>
      </c>
      <c r="AI9" s="59" t="s">
        <v>770</v>
      </c>
      <c r="AJ9" s="10" t="s">
        <v>64</v>
      </c>
      <c r="AK9" s="10" t="s">
        <v>391</v>
      </c>
      <c r="AM9" s="10"/>
      <c r="AW9" s="59" t="s">
        <v>770</v>
      </c>
      <c r="AZ9" s="10" t="s">
        <v>117</v>
      </c>
      <c r="BA9" s="10" t="s">
        <v>53</v>
      </c>
      <c r="BB9" s="66">
        <v>44652</v>
      </c>
      <c r="BC9" s="66">
        <v>44774</v>
      </c>
    </row>
    <row r="10" spans="1:61" x14ac:dyDescent="0.35">
      <c r="A10" s="63" t="s">
        <v>133</v>
      </c>
      <c r="B10" s="62" t="s">
        <v>795</v>
      </c>
      <c r="C10" s="10"/>
      <c r="D10" s="10" t="s">
        <v>392</v>
      </c>
      <c r="E10" s="18"/>
      <c r="G10" s="59" t="s">
        <v>110</v>
      </c>
      <c r="I10" s="10" t="s">
        <v>400</v>
      </c>
      <c r="M10" s="59" t="s">
        <v>770</v>
      </c>
      <c r="N10" s="59" t="s">
        <v>770</v>
      </c>
      <c r="Q10" s="10" t="s">
        <v>393</v>
      </c>
      <c r="S10" s="10" t="s">
        <v>394</v>
      </c>
      <c r="V10" s="10" t="s">
        <v>395</v>
      </c>
      <c r="X10" s="59" t="s">
        <v>770</v>
      </c>
      <c r="AB10" s="59" t="s">
        <v>770</v>
      </c>
      <c r="AE10" s="59" t="s">
        <v>770</v>
      </c>
      <c r="AF10" s="10" t="s">
        <v>396</v>
      </c>
      <c r="AG10" s="59" t="s">
        <v>770</v>
      </c>
      <c r="AJ10" s="10" t="s">
        <v>65</v>
      </c>
      <c r="AK10" s="10" t="s">
        <v>397</v>
      </c>
      <c r="AM10" s="10"/>
      <c r="AZ10" s="10" t="s">
        <v>398</v>
      </c>
      <c r="BA10" s="59" t="s">
        <v>770</v>
      </c>
      <c r="BB10" s="66">
        <v>44682</v>
      </c>
      <c r="BC10" s="66">
        <v>44805</v>
      </c>
    </row>
    <row r="11" spans="1:61" x14ac:dyDescent="0.35">
      <c r="A11" s="63" t="s">
        <v>49</v>
      </c>
      <c r="B11" s="62" t="s">
        <v>796</v>
      </c>
      <c r="C11" s="10"/>
      <c r="D11" s="10" t="s">
        <v>399</v>
      </c>
      <c r="E11" s="18"/>
      <c r="G11" s="59" t="s">
        <v>770</v>
      </c>
      <c r="I11" s="10" t="s">
        <v>71</v>
      </c>
      <c r="Q11" s="10" t="s">
        <v>401</v>
      </c>
      <c r="S11" s="10" t="s">
        <v>402</v>
      </c>
      <c r="V11" s="59" t="s">
        <v>770</v>
      </c>
      <c r="AF11" s="59" t="s">
        <v>770</v>
      </c>
      <c r="AJ11" s="10" t="s">
        <v>67</v>
      </c>
      <c r="AK11" s="10" t="s">
        <v>403</v>
      </c>
      <c r="AZ11" s="10" t="s">
        <v>119</v>
      </c>
      <c r="BB11" s="66">
        <v>44713</v>
      </c>
      <c r="BC11" s="66">
        <v>44835</v>
      </c>
    </row>
    <row r="12" spans="1:61" x14ac:dyDescent="0.35">
      <c r="A12" s="63" t="s">
        <v>54</v>
      </c>
      <c r="B12" s="62" t="s">
        <v>797</v>
      </c>
      <c r="C12" s="10"/>
      <c r="D12" s="10" t="s">
        <v>380</v>
      </c>
      <c r="E12" s="18"/>
      <c r="I12" s="10" t="s">
        <v>91</v>
      </c>
      <c r="Q12" s="10" t="s">
        <v>404</v>
      </c>
      <c r="S12" s="10" t="s">
        <v>405</v>
      </c>
      <c r="AJ12" s="10" t="s">
        <v>70</v>
      </c>
      <c r="AK12" s="10" t="s">
        <v>406</v>
      </c>
      <c r="AZ12" s="10" t="s">
        <v>120</v>
      </c>
      <c r="BB12" s="66">
        <v>44743</v>
      </c>
      <c r="BC12" s="66">
        <v>44866</v>
      </c>
    </row>
    <row r="13" spans="1:61" x14ac:dyDescent="0.35">
      <c r="A13" s="63" t="s">
        <v>134</v>
      </c>
      <c r="B13" s="62" t="s">
        <v>798</v>
      </c>
      <c r="C13" s="10"/>
      <c r="D13" s="10"/>
      <c r="E13" s="18"/>
      <c r="I13" s="10" t="s">
        <v>105</v>
      </c>
      <c r="Q13" s="10" t="s">
        <v>407</v>
      </c>
      <c r="S13" s="10" t="s">
        <v>408</v>
      </c>
      <c r="AJ13" s="10" t="s">
        <v>78</v>
      </c>
      <c r="AK13" s="10" t="s">
        <v>409</v>
      </c>
      <c r="AZ13" s="59" t="s">
        <v>770</v>
      </c>
      <c r="BB13" s="66">
        <v>44774</v>
      </c>
      <c r="BC13" s="66">
        <v>44896</v>
      </c>
    </row>
    <row r="14" spans="1:61" x14ac:dyDescent="0.35">
      <c r="A14" s="63" t="s">
        <v>135</v>
      </c>
      <c r="B14" s="63"/>
      <c r="C14" s="10"/>
      <c r="D14" s="10"/>
      <c r="E14" s="18"/>
      <c r="I14" s="10" t="s">
        <v>111</v>
      </c>
      <c r="Q14" s="59" t="s">
        <v>770</v>
      </c>
      <c r="S14" s="59"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v>44805</v>
      </c>
      <c r="BC14" s="66">
        <v>44927</v>
      </c>
      <c r="BD14" s="10"/>
      <c r="BE14" s="10"/>
      <c r="BF14" s="10"/>
      <c r="BG14" s="10"/>
      <c r="BH14" s="10"/>
      <c r="BI14" s="10"/>
    </row>
    <row r="15" spans="1:61" x14ac:dyDescent="0.35">
      <c r="A15" s="63" t="s">
        <v>136</v>
      </c>
      <c r="B15" s="63"/>
      <c r="C15" s="10"/>
      <c r="D15" s="10"/>
      <c r="E15" s="18"/>
      <c r="I15" s="10" t="s">
        <v>411</v>
      </c>
      <c r="AC15" s="10"/>
      <c r="AD15" s="10"/>
      <c r="AE15" s="10"/>
      <c r="AF15" s="10"/>
      <c r="AG15" s="10"/>
      <c r="AH15" s="10"/>
      <c r="AI15" s="10"/>
      <c r="AJ15" s="10" t="s">
        <v>87</v>
      </c>
      <c r="AK15" s="59" t="s">
        <v>770</v>
      </c>
      <c r="AL15" s="10"/>
      <c r="AM15" s="10"/>
      <c r="AN15" s="10"/>
      <c r="AO15" s="10"/>
      <c r="AP15" s="10"/>
      <c r="AQ15" s="10"/>
      <c r="AR15" s="10"/>
      <c r="AS15" s="10"/>
      <c r="AT15" s="10"/>
      <c r="AU15" s="10"/>
      <c r="AV15" s="10"/>
      <c r="AW15" s="10"/>
      <c r="AX15" s="10"/>
      <c r="AY15" s="10"/>
      <c r="AZ15" s="10"/>
      <c r="BA15" s="10"/>
      <c r="BB15" s="66">
        <v>44835</v>
      </c>
      <c r="BC15" s="66">
        <v>44958</v>
      </c>
      <c r="BD15" s="10"/>
      <c r="BE15" s="10"/>
      <c r="BF15" s="10"/>
      <c r="BG15" s="10"/>
      <c r="BH15" s="10"/>
      <c r="BI15" s="10"/>
    </row>
    <row r="16" spans="1:61" x14ac:dyDescent="0.35">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v>44866</v>
      </c>
      <c r="BC16" s="66">
        <v>44986</v>
      </c>
      <c r="BD16" s="10"/>
      <c r="BE16" s="10"/>
      <c r="BF16" s="10"/>
      <c r="BG16" s="10"/>
      <c r="BH16" s="10"/>
      <c r="BI16" s="10"/>
    </row>
    <row r="17" spans="1:85" x14ac:dyDescent="0.3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v>44896</v>
      </c>
      <c r="BC17" s="66">
        <v>45017</v>
      </c>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63" t="s">
        <v>138</v>
      </c>
      <c r="B18" s="63"/>
      <c r="E18" s="18"/>
      <c r="I18" s="59"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66">
        <v>44927</v>
      </c>
      <c r="BC18" s="66">
        <v>45047</v>
      </c>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v>45078</v>
      </c>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v>45108</v>
      </c>
      <c r="BD20" s="10"/>
      <c r="BE20" s="10"/>
      <c r="BF20" s="10"/>
      <c r="BG20" s="10"/>
    </row>
    <row r="21" spans="1:85" x14ac:dyDescent="0.3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770</v>
      </c>
      <c r="AK21" s="10"/>
      <c r="AL21" s="10"/>
      <c r="AM21" s="10"/>
      <c r="AN21" s="10"/>
      <c r="AO21" s="10"/>
      <c r="AP21" s="10"/>
      <c r="AQ21" s="10"/>
      <c r="AR21" s="10"/>
      <c r="AS21" s="10"/>
      <c r="AT21" s="10"/>
      <c r="AU21" s="10"/>
      <c r="AV21" s="10"/>
      <c r="AW21" s="10"/>
      <c r="AX21" s="10"/>
      <c r="AY21" s="10"/>
      <c r="AZ21" s="10"/>
      <c r="BA21" s="10"/>
      <c r="BB21" s="10"/>
      <c r="BC21" s="66">
        <v>45139</v>
      </c>
      <c r="BD21" s="10"/>
      <c r="BE21" s="10"/>
      <c r="BF21" s="10"/>
      <c r="BG21" s="10"/>
      <c r="BH21" s="10"/>
      <c r="BI21" s="10"/>
      <c r="BJ21" s="10"/>
    </row>
    <row r="22" spans="1:85" x14ac:dyDescent="0.3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v>45170</v>
      </c>
      <c r="BD22" s="10"/>
      <c r="BE22" s="10"/>
      <c r="BF22" s="10"/>
      <c r="BG22" s="10"/>
      <c r="BH22" s="10"/>
      <c r="BI22" s="10"/>
      <c r="BJ22" s="10"/>
    </row>
    <row r="23" spans="1:85" x14ac:dyDescent="0.3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v>45200</v>
      </c>
      <c r="BD23" s="10"/>
      <c r="BE23" s="10"/>
      <c r="BF23" s="10"/>
      <c r="BG23" s="10"/>
      <c r="BH23" s="10"/>
      <c r="BI23" s="10"/>
      <c r="BJ23" s="10"/>
    </row>
    <row r="24" spans="1:85" x14ac:dyDescent="0.35">
      <c r="A24" s="63" t="s">
        <v>143</v>
      </c>
      <c r="B24" s="63"/>
      <c r="E24" s="18"/>
      <c r="AK24" s="10"/>
      <c r="AL24" s="10"/>
      <c r="AM24" s="10"/>
      <c r="AN24" s="10"/>
      <c r="AO24" s="10"/>
      <c r="AP24" s="10"/>
      <c r="AQ24" s="10"/>
      <c r="AR24" s="10"/>
      <c r="AS24" s="10"/>
      <c r="AT24" s="10"/>
      <c r="AU24" s="10"/>
      <c r="AV24" s="10"/>
      <c r="AW24" s="10"/>
      <c r="AX24" s="10"/>
      <c r="AY24" s="10"/>
      <c r="AZ24" s="10"/>
      <c r="BA24" s="10"/>
      <c r="BB24" s="10"/>
      <c r="BC24" s="66">
        <v>45231</v>
      </c>
      <c r="BD24" s="10"/>
      <c r="BE24" s="10"/>
      <c r="BF24" s="10"/>
      <c r="BG24" s="10"/>
    </row>
    <row r="25" spans="1:85" x14ac:dyDescent="0.35">
      <c r="A25" s="63" t="s">
        <v>144</v>
      </c>
      <c r="B25" s="63"/>
      <c r="E25" s="18"/>
      <c r="AL25" s="10"/>
      <c r="AM25" s="10"/>
      <c r="AN25" s="10"/>
      <c r="AO25" s="10"/>
      <c r="AP25" s="10"/>
      <c r="AQ25" s="10"/>
      <c r="AR25" s="10"/>
      <c r="AS25" s="10"/>
      <c r="AT25" s="10"/>
      <c r="AU25" s="10"/>
      <c r="AV25" s="10"/>
      <c r="AW25" s="10"/>
      <c r="AX25" s="10"/>
      <c r="AY25" s="10"/>
      <c r="AZ25" s="10"/>
      <c r="BA25" s="10"/>
      <c r="BB25" s="10"/>
      <c r="BC25" s="66">
        <v>45261</v>
      </c>
      <c r="BD25" s="10"/>
      <c r="BE25" s="10"/>
      <c r="BF25" s="10"/>
      <c r="BG25" s="10"/>
    </row>
    <row r="26" spans="1:85" x14ac:dyDescent="0.35">
      <c r="A26" s="63" t="s">
        <v>25</v>
      </c>
      <c r="B26" s="63"/>
      <c r="E26" s="18"/>
      <c r="BC26" s="67" t="s">
        <v>804</v>
      </c>
    </row>
    <row r="27" spans="1:85" x14ac:dyDescent="0.35">
      <c r="A27" s="63" t="s">
        <v>76</v>
      </c>
      <c r="B27" s="63"/>
      <c r="E27" s="18"/>
      <c r="BC27" s="67"/>
    </row>
    <row r="28" spans="1:85" x14ac:dyDescent="0.35">
      <c r="A28" s="63" t="s">
        <v>145</v>
      </c>
      <c r="B28" s="63"/>
      <c r="E28" s="18"/>
      <c r="BC28" s="67"/>
    </row>
    <row r="29" spans="1:85" x14ac:dyDescent="0.35">
      <c r="A29" s="63" t="s">
        <v>146</v>
      </c>
      <c r="B29" s="63"/>
      <c r="E29" s="18"/>
    </row>
    <row r="30" spans="1:85" x14ac:dyDescent="0.35">
      <c r="A30" s="63" t="s">
        <v>147</v>
      </c>
      <c r="B30" s="63"/>
      <c r="E30" s="18"/>
    </row>
    <row r="31" spans="1:85" x14ac:dyDescent="0.35">
      <c r="A31" s="63" t="s">
        <v>148</v>
      </c>
      <c r="B31" s="63"/>
      <c r="E31" s="18"/>
    </row>
    <row r="32" spans="1:85" x14ac:dyDescent="0.35">
      <c r="A32" s="63" t="s">
        <v>34</v>
      </c>
      <c r="B32" s="63"/>
      <c r="E32" s="18"/>
    </row>
    <row r="33" spans="1:5" x14ac:dyDescent="0.35">
      <c r="A33" s="63" t="s">
        <v>149</v>
      </c>
      <c r="B33" s="63"/>
      <c r="E33" s="18"/>
    </row>
    <row r="34" spans="1:5" x14ac:dyDescent="0.35">
      <c r="A34" s="63" t="s">
        <v>150</v>
      </c>
      <c r="B34" s="63"/>
      <c r="E34" s="18"/>
    </row>
    <row r="35" spans="1:5" x14ac:dyDescent="0.35">
      <c r="A35" s="63" t="s">
        <v>92</v>
      </c>
      <c r="B35" s="63"/>
      <c r="E35" s="18"/>
    </row>
    <row r="36" spans="1:5" x14ac:dyDescent="0.35">
      <c r="A36" s="63" t="s">
        <v>151</v>
      </c>
      <c r="B36" s="63"/>
      <c r="E36" s="18"/>
    </row>
    <row r="37" spans="1:5" x14ac:dyDescent="0.35">
      <c r="A37" s="63" t="s">
        <v>152</v>
      </c>
      <c r="B37" s="63"/>
      <c r="E37" s="18"/>
    </row>
    <row r="38" spans="1:5" x14ac:dyDescent="0.35">
      <c r="A38" s="63" t="s">
        <v>153</v>
      </c>
      <c r="B38" s="63"/>
      <c r="E38" s="18"/>
    </row>
    <row r="39" spans="1:5" x14ac:dyDescent="0.35">
      <c r="A39" s="63" t="s">
        <v>102</v>
      </c>
      <c r="B39" s="63"/>
      <c r="E39" s="18"/>
    </row>
    <row r="40" spans="1:5" x14ac:dyDescent="0.35">
      <c r="A40" s="63" t="s">
        <v>154</v>
      </c>
      <c r="B40" s="63"/>
      <c r="E40" s="18"/>
    </row>
    <row r="41" spans="1:5" x14ac:dyDescent="0.35">
      <c r="A41" s="63" t="s">
        <v>155</v>
      </c>
      <c r="B41" s="63"/>
      <c r="E41" s="18"/>
    </row>
    <row r="42" spans="1:5" x14ac:dyDescent="0.35">
      <c r="A42" s="63" t="s">
        <v>31</v>
      </c>
      <c r="B42" s="63"/>
      <c r="E42" s="18"/>
    </row>
    <row r="43" spans="1:5" x14ac:dyDescent="0.35">
      <c r="A43" s="63" t="s">
        <v>156</v>
      </c>
      <c r="B43" s="63"/>
      <c r="E43" s="18"/>
    </row>
    <row r="44" spans="1:5" x14ac:dyDescent="0.35">
      <c r="A44" s="63" t="s">
        <v>413</v>
      </c>
      <c r="B44" s="63"/>
      <c r="E44" s="18"/>
    </row>
    <row r="45" spans="1:5" x14ac:dyDescent="0.35">
      <c r="A45" s="63" t="s">
        <v>66</v>
      </c>
      <c r="B45" s="63"/>
      <c r="E45" s="18"/>
    </row>
    <row r="46" spans="1:5" x14ac:dyDescent="0.35">
      <c r="A46" s="63" t="s">
        <v>158</v>
      </c>
      <c r="B46" s="63"/>
      <c r="E46" s="18"/>
    </row>
    <row r="47" spans="1:5" x14ac:dyDescent="0.35">
      <c r="A47" s="63" t="s">
        <v>159</v>
      </c>
      <c r="B47" s="63"/>
      <c r="E47" s="18"/>
    </row>
    <row r="48" spans="1:5" x14ac:dyDescent="0.35">
      <c r="A48" s="63" t="s">
        <v>36</v>
      </c>
      <c r="B48" s="63"/>
      <c r="E48" s="18"/>
    </row>
    <row r="49" spans="1:5" x14ac:dyDescent="0.35">
      <c r="A49" s="64" t="s">
        <v>52</v>
      </c>
      <c r="B49" s="63"/>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4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3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73f51738-d318-4883-9d64-4f0bd0ccc55e" ContentTypeId="0x0101009BA85F8052A6DA4FA3E31FF9F74C6970" PreviousValue="false"/>
</file>

<file path=customXml/item4.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5.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6.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3.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4.xml><?xml version="1.0" encoding="utf-8"?>
<ds:datastoreItem xmlns:ds="http://schemas.openxmlformats.org/officeDocument/2006/customXml" ds:itemID="{C6AC9A54-0224-440C-9EEA-9CCC4B0680FA}">
  <ds:schemaRefs>
    <ds:schemaRef ds:uri="http://schemas.microsoft.com/sharepoint/v4"/>
    <ds:schemaRef ds:uri="http://purl.org/dc/elements/1.1/"/>
    <ds:schemaRef ds:uri="ca283e0b-db31-4043-a2ef-b80661bf084a"/>
    <ds:schemaRef ds:uri="http://purl.org/dc/dcmitype/"/>
    <ds:schemaRef ds:uri="http://schemas.microsoft.com/office/infopath/2007/PartnerControls"/>
    <ds:schemaRef ds:uri="cf78de2d-394e-44b2-a5b7-4ea53fc94dd1"/>
    <ds:schemaRef ds:uri="http://schemas.microsoft.com/office/2006/documentManagement/types"/>
    <ds:schemaRef ds:uri="20116fb8-928e-43db-82de-ed8022bd9615"/>
    <ds:schemaRef ds:uri="http://www.w3.org/XML/1998/namespace"/>
    <ds:schemaRef ds:uri="http://schemas.openxmlformats.org/package/2006/metadata/core-properties"/>
    <ds:schemaRef ds:uri="http://schemas.microsoft.com/sharepoint/v3"/>
    <ds:schemaRef ds:uri="http://schemas.microsoft.com/sharepoint.v3"/>
    <ds:schemaRef ds:uri="http://schemas.microsoft.com/office/2006/metadata/properties"/>
    <ds:schemaRef ds:uri="http://purl.org/dc/terms/"/>
  </ds:schemaRefs>
</ds:datastoreItem>
</file>

<file path=customXml/itemProps5.xml><?xml version="1.0" encoding="utf-8"?>
<ds:datastoreItem xmlns:ds="http://schemas.openxmlformats.org/officeDocument/2006/customXml" ds:itemID="{4C431352-BFFA-4A30-A660-C79077B2CDBD}">
  <ds:schemaRefs>
    <ds:schemaRef ds:uri="http://schemas.microsoft.com/DataMashup"/>
  </ds:schemaRefs>
</ds:datastoreItem>
</file>

<file path=customXml/itemProps6.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E5FD82A7-C38D-4336-9F05-B22E78EB12D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53</vt:i4>
      </vt:variant>
    </vt:vector>
  </HeadingPairs>
  <TitlesOfParts>
    <vt:vector size="58" baseType="lpstr">
      <vt:lpstr>Instructions</vt:lpstr>
      <vt:lpstr>5W_Data_Entry</vt:lpstr>
      <vt:lpstr>Reach by Indicator</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Wail Shuaib Mohammed</cp:lastModifiedBy>
  <cp:revision/>
  <dcterms:created xsi:type="dcterms:W3CDTF">2021-11-11T08:54:45Z</dcterms:created>
  <dcterms:modified xsi:type="dcterms:W3CDTF">2023-03-14T05:56:12Z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