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arrod\Desktop\"/>
    </mc:Choice>
  </mc:AlternateContent>
  <bookViews>
    <workbookView xWindow="0" yWindow="0" windowWidth="23040" windowHeight="73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1" i="1" l="1"/>
  <c r="X121" i="1"/>
  <c r="W121" i="1"/>
  <c r="U121" i="1"/>
  <c r="T121" i="1"/>
  <c r="S121" i="1"/>
  <c r="Q121" i="1"/>
  <c r="P121" i="1"/>
  <c r="O121" i="1"/>
  <c r="Y120" i="1"/>
  <c r="X120" i="1"/>
  <c r="W120" i="1"/>
  <c r="U120" i="1"/>
  <c r="T120" i="1"/>
  <c r="S120" i="1"/>
  <c r="Q120" i="1"/>
  <c r="P120" i="1"/>
  <c r="O120" i="1"/>
  <c r="Y119" i="1"/>
  <c r="X119" i="1"/>
  <c r="W119" i="1"/>
  <c r="U119" i="1"/>
  <c r="T119" i="1"/>
  <c r="S119" i="1"/>
  <c r="Q119" i="1"/>
  <c r="P119" i="1"/>
  <c r="O119" i="1"/>
  <c r="Y118" i="1"/>
  <c r="X118" i="1"/>
  <c r="W118" i="1"/>
  <c r="U118" i="1"/>
  <c r="T118" i="1"/>
  <c r="S118" i="1"/>
  <c r="Q118" i="1"/>
  <c r="P118" i="1"/>
  <c r="O118" i="1"/>
  <c r="Y117" i="1"/>
  <c r="X117" i="1"/>
  <c r="W117" i="1"/>
  <c r="U117" i="1"/>
  <c r="T117" i="1"/>
  <c r="S117" i="1"/>
  <c r="Q117" i="1"/>
  <c r="P117" i="1"/>
  <c r="O117" i="1"/>
  <c r="Y116" i="1"/>
  <c r="X116" i="1"/>
  <c r="W116" i="1"/>
  <c r="U116" i="1"/>
  <c r="T116" i="1"/>
  <c r="S116" i="1"/>
  <c r="Q116" i="1"/>
  <c r="P116" i="1"/>
  <c r="O116" i="1"/>
  <c r="Y115" i="1"/>
  <c r="X115" i="1"/>
  <c r="W115" i="1"/>
  <c r="U115" i="1"/>
  <c r="T115" i="1"/>
  <c r="S115" i="1"/>
  <c r="Q115" i="1"/>
  <c r="P115" i="1"/>
  <c r="O115" i="1"/>
  <c r="Y114" i="1"/>
  <c r="X114" i="1"/>
  <c r="W114" i="1"/>
  <c r="U114" i="1"/>
  <c r="T114" i="1"/>
  <c r="S114" i="1"/>
  <c r="Q114" i="1"/>
  <c r="P114" i="1"/>
  <c r="O114" i="1"/>
  <c r="Y113" i="1"/>
  <c r="X113" i="1"/>
  <c r="W113" i="1"/>
  <c r="U113" i="1"/>
  <c r="T113" i="1"/>
  <c r="S113" i="1"/>
  <c r="Q113" i="1"/>
  <c r="P113" i="1"/>
  <c r="O113" i="1"/>
  <c r="Y112" i="1"/>
  <c r="X112" i="1"/>
  <c r="W112" i="1"/>
  <c r="U112" i="1"/>
  <c r="T112" i="1"/>
  <c r="S112" i="1"/>
  <c r="Q112" i="1"/>
  <c r="P112" i="1"/>
  <c r="O112" i="1"/>
  <c r="Y111" i="1"/>
  <c r="X111" i="1"/>
  <c r="W111" i="1"/>
  <c r="U111" i="1"/>
  <c r="T111" i="1"/>
  <c r="S111" i="1"/>
  <c r="Q111" i="1"/>
  <c r="P111" i="1"/>
  <c r="O111" i="1"/>
  <c r="Y110" i="1"/>
  <c r="X110" i="1"/>
  <c r="W110" i="1"/>
  <c r="U110" i="1"/>
  <c r="T110" i="1"/>
  <c r="S110" i="1"/>
  <c r="Q110" i="1"/>
  <c r="P110" i="1"/>
  <c r="O110" i="1"/>
  <c r="Y109" i="1"/>
  <c r="X109" i="1"/>
  <c r="W109" i="1"/>
  <c r="U109" i="1"/>
  <c r="T109" i="1"/>
  <c r="S109" i="1"/>
  <c r="Q109" i="1"/>
  <c r="P109" i="1"/>
  <c r="O109" i="1"/>
  <c r="Y108" i="1"/>
  <c r="X108" i="1"/>
  <c r="W108" i="1"/>
  <c r="U108" i="1"/>
  <c r="T108" i="1"/>
  <c r="S108" i="1"/>
  <c r="Q108" i="1"/>
  <c r="P108" i="1"/>
  <c r="O108" i="1"/>
  <c r="Y107" i="1"/>
  <c r="X107" i="1"/>
  <c r="W107" i="1"/>
  <c r="U107" i="1"/>
  <c r="T107" i="1"/>
  <c r="S107" i="1"/>
  <c r="Q107" i="1"/>
  <c r="P107" i="1"/>
  <c r="O107" i="1"/>
  <c r="Y106" i="1"/>
  <c r="X106" i="1"/>
  <c r="W106" i="1"/>
  <c r="U106" i="1"/>
  <c r="T106" i="1"/>
  <c r="S106" i="1"/>
  <c r="Q106" i="1"/>
  <c r="P106" i="1"/>
  <c r="O106" i="1"/>
  <c r="Y105" i="1"/>
  <c r="X105" i="1"/>
  <c r="W105" i="1"/>
  <c r="U105" i="1"/>
  <c r="T105" i="1"/>
  <c r="S105" i="1"/>
  <c r="Q105" i="1"/>
  <c r="P105" i="1"/>
  <c r="O105" i="1"/>
  <c r="Y104" i="1"/>
  <c r="X104" i="1"/>
  <c r="W104" i="1"/>
  <c r="U104" i="1"/>
  <c r="T104" i="1"/>
  <c r="S104" i="1"/>
  <c r="Q104" i="1"/>
  <c r="P104" i="1"/>
  <c r="O104" i="1"/>
  <c r="Y103" i="1"/>
  <c r="X103" i="1"/>
  <c r="W103" i="1"/>
  <c r="U103" i="1"/>
  <c r="T103" i="1"/>
  <c r="S103" i="1"/>
  <c r="Q103" i="1"/>
  <c r="P103" i="1"/>
  <c r="O103" i="1"/>
  <c r="Y102" i="1"/>
  <c r="X102" i="1"/>
  <c r="W102" i="1"/>
  <c r="U102" i="1"/>
  <c r="T102" i="1"/>
  <c r="S102" i="1"/>
  <c r="Q102" i="1"/>
  <c r="P102" i="1"/>
  <c r="O102" i="1"/>
  <c r="Y101" i="1"/>
  <c r="X101" i="1"/>
  <c r="W101" i="1"/>
  <c r="U101" i="1"/>
  <c r="T101" i="1"/>
  <c r="S101" i="1"/>
  <c r="Q101" i="1"/>
  <c r="P101" i="1"/>
  <c r="O101" i="1"/>
  <c r="Y100" i="1"/>
  <c r="X100" i="1"/>
  <c r="W100" i="1"/>
  <c r="U100" i="1"/>
  <c r="T100" i="1"/>
  <c r="S100" i="1"/>
  <c r="Q100" i="1"/>
  <c r="P100" i="1"/>
  <c r="O100" i="1"/>
  <c r="Y99" i="1"/>
  <c r="X99" i="1"/>
  <c r="W99" i="1"/>
  <c r="U99" i="1"/>
  <c r="T99" i="1"/>
  <c r="S99" i="1"/>
  <c r="Q99" i="1"/>
  <c r="P99" i="1"/>
  <c r="O99" i="1"/>
  <c r="Y98" i="1"/>
  <c r="X98" i="1"/>
  <c r="W98" i="1"/>
  <c r="U98" i="1"/>
  <c r="T98" i="1"/>
  <c r="S98" i="1"/>
  <c r="Q98" i="1"/>
  <c r="P98" i="1"/>
  <c r="O98" i="1"/>
  <c r="Y97" i="1"/>
  <c r="X97" i="1"/>
  <c r="W97" i="1"/>
  <c r="U97" i="1"/>
  <c r="T97" i="1"/>
  <c r="S97" i="1"/>
  <c r="Q97" i="1"/>
  <c r="P97" i="1"/>
  <c r="O97" i="1"/>
  <c r="Y96" i="1"/>
  <c r="X96" i="1"/>
  <c r="W96" i="1"/>
  <c r="U96" i="1"/>
  <c r="T96" i="1"/>
  <c r="S96" i="1"/>
  <c r="Q96" i="1"/>
  <c r="P96" i="1"/>
  <c r="O96" i="1"/>
  <c r="Y95" i="1"/>
  <c r="X95" i="1"/>
  <c r="W95" i="1"/>
  <c r="U95" i="1"/>
  <c r="T95" i="1"/>
  <c r="S95" i="1"/>
  <c r="Q95" i="1"/>
  <c r="P95" i="1"/>
  <c r="O95" i="1"/>
  <c r="Y94" i="1"/>
  <c r="X94" i="1"/>
  <c r="W94" i="1"/>
  <c r="U94" i="1"/>
  <c r="T94" i="1"/>
  <c r="S94" i="1"/>
  <c r="Q94" i="1"/>
  <c r="P94" i="1"/>
  <c r="O94" i="1"/>
  <c r="Y93" i="1"/>
  <c r="X93" i="1"/>
  <c r="W93" i="1"/>
  <c r="U93" i="1"/>
  <c r="T93" i="1"/>
  <c r="S93" i="1"/>
  <c r="Q93" i="1"/>
  <c r="P93" i="1"/>
  <c r="O93" i="1"/>
  <c r="Y92" i="1"/>
  <c r="X92" i="1"/>
  <c r="W92" i="1"/>
  <c r="U92" i="1"/>
  <c r="T92" i="1"/>
  <c r="S92" i="1"/>
  <c r="Q92" i="1"/>
  <c r="P92" i="1"/>
  <c r="O92" i="1"/>
  <c r="Y91" i="1"/>
  <c r="X91" i="1"/>
  <c r="W91" i="1"/>
  <c r="U91" i="1"/>
  <c r="T91" i="1"/>
  <c r="S91" i="1"/>
  <c r="Q91" i="1"/>
  <c r="P91" i="1"/>
  <c r="O91" i="1"/>
  <c r="Y90" i="1"/>
  <c r="X90" i="1"/>
  <c r="W90" i="1"/>
  <c r="U90" i="1"/>
  <c r="T90" i="1"/>
  <c r="S90" i="1"/>
  <c r="Q90" i="1"/>
  <c r="P90" i="1"/>
  <c r="O90" i="1"/>
  <c r="Y89" i="1"/>
  <c r="X89" i="1"/>
  <c r="W89" i="1"/>
  <c r="U89" i="1"/>
  <c r="T89" i="1"/>
  <c r="S89" i="1"/>
  <c r="Q89" i="1"/>
  <c r="P89" i="1"/>
  <c r="O89" i="1"/>
  <c r="Y88" i="1"/>
  <c r="X88" i="1"/>
  <c r="W88" i="1"/>
  <c r="U88" i="1"/>
  <c r="T88" i="1"/>
  <c r="S88" i="1"/>
  <c r="Q88" i="1"/>
  <c r="P88" i="1"/>
  <c r="O88" i="1"/>
  <c r="Y87" i="1"/>
  <c r="X87" i="1"/>
  <c r="W87" i="1"/>
  <c r="U87" i="1"/>
  <c r="T87" i="1"/>
  <c r="S87" i="1"/>
  <c r="Q87" i="1"/>
  <c r="P87" i="1"/>
  <c r="O87" i="1"/>
  <c r="Y86" i="1"/>
  <c r="X86" i="1"/>
  <c r="W86" i="1"/>
  <c r="U86" i="1"/>
  <c r="T86" i="1"/>
  <c r="S86" i="1"/>
  <c r="Q86" i="1"/>
  <c r="P86" i="1"/>
  <c r="O86" i="1"/>
  <c r="Y85" i="1"/>
  <c r="X85" i="1"/>
  <c r="W85" i="1"/>
  <c r="U85" i="1"/>
  <c r="T85" i="1"/>
  <c r="S85" i="1"/>
  <c r="Q85" i="1"/>
  <c r="P85" i="1"/>
  <c r="O85" i="1"/>
  <c r="Y84" i="1"/>
  <c r="X84" i="1"/>
  <c r="W84" i="1"/>
  <c r="U84" i="1"/>
  <c r="T84" i="1"/>
  <c r="S84" i="1"/>
  <c r="Q84" i="1"/>
  <c r="P84" i="1"/>
  <c r="O84" i="1"/>
  <c r="Y83" i="1"/>
  <c r="X83" i="1"/>
  <c r="W83" i="1"/>
  <c r="U83" i="1"/>
  <c r="T83" i="1"/>
  <c r="S83" i="1"/>
  <c r="Q83" i="1"/>
  <c r="P83" i="1"/>
  <c r="O83" i="1"/>
  <c r="Y82" i="1"/>
  <c r="X82" i="1"/>
  <c r="W82" i="1"/>
  <c r="U82" i="1"/>
  <c r="T82" i="1"/>
  <c r="S82" i="1"/>
  <c r="Q82" i="1"/>
  <c r="P82" i="1"/>
  <c r="O82" i="1"/>
  <c r="Y81" i="1"/>
  <c r="X81" i="1"/>
  <c r="W81" i="1"/>
  <c r="U81" i="1"/>
  <c r="T81" i="1"/>
  <c r="S81" i="1"/>
  <c r="Q81" i="1"/>
  <c r="P81" i="1"/>
  <c r="O81" i="1"/>
  <c r="Y80" i="1"/>
  <c r="X80" i="1"/>
  <c r="W80" i="1"/>
  <c r="U80" i="1"/>
  <c r="T80" i="1"/>
  <c r="S80" i="1"/>
  <c r="Q80" i="1"/>
  <c r="P80" i="1"/>
  <c r="O80" i="1"/>
  <c r="Y79" i="1"/>
  <c r="X79" i="1"/>
  <c r="W79" i="1"/>
  <c r="U79" i="1"/>
  <c r="T79" i="1"/>
  <c r="S79" i="1"/>
  <c r="Q79" i="1"/>
  <c r="P79" i="1"/>
  <c r="O79" i="1"/>
  <c r="Y78" i="1"/>
  <c r="X78" i="1"/>
  <c r="W78" i="1"/>
  <c r="U78" i="1"/>
  <c r="T78" i="1"/>
  <c r="S78" i="1"/>
  <c r="Q78" i="1"/>
  <c r="P78" i="1"/>
  <c r="O78" i="1"/>
  <c r="Y77" i="1"/>
  <c r="X77" i="1"/>
  <c r="W77" i="1"/>
  <c r="U77" i="1"/>
  <c r="T77" i="1"/>
  <c r="S77" i="1"/>
  <c r="Q77" i="1"/>
  <c r="P77" i="1"/>
  <c r="O77" i="1"/>
  <c r="Y76" i="1"/>
  <c r="X76" i="1"/>
  <c r="W76" i="1"/>
  <c r="U76" i="1"/>
  <c r="T76" i="1"/>
  <c r="S76" i="1"/>
  <c r="Q76" i="1"/>
  <c r="P76" i="1"/>
  <c r="O76" i="1"/>
  <c r="Y75" i="1"/>
  <c r="X75" i="1"/>
  <c r="W75" i="1"/>
  <c r="U75" i="1"/>
  <c r="T75" i="1"/>
  <c r="S75" i="1"/>
  <c r="Q75" i="1"/>
  <c r="P75" i="1"/>
  <c r="O75" i="1"/>
  <c r="Y74" i="1"/>
  <c r="X74" i="1"/>
  <c r="W74" i="1"/>
  <c r="U74" i="1"/>
  <c r="T74" i="1"/>
  <c r="S74" i="1"/>
  <c r="Q74" i="1"/>
  <c r="P74" i="1"/>
  <c r="O74" i="1"/>
  <c r="Y73" i="1"/>
  <c r="X73" i="1"/>
  <c r="W73" i="1"/>
  <c r="U73" i="1"/>
  <c r="T73" i="1"/>
  <c r="S73" i="1"/>
  <c r="Q73" i="1"/>
  <c r="P73" i="1"/>
  <c r="O73" i="1"/>
  <c r="Y72" i="1"/>
  <c r="X72" i="1"/>
  <c r="W72" i="1"/>
  <c r="U72" i="1"/>
  <c r="T72" i="1"/>
  <c r="S72" i="1"/>
  <c r="Q72" i="1"/>
  <c r="P72" i="1"/>
  <c r="O72" i="1"/>
  <c r="Y71" i="1"/>
  <c r="X71" i="1"/>
  <c r="W71" i="1"/>
  <c r="U71" i="1"/>
  <c r="T71" i="1"/>
  <c r="S71" i="1"/>
  <c r="Q71" i="1"/>
  <c r="P71" i="1"/>
  <c r="O71" i="1"/>
  <c r="Y70" i="1"/>
  <c r="X70" i="1"/>
  <c r="W70" i="1"/>
  <c r="U70" i="1"/>
  <c r="T70" i="1"/>
  <c r="S70" i="1"/>
  <c r="Q70" i="1"/>
  <c r="P70" i="1"/>
  <c r="O70" i="1"/>
  <c r="Y69" i="1"/>
  <c r="X69" i="1"/>
  <c r="W69" i="1"/>
  <c r="U69" i="1"/>
  <c r="T69" i="1"/>
  <c r="S69" i="1"/>
  <c r="Q69" i="1"/>
  <c r="P69" i="1"/>
  <c r="O69" i="1"/>
  <c r="Y68" i="1"/>
  <c r="X68" i="1"/>
  <c r="W68" i="1"/>
  <c r="U68" i="1"/>
  <c r="T68" i="1"/>
  <c r="S68" i="1"/>
  <c r="Q68" i="1"/>
  <c r="P68" i="1"/>
  <c r="O68" i="1"/>
  <c r="Y67" i="1"/>
  <c r="X67" i="1"/>
  <c r="W67" i="1"/>
  <c r="U67" i="1"/>
  <c r="T67" i="1"/>
  <c r="S67" i="1"/>
  <c r="Q67" i="1"/>
  <c r="P67" i="1"/>
  <c r="O67" i="1"/>
  <c r="Y66" i="1"/>
  <c r="X66" i="1"/>
  <c r="W66" i="1"/>
  <c r="U66" i="1"/>
  <c r="T66" i="1"/>
  <c r="S66" i="1"/>
  <c r="Q66" i="1"/>
  <c r="P66" i="1"/>
  <c r="O66" i="1"/>
  <c r="Y65" i="1"/>
  <c r="X65" i="1"/>
  <c r="W65" i="1"/>
  <c r="U65" i="1"/>
  <c r="T65" i="1"/>
  <c r="S65" i="1"/>
  <c r="Q65" i="1"/>
  <c r="P65" i="1"/>
  <c r="O65" i="1"/>
  <c r="Y64" i="1"/>
  <c r="X64" i="1"/>
  <c r="W64" i="1"/>
  <c r="U64" i="1"/>
  <c r="T64" i="1"/>
  <c r="S64" i="1"/>
  <c r="Q64" i="1"/>
  <c r="P64" i="1"/>
  <c r="O64" i="1"/>
  <c r="Y63" i="1"/>
  <c r="X63" i="1"/>
  <c r="W63" i="1"/>
  <c r="U63" i="1"/>
  <c r="T63" i="1"/>
  <c r="S63" i="1"/>
  <c r="Q63" i="1"/>
  <c r="P63" i="1"/>
  <c r="O63" i="1"/>
  <c r="Y62" i="1"/>
  <c r="X62" i="1"/>
  <c r="W62" i="1"/>
  <c r="U62" i="1"/>
  <c r="T62" i="1"/>
  <c r="S62" i="1"/>
  <c r="Q62" i="1"/>
  <c r="P62" i="1"/>
  <c r="O62" i="1"/>
  <c r="Y61" i="1"/>
  <c r="X61" i="1"/>
  <c r="W61" i="1"/>
  <c r="U61" i="1"/>
  <c r="T61" i="1"/>
  <c r="S61" i="1"/>
  <c r="Q61" i="1"/>
  <c r="P61" i="1"/>
  <c r="O61" i="1"/>
  <c r="Y60" i="1"/>
  <c r="X60" i="1"/>
  <c r="W60" i="1"/>
  <c r="U60" i="1"/>
  <c r="T60" i="1"/>
  <c r="S60" i="1"/>
  <c r="Q60" i="1"/>
  <c r="P60" i="1"/>
  <c r="O60" i="1"/>
  <c r="Y59" i="1"/>
  <c r="X59" i="1"/>
  <c r="W59" i="1"/>
  <c r="U59" i="1"/>
  <c r="T59" i="1"/>
  <c r="S59" i="1"/>
  <c r="Q59" i="1"/>
  <c r="P59" i="1"/>
  <c r="O59" i="1"/>
  <c r="Y58" i="1"/>
  <c r="X58" i="1"/>
  <c r="W58" i="1"/>
  <c r="U58" i="1"/>
  <c r="T58" i="1"/>
  <c r="S58" i="1"/>
  <c r="Q58" i="1"/>
  <c r="P58" i="1"/>
  <c r="O58" i="1"/>
  <c r="Y57" i="1"/>
  <c r="X57" i="1"/>
  <c r="W57" i="1"/>
  <c r="U57" i="1"/>
  <c r="T57" i="1"/>
  <c r="S57" i="1"/>
  <c r="Q57" i="1"/>
  <c r="P57" i="1"/>
  <c r="O57" i="1"/>
  <c r="Y56" i="1"/>
  <c r="X56" i="1"/>
  <c r="W56" i="1"/>
  <c r="U56" i="1"/>
  <c r="T56" i="1"/>
  <c r="S56" i="1"/>
  <c r="Q56" i="1"/>
  <c r="P56" i="1"/>
  <c r="O56" i="1"/>
  <c r="Y55" i="1"/>
  <c r="X55" i="1"/>
  <c r="W55" i="1"/>
  <c r="U55" i="1"/>
  <c r="T55" i="1"/>
  <c r="S55" i="1"/>
  <c r="Q55" i="1"/>
  <c r="P55" i="1"/>
  <c r="O55" i="1"/>
  <c r="Y54" i="1"/>
  <c r="X54" i="1"/>
  <c r="W54" i="1"/>
  <c r="U54" i="1"/>
  <c r="T54" i="1"/>
  <c r="S54" i="1"/>
  <c r="Q54" i="1"/>
  <c r="P54" i="1"/>
  <c r="O54" i="1"/>
  <c r="Y53" i="1"/>
  <c r="X53" i="1"/>
  <c r="W53" i="1"/>
  <c r="U53" i="1"/>
  <c r="T53" i="1"/>
  <c r="S53" i="1"/>
  <c r="Q53" i="1"/>
  <c r="P53" i="1"/>
  <c r="O53" i="1"/>
  <c r="Y52" i="1"/>
  <c r="X52" i="1"/>
  <c r="W52" i="1"/>
  <c r="U52" i="1"/>
  <c r="T52" i="1"/>
  <c r="S52" i="1"/>
  <c r="Q52" i="1"/>
  <c r="P52" i="1"/>
  <c r="O52" i="1"/>
  <c r="Y51" i="1"/>
  <c r="X51" i="1"/>
  <c r="W51" i="1"/>
  <c r="U51" i="1"/>
  <c r="T51" i="1"/>
  <c r="S51" i="1"/>
  <c r="Q51" i="1"/>
  <c r="P51" i="1"/>
  <c r="O51" i="1"/>
  <c r="Y50" i="1"/>
  <c r="X50" i="1"/>
  <c r="W50" i="1"/>
  <c r="U50" i="1"/>
  <c r="T50" i="1"/>
  <c r="S50" i="1"/>
  <c r="Q50" i="1"/>
  <c r="P50" i="1"/>
  <c r="O50" i="1"/>
  <c r="Y49" i="1"/>
  <c r="X49" i="1"/>
  <c r="W49" i="1"/>
  <c r="U49" i="1"/>
  <c r="T49" i="1"/>
  <c r="S49" i="1"/>
  <c r="Q49" i="1"/>
  <c r="P49" i="1"/>
  <c r="O49" i="1"/>
  <c r="Y48" i="1"/>
  <c r="X48" i="1"/>
  <c r="W48" i="1"/>
  <c r="U48" i="1"/>
  <c r="T48" i="1"/>
  <c r="S48" i="1"/>
  <c r="Q48" i="1"/>
  <c r="P48" i="1"/>
  <c r="O48" i="1"/>
  <c r="Y47" i="1"/>
  <c r="X47" i="1"/>
  <c r="W47" i="1"/>
  <c r="U47" i="1"/>
  <c r="T47" i="1"/>
  <c r="S47" i="1"/>
  <c r="Q47" i="1"/>
  <c r="P47" i="1"/>
  <c r="O47" i="1"/>
  <c r="Y46" i="1"/>
  <c r="X46" i="1"/>
  <c r="W46" i="1"/>
  <c r="U46" i="1"/>
  <c r="T46" i="1"/>
  <c r="S46" i="1"/>
  <c r="Q46" i="1"/>
  <c r="P46" i="1"/>
  <c r="O46" i="1"/>
  <c r="Y45" i="1"/>
  <c r="X45" i="1"/>
  <c r="W45" i="1"/>
  <c r="U45" i="1"/>
  <c r="T45" i="1"/>
  <c r="S45" i="1"/>
  <c r="Q45" i="1"/>
  <c r="P45" i="1"/>
  <c r="O45" i="1"/>
  <c r="Y44" i="1"/>
  <c r="X44" i="1"/>
  <c r="W44" i="1"/>
  <c r="U44" i="1"/>
  <c r="T44" i="1"/>
  <c r="S44" i="1"/>
  <c r="Q44" i="1"/>
  <c r="P44" i="1"/>
  <c r="O44" i="1"/>
  <c r="Y43" i="1"/>
  <c r="X43" i="1"/>
  <c r="W43" i="1"/>
  <c r="U43" i="1"/>
  <c r="T43" i="1"/>
  <c r="S43" i="1"/>
  <c r="Q43" i="1"/>
  <c r="P43" i="1"/>
  <c r="O43" i="1"/>
  <c r="Y42" i="1"/>
  <c r="X42" i="1"/>
  <c r="W42" i="1"/>
  <c r="U42" i="1"/>
  <c r="T42" i="1"/>
  <c r="S42" i="1"/>
  <c r="Q42" i="1"/>
  <c r="P42" i="1"/>
  <c r="O42" i="1"/>
  <c r="Y41" i="1"/>
  <c r="X41" i="1"/>
  <c r="W41" i="1"/>
  <c r="U41" i="1"/>
  <c r="T41" i="1"/>
  <c r="S41" i="1"/>
  <c r="Q41" i="1"/>
  <c r="P41" i="1"/>
  <c r="O41" i="1"/>
  <c r="Y40" i="1"/>
  <c r="X40" i="1"/>
  <c r="W40" i="1"/>
  <c r="U40" i="1"/>
  <c r="T40" i="1"/>
  <c r="S40" i="1"/>
  <c r="Q40" i="1"/>
  <c r="P40" i="1"/>
  <c r="O40" i="1"/>
  <c r="Y39" i="1"/>
  <c r="X39" i="1"/>
  <c r="W39" i="1"/>
  <c r="U39" i="1"/>
  <c r="T39" i="1"/>
  <c r="S39" i="1"/>
  <c r="Q39" i="1"/>
  <c r="P39" i="1"/>
  <c r="O39" i="1"/>
  <c r="Y38" i="1"/>
  <c r="X38" i="1"/>
  <c r="W38" i="1"/>
  <c r="U38" i="1"/>
  <c r="T38" i="1"/>
  <c r="S38" i="1"/>
  <c r="Q38" i="1"/>
  <c r="P38" i="1"/>
  <c r="O38" i="1"/>
  <c r="Y37" i="1"/>
  <c r="X37" i="1"/>
  <c r="W37" i="1"/>
  <c r="U37" i="1"/>
  <c r="T37" i="1"/>
  <c r="S37" i="1"/>
  <c r="Q37" i="1"/>
  <c r="P37" i="1"/>
  <c r="O37" i="1"/>
  <c r="Y36" i="1"/>
  <c r="X36" i="1"/>
  <c r="W36" i="1"/>
  <c r="U36" i="1"/>
  <c r="T36" i="1"/>
  <c r="S36" i="1"/>
  <c r="Q36" i="1"/>
  <c r="P36" i="1"/>
  <c r="O36" i="1"/>
  <c r="Y35" i="1"/>
  <c r="X35" i="1"/>
  <c r="W35" i="1"/>
  <c r="U35" i="1"/>
  <c r="T35" i="1"/>
  <c r="S35" i="1"/>
  <c r="Q35" i="1"/>
  <c r="P35" i="1"/>
  <c r="O35" i="1"/>
  <c r="Y34" i="1"/>
  <c r="X34" i="1"/>
  <c r="W34" i="1"/>
  <c r="U34" i="1"/>
  <c r="T34" i="1"/>
  <c r="S34" i="1"/>
  <c r="Q34" i="1"/>
  <c r="P34" i="1"/>
  <c r="O34" i="1"/>
  <c r="Y33" i="1"/>
  <c r="X33" i="1"/>
  <c r="W33" i="1"/>
  <c r="U33" i="1"/>
  <c r="T33" i="1"/>
  <c r="S33" i="1"/>
  <c r="Q33" i="1"/>
  <c r="P33" i="1"/>
  <c r="O33" i="1"/>
  <c r="Y32" i="1"/>
  <c r="X32" i="1"/>
  <c r="W32" i="1"/>
  <c r="U32" i="1"/>
  <c r="T32" i="1"/>
  <c r="S32" i="1"/>
  <c r="Q32" i="1"/>
  <c r="P32" i="1"/>
  <c r="O32" i="1"/>
  <c r="Y31" i="1"/>
  <c r="X31" i="1"/>
  <c r="W31" i="1"/>
  <c r="U31" i="1"/>
  <c r="T31" i="1"/>
  <c r="S31" i="1"/>
  <c r="Q31" i="1"/>
  <c r="P31" i="1"/>
  <c r="O31" i="1"/>
  <c r="Y30" i="1"/>
  <c r="X30" i="1"/>
  <c r="W30" i="1"/>
  <c r="U30" i="1"/>
  <c r="T30" i="1"/>
  <c r="S30" i="1"/>
  <c r="Q30" i="1"/>
  <c r="P30" i="1"/>
  <c r="O30" i="1"/>
  <c r="Y29" i="1"/>
  <c r="X29" i="1"/>
  <c r="W29" i="1"/>
  <c r="U29" i="1"/>
  <c r="T29" i="1"/>
  <c r="S29" i="1"/>
  <c r="Q29" i="1"/>
  <c r="P29" i="1"/>
  <c r="O29" i="1"/>
  <c r="Y28" i="1"/>
  <c r="X28" i="1"/>
  <c r="W28" i="1"/>
  <c r="U28" i="1"/>
  <c r="T28" i="1"/>
  <c r="S28" i="1"/>
  <c r="Q28" i="1"/>
  <c r="P28" i="1"/>
  <c r="O28" i="1"/>
  <c r="Y27" i="1"/>
  <c r="X27" i="1"/>
  <c r="W27" i="1"/>
  <c r="U27" i="1"/>
  <c r="T27" i="1"/>
  <c r="S27" i="1"/>
  <c r="Q27" i="1"/>
  <c r="P27" i="1"/>
  <c r="O27" i="1"/>
  <c r="Y26" i="1"/>
  <c r="X26" i="1"/>
  <c r="W26" i="1"/>
  <c r="U26" i="1"/>
  <c r="T26" i="1"/>
  <c r="S26" i="1"/>
  <c r="Q26" i="1"/>
  <c r="P26" i="1"/>
  <c r="O26" i="1"/>
  <c r="Y25" i="1"/>
  <c r="X25" i="1"/>
  <c r="W25" i="1"/>
  <c r="U25" i="1"/>
  <c r="T25" i="1"/>
  <c r="S25" i="1"/>
  <c r="Q25" i="1"/>
  <c r="P25" i="1"/>
  <c r="O25" i="1"/>
  <c r="Y24" i="1"/>
  <c r="X24" i="1"/>
  <c r="W24" i="1"/>
  <c r="U24" i="1"/>
  <c r="T24" i="1"/>
  <c r="S24" i="1"/>
  <c r="Q24" i="1"/>
  <c r="P24" i="1"/>
  <c r="O24" i="1"/>
  <c r="Y23" i="1"/>
  <c r="X23" i="1"/>
  <c r="W23" i="1"/>
  <c r="U23" i="1"/>
  <c r="T23" i="1"/>
  <c r="S23" i="1"/>
  <c r="Q23" i="1"/>
  <c r="P23" i="1"/>
  <c r="O23" i="1"/>
  <c r="Y22" i="1"/>
  <c r="X22" i="1"/>
  <c r="W22" i="1"/>
  <c r="U22" i="1"/>
  <c r="T22" i="1"/>
  <c r="S22" i="1"/>
  <c r="Q22" i="1"/>
  <c r="P22" i="1"/>
  <c r="O22" i="1"/>
  <c r="Y21" i="1"/>
  <c r="X21" i="1"/>
  <c r="W21" i="1"/>
  <c r="U21" i="1"/>
  <c r="T21" i="1"/>
  <c r="S21" i="1"/>
  <c r="Q21" i="1"/>
  <c r="P21" i="1"/>
  <c r="O21" i="1"/>
  <c r="Y20" i="1"/>
  <c r="X20" i="1"/>
  <c r="W20" i="1"/>
  <c r="U20" i="1"/>
  <c r="T20" i="1"/>
  <c r="S20" i="1"/>
  <c r="Q20" i="1"/>
  <c r="P20" i="1"/>
  <c r="O20" i="1"/>
  <c r="Y19" i="1"/>
  <c r="X19" i="1"/>
  <c r="W19" i="1"/>
  <c r="U19" i="1"/>
  <c r="T19" i="1"/>
  <c r="S19" i="1"/>
  <c r="Q19" i="1"/>
  <c r="P19" i="1"/>
  <c r="O19" i="1"/>
  <c r="Y18" i="1"/>
  <c r="X18" i="1"/>
  <c r="W18" i="1"/>
  <c r="U18" i="1"/>
  <c r="T18" i="1"/>
  <c r="S18" i="1"/>
  <c r="Q18" i="1"/>
  <c r="P18" i="1"/>
  <c r="O18" i="1"/>
  <c r="Y17" i="1"/>
  <c r="X17" i="1"/>
  <c r="W17" i="1"/>
  <c r="U17" i="1"/>
  <c r="T17" i="1"/>
  <c r="S17" i="1"/>
  <c r="Q17" i="1"/>
  <c r="P17" i="1"/>
  <c r="O17" i="1"/>
  <c r="Y16" i="1"/>
  <c r="X16" i="1"/>
  <c r="W16" i="1"/>
  <c r="U16" i="1"/>
  <c r="T16" i="1"/>
  <c r="S16" i="1"/>
  <c r="Q16" i="1"/>
  <c r="P16" i="1"/>
  <c r="O16" i="1"/>
  <c r="Y15" i="1"/>
  <c r="X15" i="1"/>
  <c r="W15" i="1"/>
  <c r="U15" i="1"/>
  <c r="T15" i="1"/>
  <c r="S15" i="1"/>
  <c r="Q15" i="1"/>
  <c r="P15" i="1"/>
  <c r="O15" i="1"/>
  <c r="Y14" i="1"/>
  <c r="X14" i="1"/>
  <c r="W14" i="1"/>
  <c r="U14" i="1"/>
  <c r="T14" i="1"/>
  <c r="S14" i="1"/>
  <c r="Q14" i="1"/>
  <c r="P14" i="1"/>
  <c r="O14" i="1"/>
  <c r="Y13" i="1"/>
  <c r="X13" i="1"/>
  <c r="W13" i="1"/>
  <c r="U13" i="1"/>
  <c r="T13" i="1"/>
  <c r="S13" i="1"/>
  <c r="Q13" i="1"/>
  <c r="P13" i="1"/>
  <c r="O13" i="1"/>
  <c r="Y12" i="1"/>
  <c r="X12" i="1"/>
  <c r="W12" i="1"/>
  <c r="U12" i="1"/>
  <c r="T12" i="1"/>
  <c r="S12" i="1"/>
  <c r="Q12" i="1"/>
  <c r="P12" i="1"/>
  <c r="O12" i="1"/>
  <c r="Y11" i="1"/>
  <c r="X11" i="1"/>
  <c r="W11" i="1"/>
  <c r="U11" i="1"/>
  <c r="T11" i="1"/>
  <c r="S11" i="1"/>
  <c r="Q11" i="1"/>
  <c r="P11" i="1"/>
  <c r="O11" i="1"/>
  <c r="Y10" i="1"/>
  <c r="X10" i="1"/>
  <c r="W10" i="1"/>
  <c r="U10" i="1"/>
  <c r="T10" i="1"/>
  <c r="S10" i="1"/>
  <c r="Q10" i="1"/>
  <c r="P10" i="1"/>
  <c r="O10" i="1"/>
  <c r="Y9" i="1"/>
  <c r="X9" i="1"/>
  <c r="W9" i="1"/>
  <c r="U9" i="1"/>
  <c r="T9" i="1"/>
  <c r="S9" i="1"/>
  <c r="Q9" i="1"/>
  <c r="P9" i="1"/>
  <c r="O9" i="1"/>
  <c r="AF4" i="1"/>
  <c r="X4" i="1"/>
  <c r="AB7" i="1" s="1"/>
  <c r="T4" i="1"/>
</calcChain>
</file>

<file path=xl/sharedStrings.xml><?xml version="1.0" encoding="utf-8"?>
<sst xmlns="http://schemas.openxmlformats.org/spreadsheetml/2006/main" count="719" uniqueCount="179">
  <si>
    <t>High</t>
  </si>
  <si>
    <t>Mid</t>
  </si>
  <si>
    <t>Low</t>
  </si>
  <si>
    <t>Yearly Digital Rate</t>
  </si>
  <si>
    <t>Monthly Digital Rate</t>
  </si>
  <si>
    <t>Monthly  Digital Rate</t>
  </si>
  <si>
    <t>Discount Rate</t>
  </si>
  <si>
    <t>&lt; Enter Values</t>
  </si>
  <si>
    <t>Price</t>
  </si>
  <si>
    <t>Discount</t>
  </si>
  <si>
    <t>Free Months</t>
  </si>
  <si>
    <t>Term Length</t>
  </si>
  <si>
    <t>SELLING FODS</t>
  </si>
  <si>
    <t>REGULAR RATES</t>
  </si>
  <si>
    <t>$ Savings</t>
  </si>
  <si>
    <t>% Off</t>
  </si>
  <si>
    <t>25% off Winback Prices per Month</t>
  </si>
  <si>
    <t>Pub/Location</t>
  </si>
  <si>
    <t>Rmid</t>
  </si>
  <si>
    <t>Rlow</t>
  </si>
  <si>
    <t>Low 1</t>
  </si>
  <si>
    <t>Low 2</t>
  </si>
  <si>
    <t>Digital</t>
  </si>
  <si>
    <t>DelM</t>
  </si>
  <si>
    <t>Rhigh</t>
  </si>
  <si>
    <t>Abilene</t>
  </si>
  <si>
    <t xml:space="preserve"> - </t>
  </si>
  <si>
    <t>DS</t>
  </si>
  <si>
    <t>WP</t>
  </si>
  <si>
    <t>SF</t>
  </si>
  <si>
    <t>SO</t>
  </si>
  <si>
    <t>A</t>
  </si>
  <si>
    <t>Alamogordo</t>
  </si>
  <si>
    <t>ST</t>
  </si>
  <si>
    <t>A/C</t>
  </si>
  <si>
    <t>Alexandria</t>
  </si>
  <si>
    <t>WE</t>
  </si>
  <si>
    <t>SW</t>
  </si>
  <si>
    <t>Anderson</t>
  </si>
  <si>
    <t>C</t>
  </si>
  <si>
    <t>Appleton</t>
  </si>
  <si>
    <t>Asbury Park</t>
  </si>
  <si>
    <t>D3</t>
  </si>
  <si>
    <t>Asheville</t>
  </si>
  <si>
    <t>SS</t>
  </si>
  <si>
    <t>Battle Creek</t>
  </si>
  <si>
    <t>Baxter County</t>
  </si>
  <si>
    <t>SR</t>
  </si>
  <si>
    <t>Bergen  Herald News</t>
  </si>
  <si>
    <t>Bergen The Record</t>
  </si>
  <si>
    <t>L3</t>
  </si>
  <si>
    <t>Binghamton</t>
  </si>
  <si>
    <t>Brevard</t>
  </si>
  <si>
    <t>Bridgewater</t>
  </si>
  <si>
    <t>Bucyrus</t>
  </si>
  <si>
    <t>Burlington</t>
  </si>
  <si>
    <t>Carlsbad</t>
  </si>
  <si>
    <t>Chambersburg</t>
  </si>
  <si>
    <t>DO</t>
  </si>
  <si>
    <t>Cherry Hill</t>
  </si>
  <si>
    <t>WS</t>
  </si>
  <si>
    <t>Chillicothe</t>
  </si>
  <si>
    <t>H3</t>
  </si>
  <si>
    <t>Cincinatti</t>
  </si>
  <si>
    <t>Clarksville</t>
  </si>
  <si>
    <t>F2</t>
  </si>
  <si>
    <t>SA</t>
  </si>
  <si>
    <t>Corpus Christi</t>
  </si>
  <si>
    <t>Coshocton</t>
  </si>
  <si>
    <t>Deming</t>
  </si>
  <si>
    <t>Y4</t>
  </si>
  <si>
    <t>Des Moines</t>
  </si>
  <si>
    <t>Detroit (Detroit News)</t>
  </si>
  <si>
    <t>Detroit (Free Press)</t>
  </si>
  <si>
    <t>El Paso</t>
  </si>
  <si>
    <t>Elmira</t>
  </si>
  <si>
    <t>PW</t>
  </si>
  <si>
    <t>SD</t>
  </si>
  <si>
    <t>L</t>
  </si>
  <si>
    <t>Evansville</t>
  </si>
  <si>
    <t>Farmington</t>
  </si>
  <si>
    <t>Fond Du Lac</t>
  </si>
  <si>
    <t>Fort Collins</t>
  </si>
  <si>
    <t>Fort Myers</t>
  </si>
  <si>
    <t>Fremont</t>
  </si>
  <si>
    <t>Great Falls</t>
  </si>
  <si>
    <t>Green Bay</t>
  </si>
  <si>
    <t>Greenville</t>
  </si>
  <si>
    <t>5S</t>
  </si>
  <si>
    <t>Guam</t>
  </si>
  <si>
    <t>A/M</t>
  </si>
  <si>
    <t>Hanover</t>
  </si>
  <si>
    <t>Hattiesburg</t>
  </si>
  <si>
    <t>Henderson</t>
  </si>
  <si>
    <t>Indianapolis</t>
  </si>
  <si>
    <t>Iowa City</t>
  </si>
  <si>
    <t>Ithaca</t>
  </si>
  <si>
    <t>Jackson, TN</t>
  </si>
  <si>
    <t>JacksonMS</t>
  </si>
  <si>
    <t>Kitsap</t>
  </si>
  <si>
    <t>Knoxville</t>
  </si>
  <si>
    <t>T6</t>
  </si>
  <si>
    <t>Lafayette IN</t>
  </si>
  <si>
    <t>LafayetteLA</t>
  </si>
  <si>
    <t>WK</t>
  </si>
  <si>
    <t>Lancaster</t>
  </si>
  <si>
    <t>Lansing</t>
  </si>
  <si>
    <t>Las Cruces</t>
  </si>
  <si>
    <t>C/L</t>
  </si>
  <si>
    <t>Lebanon</t>
  </si>
  <si>
    <t>Livingston</t>
  </si>
  <si>
    <t>Louisville</t>
  </si>
  <si>
    <t>WF</t>
  </si>
  <si>
    <t>Manitowoc</t>
  </si>
  <si>
    <t>Mansfield</t>
  </si>
  <si>
    <t>FM</t>
  </si>
  <si>
    <t>Marion</t>
  </si>
  <si>
    <t>Marshfield</t>
  </si>
  <si>
    <t>Memphis</t>
  </si>
  <si>
    <t>Milwaukee</t>
  </si>
  <si>
    <t>3D</t>
  </si>
  <si>
    <t>Monroe</t>
  </si>
  <si>
    <t>Montgomery</t>
  </si>
  <si>
    <t>Morristown</t>
  </si>
  <si>
    <t>Muncie</t>
  </si>
  <si>
    <t>Murfreesboro</t>
  </si>
  <si>
    <t>D2</t>
  </si>
  <si>
    <t>Naples</t>
  </si>
  <si>
    <t>Nashville</t>
  </si>
  <si>
    <t>New Brunswick</t>
  </si>
  <si>
    <t>Newark</t>
  </si>
  <si>
    <t>A/C/L</t>
  </si>
  <si>
    <t>Opelousas</t>
  </si>
  <si>
    <t>Oshkosh</t>
  </si>
  <si>
    <t>Palm Springs</t>
  </si>
  <si>
    <t>Pensacola</t>
  </si>
  <si>
    <t>Phoenix</t>
  </si>
  <si>
    <t>W4</t>
  </si>
  <si>
    <t>Port Clinton</t>
  </si>
  <si>
    <t>Port Huron</t>
  </si>
  <si>
    <t>Poughkeepsie</t>
  </si>
  <si>
    <t>Redding</t>
  </si>
  <si>
    <t>Reno</t>
  </si>
  <si>
    <t>Richmond</t>
  </si>
  <si>
    <t>E3</t>
  </si>
  <si>
    <t>HD</t>
  </si>
  <si>
    <t>Rochester</t>
  </si>
  <si>
    <t>Ruidoso</t>
  </si>
  <si>
    <t>DA</t>
  </si>
  <si>
    <t>Salem</t>
  </si>
  <si>
    <t>Salinas</t>
  </si>
  <si>
    <t>Salisbury</t>
  </si>
  <si>
    <t>M</t>
  </si>
  <si>
    <t>San Angelo</t>
  </si>
  <si>
    <t>Sheboygan</t>
  </si>
  <si>
    <t>S3</t>
  </si>
  <si>
    <t>Shreveport</t>
  </si>
  <si>
    <t>Silver City</t>
  </si>
  <si>
    <t>Sioux Falls</t>
  </si>
  <si>
    <t>Springfield</t>
  </si>
  <si>
    <t>St. Cloud</t>
  </si>
  <si>
    <t>St. George</t>
  </si>
  <si>
    <t>Staunton</t>
  </si>
  <si>
    <t>Stevens Point</t>
  </si>
  <si>
    <t>Tallahassee</t>
  </si>
  <si>
    <t>Treasure Coast</t>
  </si>
  <si>
    <t>Tulare</t>
  </si>
  <si>
    <t>Ventura</t>
  </si>
  <si>
    <t>Vineland</t>
  </si>
  <si>
    <t>Visalia</t>
  </si>
  <si>
    <t>C/M</t>
  </si>
  <si>
    <t>Wausau</t>
  </si>
  <si>
    <t>Westchester</t>
  </si>
  <si>
    <t>Wichita Falls</t>
  </si>
  <si>
    <t>Wilmington</t>
  </si>
  <si>
    <t>Wisconsin Rapids</t>
  </si>
  <si>
    <t>York (York Daily Record)</t>
  </si>
  <si>
    <t>York (York Dispatch)</t>
  </si>
  <si>
    <t>Zanesville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</si>
</sst>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</font>
    <font>
      <sz val="12"/>
      <color rgb="FFFFFFFF"/>
      <name val="Calibri"/>
    </font>
    <font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164" fontId="0" fillId="3" borderId="4" xfId="0" applyNumberFormat="1" applyFont="1" applyFill="1" applyBorder="1"/>
    <xf numFmtId="164" fontId="0" fillId="3" borderId="5" xfId="0" applyNumberFormat="1" applyFont="1" applyFill="1" applyBorder="1"/>
    <xf numFmtId="164" fontId="0" fillId="3" borderId="6" xfId="0" applyNumberFormat="1" applyFont="1" applyFill="1" applyBorder="1"/>
    <xf numFmtId="0" fontId="5" fillId="4" borderId="7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Fill="1" applyBorder="1" applyAlignment="1"/>
    <xf numFmtId="164" fontId="0" fillId="0" borderId="7" xfId="0" applyNumberFormat="1" applyFont="1" applyBorder="1"/>
    <xf numFmtId="0" fontId="0" fillId="0" borderId="0" xfId="0" applyFont="1" applyBorder="1"/>
    <xf numFmtId="0" fontId="0" fillId="0" borderId="10" xfId="0" applyFont="1" applyBorder="1"/>
    <xf numFmtId="8" fontId="0" fillId="0" borderId="8" xfId="0" applyNumberFormat="1" applyBorder="1" applyAlignment="1">
      <alignment horizontal="right" vertical="center" wrapText="1"/>
    </xf>
    <xf numFmtId="9" fontId="0" fillId="0" borderId="0" xfId="0" applyNumberFormat="1" applyBorder="1" applyAlignment="1">
      <alignment horizontal="right" vertical="center" wrapText="1"/>
    </xf>
    <xf numFmtId="9" fontId="0" fillId="0" borderId="9" xfId="0" applyNumberFormat="1" applyBorder="1" applyAlignment="1">
      <alignment horizontal="right" vertical="center" wrapText="1"/>
    </xf>
    <xf numFmtId="9" fontId="6" fillId="0" borderId="0" xfId="0" applyNumberFormat="1" applyFont="1" applyFill="1" applyBorder="1" applyAlignment="1">
      <alignment vertical="center" wrapText="1"/>
    </xf>
    <xf numFmtId="0" fontId="0" fillId="0" borderId="0" xfId="0" applyNumberFormat="1" applyBorder="1" applyAlignment="1">
      <alignment horizontal="center" vertical="center"/>
    </xf>
    <xf numFmtId="0" fontId="0" fillId="3" borderId="11" xfId="0" applyFont="1" applyFill="1" applyBorder="1"/>
    <xf numFmtId="0" fontId="0" fillId="0" borderId="12" xfId="0" applyFont="1" applyBorder="1"/>
    <xf numFmtId="0" fontId="0" fillId="0" borderId="13" xfId="0" applyFont="1" applyBorder="1"/>
    <xf numFmtId="8" fontId="0" fillId="0" borderId="14" xfId="0" applyNumberFormat="1" applyBorder="1" applyAlignment="1">
      <alignment horizontal="right" vertical="center" wrapText="1"/>
    </xf>
    <xf numFmtId="9" fontId="0" fillId="0" borderId="15" xfId="0" applyNumberFormat="1" applyBorder="1" applyAlignment="1">
      <alignment horizontal="right" vertical="center" wrapText="1"/>
    </xf>
    <xf numFmtId="9" fontId="0" fillId="0" borderId="16" xfId="0" applyNumberFormat="1" applyBorder="1" applyAlignment="1">
      <alignment horizontal="right" vertical="center" wrapText="1"/>
    </xf>
    <xf numFmtId="0" fontId="0" fillId="0" borderId="15" xfId="0" applyNumberFormat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7" fillId="0" borderId="0" xfId="0" applyFont="1"/>
    <xf numFmtId="8" fontId="2" fillId="0" borderId="0" xfId="0" applyNumberFormat="1" applyFont="1"/>
    <xf numFmtId="0" fontId="2" fillId="0" borderId="0" xfId="0" applyFont="1" applyBorder="1"/>
    <xf numFmtId="0" fontId="2" fillId="0" borderId="17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8" fillId="0" borderId="0" xfId="0" applyFont="1"/>
    <xf numFmtId="8" fontId="0" fillId="0" borderId="0" xfId="0" applyNumberFormat="1"/>
    <xf numFmtId="8" fontId="0" fillId="0" borderId="7" xfId="1" applyNumberFormat="1" applyFont="1" applyBorder="1" applyAlignment="1">
      <alignment horizontal="center"/>
    </xf>
    <xf numFmtId="8" fontId="0" fillId="0" borderId="0" xfId="1" applyNumberFormat="1" applyFont="1" applyBorder="1"/>
    <xf numFmtId="8" fontId="0" fillId="0" borderId="10" xfId="1" applyNumberFormat="1" applyFont="1" applyBorder="1"/>
    <xf numFmtId="164" fontId="0" fillId="0" borderId="0" xfId="0" applyNumberFormat="1"/>
    <xf numFmtId="164" fontId="0" fillId="0" borderId="7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9" fontId="0" fillId="0" borderId="7" xfId="2" applyFont="1" applyBorder="1"/>
    <xf numFmtId="9" fontId="0" fillId="0" borderId="0" xfId="2" applyFont="1" applyBorder="1"/>
    <xf numFmtId="9" fontId="0" fillId="0" borderId="10" xfId="2" applyFont="1" applyBorder="1"/>
    <xf numFmtId="44" fontId="0" fillId="0" borderId="7" xfId="1" applyFont="1" applyBorder="1"/>
    <xf numFmtId="44" fontId="0" fillId="0" borderId="0" xfId="1" applyFont="1" applyBorder="1"/>
    <xf numFmtId="44" fontId="0" fillId="0" borderId="10" xfId="1" applyFont="1" applyBorder="1"/>
    <xf numFmtId="44" fontId="0" fillId="0" borderId="0" xfId="1" applyFont="1" applyBorder="1" applyAlignment="1">
      <alignment horizontal="center"/>
    </xf>
    <xf numFmtId="0" fontId="9" fillId="0" borderId="0" xfId="0" applyFont="1"/>
    <xf numFmtId="8" fontId="0" fillId="0" borderId="0" xfId="1" applyNumberFormat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8" fontId="0" fillId="0" borderId="10" xfId="1" applyNumberFormat="1" applyFont="1" applyBorder="1" applyAlignment="1">
      <alignment horizontal="center"/>
    </xf>
    <xf numFmtId="8" fontId="0" fillId="4" borderId="0" xfId="1" applyNumberFormat="1" applyFont="1" applyFill="1" applyBorder="1"/>
    <xf numFmtId="44" fontId="0" fillId="0" borderId="7" xfId="1" applyFont="1" applyBorder="1" applyAlignment="1">
      <alignment horizontal="center"/>
    </xf>
    <xf numFmtId="0" fontId="8" fillId="0" borderId="0" xfId="0" applyFont="1" applyFill="1"/>
    <xf numFmtId="8" fontId="0" fillId="0" borderId="17" xfId="1" applyNumberFormat="1" applyFont="1" applyBorder="1" applyAlignment="1">
      <alignment horizontal="center"/>
    </xf>
    <xf numFmtId="0" fontId="10" fillId="0" borderId="0" xfId="0" applyFont="1"/>
    <xf numFmtId="8" fontId="0" fillId="0" borderId="0" xfId="0" applyNumberFormat="1" applyFont="1"/>
    <xf numFmtId="0" fontId="0" fillId="0" borderId="0" xfId="0" applyFont="1"/>
    <xf numFmtId="8" fontId="0" fillId="0" borderId="7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8" fontId="0" fillId="0" borderId="10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8" fontId="0" fillId="0" borderId="11" xfId="0" applyNumberFormat="1" applyBorder="1"/>
    <xf numFmtId="8" fontId="0" fillId="0" borderId="12" xfId="0" applyNumberFormat="1" applyFill="1" applyBorder="1" applyAlignment="1">
      <alignment horizontal="center"/>
    </xf>
    <xf numFmtId="8" fontId="0" fillId="0" borderId="13" xfId="1" applyNumberFormat="1" applyFon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44" fontId="0" fillId="0" borderId="11" xfId="1" applyFont="1" applyBorder="1"/>
    <xf numFmtId="44" fontId="0" fillId="0" borderId="12" xfId="1" applyFont="1" applyBorder="1"/>
    <xf numFmtId="44" fontId="0" fillId="0" borderId="13" xfId="1" applyFont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abSelected="1" workbookViewId="0">
      <selection activeCell="AA12" sqref="AA12"/>
    </sheetView>
  </sheetViews>
  <sheetFormatPr defaultColWidth="9.6640625" defaultRowHeight="14.4" x14ac:dyDescent="0.3"/>
  <cols>
    <col min="1" max="1" width="30.5546875" bestFit="1" customWidth="1"/>
    <col min="2" max="10" width="9.6640625" hidden="1" customWidth="1"/>
    <col min="11" max="11" width="10.77734375" customWidth="1"/>
    <col min="14" max="14" width="4.6640625" customWidth="1"/>
    <col min="18" max="18" width="4.6640625" customWidth="1"/>
    <col min="23" max="23" width="13.6640625" customWidth="1"/>
    <col min="24" max="24" width="13.21875" customWidth="1"/>
    <col min="25" max="25" width="12.109375" customWidth="1"/>
    <col min="28" max="28" width="0" hidden="1" customWidth="1"/>
  </cols>
  <sheetData>
    <row r="1" spans="1:33" ht="15" thickBot="1" x14ac:dyDescent="0.35">
      <c r="S1" s="1"/>
      <c r="T1" s="1"/>
      <c r="U1" s="1"/>
      <c r="W1" s="1"/>
      <c r="X1" s="1"/>
      <c r="Y1" s="1"/>
      <c r="Z1" s="1"/>
      <c r="AA1" s="1"/>
    </row>
    <row r="2" spans="1:33" ht="15.75" customHeight="1" thickTop="1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3" t="s">
        <v>0</v>
      </c>
      <c r="L2" s="3" t="s">
        <v>1</v>
      </c>
      <c r="M2" s="3" t="s">
        <v>2</v>
      </c>
      <c r="R2" s="1"/>
      <c r="S2" s="4" t="s">
        <v>3</v>
      </c>
      <c r="T2" s="5"/>
      <c r="U2" s="6"/>
      <c r="V2" s="1"/>
      <c r="W2" s="4" t="s">
        <v>4</v>
      </c>
      <c r="X2" s="5"/>
      <c r="Y2" s="6"/>
      <c r="Z2" s="7"/>
      <c r="AA2" s="7"/>
      <c r="AB2" s="1"/>
      <c r="AC2" s="4" t="s">
        <v>5</v>
      </c>
      <c r="AD2" s="5"/>
      <c r="AE2" s="5"/>
      <c r="AF2" s="5"/>
      <c r="AG2" s="6"/>
    </row>
    <row r="3" spans="1:33" ht="15.6" customHeight="1" x14ac:dyDescent="0.3">
      <c r="A3" s="3" t="s">
        <v>6</v>
      </c>
      <c r="B3" s="2"/>
      <c r="C3" s="2"/>
      <c r="D3" s="2"/>
      <c r="E3" s="2"/>
      <c r="F3" s="2"/>
      <c r="G3" s="2"/>
      <c r="H3" s="2"/>
      <c r="I3" s="2"/>
      <c r="J3" s="2"/>
      <c r="K3" s="8">
        <v>13</v>
      </c>
      <c r="L3" s="9">
        <v>8.65</v>
      </c>
      <c r="M3" s="10">
        <v>4.3</v>
      </c>
      <c r="N3" s="11" t="s">
        <v>7</v>
      </c>
      <c r="O3" s="12"/>
      <c r="P3" s="12"/>
      <c r="R3" s="1"/>
      <c r="S3" s="13" t="s">
        <v>8</v>
      </c>
      <c r="T3" s="14" t="s">
        <v>9</v>
      </c>
      <c r="U3" s="15"/>
      <c r="V3" s="1"/>
      <c r="W3" s="13" t="s">
        <v>8</v>
      </c>
      <c r="X3" s="14" t="s">
        <v>9</v>
      </c>
      <c r="Y3" s="15"/>
      <c r="Z3" s="16"/>
      <c r="AA3" s="16"/>
      <c r="AB3" s="1"/>
      <c r="AC3" s="13" t="s">
        <v>8</v>
      </c>
      <c r="AD3" s="14" t="s">
        <v>10</v>
      </c>
      <c r="AE3" s="14"/>
      <c r="AF3" s="14" t="s">
        <v>9</v>
      </c>
      <c r="AG3" s="15"/>
    </row>
    <row r="4" spans="1:33" ht="14.7" customHeight="1" x14ac:dyDescent="0.3">
      <c r="A4" s="3"/>
      <c r="B4" s="2"/>
      <c r="C4" s="2"/>
      <c r="D4" s="2"/>
      <c r="E4" s="2"/>
      <c r="F4" s="2"/>
      <c r="G4" s="2"/>
      <c r="H4" s="2"/>
      <c r="I4" s="2"/>
      <c r="J4" s="2"/>
      <c r="K4" s="17"/>
      <c r="L4" s="18"/>
      <c r="M4" s="19"/>
      <c r="N4" s="11"/>
      <c r="O4" s="12"/>
      <c r="P4" s="12"/>
      <c r="R4" s="1"/>
      <c r="S4" s="20">
        <v>4.3</v>
      </c>
      <c r="T4" s="21">
        <f>1-((S4)/119.88)</f>
        <v>0.96413079746413077</v>
      </c>
      <c r="U4" s="22"/>
      <c r="V4" s="1"/>
      <c r="W4" s="20">
        <v>4.3</v>
      </c>
      <c r="X4" s="21">
        <f>1-((W4)/9.99)</f>
        <v>0.56956956956956961</v>
      </c>
      <c r="Y4" s="22"/>
      <c r="Z4" s="23"/>
      <c r="AA4" s="23"/>
      <c r="AB4" s="1"/>
      <c r="AC4" s="20">
        <v>4.99</v>
      </c>
      <c r="AD4" s="24">
        <v>0</v>
      </c>
      <c r="AE4" s="24"/>
      <c r="AF4" s="21">
        <f>1-((AC4*12)/(119.88+AH7))</f>
        <v>0.50050050050050043</v>
      </c>
      <c r="AG4" s="22"/>
    </row>
    <row r="5" spans="1:33" ht="14.7" customHeight="1" thickBot="1" x14ac:dyDescent="0.35">
      <c r="A5" s="3" t="s">
        <v>11</v>
      </c>
      <c r="B5" s="2"/>
      <c r="C5" s="2"/>
      <c r="D5" s="2"/>
      <c r="E5" s="2"/>
      <c r="F5" s="2"/>
      <c r="G5" s="2"/>
      <c r="H5" s="2"/>
      <c r="I5" s="2"/>
      <c r="J5" s="2"/>
      <c r="K5" s="25">
        <v>3</v>
      </c>
      <c r="L5" s="26"/>
      <c r="M5" s="27"/>
      <c r="N5" s="11"/>
      <c r="O5" s="12"/>
      <c r="P5" s="12"/>
      <c r="R5" s="1"/>
      <c r="S5" s="28"/>
      <c r="T5" s="29"/>
      <c r="U5" s="30"/>
      <c r="V5" s="1"/>
      <c r="W5" s="28"/>
      <c r="X5" s="29"/>
      <c r="Y5" s="30"/>
      <c r="Z5" s="23"/>
      <c r="AA5" s="23"/>
      <c r="AB5" s="1"/>
      <c r="AC5" s="28"/>
      <c r="AD5" s="31"/>
      <c r="AE5" s="31"/>
      <c r="AF5" s="29"/>
      <c r="AG5" s="30"/>
    </row>
    <row r="6" spans="1:33" ht="15" thickBot="1" x14ac:dyDescent="0.35">
      <c r="S6" s="1"/>
      <c r="T6" s="1"/>
      <c r="U6" s="1"/>
      <c r="W6" s="1"/>
      <c r="X6" s="1"/>
      <c r="Y6" s="1"/>
      <c r="Z6" s="1"/>
      <c r="AA6" s="1"/>
    </row>
    <row r="7" spans="1:33" ht="15.6" x14ac:dyDescent="0.3">
      <c r="E7" t="s">
        <v>12</v>
      </c>
      <c r="K7" s="32" t="s">
        <v>13</v>
      </c>
      <c r="L7" s="33"/>
      <c r="M7" s="34"/>
      <c r="O7" s="32" t="s">
        <v>14</v>
      </c>
      <c r="P7" s="33"/>
      <c r="Q7" s="34"/>
      <c r="S7" s="32" t="s">
        <v>15</v>
      </c>
      <c r="T7" s="33"/>
      <c r="U7" s="34"/>
      <c r="W7" s="83" t="s">
        <v>16</v>
      </c>
      <c r="X7" s="84"/>
      <c r="Y7" s="85"/>
      <c r="AB7" s="35">
        <f>9.99*X4</f>
        <v>5.69</v>
      </c>
    </row>
    <row r="8" spans="1:33" x14ac:dyDescent="0.3">
      <c r="A8" s="2" t="s">
        <v>17</v>
      </c>
      <c r="B8" s="36">
        <v>26</v>
      </c>
      <c r="C8" s="2" t="s">
        <v>18</v>
      </c>
      <c r="D8" s="2" t="s">
        <v>19</v>
      </c>
      <c r="E8" s="2" t="s">
        <v>0</v>
      </c>
      <c r="F8" s="2" t="s">
        <v>1</v>
      </c>
      <c r="G8" s="2" t="s">
        <v>20</v>
      </c>
      <c r="H8" s="2" t="s">
        <v>21</v>
      </c>
      <c r="I8" s="2" t="s">
        <v>22</v>
      </c>
      <c r="J8" s="37" t="s">
        <v>23</v>
      </c>
      <c r="K8" s="38" t="s">
        <v>24</v>
      </c>
      <c r="L8" s="39" t="s">
        <v>18</v>
      </c>
      <c r="M8" s="40" t="s">
        <v>19</v>
      </c>
      <c r="O8" s="41" t="s">
        <v>24</v>
      </c>
      <c r="P8" s="39" t="s">
        <v>18</v>
      </c>
      <c r="Q8" s="40" t="s">
        <v>19</v>
      </c>
      <c r="S8" s="41" t="s">
        <v>24</v>
      </c>
      <c r="T8" s="39" t="s">
        <v>18</v>
      </c>
      <c r="U8" s="40" t="s">
        <v>19</v>
      </c>
      <c r="W8" s="41" t="s">
        <v>24</v>
      </c>
      <c r="X8" s="39" t="s">
        <v>18</v>
      </c>
      <c r="Y8" s="40" t="s">
        <v>19</v>
      </c>
    </row>
    <row r="9" spans="1:33" ht="21" x14ac:dyDescent="0.4">
      <c r="A9" s="42" t="s">
        <v>25</v>
      </c>
      <c r="B9" t="s">
        <v>26</v>
      </c>
      <c r="C9" s="43">
        <v>22</v>
      </c>
      <c r="D9" s="43">
        <v>16</v>
      </c>
      <c r="E9" t="s">
        <v>27</v>
      </c>
      <c r="F9" t="s">
        <v>28</v>
      </c>
      <c r="G9" t="s">
        <v>29</v>
      </c>
      <c r="H9" t="s">
        <v>30</v>
      </c>
      <c r="I9" t="s">
        <v>27</v>
      </c>
      <c r="J9" t="s">
        <v>31</v>
      </c>
      <c r="K9" s="44">
        <v>26</v>
      </c>
      <c r="L9" s="45">
        <v>22</v>
      </c>
      <c r="M9" s="46">
        <v>16</v>
      </c>
      <c r="N9" s="47"/>
      <c r="O9" s="48">
        <f t="shared" ref="O9:O72" si="0">IFERROR((K9*$K$5)-($K$3*$K$5)," " )</f>
        <v>39</v>
      </c>
      <c r="P9" s="49">
        <f t="shared" ref="P9:P72" si="1">IFERROR((L9*$K$5)-($L$3*$K$5)," " )</f>
        <v>40.049999999999997</v>
      </c>
      <c r="Q9" s="50">
        <f t="shared" ref="Q9:Q72" si="2">IFERROR((M9*$K$5)-($M$3*$K$5)," " )</f>
        <v>35.1</v>
      </c>
      <c r="S9" s="51">
        <f t="shared" ref="S9:S72" si="3">IFERROR((1-$K$3/K9), 0)</f>
        <v>0.5</v>
      </c>
      <c r="T9" s="52">
        <f t="shared" ref="T9:T72" si="4">IFERROR((1-$L$3/L9), 0)</f>
        <v>0.60681818181818181</v>
      </c>
      <c r="U9" s="53">
        <f t="shared" ref="U9:U72" si="5">IFERROR((1-$M$3/M9), 0)</f>
        <v>0.73124999999999996</v>
      </c>
      <c r="W9" s="54">
        <f>IFERROR((K9*0.75), 0)</f>
        <v>19.5</v>
      </c>
      <c r="X9" s="55">
        <f t="shared" ref="X9:Y24" si="6">IFERROR((L9*0.75), 0)</f>
        <v>16.5</v>
      </c>
      <c r="Y9" s="56">
        <f t="shared" si="6"/>
        <v>12</v>
      </c>
    </row>
    <row r="10" spans="1:33" ht="21" x14ac:dyDescent="0.4">
      <c r="A10" s="42" t="s">
        <v>32</v>
      </c>
      <c r="B10" s="43">
        <v>15</v>
      </c>
      <c r="C10" s="43">
        <v>15</v>
      </c>
      <c r="D10" s="43">
        <v>13</v>
      </c>
      <c r="E10" t="s">
        <v>27</v>
      </c>
      <c r="F10" t="s">
        <v>33</v>
      </c>
      <c r="G10" t="s">
        <v>30</v>
      </c>
      <c r="H10">
        <v>0</v>
      </c>
      <c r="I10" t="s">
        <v>27</v>
      </c>
      <c r="J10" t="s">
        <v>34</v>
      </c>
      <c r="K10" s="44">
        <v>18</v>
      </c>
      <c r="L10" s="45">
        <v>15</v>
      </c>
      <c r="M10" s="46">
        <v>13</v>
      </c>
      <c r="N10" s="47"/>
      <c r="O10" s="48">
        <f t="shared" si="0"/>
        <v>15</v>
      </c>
      <c r="P10" s="49">
        <f t="shared" si="1"/>
        <v>19.049999999999997</v>
      </c>
      <c r="Q10" s="50">
        <f t="shared" si="2"/>
        <v>26.1</v>
      </c>
      <c r="S10" s="51">
        <f t="shared" si="3"/>
        <v>0.27777777777777779</v>
      </c>
      <c r="T10" s="52">
        <f t="shared" si="4"/>
        <v>0.42333333333333334</v>
      </c>
      <c r="U10" s="53">
        <f t="shared" si="5"/>
        <v>0.6692307692307693</v>
      </c>
      <c r="W10" s="54">
        <f>IFERROR((K10*0.75), 0)</f>
        <v>13.5</v>
      </c>
      <c r="X10" s="55">
        <f t="shared" si="6"/>
        <v>11.25</v>
      </c>
      <c r="Y10" s="56">
        <f t="shared" si="6"/>
        <v>9.75</v>
      </c>
    </row>
    <row r="11" spans="1:33" ht="21" x14ac:dyDescent="0.4">
      <c r="A11" s="42" t="s">
        <v>35</v>
      </c>
      <c r="B11" s="43">
        <v>25</v>
      </c>
      <c r="C11" t="s">
        <v>26</v>
      </c>
      <c r="D11" s="43">
        <v>12</v>
      </c>
      <c r="E11" t="s">
        <v>27</v>
      </c>
      <c r="F11" t="s">
        <v>36</v>
      </c>
      <c r="G11" t="s">
        <v>37</v>
      </c>
      <c r="H11">
        <v>0</v>
      </c>
      <c r="I11" t="s">
        <v>27</v>
      </c>
      <c r="J11" t="s">
        <v>31</v>
      </c>
      <c r="K11" s="44">
        <v>18</v>
      </c>
      <c r="L11" s="57" t="s">
        <v>26</v>
      </c>
      <c r="M11" s="46">
        <v>12</v>
      </c>
      <c r="N11" s="47"/>
      <c r="O11" s="48">
        <f t="shared" si="0"/>
        <v>15</v>
      </c>
      <c r="P11" s="49" t="str">
        <f t="shared" si="1"/>
        <v xml:space="preserve"> </v>
      </c>
      <c r="Q11" s="50">
        <f t="shared" si="2"/>
        <v>23.1</v>
      </c>
      <c r="S11" s="51">
        <f t="shared" si="3"/>
        <v>0.27777777777777779</v>
      </c>
      <c r="T11" s="52">
        <f t="shared" si="4"/>
        <v>0</v>
      </c>
      <c r="U11" s="53">
        <f t="shared" si="5"/>
        <v>0.64166666666666661</v>
      </c>
      <c r="W11" s="54">
        <f t="shared" ref="W11:Y74" si="7">IFERROR((K11*0.75), 0)</f>
        <v>13.5</v>
      </c>
      <c r="X11" s="55">
        <f t="shared" si="6"/>
        <v>0</v>
      </c>
      <c r="Y11" s="56">
        <f t="shared" si="6"/>
        <v>9</v>
      </c>
    </row>
    <row r="12" spans="1:33" ht="21" x14ac:dyDescent="0.4">
      <c r="A12" s="58" t="s">
        <v>38</v>
      </c>
      <c r="B12" s="43">
        <v>28</v>
      </c>
      <c r="C12" s="43">
        <v>18</v>
      </c>
      <c r="D12" s="43">
        <v>14</v>
      </c>
      <c r="E12" t="s">
        <v>27</v>
      </c>
      <c r="F12" t="s">
        <v>33</v>
      </c>
      <c r="G12" t="s">
        <v>30</v>
      </c>
      <c r="H12">
        <v>0</v>
      </c>
      <c r="I12" t="s">
        <v>27</v>
      </c>
      <c r="J12" t="s">
        <v>39</v>
      </c>
      <c r="K12" s="44">
        <v>25</v>
      </c>
      <c r="L12" s="45">
        <v>18</v>
      </c>
      <c r="M12" s="46">
        <v>14</v>
      </c>
      <c r="N12" s="47"/>
      <c r="O12" s="48">
        <f t="shared" si="0"/>
        <v>36</v>
      </c>
      <c r="P12" s="49">
        <f t="shared" si="1"/>
        <v>28.049999999999997</v>
      </c>
      <c r="Q12" s="50">
        <f t="shared" si="2"/>
        <v>29.1</v>
      </c>
      <c r="S12" s="51">
        <f t="shared" si="3"/>
        <v>0.48</v>
      </c>
      <c r="T12" s="52">
        <f t="shared" si="4"/>
        <v>0.51944444444444438</v>
      </c>
      <c r="U12" s="53">
        <f t="shared" si="5"/>
        <v>0.69285714285714284</v>
      </c>
      <c r="W12" s="54">
        <f t="shared" si="7"/>
        <v>18.75</v>
      </c>
      <c r="X12" s="55">
        <f t="shared" si="6"/>
        <v>13.5</v>
      </c>
      <c r="Y12" s="56">
        <f t="shared" si="6"/>
        <v>10.5</v>
      </c>
    </row>
    <row r="13" spans="1:33" ht="21" x14ac:dyDescent="0.4">
      <c r="A13" s="42" t="s">
        <v>40</v>
      </c>
      <c r="B13" s="43">
        <v>32</v>
      </c>
      <c r="C13" s="43">
        <v>18</v>
      </c>
      <c r="D13" s="43">
        <v>14</v>
      </c>
      <c r="E13" t="s">
        <v>27</v>
      </c>
      <c r="F13" t="s">
        <v>33</v>
      </c>
      <c r="G13" t="s">
        <v>30</v>
      </c>
      <c r="H13">
        <v>0</v>
      </c>
      <c r="I13" t="s">
        <v>27</v>
      </c>
      <c r="J13" t="s">
        <v>39</v>
      </c>
      <c r="K13" s="44">
        <v>28</v>
      </c>
      <c r="L13" s="45">
        <v>22</v>
      </c>
      <c r="M13" s="46">
        <v>16</v>
      </c>
      <c r="N13" s="47"/>
      <c r="O13" s="48">
        <f t="shared" si="0"/>
        <v>45</v>
      </c>
      <c r="P13" s="49">
        <f t="shared" si="1"/>
        <v>40.049999999999997</v>
      </c>
      <c r="Q13" s="50">
        <f t="shared" si="2"/>
        <v>35.1</v>
      </c>
      <c r="S13" s="51">
        <f t="shared" si="3"/>
        <v>0.5357142857142857</v>
      </c>
      <c r="T13" s="52">
        <f t="shared" si="4"/>
        <v>0.60681818181818181</v>
      </c>
      <c r="U13" s="53">
        <f t="shared" si="5"/>
        <v>0.73124999999999996</v>
      </c>
      <c r="W13" s="54">
        <f t="shared" si="7"/>
        <v>21</v>
      </c>
      <c r="X13" s="55">
        <f t="shared" si="6"/>
        <v>16.5</v>
      </c>
      <c r="Y13" s="56">
        <f t="shared" si="6"/>
        <v>12</v>
      </c>
    </row>
    <row r="14" spans="1:33" ht="21" x14ac:dyDescent="0.4">
      <c r="A14" s="42" t="s">
        <v>41</v>
      </c>
      <c r="B14" s="43">
        <v>29</v>
      </c>
      <c r="C14" s="43">
        <v>19</v>
      </c>
      <c r="D14" s="43">
        <v>16</v>
      </c>
      <c r="E14" t="s">
        <v>27</v>
      </c>
      <c r="F14" t="s">
        <v>42</v>
      </c>
      <c r="G14" t="s">
        <v>30</v>
      </c>
      <c r="H14">
        <v>0</v>
      </c>
      <c r="I14" t="s">
        <v>27</v>
      </c>
      <c r="J14" t="s">
        <v>31</v>
      </c>
      <c r="K14" s="44">
        <v>32</v>
      </c>
      <c r="L14" s="45">
        <v>22</v>
      </c>
      <c r="M14" s="46">
        <v>18</v>
      </c>
      <c r="N14" s="47"/>
      <c r="O14" s="48">
        <f t="shared" si="0"/>
        <v>57</v>
      </c>
      <c r="P14" s="49">
        <f t="shared" si="1"/>
        <v>40.049999999999997</v>
      </c>
      <c r="Q14" s="50">
        <f t="shared" si="2"/>
        <v>41.1</v>
      </c>
      <c r="S14" s="51">
        <f t="shared" si="3"/>
        <v>0.59375</v>
      </c>
      <c r="T14" s="52">
        <f t="shared" si="4"/>
        <v>0.60681818181818181</v>
      </c>
      <c r="U14" s="53">
        <f t="shared" si="5"/>
        <v>0.76111111111111107</v>
      </c>
      <c r="W14" s="54">
        <f t="shared" si="7"/>
        <v>24</v>
      </c>
      <c r="X14" s="55">
        <f t="shared" si="6"/>
        <v>16.5</v>
      </c>
      <c r="Y14" s="56">
        <f t="shared" si="6"/>
        <v>13.5</v>
      </c>
    </row>
    <row r="15" spans="1:33" ht="21" x14ac:dyDescent="0.4">
      <c r="A15" s="42" t="s">
        <v>43</v>
      </c>
      <c r="B15" s="43">
        <v>26</v>
      </c>
      <c r="C15" s="43">
        <v>20</v>
      </c>
      <c r="D15" s="43">
        <v>15</v>
      </c>
      <c r="E15" t="s">
        <v>27</v>
      </c>
      <c r="F15" t="s">
        <v>33</v>
      </c>
      <c r="G15" t="s">
        <v>44</v>
      </c>
      <c r="H15" t="s">
        <v>30</v>
      </c>
      <c r="I15" t="s">
        <v>27</v>
      </c>
      <c r="J15" t="s">
        <v>34</v>
      </c>
      <c r="K15" s="44">
        <v>29</v>
      </c>
      <c r="L15" s="45">
        <v>20</v>
      </c>
      <c r="M15" s="46">
        <v>15</v>
      </c>
      <c r="N15" s="47"/>
      <c r="O15" s="48">
        <f t="shared" si="0"/>
        <v>48</v>
      </c>
      <c r="P15" s="49">
        <f t="shared" si="1"/>
        <v>34.049999999999997</v>
      </c>
      <c r="Q15" s="50">
        <f t="shared" si="2"/>
        <v>32.1</v>
      </c>
      <c r="S15" s="51">
        <f t="shared" si="3"/>
        <v>0.55172413793103448</v>
      </c>
      <c r="T15" s="52">
        <f t="shared" si="4"/>
        <v>0.5675</v>
      </c>
      <c r="U15" s="53">
        <f t="shared" si="5"/>
        <v>0.71333333333333337</v>
      </c>
      <c r="W15" s="54">
        <f t="shared" si="7"/>
        <v>21.75</v>
      </c>
      <c r="X15" s="55">
        <f t="shared" si="6"/>
        <v>15</v>
      </c>
      <c r="Y15" s="56">
        <f t="shared" si="6"/>
        <v>11.25</v>
      </c>
    </row>
    <row r="16" spans="1:33" ht="21" x14ac:dyDescent="0.4">
      <c r="A16" s="42" t="s">
        <v>45</v>
      </c>
      <c r="B16" s="43">
        <v>24</v>
      </c>
      <c r="C16" s="43">
        <v>18</v>
      </c>
      <c r="D16" s="43">
        <v>14.25</v>
      </c>
      <c r="E16" t="s">
        <v>27</v>
      </c>
      <c r="F16" t="s">
        <v>36</v>
      </c>
      <c r="G16" t="s">
        <v>37</v>
      </c>
      <c r="H16">
        <v>0</v>
      </c>
      <c r="I16" t="s">
        <v>27</v>
      </c>
      <c r="J16" t="s">
        <v>39</v>
      </c>
      <c r="K16" s="44">
        <v>26</v>
      </c>
      <c r="L16" s="59">
        <v>20</v>
      </c>
      <c r="M16" s="46">
        <v>14.25</v>
      </c>
      <c r="N16" s="47"/>
      <c r="O16" s="48">
        <f t="shared" si="0"/>
        <v>39</v>
      </c>
      <c r="P16" s="49">
        <f t="shared" si="1"/>
        <v>34.049999999999997</v>
      </c>
      <c r="Q16" s="50">
        <f t="shared" si="2"/>
        <v>29.85</v>
      </c>
      <c r="S16" s="51">
        <f t="shared" si="3"/>
        <v>0.5</v>
      </c>
      <c r="T16" s="52">
        <f t="shared" si="4"/>
        <v>0.5675</v>
      </c>
      <c r="U16" s="53">
        <f t="shared" si="5"/>
        <v>0.69824561403508767</v>
      </c>
      <c r="W16" s="54">
        <f t="shared" si="7"/>
        <v>19.5</v>
      </c>
      <c r="X16" s="55">
        <f t="shared" si="6"/>
        <v>15</v>
      </c>
      <c r="Y16" s="56">
        <f t="shared" si="6"/>
        <v>10.6875</v>
      </c>
    </row>
    <row r="17" spans="1:25" ht="21" x14ac:dyDescent="0.4">
      <c r="A17" s="42" t="s">
        <v>46</v>
      </c>
      <c r="B17" s="43">
        <v>32</v>
      </c>
      <c r="C17" t="s">
        <v>26</v>
      </c>
      <c r="D17" t="s">
        <v>26</v>
      </c>
      <c r="E17" t="s">
        <v>27</v>
      </c>
      <c r="F17" t="s">
        <v>33</v>
      </c>
      <c r="G17" t="s">
        <v>47</v>
      </c>
      <c r="H17" t="s">
        <v>44</v>
      </c>
      <c r="I17" t="s">
        <v>27</v>
      </c>
      <c r="J17" t="s">
        <v>31</v>
      </c>
      <c r="K17" s="44">
        <v>15</v>
      </c>
      <c r="L17" s="57" t="s">
        <v>26</v>
      </c>
      <c r="M17" s="60" t="s">
        <v>26</v>
      </c>
      <c r="N17" s="47"/>
      <c r="O17" s="48">
        <f t="shared" si="0"/>
        <v>6</v>
      </c>
      <c r="P17" s="49" t="str">
        <f t="shared" si="1"/>
        <v xml:space="preserve"> </v>
      </c>
      <c r="Q17" s="50" t="str">
        <f t="shared" si="2"/>
        <v xml:space="preserve"> </v>
      </c>
      <c r="S17" s="51">
        <f t="shared" si="3"/>
        <v>0.1333333333333333</v>
      </c>
      <c r="T17" s="52">
        <f t="shared" si="4"/>
        <v>0</v>
      </c>
      <c r="U17" s="53">
        <f t="shared" si="5"/>
        <v>0</v>
      </c>
      <c r="W17" s="54">
        <f t="shared" si="7"/>
        <v>11.25</v>
      </c>
      <c r="X17" s="55">
        <f t="shared" si="6"/>
        <v>0</v>
      </c>
      <c r="Y17" s="56">
        <f t="shared" si="6"/>
        <v>0</v>
      </c>
    </row>
    <row r="18" spans="1:25" ht="21" x14ac:dyDescent="0.4">
      <c r="A18" s="42" t="s">
        <v>48</v>
      </c>
      <c r="B18" s="43">
        <v>32</v>
      </c>
      <c r="C18" s="43">
        <v>24</v>
      </c>
      <c r="D18" s="43">
        <v>14</v>
      </c>
      <c r="E18" t="s">
        <v>27</v>
      </c>
      <c r="F18" t="s">
        <v>42</v>
      </c>
      <c r="G18" t="s">
        <v>30</v>
      </c>
      <c r="H18">
        <v>0</v>
      </c>
      <c r="I18" t="s">
        <v>27</v>
      </c>
      <c r="J18" t="s">
        <v>31</v>
      </c>
      <c r="K18" s="44">
        <v>32</v>
      </c>
      <c r="L18" s="59">
        <v>26</v>
      </c>
      <c r="M18" s="61">
        <v>18</v>
      </c>
      <c r="N18" s="47"/>
      <c r="O18" s="48">
        <f t="shared" si="0"/>
        <v>57</v>
      </c>
      <c r="P18" s="49">
        <f t="shared" si="1"/>
        <v>52.05</v>
      </c>
      <c r="Q18" s="50">
        <f t="shared" si="2"/>
        <v>41.1</v>
      </c>
      <c r="S18" s="51">
        <f t="shared" si="3"/>
        <v>0.59375</v>
      </c>
      <c r="T18" s="52">
        <f t="shared" si="4"/>
        <v>0.66730769230769227</v>
      </c>
      <c r="U18" s="53">
        <f t="shared" si="5"/>
        <v>0.76111111111111107</v>
      </c>
      <c r="W18" s="54">
        <f t="shared" si="7"/>
        <v>24</v>
      </c>
      <c r="X18" s="55">
        <f t="shared" si="6"/>
        <v>19.5</v>
      </c>
      <c r="Y18" s="56">
        <f t="shared" si="6"/>
        <v>13.5</v>
      </c>
    </row>
    <row r="19" spans="1:25" ht="21" x14ac:dyDescent="0.4">
      <c r="A19" s="42" t="s">
        <v>49</v>
      </c>
      <c r="B19" s="43">
        <v>29</v>
      </c>
      <c r="C19" s="43">
        <v>24</v>
      </c>
      <c r="D19" s="43">
        <v>14</v>
      </c>
      <c r="E19" t="s">
        <v>27</v>
      </c>
      <c r="F19" t="s">
        <v>50</v>
      </c>
      <c r="G19" t="s">
        <v>30</v>
      </c>
      <c r="H19">
        <v>0</v>
      </c>
      <c r="I19" t="s">
        <v>27</v>
      </c>
      <c r="J19" t="s">
        <v>39</v>
      </c>
      <c r="K19" s="44">
        <v>32</v>
      </c>
      <c r="L19" s="45">
        <v>26</v>
      </c>
      <c r="M19" s="46">
        <v>18</v>
      </c>
      <c r="N19" s="47"/>
      <c r="O19" s="48">
        <f t="shared" si="0"/>
        <v>57</v>
      </c>
      <c r="P19" s="49">
        <f t="shared" si="1"/>
        <v>52.05</v>
      </c>
      <c r="Q19" s="50">
        <f t="shared" si="2"/>
        <v>41.1</v>
      </c>
      <c r="S19" s="51">
        <f t="shared" si="3"/>
        <v>0.59375</v>
      </c>
      <c r="T19" s="52">
        <f t="shared" si="4"/>
        <v>0.66730769230769227</v>
      </c>
      <c r="U19" s="53">
        <f t="shared" si="5"/>
        <v>0.76111111111111107</v>
      </c>
      <c r="W19" s="54">
        <f t="shared" si="7"/>
        <v>24</v>
      </c>
      <c r="X19" s="55">
        <f t="shared" si="6"/>
        <v>19.5</v>
      </c>
      <c r="Y19" s="56">
        <f t="shared" si="6"/>
        <v>13.5</v>
      </c>
    </row>
    <row r="20" spans="1:25" ht="21" x14ac:dyDescent="0.4">
      <c r="A20" s="42" t="s">
        <v>51</v>
      </c>
      <c r="B20" s="43">
        <v>29</v>
      </c>
      <c r="C20" s="43">
        <v>22</v>
      </c>
      <c r="D20" s="43">
        <v>16</v>
      </c>
      <c r="E20" t="s">
        <v>27</v>
      </c>
      <c r="F20" t="s">
        <v>33</v>
      </c>
      <c r="G20" t="s">
        <v>30</v>
      </c>
      <c r="H20">
        <v>0</v>
      </c>
      <c r="I20" t="s">
        <v>27</v>
      </c>
      <c r="J20" t="s">
        <v>34</v>
      </c>
      <c r="K20" s="44">
        <v>29</v>
      </c>
      <c r="L20" s="45">
        <v>23</v>
      </c>
      <c r="M20" s="46">
        <v>16</v>
      </c>
      <c r="N20" s="47"/>
      <c r="O20" s="48">
        <f t="shared" si="0"/>
        <v>48</v>
      </c>
      <c r="P20" s="49">
        <f t="shared" si="1"/>
        <v>43.05</v>
      </c>
      <c r="Q20" s="50">
        <f t="shared" si="2"/>
        <v>35.1</v>
      </c>
      <c r="S20" s="51">
        <f t="shared" si="3"/>
        <v>0.55172413793103448</v>
      </c>
      <c r="T20" s="52">
        <f t="shared" si="4"/>
        <v>0.62391304347826093</v>
      </c>
      <c r="U20" s="53">
        <f t="shared" si="5"/>
        <v>0.73124999999999996</v>
      </c>
      <c r="W20" s="54">
        <f t="shared" si="7"/>
        <v>21.75</v>
      </c>
      <c r="X20" s="55">
        <f t="shared" si="6"/>
        <v>17.25</v>
      </c>
      <c r="Y20" s="56">
        <f t="shared" si="6"/>
        <v>12</v>
      </c>
    </row>
    <row r="21" spans="1:25" ht="21" x14ac:dyDescent="0.4">
      <c r="A21" s="42" t="s">
        <v>52</v>
      </c>
      <c r="B21" s="43">
        <v>28</v>
      </c>
      <c r="C21" s="43">
        <v>20</v>
      </c>
      <c r="D21" s="43">
        <v>15</v>
      </c>
      <c r="E21" t="s">
        <v>27</v>
      </c>
      <c r="F21" t="s">
        <v>33</v>
      </c>
      <c r="G21" t="s">
        <v>30</v>
      </c>
      <c r="H21" t="s">
        <v>44</v>
      </c>
      <c r="I21" t="s">
        <v>27</v>
      </c>
      <c r="J21" t="s">
        <v>31</v>
      </c>
      <c r="K21" s="44">
        <v>29</v>
      </c>
      <c r="L21" s="45">
        <v>20</v>
      </c>
      <c r="M21" s="46">
        <v>15</v>
      </c>
      <c r="N21" s="47"/>
      <c r="O21" s="48">
        <f t="shared" si="0"/>
        <v>48</v>
      </c>
      <c r="P21" s="49">
        <f t="shared" si="1"/>
        <v>34.049999999999997</v>
      </c>
      <c r="Q21" s="50">
        <f t="shared" si="2"/>
        <v>32.1</v>
      </c>
      <c r="S21" s="51">
        <f t="shared" si="3"/>
        <v>0.55172413793103448</v>
      </c>
      <c r="T21" s="52">
        <f t="shared" si="4"/>
        <v>0.5675</v>
      </c>
      <c r="U21" s="53">
        <f t="shared" si="5"/>
        <v>0.71333333333333337</v>
      </c>
      <c r="W21" s="54">
        <f t="shared" si="7"/>
        <v>21.75</v>
      </c>
      <c r="X21" s="55">
        <f t="shared" si="6"/>
        <v>15</v>
      </c>
      <c r="Y21" s="56">
        <f t="shared" si="6"/>
        <v>11.25</v>
      </c>
    </row>
    <row r="22" spans="1:25" ht="21" x14ac:dyDescent="0.4">
      <c r="A22" s="42" t="s">
        <v>53</v>
      </c>
      <c r="B22" s="43">
        <v>25</v>
      </c>
      <c r="C22" s="43">
        <v>18</v>
      </c>
      <c r="D22" s="43">
        <v>16</v>
      </c>
      <c r="E22" t="s">
        <v>27</v>
      </c>
      <c r="F22" t="s">
        <v>33</v>
      </c>
      <c r="G22" t="s">
        <v>30</v>
      </c>
      <c r="H22">
        <v>0</v>
      </c>
      <c r="I22" t="s">
        <v>27</v>
      </c>
      <c r="J22" t="s">
        <v>34</v>
      </c>
      <c r="K22" s="44">
        <v>28</v>
      </c>
      <c r="L22" s="45">
        <v>22</v>
      </c>
      <c r="M22" s="46">
        <v>16</v>
      </c>
      <c r="N22" s="47"/>
      <c r="O22" s="48">
        <f t="shared" si="0"/>
        <v>45</v>
      </c>
      <c r="P22" s="49">
        <f t="shared" si="1"/>
        <v>40.049999999999997</v>
      </c>
      <c r="Q22" s="50">
        <f t="shared" si="2"/>
        <v>35.1</v>
      </c>
      <c r="S22" s="51">
        <f t="shared" si="3"/>
        <v>0.5357142857142857</v>
      </c>
      <c r="T22" s="52">
        <f t="shared" si="4"/>
        <v>0.60681818181818181</v>
      </c>
      <c r="U22" s="53">
        <f t="shared" si="5"/>
        <v>0.73124999999999996</v>
      </c>
      <c r="W22" s="54">
        <f t="shared" si="7"/>
        <v>21</v>
      </c>
      <c r="X22" s="55">
        <f t="shared" si="6"/>
        <v>16.5</v>
      </c>
      <c r="Y22" s="56">
        <f t="shared" si="6"/>
        <v>12</v>
      </c>
    </row>
    <row r="23" spans="1:25" ht="21" x14ac:dyDescent="0.4">
      <c r="A23" s="42" t="s">
        <v>54</v>
      </c>
      <c r="B23" s="43">
        <v>29</v>
      </c>
      <c r="C23" t="s">
        <v>26</v>
      </c>
      <c r="D23" s="43">
        <v>10</v>
      </c>
      <c r="E23" t="s">
        <v>27</v>
      </c>
      <c r="F23" t="s">
        <v>33</v>
      </c>
      <c r="G23" t="s">
        <v>30</v>
      </c>
      <c r="H23">
        <v>0</v>
      </c>
      <c r="I23" t="s">
        <v>27</v>
      </c>
      <c r="J23" t="s">
        <v>34</v>
      </c>
      <c r="K23" s="44">
        <v>17</v>
      </c>
      <c r="L23" s="57" t="s">
        <v>26</v>
      </c>
      <c r="M23" s="61">
        <v>13</v>
      </c>
      <c r="N23" s="47"/>
      <c r="O23" s="48">
        <f t="shared" si="0"/>
        <v>12</v>
      </c>
      <c r="P23" s="49" t="str">
        <f t="shared" si="1"/>
        <v xml:space="preserve"> </v>
      </c>
      <c r="Q23" s="50">
        <f t="shared" si="2"/>
        <v>26.1</v>
      </c>
      <c r="S23" s="51">
        <f t="shared" si="3"/>
        <v>0.23529411764705888</v>
      </c>
      <c r="T23" s="52">
        <f t="shared" si="4"/>
        <v>0</v>
      </c>
      <c r="U23" s="53">
        <f t="shared" si="5"/>
        <v>0.6692307692307693</v>
      </c>
      <c r="W23" s="54">
        <f t="shared" si="7"/>
        <v>12.75</v>
      </c>
      <c r="X23" s="55">
        <f t="shared" si="6"/>
        <v>0</v>
      </c>
      <c r="Y23" s="56">
        <f t="shared" si="6"/>
        <v>9.75</v>
      </c>
    </row>
    <row r="24" spans="1:25" ht="21" x14ac:dyDescent="0.4">
      <c r="A24" s="42" t="s">
        <v>55</v>
      </c>
      <c r="B24" s="43">
        <v>24</v>
      </c>
      <c r="C24" s="43">
        <v>20</v>
      </c>
      <c r="D24" s="43">
        <v>16</v>
      </c>
      <c r="E24" t="s">
        <v>27</v>
      </c>
      <c r="F24">
        <v>0</v>
      </c>
      <c r="G24" t="s">
        <v>30</v>
      </c>
      <c r="H24">
        <v>0</v>
      </c>
      <c r="I24" t="s">
        <v>27</v>
      </c>
      <c r="J24" t="s">
        <v>39</v>
      </c>
      <c r="K24" s="44">
        <v>29</v>
      </c>
      <c r="L24" s="45">
        <v>23</v>
      </c>
      <c r="M24" s="46">
        <v>16</v>
      </c>
      <c r="N24" s="47"/>
      <c r="O24" s="48">
        <f t="shared" si="0"/>
        <v>48</v>
      </c>
      <c r="P24" s="49">
        <f t="shared" si="1"/>
        <v>43.05</v>
      </c>
      <c r="Q24" s="50">
        <f t="shared" si="2"/>
        <v>35.1</v>
      </c>
      <c r="S24" s="51">
        <f t="shared" si="3"/>
        <v>0.55172413793103448</v>
      </c>
      <c r="T24" s="52">
        <f t="shared" si="4"/>
        <v>0.62391304347826093</v>
      </c>
      <c r="U24" s="53">
        <f t="shared" si="5"/>
        <v>0.73124999999999996</v>
      </c>
      <c r="W24" s="54">
        <f t="shared" si="7"/>
        <v>21.75</v>
      </c>
      <c r="X24" s="55">
        <f t="shared" si="6"/>
        <v>17.25</v>
      </c>
      <c r="Y24" s="56">
        <f t="shared" si="6"/>
        <v>12</v>
      </c>
    </row>
    <row r="25" spans="1:25" ht="21" x14ac:dyDescent="0.4">
      <c r="A25" s="42" t="s">
        <v>56</v>
      </c>
      <c r="B25" s="43">
        <v>25</v>
      </c>
      <c r="C25" s="43">
        <v>15</v>
      </c>
      <c r="D25" s="43">
        <v>13</v>
      </c>
      <c r="E25" t="s">
        <v>27</v>
      </c>
      <c r="F25" t="s">
        <v>33</v>
      </c>
      <c r="G25" t="s">
        <v>47</v>
      </c>
      <c r="H25">
        <v>0</v>
      </c>
      <c r="I25" t="s">
        <v>27</v>
      </c>
      <c r="J25" t="s">
        <v>39</v>
      </c>
      <c r="K25" s="44">
        <v>18</v>
      </c>
      <c r="L25" s="45">
        <v>15</v>
      </c>
      <c r="M25" s="46">
        <v>13</v>
      </c>
      <c r="N25" s="47"/>
      <c r="O25" s="48">
        <f t="shared" si="0"/>
        <v>15</v>
      </c>
      <c r="P25" s="49">
        <f t="shared" si="1"/>
        <v>19.049999999999997</v>
      </c>
      <c r="Q25" s="50">
        <f t="shared" si="2"/>
        <v>26.1</v>
      </c>
      <c r="S25" s="51">
        <f t="shared" si="3"/>
        <v>0.27777777777777779</v>
      </c>
      <c r="T25" s="52">
        <f t="shared" si="4"/>
        <v>0.42333333333333334</v>
      </c>
      <c r="U25" s="53">
        <f t="shared" si="5"/>
        <v>0.6692307692307693</v>
      </c>
      <c r="W25" s="54">
        <f t="shared" si="7"/>
        <v>13.5</v>
      </c>
      <c r="X25" s="55">
        <f t="shared" si="7"/>
        <v>11.25</v>
      </c>
      <c r="Y25" s="56">
        <f t="shared" si="7"/>
        <v>9.75</v>
      </c>
    </row>
    <row r="26" spans="1:25" ht="21" x14ac:dyDescent="0.4">
      <c r="A26" s="42" t="s">
        <v>57</v>
      </c>
      <c r="B26" s="43">
        <v>28</v>
      </c>
      <c r="C26" t="s">
        <v>26</v>
      </c>
      <c r="D26" s="43">
        <v>12</v>
      </c>
      <c r="E26" t="s">
        <v>58</v>
      </c>
      <c r="F26">
        <v>0</v>
      </c>
      <c r="G26">
        <v>0</v>
      </c>
      <c r="H26">
        <v>0</v>
      </c>
      <c r="I26" t="s">
        <v>27</v>
      </c>
      <c r="J26" t="s">
        <v>31</v>
      </c>
      <c r="K26" s="44">
        <v>25</v>
      </c>
      <c r="L26" s="57" t="s">
        <v>26</v>
      </c>
      <c r="M26" s="46">
        <v>12</v>
      </c>
      <c r="N26" s="47"/>
      <c r="O26" s="48">
        <f t="shared" si="0"/>
        <v>36</v>
      </c>
      <c r="P26" s="49" t="str">
        <f t="shared" si="1"/>
        <v xml:space="preserve"> </v>
      </c>
      <c r="Q26" s="50">
        <f t="shared" si="2"/>
        <v>23.1</v>
      </c>
      <c r="S26" s="51">
        <f t="shared" si="3"/>
        <v>0.48</v>
      </c>
      <c r="T26" s="52">
        <f t="shared" si="4"/>
        <v>0</v>
      </c>
      <c r="U26" s="53">
        <f t="shared" si="5"/>
        <v>0.64166666666666661</v>
      </c>
      <c r="W26" s="54">
        <f t="shared" si="7"/>
        <v>18.75</v>
      </c>
      <c r="X26" s="55">
        <f t="shared" si="7"/>
        <v>0</v>
      </c>
      <c r="Y26" s="56">
        <f t="shared" si="7"/>
        <v>9</v>
      </c>
    </row>
    <row r="27" spans="1:25" ht="21" x14ac:dyDescent="0.4">
      <c r="A27" s="42" t="s">
        <v>59</v>
      </c>
      <c r="B27" s="43">
        <v>22</v>
      </c>
      <c r="C27" s="43">
        <v>20</v>
      </c>
      <c r="D27" s="43">
        <v>16</v>
      </c>
      <c r="E27" t="s">
        <v>27</v>
      </c>
      <c r="F27" t="s">
        <v>60</v>
      </c>
      <c r="G27" t="s">
        <v>37</v>
      </c>
      <c r="H27" t="s">
        <v>30</v>
      </c>
      <c r="I27" t="s">
        <v>27</v>
      </c>
      <c r="J27" t="s">
        <v>31</v>
      </c>
      <c r="K27" s="44">
        <v>28</v>
      </c>
      <c r="L27" s="45">
        <v>23</v>
      </c>
      <c r="M27" s="46">
        <v>16</v>
      </c>
      <c r="N27" s="47"/>
      <c r="O27" s="48">
        <f t="shared" si="0"/>
        <v>45</v>
      </c>
      <c r="P27" s="49">
        <f t="shared" si="1"/>
        <v>43.05</v>
      </c>
      <c r="Q27" s="50">
        <f t="shared" si="2"/>
        <v>35.1</v>
      </c>
      <c r="S27" s="51">
        <f t="shared" si="3"/>
        <v>0.5357142857142857</v>
      </c>
      <c r="T27" s="52">
        <f t="shared" si="4"/>
        <v>0.62391304347826093</v>
      </c>
      <c r="U27" s="53">
        <f t="shared" si="5"/>
        <v>0.73124999999999996</v>
      </c>
      <c r="W27" s="54">
        <f t="shared" si="7"/>
        <v>21</v>
      </c>
      <c r="X27" s="55">
        <f t="shared" si="7"/>
        <v>17.25</v>
      </c>
      <c r="Y27" s="56">
        <f t="shared" si="7"/>
        <v>12</v>
      </c>
    </row>
    <row r="28" spans="1:25" ht="21" x14ac:dyDescent="0.4">
      <c r="A28" s="42" t="s">
        <v>61</v>
      </c>
      <c r="B28" s="43">
        <v>32</v>
      </c>
      <c r="C28" s="43">
        <v>15</v>
      </c>
      <c r="D28" s="43">
        <v>12</v>
      </c>
      <c r="E28">
        <v>0</v>
      </c>
      <c r="F28" t="s">
        <v>62</v>
      </c>
      <c r="G28" t="s">
        <v>30</v>
      </c>
      <c r="H28">
        <v>0</v>
      </c>
      <c r="I28" t="s">
        <v>27</v>
      </c>
      <c r="J28" t="s">
        <v>39</v>
      </c>
      <c r="K28" s="44">
        <v>22</v>
      </c>
      <c r="L28" s="62">
        <v>17</v>
      </c>
      <c r="M28" s="61">
        <v>15</v>
      </c>
      <c r="N28" s="47"/>
      <c r="O28" s="48">
        <f t="shared" si="0"/>
        <v>27</v>
      </c>
      <c r="P28" s="49">
        <f t="shared" si="1"/>
        <v>25.049999999999997</v>
      </c>
      <c r="Q28" s="50">
        <f t="shared" si="2"/>
        <v>32.1</v>
      </c>
      <c r="S28" s="51">
        <f t="shared" si="3"/>
        <v>0.40909090909090906</v>
      </c>
      <c r="T28" s="52">
        <f t="shared" si="4"/>
        <v>0.49117647058823533</v>
      </c>
      <c r="U28" s="53">
        <f t="shared" si="5"/>
        <v>0.71333333333333337</v>
      </c>
      <c r="W28" s="54">
        <f t="shared" si="7"/>
        <v>16.5</v>
      </c>
      <c r="X28" s="55">
        <f t="shared" si="7"/>
        <v>12.75</v>
      </c>
      <c r="Y28" s="56">
        <f t="shared" si="7"/>
        <v>11.25</v>
      </c>
    </row>
    <row r="29" spans="1:25" ht="21" x14ac:dyDescent="0.4">
      <c r="A29" s="42" t="s">
        <v>63</v>
      </c>
      <c r="B29" s="43">
        <v>26</v>
      </c>
      <c r="C29" s="43">
        <v>22</v>
      </c>
      <c r="D29" s="43">
        <v>18</v>
      </c>
      <c r="E29" t="s">
        <v>27</v>
      </c>
      <c r="F29" t="s">
        <v>36</v>
      </c>
      <c r="G29" t="s">
        <v>30</v>
      </c>
      <c r="H29" t="s">
        <v>37</v>
      </c>
      <c r="I29" t="s">
        <v>27</v>
      </c>
      <c r="J29" t="s">
        <v>31</v>
      </c>
      <c r="K29" s="44">
        <v>32</v>
      </c>
      <c r="L29" s="45">
        <v>22</v>
      </c>
      <c r="M29" s="46">
        <v>18</v>
      </c>
      <c r="N29" s="47"/>
      <c r="O29" s="48">
        <f t="shared" si="0"/>
        <v>57</v>
      </c>
      <c r="P29" s="49">
        <f t="shared" si="1"/>
        <v>40.049999999999997</v>
      </c>
      <c r="Q29" s="50">
        <f t="shared" si="2"/>
        <v>41.1</v>
      </c>
      <c r="S29" s="51">
        <f t="shared" si="3"/>
        <v>0.59375</v>
      </c>
      <c r="T29" s="52">
        <f t="shared" si="4"/>
        <v>0.60681818181818181</v>
      </c>
      <c r="U29" s="53">
        <f t="shared" si="5"/>
        <v>0.76111111111111107</v>
      </c>
      <c r="W29" s="54">
        <f t="shared" si="7"/>
        <v>24</v>
      </c>
      <c r="X29" s="55">
        <f t="shared" si="7"/>
        <v>16.5</v>
      </c>
      <c r="Y29" s="56">
        <f t="shared" si="7"/>
        <v>13.5</v>
      </c>
    </row>
    <row r="30" spans="1:25" ht="21" x14ac:dyDescent="0.4">
      <c r="A30" s="42" t="s">
        <v>64</v>
      </c>
      <c r="B30" s="43">
        <v>28</v>
      </c>
      <c r="C30" s="43">
        <v>18</v>
      </c>
      <c r="D30" s="43">
        <v>15</v>
      </c>
      <c r="E30" t="s">
        <v>58</v>
      </c>
      <c r="F30" t="s">
        <v>65</v>
      </c>
      <c r="G30" t="s">
        <v>66</v>
      </c>
      <c r="H30">
        <v>0</v>
      </c>
      <c r="I30" t="s">
        <v>27</v>
      </c>
      <c r="J30" t="s">
        <v>34</v>
      </c>
      <c r="K30" s="44">
        <v>26</v>
      </c>
      <c r="L30" s="45">
        <v>18</v>
      </c>
      <c r="M30" s="46">
        <v>15</v>
      </c>
      <c r="N30" s="47"/>
      <c r="O30" s="48">
        <f t="shared" si="0"/>
        <v>39</v>
      </c>
      <c r="P30" s="49">
        <f t="shared" si="1"/>
        <v>28.049999999999997</v>
      </c>
      <c r="Q30" s="50">
        <f t="shared" si="2"/>
        <v>32.1</v>
      </c>
      <c r="S30" s="51">
        <f t="shared" si="3"/>
        <v>0.5</v>
      </c>
      <c r="T30" s="52">
        <f t="shared" si="4"/>
        <v>0.51944444444444438</v>
      </c>
      <c r="U30" s="53">
        <f t="shared" si="5"/>
        <v>0.71333333333333337</v>
      </c>
      <c r="W30" s="54">
        <f t="shared" si="7"/>
        <v>19.5</v>
      </c>
      <c r="X30" s="55">
        <f t="shared" si="7"/>
        <v>13.5</v>
      </c>
      <c r="Y30" s="56">
        <f t="shared" si="7"/>
        <v>11.25</v>
      </c>
    </row>
    <row r="31" spans="1:25" ht="21" x14ac:dyDescent="0.4">
      <c r="A31" s="42" t="s">
        <v>67</v>
      </c>
      <c r="B31" s="43">
        <v>22</v>
      </c>
      <c r="C31" s="43">
        <v>22</v>
      </c>
      <c r="D31" s="43">
        <v>16</v>
      </c>
      <c r="E31" t="s">
        <v>27</v>
      </c>
      <c r="F31" t="s">
        <v>33</v>
      </c>
      <c r="G31" t="s">
        <v>30</v>
      </c>
      <c r="H31" t="s">
        <v>44</v>
      </c>
      <c r="I31" t="s">
        <v>27</v>
      </c>
      <c r="J31" t="s">
        <v>31</v>
      </c>
      <c r="K31" s="44">
        <v>28</v>
      </c>
      <c r="L31" s="45">
        <v>22</v>
      </c>
      <c r="M31" s="46">
        <v>16</v>
      </c>
      <c r="N31" s="47"/>
      <c r="O31" s="48">
        <f t="shared" si="0"/>
        <v>45</v>
      </c>
      <c r="P31" s="49">
        <f t="shared" si="1"/>
        <v>40.049999999999997</v>
      </c>
      <c r="Q31" s="50">
        <f t="shared" si="2"/>
        <v>35.1</v>
      </c>
      <c r="S31" s="51">
        <f t="shared" si="3"/>
        <v>0.5357142857142857</v>
      </c>
      <c r="T31" s="52">
        <f t="shared" si="4"/>
        <v>0.60681818181818181</v>
      </c>
      <c r="U31" s="53">
        <f t="shared" si="5"/>
        <v>0.73124999999999996</v>
      </c>
      <c r="W31" s="54">
        <f t="shared" si="7"/>
        <v>21</v>
      </c>
      <c r="X31" s="55">
        <f t="shared" si="7"/>
        <v>16.5</v>
      </c>
      <c r="Y31" s="56">
        <f t="shared" si="7"/>
        <v>12</v>
      </c>
    </row>
    <row r="32" spans="1:25" ht="21" x14ac:dyDescent="0.4">
      <c r="A32" s="42" t="s">
        <v>68</v>
      </c>
      <c r="B32" s="43">
        <v>18</v>
      </c>
      <c r="C32" s="43">
        <v>13</v>
      </c>
      <c r="D32" s="43">
        <v>13</v>
      </c>
      <c r="E32" t="s">
        <v>27</v>
      </c>
      <c r="F32" t="s">
        <v>33</v>
      </c>
      <c r="G32" t="s">
        <v>47</v>
      </c>
      <c r="H32" t="s">
        <v>44</v>
      </c>
      <c r="I32" t="s">
        <v>27</v>
      </c>
      <c r="J32" t="s">
        <v>31</v>
      </c>
      <c r="K32" s="44">
        <v>22</v>
      </c>
      <c r="L32" s="59">
        <v>17</v>
      </c>
      <c r="M32" s="46">
        <v>13</v>
      </c>
      <c r="N32" s="47"/>
      <c r="O32" s="48">
        <f t="shared" si="0"/>
        <v>27</v>
      </c>
      <c r="P32" s="49">
        <f t="shared" si="1"/>
        <v>25.049999999999997</v>
      </c>
      <c r="Q32" s="50">
        <f t="shared" si="2"/>
        <v>26.1</v>
      </c>
      <c r="S32" s="51">
        <f t="shared" si="3"/>
        <v>0.40909090909090906</v>
      </c>
      <c r="T32" s="52">
        <f t="shared" si="4"/>
        <v>0.49117647058823533</v>
      </c>
      <c r="U32" s="53">
        <f t="shared" si="5"/>
        <v>0.6692307692307693</v>
      </c>
      <c r="W32" s="54">
        <f t="shared" si="7"/>
        <v>16.5</v>
      </c>
      <c r="X32" s="55">
        <f t="shared" si="7"/>
        <v>12.75</v>
      </c>
      <c r="Y32" s="56">
        <f t="shared" si="7"/>
        <v>9.75</v>
      </c>
    </row>
    <row r="33" spans="1:25" ht="21" x14ac:dyDescent="0.4">
      <c r="A33" s="42" t="s">
        <v>69</v>
      </c>
      <c r="B33" s="43">
        <v>32</v>
      </c>
      <c r="C33" s="43">
        <v>13</v>
      </c>
      <c r="D33" t="s">
        <v>26</v>
      </c>
      <c r="E33" t="s">
        <v>27</v>
      </c>
      <c r="F33" t="s">
        <v>70</v>
      </c>
      <c r="G33">
        <v>0</v>
      </c>
      <c r="H33">
        <v>0</v>
      </c>
      <c r="I33" t="s">
        <v>27</v>
      </c>
      <c r="J33" t="s">
        <v>39</v>
      </c>
      <c r="K33" s="44"/>
      <c r="L33" s="59"/>
      <c r="M33" s="61">
        <v>15</v>
      </c>
      <c r="N33" s="47"/>
      <c r="O33" s="48">
        <f t="shared" si="0"/>
        <v>-39</v>
      </c>
      <c r="P33" s="49">
        <f t="shared" si="1"/>
        <v>-25.950000000000003</v>
      </c>
      <c r="Q33" s="50">
        <f t="shared" si="2"/>
        <v>32.1</v>
      </c>
      <c r="S33" s="51">
        <f t="shared" si="3"/>
        <v>0</v>
      </c>
      <c r="T33" s="52">
        <f t="shared" si="4"/>
        <v>0</v>
      </c>
      <c r="U33" s="53">
        <f t="shared" si="5"/>
        <v>0.71333333333333337</v>
      </c>
      <c r="W33" s="54">
        <f t="shared" si="7"/>
        <v>0</v>
      </c>
      <c r="X33" s="55">
        <f t="shared" si="7"/>
        <v>0</v>
      </c>
      <c r="Y33" s="56">
        <f t="shared" si="7"/>
        <v>11.25</v>
      </c>
    </row>
    <row r="34" spans="1:25" ht="21" x14ac:dyDescent="0.4">
      <c r="A34" s="42" t="s">
        <v>71</v>
      </c>
      <c r="B34" s="43">
        <v>28</v>
      </c>
      <c r="C34" s="43">
        <v>22</v>
      </c>
      <c r="D34" s="43">
        <v>16</v>
      </c>
      <c r="E34" t="s">
        <v>27</v>
      </c>
      <c r="F34" t="s">
        <v>70</v>
      </c>
      <c r="G34" t="s">
        <v>30</v>
      </c>
      <c r="H34">
        <v>0</v>
      </c>
      <c r="I34" t="s">
        <v>27</v>
      </c>
      <c r="J34" t="s">
        <v>39</v>
      </c>
      <c r="K34" s="44">
        <v>32</v>
      </c>
      <c r="L34" s="45">
        <v>24</v>
      </c>
      <c r="M34" s="46">
        <v>16</v>
      </c>
      <c r="N34" s="47"/>
      <c r="O34" s="48">
        <f t="shared" si="0"/>
        <v>57</v>
      </c>
      <c r="P34" s="49">
        <f t="shared" si="1"/>
        <v>46.05</v>
      </c>
      <c r="Q34" s="50">
        <f t="shared" si="2"/>
        <v>35.1</v>
      </c>
      <c r="S34" s="51">
        <f t="shared" si="3"/>
        <v>0.59375</v>
      </c>
      <c r="T34" s="52">
        <f t="shared" si="4"/>
        <v>0.63958333333333339</v>
      </c>
      <c r="U34" s="53">
        <f t="shared" si="5"/>
        <v>0.73124999999999996</v>
      </c>
      <c r="W34" s="54">
        <f t="shared" si="7"/>
        <v>24</v>
      </c>
      <c r="X34" s="55">
        <f t="shared" si="7"/>
        <v>18</v>
      </c>
      <c r="Y34" s="56">
        <f t="shared" si="7"/>
        <v>12</v>
      </c>
    </row>
    <row r="35" spans="1:25" ht="21" x14ac:dyDescent="0.4">
      <c r="A35" s="42" t="s">
        <v>72</v>
      </c>
      <c r="B35" s="43">
        <v>20</v>
      </c>
      <c r="C35" t="s">
        <v>26</v>
      </c>
      <c r="D35" t="s">
        <v>26</v>
      </c>
      <c r="E35" t="s">
        <v>42</v>
      </c>
      <c r="F35">
        <v>0</v>
      </c>
      <c r="G35" t="s">
        <v>30</v>
      </c>
      <c r="H35">
        <v>0</v>
      </c>
      <c r="I35" t="s">
        <v>27</v>
      </c>
      <c r="J35" t="s">
        <v>31</v>
      </c>
      <c r="K35" s="44">
        <v>22</v>
      </c>
      <c r="L35" s="55" t="s">
        <v>26</v>
      </c>
      <c r="M35" s="56" t="s">
        <v>26</v>
      </c>
      <c r="N35" s="47"/>
      <c r="O35" s="48">
        <f t="shared" si="0"/>
        <v>27</v>
      </c>
      <c r="P35" s="49" t="str">
        <f t="shared" si="1"/>
        <v xml:space="preserve"> </v>
      </c>
      <c r="Q35" s="50" t="str">
        <f t="shared" si="2"/>
        <v xml:space="preserve"> </v>
      </c>
      <c r="S35" s="51">
        <f t="shared" si="3"/>
        <v>0.40909090909090906</v>
      </c>
      <c r="T35" s="52">
        <f t="shared" si="4"/>
        <v>0</v>
      </c>
      <c r="U35" s="53">
        <f t="shared" si="5"/>
        <v>0</v>
      </c>
      <c r="W35" s="54">
        <f t="shared" si="7"/>
        <v>16.5</v>
      </c>
      <c r="X35" s="55">
        <f t="shared" si="7"/>
        <v>0</v>
      </c>
      <c r="Y35" s="56">
        <f t="shared" si="7"/>
        <v>0</v>
      </c>
    </row>
    <row r="36" spans="1:25" ht="21" x14ac:dyDescent="0.4">
      <c r="A36" s="42" t="s">
        <v>73</v>
      </c>
      <c r="B36" s="43">
        <v>28</v>
      </c>
      <c r="C36" t="s">
        <v>26</v>
      </c>
      <c r="D36" s="43">
        <v>16</v>
      </c>
      <c r="E36" t="s">
        <v>27</v>
      </c>
      <c r="F36" t="s">
        <v>33</v>
      </c>
      <c r="G36" t="s">
        <v>30</v>
      </c>
      <c r="H36">
        <v>0</v>
      </c>
      <c r="I36" t="s">
        <v>27</v>
      </c>
      <c r="J36" t="s">
        <v>34</v>
      </c>
      <c r="K36" s="44">
        <v>22</v>
      </c>
      <c r="L36" s="55" t="s">
        <v>26</v>
      </c>
      <c r="M36" s="46">
        <v>16</v>
      </c>
      <c r="N36" s="47"/>
      <c r="O36" s="48">
        <f t="shared" si="0"/>
        <v>27</v>
      </c>
      <c r="P36" s="49" t="str">
        <f t="shared" si="1"/>
        <v xml:space="preserve"> </v>
      </c>
      <c r="Q36" s="50">
        <f t="shared" si="2"/>
        <v>35.1</v>
      </c>
      <c r="S36" s="51">
        <f t="shared" si="3"/>
        <v>0.40909090909090906</v>
      </c>
      <c r="T36" s="52">
        <f t="shared" si="4"/>
        <v>0</v>
      </c>
      <c r="U36" s="53">
        <f t="shared" si="5"/>
        <v>0.73124999999999996</v>
      </c>
      <c r="W36" s="54">
        <f t="shared" si="7"/>
        <v>16.5</v>
      </c>
      <c r="X36" s="55">
        <f t="shared" si="7"/>
        <v>0</v>
      </c>
      <c r="Y36" s="56">
        <f t="shared" si="7"/>
        <v>12</v>
      </c>
    </row>
    <row r="37" spans="1:25" ht="21" x14ac:dyDescent="0.4">
      <c r="A37" s="42" t="s">
        <v>74</v>
      </c>
      <c r="B37" s="43">
        <v>28</v>
      </c>
      <c r="C37" s="43">
        <v>18</v>
      </c>
      <c r="D37" s="43">
        <v>15</v>
      </c>
      <c r="E37" t="s">
        <v>27</v>
      </c>
      <c r="F37" t="s">
        <v>36</v>
      </c>
      <c r="G37" t="s">
        <v>30</v>
      </c>
      <c r="H37">
        <v>0</v>
      </c>
      <c r="I37" t="s">
        <v>27</v>
      </c>
      <c r="J37" t="s">
        <v>31</v>
      </c>
      <c r="K37" s="44">
        <v>28</v>
      </c>
      <c r="L37" s="45">
        <v>22</v>
      </c>
      <c r="M37" s="46">
        <v>18</v>
      </c>
      <c r="N37" s="47"/>
      <c r="O37" s="48">
        <f t="shared" si="0"/>
        <v>45</v>
      </c>
      <c r="P37" s="49">
        <f t="shared" si="1"/>
        <v>40.049999999999997</v>
      </c>
      <c r="Q37" s="50">
        <f t="shared" si="2"/>
        <v>41.1</v>
      </c>
      <c r="S37" s="51">
        <f t="shared" si="3"/>
        <v>0.5357142857142857</v>
      </c>
      <c r="T37" s="52">
        <f t="shared" si="4"/>
        <v>0.60681818181818181</v>
      </c>
      <c r="U37" s="53">
        <f t="shared" si="5"/>
        <v>0.76111111111111107</v>
      </c>
      <c r="W37" s="54">
        <f t="shared" si="7"/>
        <v>21</v>
      </c>
      <c r="X37" s="55">
        <f t="shared" si="7"/>
        <v>16.5</v>
      </c>
      <c r="Y37" s="56">
        <f t="shared" si="7"/>
        <v>13.5</v>
      </c>
    </row>
    <row r="38" spans="1:25" ht="21" x14ac:dyDescent="0.4">
      <c r="A38" s="42" t="s">
        <v>75</v>
      </c>
      <c r="B38" s="43">
        <v>28</v>
      </c>
      <c r="C38" s="43">
        <v>18</v>
      </c>
      <c r="D38" s="43">
        <v>16</v>
      </c>
      <c r="E38" t="s">
        <v>76</v>
      </c>
      <c r="F38">
        <v>0</v>
      </c>
      <c r="G38" t="s">
        <v>77</v>
      </c>
      <c r="H38">
        <v>0</v>
      </c>
      <c r="I38" t="s">
        <v>27</v>
      </c>
      <c r="J38" t="s">
        <v>78</v>
      </c>
      <c r="K38" s="44">
        <v>28</v>
      </c>
      <c r="L38" s="45">
        <v>22</v>
      </c>
      <c r="M38" s="46">
        <v>17</v>
      </c>
      <c r="N38" s="47"/>
      <c r="O38" s="48">
        <f t="shared" si="0"/>
        <v>45</v>
      </c>
      <c r="P38" s="49">
        <f t="shared" si="1"/>
        <v>40.049999999999997</v>
      </c>
      <c r="Q38" s="50">
        <f t="shared" si="2"/>
        <v>38.1</v>
      </c>
      <c r="S38" s="51">
        <f t="shared" si="3"/>
        <v>0.5357142857142857</v>
      </c>
      <c r="T38" s="52">
        <f t="shared" si="4"/>
        <v>0.60681818181818181</v>
      </c>
      <c r="U38" s="53">
        <f t="shared" si="5"/>
        <v>0.74705882352941178</v>
      </c>
      <c r="W38" s="54">
        <f t="shared" si="7"/>
        <v>21</v>
      </c>
      <c r="X38" s="55">
        <f t="shared" si="7"/>
        <v>16.5</v>
      </c>
      <c r="Y38" s="56">
        <f t="shared" si="7"/>
        <v>12.75</v>
      </c>
    </row>
    <row r="39" spans="1:25" ht="21" x14ac:dyDescent="0.4">
      <c r="A39" s="42" t="s">
        <v>79</v>
      </c>
      <c r="B39" s="43">
        <v>16</v>
      </c>
      <c r="D39" s="43">
        <v>14</v>
      </c>
      <c r="E39" t="s">
        <v>76</v>
      </c>
      <c r="F39">
        <v>0</v>
      </c>
      <c r="G39">
        <v>0</v>
      </c>
      <c r="H39">
        <v>0</v>
      </c>
      <c r="I39" t="s">
        <v>27</v>
      </c>
      <c r="J39" t="s">
        <v>78</v>
      </c>
      <c r="K39" s="44">
        <v>28</v>
      </c>
      <c r="L39" s="45">
        <v>22</v>
      </c>
      <c r="M39" s="46">
        <v>14</v>
      </c>
      <c r="N39" s="47"/>
      <c r="O39" s="48">
        <f t="shared" si="0"/>
        <v>45</v>
      </c>
      <c r="P39" s="49">
        <f t="shared" si="1"/>
        <v>40.049999999999997</v>
      </c>
      <c r="Q39" s="50">
        <f t="shared" si="2"/>
        <v>29.1</v>
      </c>
      <c r="S39" s="51">
        <f t="shared" si="3"/>
        <v>0.5357142857142857</v>
      </c>
      <c r="T39" s="52">
        <f t="shared" si="4"/>
        <v>0.60681818181818181</v>
      </c>
      <c r="U39" s="53">
        <f t="shared" si="5"/>
        <v>0.69285714285714284</v>
      </c>
      <c r="W39" s="54">
        <f t="shared" si="7"/>
        <v>21</v>
      </c>
      <c r="X39" s="55">
        <f t="shared" si="7"/>
        <v>16.5</v>
      </c>
      <c r="Y39" s="56">
        <f t="shared" si="7"/>
        <v>10.5</v>
      </c>
    </row>
    <row r="40" spans="1:25" ht="21" x14ac:dyDescent="0.4">
      <c r="A40" s="42" t="s">
        <v>80</v>
      </c>
      <c r="B40" s="43">
        <v>16</v>
      </c>
      <c r="C40" t="s">
        <v>26</v>
      </c>
      <c r="D40" s="43">
        <v>13</v>
      </c>
      <c r="E40" t="s">
        <v>27</v>
      </c>
      <c r="F40" t="s">
        <v>36</v>
      </c>
      <c r="G40" t="s">
        <v>37</v>
      </c>
      <c r="H40" t="s">
        <v>30</v>
      </c>
      <c r="I40" t="s">
        <v>27</v>
      </c>
      <c r="J40" t="s">
        <v>31</v>
      </c>
      <c r="K40" s="44">
        <v>16</v>
      </c>
      <c r="L40" s="57" t="s">
        <v>26</v>
      </c>
      <c r="M40" s="46">
        <v>13</v>
      </c>
      <c r="N40" s="47"/>
      <c r="O40" s="48">
        <f t="shared" si="0"/>
        <v>9</v>
      </c>
      <c r="P40" s="49" t="str">
        <f t="shared" si="1"/>
        <v xml:space="preserve"> </v>
      </c>
      <c r="Q40" s="50">
        <f t="shared" si="2"/>
        <v>26.1</v>
      </c>
      <c r="S40" s="51">
        <f t="shared" si="3"/>
        <v>0.1875</v>
      </c>
      <c r="T40" s="52">
        <f t="shared" si="4"/>
        <v>0</v>
      </c>
      <c r="U40" s="53">
        <f t="shared" si="5"/>
        <v>0.6692307692307693</v>
      </c>
      <c r="W40" s="54">
        <f t="shared" si="7"/>
        <v>12</v>
      </c>
      <c r="X40" s="55">
        <f t="shared" si="7"/>
        <v>0</v>
      </c>
      <c r="Y40" s="56">
        <f t="shared" si="7"/>
        <v>9.75</v>
      </c>
    </row>
    <row r="41" spans="1:25" ht="21" x14ac:dyDescent="0.4">
      <c r="A41" s="42" t="s">
        <v>81</v>
      </c>
      <c r="B41" s="43">
        <v>22</v>
      </c>
      <c r="C41" t="s">
        <v>26</v>
      </c>
      <c r="D41" s="43">
        <v>12</v>
      </c>
      <c r="E41" t="s">
        <v>42</v>
      </c>
      <c r="F41">
        <v>0</v>
      </c>
      <c r="G41" t="s">
        <v>30</v>
      </c>
      <c r="H41">
        <v>0</v>
      </c>
      <c r="I41" t="s">
        <v>27</v>
      </c>
      <c r="J41" t="s">
        <v>39</v>
      </c>
      <c r="K41" s="44">
        <v>20</v>
      </c>
      <c r="L41" s="57" t="s">
        <v>26</v>
      </c>
      <c r="M41" s="61">
        <v>14</v>
      </c>
      <c r="N41" s="47"/>
      <c r="O41" s="48">
        <f t="shared" si="0"/>
        <v>21</v>
      </c>
      <c r="P41" s="49" t="str">
        <f t="shared" si="1"/>
        <v xml:space="preserve"> </v>
      </c>
      <c r="Q41" s="50">
        <f t="shared" si="2"/>
        <v>29.1</v>
      </c>
      <c r="S41" s="51">
        <f t="shared" si="3"/>
        <v>0.35</v>
      </c>
      <c r="T41" s="52">
        <f t="shared" si="4"/>
        <v>0</v>
      </c>
      <c r="U41" s="53">
        <f t="shared" si="5"/>
        <v>0.69285714285714284</v>
      </c>
      <c r="W41" s="54">
        <f t="shared" si="7"/>
        <v>15</v>
      </c>
      <c r="X41" s="55">
        <f t="shared" si="7"/>
        <v>0</v>
      </c>
      <c r="Y41" s="56">
        <f t="shared" si="7"/>
        <v>10.5</v>
      </c>
    </row>
    <row r="42" spans="1:25" ht="21" x14ac:dyDescent="0.4">
      <c r="A42" s="42" t="s">
        <v>82</v>
      </c>
      <c r="B42" s="43">
        <v>32</v>
      </c>
      <c r="C42" s="43">
        <v>14</v>
      </c>
      <c r="D42" s="43">
        <v>10</v>
      </c>
      <c r="E42" t="s">
        <v>27</v>
      </c>
      <c r="F42" t="s">
        <v>36</v>
      </c>
      <c r="G42" t="s">
        <v>47</v>
      </c>
      <c r="H42" t="s">
        <v>30</v>
      </c>
      <c r="I42" t="s">
        <v>27</v>
      </c>
      <c r="J42" t="s">
        <v>39</v>
      </c>
      <c r="K42" s="44">
        <v>22</v>
      </c>
      <c r="L42" s="45">
        <v>16</v>
      </c>
      <c r="M42" s="46">
        <v>14</v>
      </c>
      <c r="N42" s="47"/>
      <c r="O42" s="48">
        <f t="shared" si="0"/>
        <v>27</v>
      </c>
      <c r="P42" s="49">
        <f t="shared" si="1"/>
        <v>22.049999999999997</v>
      </c>
      <c r="Q42" s="50">
        <f t="shared" si="2"/>
        <v>29.1</v>
      </c>
      <c r="S42" s="51">
        <f t="shared" si="3"/>
        <v>0.40909090909090906</v>
      </c>
      <c r="T42" s="52">
        <f t="shared" si="4"/>
        <v>0.45937499999999998</v>
      </c>
      <c r="U42" s="53">
        <f t="shared" si="5"/>
        <v>0.69285714285714284</v>
      </c>
      <c r="W42" s="54">
        <f t="shared" si="7"/>
        <v>16.5</v>
      </c>
      <c r="X42" s="55">
        <f t="shared" si="7"/>
        <v>12</v>
      </c>
      <c r="Y42" s="56">
        <f t="shared" si="7"/>
        <v>10.5</v>
      </c>
    </row>
    <row r="43" spans="1:25" ht="21" x14ac:dyDescent="0.4">
      <c r="A43" s="42" t="s">
        <v>83</v>
      </c>
      <c r="B43" s="43">
        <v>27.99</v>
      </c>
      <c r="C43" s="43">
        <v>22</v>
      </c>
      <c r="D43" s="43">
        <v>18</v>
      </c>
      <c r="E43" t="s">
        <v>27</v>
      </c>
      <c r="F43" t="s">
        <v>36</v>
      </c>
      <c r="G43" t="s">
        <v>37</v>
      </c>
      <c r="H43" t="s">
        <v>30</v>
      </c>
      <c r="I43" t="s">
        <v>27</v>
      </c>
      <c r="J43" t="s">
        <v>39</v>
      </c>
      <c r="K43" s="44">
        <v>32</v>
      </c>
      <c r="L43" s="45">
        <v>22</v>
      </c>
      <c r="M43" s="46">
        <v>18</v>
      </c>
      <c r="N43" s="47"/>
      <c r="O43" s="48">
        <f t="shared" si="0"/>
        <v>57</v>
      </c>
      <c r="P43" s="49">
        <f t="shared" si="1"/>
        <v>40.049999999999997</v>
      </c>
      <c r="Q43" s="50">
        <f t="shared" si="2"/>
        <v>41.1</v>
      </c>
      <c r="S43" s="51">
        <f t="shared" si="3"/>
        <v>0.59375</v>
      </c>
      <c r="T43" s="52">
        <f t="shared" si="4"/>
        <v>0.60681818181818181</v>
      </c>
      <c r="U43" s="53">
        <f t="shared" si="5"/>
        <v>0.76111111111111107</v>
      </c>
      <c r="W43" s="54">
        <f t="shared" si="7"/>
        <v>24</v>
      </c>
      <c r="X43" s="55">
        <f t="shared" si="7"/>
        <v>16.5</v>
      </c>
      <c r="Y43" s="56">
        <f t="shared" si="7"/>
        <v>13.5</v>
      </c>
    </row>
    <row r="44" spans="1:25" ht="21" x14ac:dyDescent="0.4">
      <c r="A44" s="42" t="s">
        <v>84</v>
      </c>
      <c r="B44" s="43">
        <v>25</v>
      </c>
      <c r="C44" s="43">
        <v>13</v>
      </c>
      <c r="D44" t="s">
        <v>26</v>
      </c>
      <c r="E44" t="s">
        <v>27</v>
      </c>
      <c r="F44" t="s">
        <v>33</v>
      </c>
      <c r="G44" t="s">
        <v>30</v>
      </c>
      <c r="H44">
        <v>0</v>
      </c>
      <c r="I44" t="s">
        <v>27</v>
      </c>
      <c r="J44" t="s">
        <v>39</v>
      </c>
      <c r="K44" s="44"/>
      <c r="L44" s="59">
        <v>17</v>
      </c>
      <c r="M44" s="61">
        <v>16</v>
      </c>
      <c r="N44" s="47"/>
      <c r="O44" s="48">
        <f t="shared" si="0"/>
        <v>-39</v>
      </c>
      <c r="P44" s="49">
        <f t="shared" si="1"/>
        <v>25.049999999999997</v>
      </c>
      <c r="Q44" s="50">
        <f t="shared" si="2"/>
        <v>35.1</v>
      </c>
      <c r="S44" s="51">
        <f t="shared" si="3"/>
        <v>0</v>
      </c>
      <c r="T44" s="52">
        <f t="shared" si="4"/>
        <v>0.49117647058823533</v>
      </c>
      <c r="U44" s="53">
        <f t="shared" si="5"/>
        <v>0.73124999999999996</v>
      </c>
      <c r="W44" s="54">
        <f t="shared" si="7"/>
        <v>0</v>
      </c>
      <c r="X44" s="55">
        <f t="shared" si="7"/>
        <v>12.75</v>
      </c>
      <c r="Y44" s="56">
        <f t="shared" si="7"/>
        <v>12</v>
      </c>
    </row>
    <row r="45" spans="1:25" ht="21" x14ac:dyDescent="0.4">
      <c r="A45" s="42" t="s">
        <v>85</v>
      </c>
      <c r="B45" s="43">
        <v>28</v>
      </c>
      <c r="C45" s="43">
        <v>18</v>
      </c>
      <c r="D45" s="43">
        <v>14</v>
      </c>
      <c r="E45" t="s">
        <v>27</v>
      </c>
      <c r="F45" t="s">
        <v>36</v>
      </c>
      <c r="G45" t="s">
        <v>30</v>
      </c>
      <c r="H45">
        <v>0</v>
      </c>
      <c r="I45" t="s">
        <v>27</v>
      </c>
      <c r="J45" t="s">
        <v>31</v>
      </c>
      <c r="K45" s="44">
        <v>25</v>
      </c>
      <c r="L45" s="59">
        <v>20</v>
      </c>
      <c r="M45" s="46">
        <v>14</v>
      </c>
      <c r="N45" s="47"/>
      <c r="O45" s="48">
        <f t="shared" si="0"/>
        <v>36</v>
      </c>
      <c r="P45" s="49">
        <f t="shared" si="1"/>
        <v>34.049999999999997</v>
      </c>
      <c r="Q45" s="50">
        <f t="shared" si="2"/>
        <v>29.1</v>
      </c>
      <c r="S45" s="51">
        <f t="shared" si="3"/>
        <v>0.48</v>
      </c>
      <c r="T45" s="52">
        <f t="shared" si="4"/>
        <v>0.5675</v>
      </c>
      <c r="U45" s="53">
        <f t="shared" si="5"/>
        <v>0.69285714285714284</v>
      </c>
      <c r="W45" s="54">
        <f t="shared" si="7"/>
        <v>18.75</v>
      </c>
      <c r="X45" s="55">
        <f t="shared" si="7"/>
        <v>15</v>
      </c>
      <c r="Y45" s="56">
        <f t="shared" si="7"/>
        <v>10.5</v>
      </c>
    </row>
    <row r="46" spans="1:25" ht="21" x14ac:dyDescent="0.4">
      <c r="A46" s="42" t="s">
        <v>86</v>
      </c>
      <c r="B46" s="43">
        <v>29</v>
      </c>
      <c r="C46" s="43">
        <v>18</v>
      </c>
      <c r="D46" s="43">
        <v>14</v>
      </c>
      <c r="E46" t="s">
        <v>27</v>
      </c>
      <c r="F46" t="s">
        <v>33</v>
      </c>
      <c r="G46" t="s">
        <v>30</v>
      </c>
      <c r="H46">
        <v>0</v>
      </c>
      <c r="I46" t="s">
        <v>27</v>
      </c>
      <c r="J46" t="s">
        <v>34</v>
      </c>
      <c r="K46" s="44">
        <v>28</v>
      </c>
      <c r="L46" s="45">
        <v>22</v>
      </c>
      <c r="M46" s="46">
        <v>16</v>
      </c>
      <c r="N46" s="47"/>
      <c r="O46" s="48">
        <f t="shared" si="0"/>
        <v>45</v>
      </c>
      <c r="P46" s="49">
        <f t="shared" si="1"/>
        <v>40.049999999999997</v>
      </c>
      <c r="Q46" s="50">
        <f t="shared" si="2"/>
        <v>35.1</v>
      </c>
      <c r="S46" s="51">
        <f t="shared" si="3"/>
        <v>0.5357142857142857</v>
      </c>
      <c r="T46" s="52">
        <f t="shared" si="4"/>
        <v>0.60681818181818181</v>
      </c>
      <c r="U46" s="53">
        <f t="shared" si="5"/>
        <v>0.73124999999999996</v>
      </c>
      <c r="W46" s="54">
        <f t="shared" si="7"/>
        <v>21</v>
      </c>
      <c r="X46" s="55">
        <f t="shared" si="7"/>
        <v>16.5</v>
      </c>
      <c r="Y46" s="56">
        <f t="shared" si="7"/>
        <v>12</v>
      </c>
    </row>
    <row r="47" spans="1:25" ht="21" x14ac:dyDescent="0.4">
      <c r="A47" s="42" t="s">
        <v>87</v>
      </c>
      <c r="B47" s="43">
        <v>25</v>
      </c>
      <c r="C47" s="43">
        <v>20</v>
      </c>
      <c r="D47" s="43">
        <v>15</v>
      </c>
      <c r="E47" t="s">
        <v>88</v>
      </c>
      <c r="F47">
        <v>0</v>
      </c>
      <c r="G47" t="s">
        <v>30</v>
      </c>
      <c r="H47">
        <v>0</v>
      </c>
      <c r="I47" t="s">
        <v>27</v>
      </c>
      <c r="J47" t="s">
        <v>34</v>
      </c>
      <c r="K47" s="44">
        <v>29</v>
      </c>
      <c r="L47" s="45">
        <v>20</v>
      </c>
      <c r="M47" s="46">
        <v>15</v>
      </c>
      <c r="N47" s="47"/>
      <c r="O47" s="48">
        <f t="shared" si="0"/>
        <v>48</v>
      </c>
      <c r="P47" s="49">
        <f t="shared" si="1"/>
        <v>34.049999999999997</v>
      </c>
      <c r="Q47" s="50">
        <f t="shared" si="2"/>
        <v>32.1</v>
      </c>
      <c r="S47" s="51">
        <f t="shared" si="3"/>
        <v>0.55172413793103448</v>
      </c>
      <c r="T47" s="52">
        <f t="shared" si="4"/>
        <v>0.5675</v>
      </c>
      <c r="U47" s="53">
        <f t="shared" si="5"/>
        <v>0.71333333333333337</v>
      </c>
      <c r="W47" s="54">
        <f t="shared" si="7"/>
        <v>21.75</v>
      </c>
      <c r="X47" s="55">
        <f t="shared" si="7"/>
        <v>15</v>
      </c>
      <c r="Y47" s="56">
        <f t="shared" si="7"/>
        <v>11.25</v>
      </c>
    </row>
    <row r="48" spans="1:25" ht="21" x14ac:dyDescent="0.4">
      <c r="A48" s="42" t="s">
        <v>89</v>
      </c>
      <c r="B48" t="s">
        <v>26</v>
      </c>
      <c r="E48" t="s">
        <v>27</v>
      </c>
      <c r="F48" t="s">
        <v>36</v>
      </c>
      <c r="G48" t="s">
        <v>30</v>
      </c>
      <c r="H48">
        <v>0</v>
      </c>
      <c r="I48" t="s">
        <v>27</v>
      </c>
      <c r="J48" t="s">
        <v>90</v>
      </c>
      <c r="K48" s="44">
        <v>26</v>
      </c>
      <c r="L48" s="55"/>
      <c r="M48" s="56"/>
      <c r="N48" s="47"/>
      <c r="O48" s="48">
        <f t="shared" si="0"/>
        <v>39</v>
      </c>
      <c r="P48" s="49">
        <f t="shared" si="1"/>
        <v>-25.950000000000003</v>
      </c>
      <c r="Q48" s="50">
        <f t="shared" si="2"/>
        <v>-12.899999999999999</v>
      </c>
      <c r="S48" s="51">
        <f t="shared" si="3"/>
        <v>0.5</v>
      </c>
      <c r="T48" s="52">
        <f t="shared" si="4"/>
        <v>0</v>
      </c>
      <c r="U48" s="53">
        <f t="shared" si="5"/>
        <v>0</v>
      </c>
      <c r="W48" s="54">
        <f t="shared" si="7"/>
        <v>19.5</v>
      </c>
      <c r="X48" s="55">
        <f t="shared" si="7"/>
        <v>0</v>
      </c>
      <c r="Y48" s="56">
        <f t="shared" si="7"/>
        <v>0</v>
      </c>
    </row>
    <row r="49" spans="1:25" ht="21" x14ac:dyDescent="0.4">
      <c r="A49" s="42" t="s">
        <v>91</v>
      </c>
      <c r="B49" t="s">
        <v>26</v>
      </c>
      <c r="C49" s="43">
        <v>15.5</v>
      </c>
      <c r="D49" s="43">
        <v>12</v>
      </c>
      <c r="E49" t="s">
        <v>27</v>
      </c>
      <c r="F49">
        <v>0</v>
      </c>
      <c r="G49" t="s">
        <v>37</v>
      </c>
      <c r="H49">
        <v>0</v>
      </c>
      <c r="I49" t="s">
        <v>27</v>
      </c>
      <c r="J49" t="s">
        <v>39</v>
      </c>
      <c r="K49" s="63" t="s">
        <v>26</v>
      </c>
      <c r="L49" s="59">
        <v>15</v>
      </c>
      <c r="M49" s="46">
        <v>12</v>
      </c>
      <c r="N49" s="47"/>
      <c r="O49" s="48" t="str">
        <f t="shared" si="0"/>
        <v xml:space="preserve"> </v>
      </c>
      <c r="P49" s="49">
        <f t="shared" si="1"/>
        <v>19.049999999999997</v>
      </c>
      <c r="Q49" s="50">
        <f t="shared" si="2"/>
        <v>23.1</v>
      </c>
      <c r="S49" s="51">
        <f t="shared" si="3"/>
        <v>0</v>
      </c>
      <c r="T49" s="52">
        <f t="shared" si="4"/>
        <v>0.42333333333333334</v>
      </c>
      <c r="U49" s="53">
        <f t="shared" si="5"/>
        <v>0.64166666666666661</v>
      </c>
      <c r="W49" s="54">
        <f t="shared" si="7"/>
        <v>0</v>
      </c>
      <c r="X49" s="55">
        <f t="shared" si="7"/>
        <v>11.25</v>
      </c>
      <c r="Y49" s="56">
        <f t="shared" si="7"/>
        <v>9</v>
      </c>
    </row>
    <row r="50" spans="1:25" ht="21" x14ac:dyDescent="0.4">
      <c r="A50" s="42" t="s">
        <v>92</v>
      </c>
      <c r="B50" s="43">
        <v>18</v>
      </c>
      <c r="C50" t="s">
        <v>26</v>
      </c>
      <c r="D50" s="43">
        <v>12</v>
      </c>
      <c r="E50" t="s">
        <v>27</v>
      </c>
      <c r="F50" t="s">
        <v>60</v>
      </c>
      <c r="G50" t="s">
        <v>36</v>
      </c>
      <c r="H50" t="s">
        <v>37</v>
      </c>
      <c r="I50" t="s">
        <v>27</v>
      </c>
      <c r="J50" t="s">
        <v>31</v>
      </c>
      <c r="K50" s="44"/>
      <c r="L50" s="59">
        <v>18</v>
      </c>
      <c r="M50" s="46">
        <v>12</v>
      </c>
      <c r="N50" s="47"/>
      <c r="O50" s="48">
        <f t="shared" si="0"/>
        <v>-39</v>
      </c>
      <c r="P50" s="49">
        <f t="shared" si="1"/>
        <v>28.049999999999997</v>
      </c>
      <c r="Q50" s="50">
        <f t="shared" si="2"/>
        <v>23.1</v>
      </c>
      <c r="S50" s="51">
        <f t="shared" si="3"/>
        <v>0</v>
      </c>
      <c r="T50" s="52">
        <f t="shared" si="4"/>
        <v>0.51944444444444438</v>
      </c>
      <c r="U50" s="53">
        <f t="shared" si="5"/>
        <v>0.64166666666666661</v>
      </c>
      <c r="W50" s="54">
        <f t="shared" si="7"/>
        <v>0</v>
      </c>
      <c r="X50" s="55">
        <f t="shared" si="7"/>
        <v>13.5</v>
      </c>
      <c r="Y50" s="56">
        <f t="shared" si="7"/>
        <v>9</v>
      </c>
    </row>
    <row r="51" spans="1:25" ht="21" x14ac:dyDescent="0.4">
      <c r="A51" s="42" t="s">
        <v>93</v>
      </c>
      <c r="B51" s="43">
        <v>32</v>
      </c>
      <c r="C51" s="43">
        <v>19</v>
      </c>
      <c r="D51" s="43">
        <v>15</v>
      </c>
      <c r="E51" t="s">
        <v>27</v>
      </c>
      <c r="F51" t="s">
        <v>44</v>
      </c>
      <c r="G51" t="s">
        <v>30</v>
      </c>
      <c r="H51">
        <v>0</v>
      </c>
      <c r="I51" t="s">
        <v>27</v>
      </c>
      <c r="J51" t="s">
        <v>31</v>
      </c>
      <c r="K51" s="44">
        <v>23</v>
      </c>
      <c r="L51" s="45">
        <v>19</v>
      </c>
      <c r="M51" s="46">
        <v>15</v>
      </c>
      <c r="N51" s="47"/>
      <c r="O51" s="48">
        <f t="shared" si="0"/>
        <v>30</v>
      </c>
      <c r="P51" s="49">
        <f t="shared" si="1"/>
        <v>31.049999999999997</v>
      </c>
      <c r="Q51" s="50">
        <f t="shared" si="2"/>
        <v>32.1</v>
      </c>
      <c r="S51" s="51">
        <f t="shared" si="3"/>
        <v>0.43478260869565222</v>
      </c>
      <c r="T51" s="52">
        <f t="shared" si="4"/>
        <v>0.54473684210526319</v>
      </c>
      <c r="U51" s="53">
        <f t="shared" si="5"/>
        <v>0.71333333333333337</v>
      </c>
      <c r="W51" s="54">
        <f t="shared" si="7"/>
        <v>17.25</v>
      </c>
      <c r="X51" s="55">
        <f t="shared" si="7"/>
        <v>14.25</v>
      </c>
      <c r="Y51" s="56">
        <f t="shared" si="7"/>
        <v>11.25</v>
      </c>
    </row>
    <row r="52" spans="1:25" ht="21" x14ac:dyDescent="0.4">
      <c r="A52" s="42" t="s">
        <v>94</v>
      </c>
      <c r="B52" s="43">
        <v>26</v>
      </c>
      <c r="C52" s="43">
        <v>19.5</v>
      </c>
      <c r="D52" s="43">
        <v>16</v>
      </c>
      <c r="E52" t="s">
        <v>27</v>
      </c>
      <c r="F52" t="s">
        <v>36</v>
      </c>
      <c r="G52" t="s">
        <v>37</v>
      </c>
      <c r="H52" t="s">
        <v>30</v>
      </c>
      <c r="I52" t="s">
        <v>27</v>
      </c>
      <c r="J52" t="s">
        <v>31</v>
      </c>
      <c r="K52" s="44">
        <v>32</v>
      </c>
      <c r="L52" s="45">
        <v>26</v>
      </c>
      <c r="M52" s="46">
        <v>16</v>
      </c>
      <c r="N52" s="47"/>
      <c r="O52" s="48">
        <f t="shared" si="0"/>
        <v>57</v>
      </c>
      <c r="P52" s="49">
        <f t="shared" si="1"/>
        <v>52.05</v>
      </c>
      <c r="Q52" s="50">
        <f t="shared" si="2"/>
        <v>35.1</v>
      </c>
      <c r="S52" s="51">
        <f t="shared" si="3"/>
        <v>0.59375</v>
      </c>
      <c r="T52" s="52">
        <f t="shared" si="4"/>
        <v>0.66730769230769227</v>
      </c>
      <c r="U52" s="53">
        <f t="shared" si="5"/>
        <v>0.73124999999999996</v>
      </c>
      <c r="W52" s="54">
        <f t="shared" si="7"/>
        <v>24</v>
      </c>
      <c r="X52" s="55">
        <f t="shared" si="7"/>
        <v>19.5</v>
      </c>
      <c r="Y52" s="56">
        <f t="shared" si="7"/>
        <v>12</v>
      </c>
    </row>
    <row r="53" spans="1:25" ht="21" x14ac:dyDescent="0.4">
      <c r="A53" s="64" t="s">
        <v>95</v>
      </c>
      <c r="B53" s="43">
        <v>18</v>
      </c>
      <c r="C53" s="43">
        <v>11</v>
      </c>
      <c r="D53" t="s">
        <v>26</v>
      </c>
      <c r="E53" t="s">
        <v>42</v>
      </c>
      <c r="F53">
        <v>0</v>
      </c>
      <c r="G53" t="s">
        <v>30</v>
      </c>
      <c r="H53">
        <v>0</v>
      </c>
      <c r="I53" t="s">
        <v>27</v>
      </c>
      <c r="J53" t="s">
        <v>39</v>
      </c>
      <c r="K53" s="44">
        <v>20</v>
      </c>
      <c r="L53" s="59">
        <v>13</v>
      </c>
      <c r="M53" s="60" t="s">
        <v>26</v>
      </c>
      <c r="N53" s="47"/>
      <c r="O53" s="48">
        <f t="shared" si="0"/>
        <v>21</v>
      </c>
      <c r="P53" s="49">
        <f t="shared" si="1"/>
        <v>13.049999999999997</v>
      </c>
      <c r="Q53" s="50" t="str">
        <f t="shared" si="2"/>
        <v xml:space="preserve"> </v>
      </c>
      <c r="S53" s="51">
        <f t="shared" si="3"/>
        <v>0.35</v>
      </c>
      <c r="T53" s="52">
        <f t="shared" si="4"/>
        <v>0.33461538461538454</v>
      </c>
      <c r="U53" s="53">
        <f t="shared" si="5"/>
        <v>0</v>
      </c>
      <c r="W53" s="54">
        <f t="shared" si="7"/>
        <v>15</v>
      </c>
      <c r="X53" s="55">
        <f t="shared" si="7"/>
        <v>9.75</v>
      </c>
      <c r="Y53" s="56">
        <f t="shared" si="7"/>
        <v>0</v>
      </c>
    </row>
    <row r="54" spans="1:25" ht="21" x14ac:dyDescent="0.4">
      <c r="A54" s="42" t="s">
        <v>96</v>
      </c>
      <c r="B54" s="43">
        <v>26</v>
      </c>
      <c r="C54" s="43">
        <v>12</v>
      </c>
      <c r="D54" s="43">
        <v>12</v>
      </c>
      <c r="E54" t="s">
        <v>27</v>
      </c>
      <c r="F54" t="s">
        <v>36</v>
      </c>
      <c r="G54" t="s">
        <v>37</v>
      </c>
      <c r="H54">
        <v>0</v>
      </c>
      <c r="I54" t="s">
        <v>27</v>
      </c>
      <c r="J54" s="1" t="s">
        <v>39</v>
      </c>
      <c r="K54" s="65">
        <v>15</v>
      </c>
      <c r="L54" s="59"/>
      <c r="M54" s="46">
        <v>12</v>
      </c>
      <c r="N54" s="47"/>
      <c r="O54" s="48">
        <f t="shared" si="0"/>
        <v>6</v>
      </c>
      <c r="P54" s="49">
        <f t="shared" si="1"/>
        <v>-25.950000000000003</v>
      </c>
      <c r="Q54" s="50">
        <f t="shared" si="2"/>
        <v>23.1</v>
      </c>
      <c r="S54" s="51">
        <f t="shared" si="3"/>
        <v>0.1333333333333333</v>
      </c>
      <c r="T54" s="52">
        <f t="shared" si="4"/>
        <v>0</v>
      </c>
      <c r="U54" s="53">
        <f t="shared" si="5"/>
        <v>0.64166666666666661</v>
      </c>
      <c r="W54" s="54">
        <f t="shared" si="7"/>
        <v>11.25</v>
      </c>
      <c r="X54" s="55">
        <f t="shared" si="7"/>
        <v>0</v>
      </c>
      <c r="Y54" s="56">
        <f t="shared" si="7"/>
        <v>9</v>
      </c>
    </row>
    <row r="55" spans="1:25" ht="21" x14ac:dyDescent="0.4">
      <c r="A55" s="42" t="s">
        <v>97</v>
      </c>
      <c r="B55" s="43">
        <v>29</v>
      </c>
      <c r="C55" s="43">
        <v>18</v>
      </c>
      <c r="D55" s="43">
        <v>14</v>
      </c>
      <c r="E55" t="s">
        <v>27</v>
      </c>
      <c r="F55" t="s">
        <v>33</v>
      </c>
      <c r="G55" t="s">
        <v>30</v>
      </c>
      <c r="H55">
        <v>0</v>
      </c>
      <c r="I55" t="s">
        <v>27</v>
      </c>
      <c r="J55" t="s">
        <v>34</v>
      </c>
      <c r="K55" s="44">
        <v>26</v>
      </c>
      <c r="L55" s="45">
        <v>18</v>
      </c>
      <c r="M55" s="46">
        <v>16</v>
      </c>
      <c r="N55" s="47"/>
      <c r="O55" s="48">
        <f t="shared" si="0"/>
        <v>39</v>
      </c>
      <c r="P55" s="49">
        <f t="shared" si="1"/>
        <v>28.049999999999997</v>
      </c>
      <c r="Q55" s="50">
        <f t="shared" si="2"/>
        <v>35.1</v>
      </c>
      <c r="S55" s="51">
        <f t="shared" si="3"/>
        <v>0.5</v>
      </c>
      <c r="T55" s="52">
        <f t="shared" si="4"/>
        <v>0.51944444444444438</v>
      </c>
      <c r="U55" s="53">
        <f t="shared" si="5"/>
        <v>0.73124999999999996</v>
      </c>
      <c r="W55" s="54">
        <f t="shared" si="7"/>
        <v>19.5</v>
      </c>
      <c r="X55" s="55">
        <f t="shared" si="7"/>
        <v>13.5</v>
      </c>
      <c r="Y55" s="56">
        <f t="shared" si="7"/>
        <v>12</v>
      </c>
    </row>
    <row r="56" spans="1:25" ht="21" x14ac:dyDescent="0.4">
      <c r="A56" s="42" t="s">
        <v>98</v>
      </c>
      <c r="B56" s="43">
        <v>23</v>
      </c>
      <c r="C56" s="43">
        <v>18</v>
      </c>
      <c r="D56" s="43">
        <v>15</v>
      </c>
      <c r="E56" t="s">
        <v>27</v>
      </c>
      <c r="F56" t="s">
        <v>60</v>
      </c>
      <c r="G56" t="s">
        <v>37</v>
      </c>
      <c r="H56">
        <v>0</v>
      </c>
      <c r="I56" t="s">
        <v>27</v>
      </c>
      <c r="J56" t="s">
        <v>31</v>
      </c>
      <c r="K56" s="44">
        <v>29</v>
      </c>
      <c r="L56" s="45">
        <v>18</v>
      </c>
      <c r="M56" s="46">
        <v>15</v>
      </c>
      <c r="N56" s="47"/>
      <c r="O56" s="48">
        <f t="shared" si="0"/>
        <v>48</v>
      </c>
      <c r="P56" s="49">
        <f t="shared" si="1"/>
        <v>28.049999999999997</v>
      </c>
      <c r="Q56" s="50">
        <f t="shared" si="2"/>
        <v>32.1</v>
      </c>
      <c r="S56" s="51">
        <f t="shared" si="3"/>
        <v>0.55172413793103448</v>
      </c>
      <c r="T56" s="52">
        <f t="shared" si="4"/>
        <v>0.51944444444444438</v>
      </c>
      <c r="U56" s="53">
        <f t="shared" si="5"/>
        <v>0.71333333333333337</v>
      </c>
      <c r="W56" s="54">
        <f t="shared" si="7"/>
        <v>21.75</v>
      </c>
      <c r="X56" s="55">
        <f t="shared" si="7"/>
        <v>13.5</v>
      </c>
      <c r="Y56" s="56">
        <f t="shared" si="7"/>
        <v>11.25</v>
      </c>
    </row>
    <row r="57" spans="1:25" ht="21" x14ac:dyDescent="0.4">
      <c r="A57" s="42" t="s">
        <v>99</v>
      </c>
      <c r="B57" s="43">
        <v>28</v>
      </c>
      <c r="C57" t="s">
        <v>26</v>
      </c>
      <c r="D57" s="43">
        <v>14</v>
      </c>
      <c r="E57" t="s">
        <v>27</v>
      </c>
      <c r="F57" t="s">
        <v>36</v>
      </c>
      <c r="G57" t="s">
        <v>30</v>
      </c>
      <c r="H57">
        <v>0</v>
      </c>
      <c r="I57" t="s">
        <v>27</v>
      </c>
      <c r="J57" t="s">
        <v>31</v>
      </c>
      <c r="K57" s="44">
        <v>23</v>
      </c>
      <c r="L57" s="59">
        <v>18</v>
      </c>
      <c r="M57" s="46">
        <v>14</v>
      </c>
      <c r="N57" s="47"/>
      <c r="O57" s="48">
        <f t="shared" si="0"/>
        <v>30</v>
      </c>
      <c r="P57" s="49">
        <f t="shared" si="1"/>
        <v>28.049999999999997</v>
      </c>
      <c r="Q57" s="50">
        <f t="shared" si="2"/>
        <v>29.1</v>
      </c>
      <c r="S57" s="51">
        <f t="shared" si="3"/>
        <v>0.43478260869565222</v>
      </c>
      <c r="T57" s="52">
        <f t="shared" si="4"/>
        <v>0.51944444444444438</v>
      </c>
      <c r="U57" s="53">
        <f t="shared" si="5"/>
        <v>0.69285714285714284</v>
      </c>
      <c r="W57" s="54">
        <f t="shared" si="7"/>
        <v>17.25</v>
      </c>
      <c r="X57" s="55">
        <f t="shared" si="7"/>
        <v>13.5</v>
      </c>
      <c r="Y57" s="56">
        <f t="shared" si="7"/>
        <v>10.5</v>
      </c>
    </row>
    <row r="58" spans="1:25" ht="21" x14ac:dyDescent="0.4">
      <c r="A58" s="42" t="s">
        <v>100</v>
      </c>
      <c r="B58" s="43">
        <v>26</v>
      </c>
      <c r="C58" s="43">
        <v>18</v>
      </c>
      <c r="D58" s="43">
        <v>16</v>
      </c>
      <c r="E58" t="s">
        <v>101</v>
      </c>
      <c r="F58" t="s">
        <v>36</v>
      </c>
      <c r="G58" t="s">
        <v>30</v>
      </c>
      <c r="H58">
        <v>0</v>
      </c>
      <c r="I58" t="s">
        <v>27</v>
      </c>
      <c r="J58" t="s">
        <v>31</v>
      </c>
      <c r="K58" s="44">
        <v>28</v>
      </c>
      <c r="L58" s="45">
        <v>24</v>
      </c>
      <c r="M58" s="46">
        <v>16</v>
      </c>
      <c r="N58" s="47"/>
      <c r="O58" s="48">
        <f t="shared" si="0"/>
        <v>45</v>
      </c>
      <c r="P58" s="49">
        <f t="shared" si="1"/>
        <v>46.05</v>
      </c>
      <c r="Q58" s="50">
        <f t="shared" si="2"/>
        <v>35.1</v>
      </c>
      <c r="S58" s="51">
        <f t="shared" si="3"/>
        <v>0.5357142857142857</v>
      </c>
      <c r="T58" s="52">
        <f t="shared" si="4"/>
        <v>0.63958333333333339</v>
      </c>
      <c r="U58" s="53">
        <f t="shared" si="5"/>
        <v>0.73124999999999996</v>
      </c>
      <c r="W58" s="54">
        <f t="shared" si="7"/>
        <v>21</v>
      </c>
      <c r="X58" s="55">
        <f t="shared" si="7"/>
        <v>18</v>
      </c>
      <c r="Y58" s="56">
        <f t="shared" si="7"/>
        <v>12</v>
      </c>
    </row>
    <row r="59" spans="1:25" ht="21" x14ac:dyDescent="0.4">
      <c r="A59" s="58" t="s">
        <v>102</v>
      </c>
      <c r="B59" s="43">
        <v>27</v>
      </c>
      <c r="C59" s="43">
        <v>16</v>
      </c>
      <c r="D59" s="43">
        <v>16</v>
      </c>
      <c r="E59" t="s">
        <v>27</v>
      </c>
      <c r="F59" t="s">
        <v>47</v>
      </c>
      <c r="G59" t="s">
        <v>33</v>
      </c>
      <c r="H59">
        <v>0</v>
      </c>
      <c r="I59" t="s">
        <v>27</v>
      </c>
      <c r="J59" t="s">
        <v>31</v>
      </c>
      <c r="K59" s="44">
        <v>26</v>
      </c>
      <c r="L59" s="45">
        <v>20</v>
      </c>
      <c r="M59" s="46">
        <v>16</v>
      </c>
      <c r="N59" s="47"/>
      <c r="O59" s="48">
        <f t="shared" si="0"/>
        <v>39</v>
      </c>
      <c r="P59" s="49">
        <f t="shared" si="1"/>
        <v>34.049999999999997</v>
      </c>
      <c r="Q59" s="50">
        <f t="shared" si="2"/>
        <v>35.1</v>
      </c>
      <c r="S59" s="51">
        <f t="shared" si="3"/>
        <v>0.5</v>
      </c>
      <c r="T59" s="52">
        <f t="shared" si="4"/>
        <v>0.5675</v>
      </c>
      <c r="U59" s="53">
        <f t="shared" si="5"/>
        <v>0.73124999999999996</v>
      </c>
      <c r="W59" s="54">
        <f t="shared" si="7"/>
        <v>19.5</v>
      </c>
      <c r="X59" s="55">
        <f t="shared" si="7"/>
        <v>15</v>
      </c>
      <c r="Y59" s="56">
        <f t="shared" si="7"/>
        <v>12</v>
      </c>
    </row>
    <row r="60" spans="1:25" ht="21" x14ac:dyDescent="0.4">
      <c r="A60" s="42" t="s">
        <v>103</v>
      </c>
      <c r="B60" s="43">
        <v>22</v>
      </c>
      <c r="C60" s="43">
        <v>20</v>
      </c>
      <c r="D60" s="43">
        <v>15</v>
      </c>
      <c r="E60" t="s">
        <v>27</v>
      </c>
      <c r="F60">
        <v>0</v>
      </c>
      <c r="G60" t="s">
        <v>104</v>
      </c>
      <c r="H60">
        <v>0</v>
      </c>
      <c r="I60" t="s">
        <v>27</v>
      </c>
      <c r="J60" t="s">
        <v>34</v>
      </c>
      <c r="K60" s="44">
        <v>27</v>
      </c>
      <c r="L60" s="45">
        <v>20</v>
      </c>
      <c r="M60" s="46">
        <v>15</v>
      </c>
      <c r="N60" s="47"/>
      <c r="O60" s="48">
        <f t="shared" si="0"/>
        <v>42</v>
      </c>
      <c r="P60" s="49">
        <f t="shared" si="1"/>
        <v>34.049999999999997</v>
      </c>
      <c r="Q60" s="50">
        <f t="shared" si="2"/>
        <v>32.1</v>
      </c>
      <c r="S60" s="51">
        <f t="shared" si="3"/>
        <v>0.5185185185185186</v>
      </c>
      <c r="T60" s="52">
        <f t="shared" si="4"/>
        <v>0.5675</v>
      </c>
      <c r="U60" s="53">
        <f t="shared" si="5"/>
        <v>0.71333333333333337</v>
      </c>
      <c r="W60" s="54">
        <f t="shared" si="7"/>
        <v>20.25</v>
      </c>
      <c r="X60" s="55">
        <f t="shared" si="7"/>
        <v>15</v>
      </c>
      <c r="Y60" s="56">
        <f t="shared" si="7"/>
        <v>11.25</v>
      </c>
    </row>
    <row r="61" spans="1:25" ht="21" x14ac:dyDescent="0.4">
      <c r="A61" s="66" t="s">
        <v>105</v>
      </c>
      <c r="B61" s="67">
        <v>29</v>
      </c>
      <c r="C61" s="67">
        <v>14</v>
      </c>
      <c r="D61" s="67">
        <v>13</v>
      </c>
      <c r="E61" s="68" t="s">
        <v>101</v>
      </c>
      <c r="F61" s="68" t="s">
        <v>36</v>
      </c>
      <c r="G61" s="68" t="s">
        <v>30</v>
      </c>
      <c r="H61" s="68">
        <v>0</v>
      </c>
      <c r="I61" s="68" t="s">
        <v>27</v>
      </c>
      <c r="J61" s="68" t="s">
        <v>31</v>
      </c>
      <c r="K61" s="44">
        <v>22</v>
      </c>
      <c r="L61" s="59">
        <v>17</v>
      </c>
      <c r="M61" s="46">
        <v>13</v>
      </c>
      <c r="N61" s="47"/>
      <c r="O61" s="48">
        <f t="shared" si="0"/>
        <v>27</v>
      </c>
      <c r="P61" s="49">
        <f t="shared" si="1"/>
        <v>25.049999999999997</v>
      </c>
      <c r="Q61" s="50">
        <f t="shared" si="2"/>
        <v>26.1</v>
      </c>
      <c r="S61" s="51">
        <f t="shared" si="3"/>
        <v>0.40909090909090906</v>
      </c>
      <c r="T61" s="52">
        <f t="shared" si="4"/>
        <v>0.49117647058823533</v>
      </c>
      <c r="U61" s="53">
        <f t="shared" si="5"/>
        <v>0.6692307692307693</v>
      </c>
      <c r="W61" s="54">
        <f t="shared" si="7"/>
        <v>16.5</v>
      </c>
      <c r="X61" s="55">
        <f t="shared" si="7"/>
        <v>12.75</v>
      </c>
      <c r="Y61" s="56">
        <f t="shared" si="7"/>
        <v>9.75</v>
      </c>
    </row>
    <row r="62" spans="1:25" ht="21" x14ac:dyDescent="0.4">
      <c r="A62" s="66" t="s">
        <v>106</v>
      </c>
      <c r="B62" s="67">
        <v>19</v>
      </c>
      <c r="C62" s="67">
        <v>20</v>
      </c>
      <c r="D62" s="67">
        <v>15</v>
      </c>
      <c r="E62" s="68" t="s">
        <v>27</v>
      </c>
      <c r="F62" s="68" t="s">
        <v>33</v>
      </c>
      <c r="G62" s="68" t="s">
        <v>44</v>
      </c>
      <c r="H62" s="68">
        <v>0</v>
      </c>
      <c r="I62" s="68" t="s">
        <v>27</v>
      </c>
      <c r="J62" s="68" t="s">
        <v>34</v>
      </c>
      <c r="K62" s="44">
        <v>29</v>
      </c>
      <c r="L62" s="59">
        <v>23</v>
      </c>
      <c r="M62" s="46">
        <v>15</v>
      </c>
      <c r="N62" s="47"/>
      <c r="O62" s="48">
        <f t="shared" si="0"/>
        <v>48</v>
      </c>
      <c r="P62" s="49">
        <f t="shared" si="1"/>
        <v>43.05</v>
      </c>
      <c r="Q62" s="50">
        <f t="shared" si="2"/>
        <v>32.1</v>
      </c>
      <c r="S62" s="51">
        <f t="shared" si="3"/>
        <v>0.55172413793103448</v>
      </c>
      <c r="T62" s="52">
        <f t="shared" si="4"/>
        <v>0.62391304347826093</v>
      </c>
      <c r="U62" s="53">
        <f t="shared" si="5"/>
        <v>0.71333333333333337</v>
      </c>
      <c r="W62" s="54">
        <f t="shared" si="7"/>
        <v>21.75</v>
      </c>
      <c r="X62" s="55">
        <f t="shared" si="7"/>
        <v>17.25</v>
      </c>
      <c r="Y62" s="56">
        <f t="shared" si="7"/>
        <v>11.25</v>
      </c>
    </row>
    <row r="63" spans="1:25" ht="21" x14ac:dyDescent="0.4">
      <c r="A63" s="42" t="s">
        <v>107</v>
      </c>
      <c r="B63" s="43">
        <v>25</v>
      </c>
      <c r="C63" s="43">
        <v>17</v>
      </c>
      <c r="D63" s="43">
        <v>14</v>
      </c>
      <c r="E63" t="s">
        <v>27</v>
      </c>
      <c r="F63" t="s">
        <v>36</v>
      </c>
      <c r="G63" t="s">
        <v>30</v>
      </c>
      <c r="H63">
        <v>0</v>
      </c>
      <c r="I63" t="s">
        <v>27</v>
      </c>
      <c r="J63" t="s">
        <v>108</v>
      </c>
      <c r="K63" s="44">
        <v>19</v>
      </c>
      <c r="L63" s="45">
        <v>17</v>
      </c>
      <c r="M63" s="46">
        <v>14</v>
      </c>
      <c r="N63" s="47"/>
      <c r="O63" s="48">
        <f t="shared" si="0"/>
        <v>18</v>
      </c>
      <c r="P63" s="49">
        <f t="shared" si="1"/>
        <v>25.049999999999997</v>
      </c>
      <c r="Q63" s="50">
        <f t="shared" si="2"/>
        <v>29.1</v>
      </c>
      <c r="S63" s="51">
        <f t="shared" si="3"/>
        <v>0.31578947368421051</v>
      </c>
      <c r="T63" s="52">
        <f t="shared" si="4"/>
        <v>0.49117647058823533</v>
      </c>
      <c r="U63" s="53">
        <f t="shared" si="5"/>
        <v>0.69285714285714284</v>
      </c>
      <c r="W63" s="54">
        <f t="shared" si="7"/>
        <v>14.25</v>
      </c>
      <c r="X63" s="55">
        <f t="shared" si="7"/>
        <v>12.75</v>
      </c>
      <c r="Y63" s="56">
        <f t="shared" si="7"/>
        <v>10.5</v>
      </c>
    </row>
    <row r="64" spans="1:25" ht="21" x14ac:dyDescent="0.4">
      <c r="A64" s="42" t="s">
        <v>109</v>
      </c>
      <c r="B64" s="43">
        <v>22</v>
      </c>
      <c r="C64" s="43">
        <v>12.5</v>
      </c>
      <c r="D64" s="43">
        <v>12</v>
      </c>
      <c r="E64" t="s">
        <v>27</v>
      </c>
      <c r="F64" t="s">
        <v>60</v>
      </c>
      <c r="G64" t="s">
        <v>36</v>
      </c>
      <c r="H64" t="s">
        <v>30</v>
      </c>
      <c r="I64" t="s">
        <v>27</v>
      </c>
      <c r="J64" t="s">
        <v>31</v>
      </c>
      <c r="K64" s="44">
        <v>25</v>
      </c>
      <c r="L64" s="59">
        <v>15</v>
      </c>
      <c r="M64" s="46">
        <v>14</v>
      </c>
      <c r="N64" s="47"/>
      <c r="O64" s="48">
        <f t="shared" si="0"/>
        <v>36</v>
      </c>
      <c r="P64" s="49">
        <f t="shared" si="1"/>
        <v>19.049999999999997</v>
      </c>
      <c r="Q64" s="50">
        <f t="shared" si="2"/>
        <v>29.1</v>
      </c>
      <c r="S64" s="51">
        <f t="shared" si="3"/>
        <v>0.48</v>
      </c>
      <c r="T64" s="52">
        <f t="shared" si="4"/>
        <v>0.42333333333333334</v>
      </c>
      <c r="U64" s="53">
        <f t="shared" si="5"/>
        <v>0.69285714285714284</v>
      </c>
      <c r="W64" s="54">
        <f t="shared" si="7"/>
        <v>18.75</v>
      </c>
      <c r="X64" s="55">
        <f t="shared" si="7"/>
        <v>11.25</v>
      </c>
      <c r="Y64" s="56">
        <f t="shared" si="7"/>
        <v>10.5</v>
      </c>
    </row>
    <row r="65" spans="1:25" ht="21" x14ac:dyDescent="0.4">
      <c r="A65" s="42" t="s">
        <v>110</v>
      </c>
      <c r="B65" s="43">
        <v>32</v>
      </c>
      <c r="C65" t="s">
        <v>26</v>
      </c>
      <c r="D65" s="43">
        <v>12</v>
      </c>
      <c r="E65" t="s">
        <v>27</v>
      </c>
      <c r="F65" t="s">
        <v>33</v>
      </c>
      <c r="G65" t="s">
        <v>30</v>
      </c>
      <c r="H65">
        <v>0</v>
      </c>
      <c r="I65" t="s">
        <v>27</v>
      </c>
      <c r="J65" t="s">
        <v>34</v>
      </c>
      <c r="K65" s="44">
        <v>17</v>
      </c>
      <c r="L65" s="57" t="s">
        <v>26</v>
      </c>
      <c r="M65" s="46">
        <v>12</v>
      </c>
      <c r="N65" s="47"/>
      <c r="O65" s="48">
        <f t="shared" si="0"/>
        <v>12</v>
      </c>
      <c r="P65" s="49" t="str">
        <f t="shared" si="1"/>
        <v xml:space="preserve"> </v>
      </c>
      <c r="Q65" s="50">
        <f t="shared" si="2"/>
        <v>23.1</v>
      </c>
      <c r="S65" s="51">
        <f t="shared" si="3"/>
        <v>0.23529411764705888</v>
      </c>
      <c r="T65" s="52">
        <f t="shared" si="4"/>
        <v>0</v>
      </c>
      <c r="U65" s="53">
        <f t="shared" si="5"/>
        <v>0.64166666666666661</v>
      </c>
      <c r="W65" s="54">
        <f t="shared" si="7"/>
        <v>12.75</v>
      </c>
      <c r="X65" s="55">
        <f t="shared" si="7"/>
        <v>0</v>
      </c>
      <c r="Y65" s="56">
        <f t="shared" si="7"/>
        <v>9</v>
      </c>
    </row>
    <row r="66" spans="1:25" ht="21" x14ac:dyDescent="0.4">
      <c r="A66" s="42" t="s">
        <v>111</v>
      </c>
      <c r="B66" s="43">
        <v>23</v>
      </c>
      <c r="C66" s="43">
        <v>14.99</v>
      </c>
      <c r="D66" s="43">
        <v>18</v>
      </c>
      <c r="E66">
        <v>0</v>
      </c>
      <c r="F66" t="s">
        <v>112</v>
      </c>
      <c r="G66">
        <v>0</v>
      </c>
      <c r="H66">
        <v>0</v>
      </c>
      <c r="I66" t="s">
        <v>27</v>
      </c>
      <c r="J66" t="s">
        <v>31</v>
      </c>
      <c r="K66" s="44">
        <v>32</v>
      </c>
      <c r="L66" s="45">
        <v>26</v>
      </c>
      <c r="M66" s="46">
        <v>18</v>
      </c>
      <c r="N66" s="47"/>
      <c r="O66" s="48">
        <f t="shared" si="0"/>
        <v>57</v>
      </c>
      <c r="P66" s="49">
        <f t="shared" si="1"/>
        <v>52.05</v>
      </c>
      <c r="Q66" s="50">
        <f t="shared" si="2"/>
        <v>41.1</v>
      </c>
      <c r="S66" s="51">
        <f t="shared" si="3"/>
        <v>0.59375</v>
      </c>
      <c r="T66" s="52">
        <f t="shared" si="4"/>
        <v>0.66730769230769227</v>
      </c>
      <c r="U66" s="53">
        <f t="shared" si="5"/>
        <v>0.76111111111111107</v>
      </c>
      <c r="W66" s="54">
        <f t="shared" si="7"/>
        <v>24</v>
      </c>
      <c r="X66" s="55">
        <f t="shared" si="7"/>
        <v>19.5</v>
      </c>
      <c r="Y66" s="56">
        <f t="shared" si="7"/>
        <v>13.5</v>
      </c>
    </row>
    <row r="67" spans="1:25" ht="21" x14ac:dyDescent="0.4">
      <c r="A67" s="42" t="s">
        <v>113</v>
      </c>
      <c r="B67" s="43">
        <v>23</v>
      </c>
      <c r="C67" s="43">
        <v>19</v>
      </c>
      <c r="D67" s="43">
        <v>12</v>
      </c>
      <c r="E67" t="s">
        <v>27</v>
      </c>
      <c r="F67" t="s">
        <v>33</v>
      </c>
      <c r="G67" t="s">
        <v>30</v>
      </c>
      <c r="H67">
        <v>0</v>
      </c>
      <c r="I67" t="s">
        <v>27</v>
      </c>
      <c r="J67" t="s">
        <v>34</v>
      </c>
      <c r="K67" s="44">
        <v>23</v>
      </c>
      <c r="L67" s="45">
        <v>19</v>
      </c>
      <c r="M67" s="46">
        <v>14</v>
      </c>
      <c r="N67" s="47"/>
      <c r="O67" s="48">
        <f t="shared" si="0"/>
        <v>30</v>
      </c>
      <c r="P67" s="49">
        <f t="shared" si="1"/>
        <v>31.049999999999997</v>
      </c>
      <c r="Q67" s="50">
        <f t="shared" si="2"/>
        <v>29.1</v>
      </c>
      <c r="S67" s="51">
        <f t="shared" si="3"/>
        <v>0.43478260869565222</v>
      </c>
      <c r="T67" s="52">
        <f t="shared" si="4"/>
        <v>0.54473684210526319</v>
      </c>
      <c r="U67" s="53">
        <f t="shared" si="5"/>
        <v>0.69285714285714284</v>
      </c>
      <c r="W67" s="54">
        <f t="shared" si="7"/>
        <v>17.25</v>
      </c>
      <c r="X67" s="55">
        <f t="shared" si="7"/>
        <v>14.25</v>
      </c>
      <c r="Y67" s="56">
        <f t="shared" si="7"/>
        <v>10.5</v>
      </c>
    </row>
    <row r="68" spans="1:25" ht="21" x14ac:dyDescent="0.4">
      <c r="A68" s="42" t="s">
        <v>114</v>
      </c>
      <c r="B68" s="43">
        <v>22</v>
      </c>
      <c r="C68" s="43">
        <v>15</v>
      </c>
      <c r="D68" s="43">
        <v>12</v>
      </c>
      <c r="E68" t="s">
        <v>27</v>
      </c>
      <c r="F68" t="s">
        <v>115</v>
      </c>
      <c r="G68" t="s">
        <v>44</v>
      </c>
      <c r="H68">
        <v>0</v>
      </c>
      <c r="I68" t="s">
        <v>27</v>
      </c>
      <c r="J68" t="s">
        <v>31</v>
      </c>
      <c r="K68" s="44">
        <v>23</v>
      </c>
      <c r="L68" s="59">
        <v>17</v>
      </c>
      <c r="M68" s="46">
        <v>15</v>
      </c>
      <c r="N68" s="47"/>
      <c r="O68" s="48">
        <f t="shared" si="0"/>
        <v>30</v>
      </c>
      <c r="P68" s="49">
        <f t="shared" si="1"/>
        <v>25.049999999999997</v>
      </c>
      <c r="Q68" s="50">
        <f t="shared" si="2"/>
        <v>32.1</v>
      </c>
      <c r="S68" s="51">
        <f t="shared" si="3"/>
        <v>0.43478260869565222</v>
      </c>
      <c r="T68" s="52">
        <f t="shared" si="4"/>
        <v>0.49117647058823533</v>
      </c>
      <c r="U68" s="53">
        <f t="shared" si="5"/>
        <v>0.71333333333333337</v>
      </c>
      <c r="W68" s="54">
        <f t="shared" si="7"/>
        <v>17.25</v>
      </c>
      <c r="X68" s="55">
        <f t="shared" si="7"/>
        <v>12.75</v>
      </c>
      <c r="Y68" s="56">
        <f t="shared" si="7"/>
        <v>11.25</v>
      </c>
    </row>
    <row r="69" spans="1:25" ht="21" x14ac:dyDescent="0.4">
      <c r="A69" s="42" t="s">
        <v>116</v>
      </c>
      <c r="B69" s="43">
        <v>22</v>
      </c>
      <c r="C69" s="43">
        <v>15</v>
      </c>
      <c r="D69" s="43">
        <v>13</v>
      </c>
      <c r="E69" t="s">
        <v>27</v>
      </c>
      <c r="F69">
        <v>0</v>
      </c>
      <c r="G69" t="s">
        <v>30</v>
      </c>
      <c r="H69">
        <v>0</v>
      </c>
      <c r="I69" t="s">
        <v>27</v>
      </c>
      <c r="J69" t="s">
        <v>31</v>
      </c>
      <c r="K69" s="44">
        <v>22</v>
      </c>
      <c r="L69" s="45">
        <v>15</v>
      </c>
      <c r="M69" s="46">
        <v>13</v>
      </c>
      <c r="N69" s="47"/>
      <c r="O69" s="48">
        <f t="shared" si="0"/>
        <v>27</v>
      </c>
      <c r="P69" s="49">
        <f t="shared" si="1"/>
        <v>19.049999999999997</v>
      </c>
      <c r="Q69" s="50">
        <f t="shared" si="2"/>
        <v>26.1</v>
      </c>
      <c r="S69" s="51">
        <f t="shared" si="3"/>
        <v>0.40909090909090906</v>
      </c>
      <c r="T69" s="52">
        <f t="shared" si="4"/>
        <v>0.42333333333333334</v>
      </c>
      <c r="U69" s="53">
        <f t="shared" si="5"/>
        <v>0.6692307692307693</v>
      </c>
      <c r="W69" s="54">
        <f t="shared" si="7"/>
        <v>16.5</v>
      </c>
      <c r="X69" s="55">
        <f t="shared" si="7"/>
        <v>11.25</v>
      </c>
      <c r="Y69" s="56">
        <f t="shared" si="7"/>
        <v>9.75</v>
      </c>
    </row>
    <row r="70" spans="1:25" ht="21" x14ac:dyDescent="0.4">
      <c r="A70" s="42" t="s">
        <v>117</v>
      </c>
      <c r="B70" s="43">
        <v>27</v>
      </c>
      <c r="C70" s="43">
        <v>13</v>
      </c>
      <c r="D70" s="43">
        <v>12</v>
      </c>
      <c r="E70" t="s">
        <v>88</v>
      </c>
      <c r="F70">
        <v>0</v>
      </c>
      <c r="G70" t="s">
        <v>37</v>
      </c>
      <c r="H70">
        <v>0</v>
      </c>
      <c r="I70" t="s">
        <v>27</v>
      </c>
      <c r="J70" t="s">
        <v>31</v>
      </c>
      <c r="K70" s="44">
        <v>22</v>
      </c>
      <c r="L70" s="45">
        <v>15</v>
      </c>
      <c r="M70" s="61">
        <v>14</v>
      </c>
      <c r="N70" s="47"/>
      <c r="O70" s="48">
        <f t="shared" si="0"/>
        <v>27</v>
      </c>
      <c r="P70" s="49">
        <f t="shared" si="1"/>
        <v>19.049999999999997</v>
      </c>
      <c r="Q70" s="50">
        <f t="shared" si="2"/>
        <v>29.1</v>
      </c>
      <c r="S70" s="51">
        <f t="shared" si="3"/>
        <v>0.40909090909090906</v>
      </c>
      <c r="T70" s="52">
        <f t="shared" si="4"/>
        <v>0.42333333333333334</v>
      </c>
      <c r="U70" s="53">
        <f t="shared" si="5"/>
        <v>0.69285714285714284</v>
      </c>
      <c r="W70" s="54">
        <f t="shared" si="7"/>
        <v>16.5</v>
      </c>
      <c r="X70" s="55">
        <f t="shared" si="7"/>
        <v>11.25</v>
      </c>
      <c r="Y70" s="56">
        <f t="shared" si="7"/>
        <v>10.5</v>
      </c>
    </row>
    <row r="71" spans="1:25" ht="21" x14ac:dyDescent="0.4">
      <c r="A71" s="42" t="s">
        <v>118</v>
      </c>
      <c r="B71" s="43">
        <v>32</v>
      </c>
      <c r="C71" s="43">
        <v>20</v>
      </c>
      <c r="D71" s="43">
        <v>15</v>
      </c>
      <c r="E71" t="s">
        <v>27</v>
      </c>
      <c r="F71" t="s">
        <v>33</v>
      </c>
      <c r="G71" t="s">
        <v>37</v>
      </c>
      <c r="H71">
        <v>0</v>
      </c>
      <c r="I71">
        <v>0</v>
      </c>
      <c r="J71" t="s">
        <v>34</v>
      </c>
      <c r="K71" s="44">
        <v>27</v>
      </c>
      <c r="L71" s="45">
        <v>20</v>
      </c>
      <c r="M71" s="46">
        <v>15</v>
      </c>
      <c r="N71" s="47"/>
      <c r="O71" s="48">
        <f t="shared" si="0"/>
        <v>42</v>
      </c>
      <c r="P71" s="49">
        <f t="shared" si="1"/>
        <v>34.049999999999997</v>
      </c>
      <c r="Q71" s="50">
        <f t="shared" si="2"/>
        <v>32.1</v>
      </c>
      <c r="S71" s="51">
        <f t="shared" si="3"/>
        <v>0.5185185185185186</v>
      </c>
      <c r="T71" s="52">
        <f t="shared" si="4"/>
        <v>0.5675</v>
      </c>
      <c r="U71" s="53">
        <f t="shared" si="5"/>
        <v>0.71333333333333337</v>
      </c>
      <c r="W71" s="54">
        <f t="shared" si="7"/>
        <v>20.25</v>
      </c>
      <c r="X71" s="55">
        <f t="shared" si="7"/>
        <v>15</v>
      </c>
      <c r="Y71" s="56">
        <f t="shared" si="7"/>
        <v>11.25</v>
      </c>
    </row>
    <row r="72" spans="1:25" ht="21" x14ac:dyDescent="0.4">
      <c r="A72" s="42" t="s">
        <v>119</v>
      </c>
      <c r="B72" s="43">
        <v>24</v>
      </c>
      <c r="C72" s="43">
        <v>22</v>
      </c>
      <c r="D72" s="43">
        <v>17</v>
      </c>
      <c r="E72" t="s">
        <v>58</v>
      </c>
      <c r="F72" t="s">
        <v>120</v>
      </c>
      <c r="G72">
        <v>0</v>
      </c>
      <c r="H72">
        <v>0</v>
      </c>
      <c r="I72" t="s">
        <v>27</v>
      </c>
      <c r="J72" t="s">
        <v>34</v>
      </c>
      <c r="K72" s="44">
        <v>32</v>
      </c>
      <c r="L72" s="45">
        <v>24</v>
      </c>
      <c r="M72" s="46">
        <v>16</v>
      </c>
      <c r="N72" s="47"/>
      <c r="O72" s="48">
        <f t="shared" si="0"/>
        <v>57</v>
      </c>
      <c r="P72" s="49">
        <f t="shared" si="1"/>
        <v>46.05</v>
      </c>
      <c r="Q72" s="50">
        <f t="shared" si="2"/>
        <v>35.1</v>
      </c>
      <c r="S72" s="51">
        <f t="shared" si="3"/>
        <v>0.59375</v>
      </c>
      <c r="T72" s="52">
        <f t="shared" si="4"/>
        <v>0.63958333333333339</v>
      </c>
      <c r="U72" s="53">
        <f t="shared" si="5"/>
        <v>0.73124999999999996</v>
      </c>
      <c r="W72" s="54">
        <f t="shared" si="7"/>
        <v>24</v>
      </c>
      <c r="X72" s="55">
        <f t="shared" si="7"/>
        <v>18</v>
      </c>
      <c r="Y72" s="56">
        <f t="shared" si="7"/>
        <v>12</v>
      </c>
    </row>
    <row r="73" spans="1:25" ht="21" x14ac:dyDescent="0.4">
      <c r="A73" s="42" t="s">
        <v>121</v>
      </c>
      <c r="B73" s="43">
        <v>27</v>
      </c>
      <c r="C73" t="s">
        <v>26</v>
      </c>
      <c r="D73" s="43">
        <v>12</v>
      </c>
      <c r="E73" t="s">
        <v>27</v>
      </c>
      <c r="F73" t="s">
        <v>33</v>
      </c>
      <c r="G73" t="s">
        <v>37</v>
      </c>
      <c r="H73">
        <v>0</v>
      </c>
      <c r="I73" t="s">
        <v>27</v>
      </c>
      <c r="J73" t="s">
        <v>34</v>
      </c>
      <c r="K73" s="44">
        <v>24</v>
      </c>
      <c r="L73" s="57" t="s">
        <v>26</v>
      </c>
      <c r="M73" s="46">
        <v>12</v>
      </c>
      <c r="N73" s="47"/>
      <c r="O73" s="48">
        <f t="shared" ref="O73:O121" si="8">IFERROR((K73*$K$5)-($K$3*$K$5)," " )</f>
        <v>33</v>
      </c>
      <c r="P73" s="49" t="str">
        <f t="shared" ref="P73:P121" si="9">IFERROR((L73*$K$5)-($L$3*$K$5)," " )</f>
        <v xml:space="preserve"> </v>
      </c>
      <c r="Q73" s="50">
        <f t="shared" ref="Q73:Q121" si="10">IFERROR((M73*$K$5)-($M$3*$K$5)," " )</f>
        <v>23.1</v>
      </c>
      <c r="S73" s="51">
        <f t="shared" ref="S73:S121" si="11">IFERROR((1-$K$3/K73), 0)</f>
        <v>0.45833333333333337</v>
      </c>
      <c r="T73" s="52">
        <f t="shared" ref="T73:T121" si="12">IFERROR((1-$L$3/L73), 0)</f>
        <v>0</v>
      </c>
      <c r="U73" s="53">
        <f t="shared" ref="U73:U121" si="13">IFERROR((1-$M$3/M73), 0)</f>
        <v>0.64166666666666661</v>
      </c>
      <c r="W73" s="54">
        <f t="shared" si="7"/>
        <v>18</v>
      </c>
      <c r="X73" s="55">
        <f t="shared" si="7"/>
        <v>0</v>
      </c>
      <c r="Y73" s="56">
        <f t="shared" si="7"/>
        <v>9</v>
      </c>
    </row>
    <row r="74" spans="1:25" ht="21" x14ac:dyDescent="0.4">
      <c r="A74" s="42" t="s">
        <v>122</v>
      </c>
      <c r="B74" s="43">
        <v>28</v>
      </c>
      <c r="C74" s="43">
        <v>20</v>
      </c>
      <c r="D74" s="43">
        <v>15</v>
      </c>
      <c r="E74" t="s">
        <v>27</v>
      </c>
      <c r="F74" t="s">
        <v>47</v>
      </c>
      <c r="G74" t="s">
        <v>33</v>
      </c>
      <c r="H74">
        <v>0</v>
      </c>
      <c r="I74" t="s">
        <v>27</v>
      </c>
      <c r="J74" t="s">
        <v>31</v>
      </c>
      <c r="K74" s="44">
        <v>27</v>
      </c>
      <c r="L74" s="45">
        <v>20</v>
      </c>
      <c r="M74" s="46">
        <v>15</v>
      </c>
      <c r="N74" s="47"/>
      <c r="O74" s="48">
        <f t="shared" si="8"/>
        <v>42</v>
      </c>
      <c r="P74" s="49">
        <f t="shared" si="9"/>
        <v>34.049999999999997</v>
      </c>
      <c r="Q74" s="50">
        <f t="shared" si="10"/>
        <v>32.1</v>
      </c>
      <c r="S74" s="51">
        <f t="shared" si="11"/>
        <v>0.5185185185185186</v>
      </c>
      <c r="T74" s="52">
        <f t="shared" si="12"/>
        <v>0.5675</v>
      </c>
      <c r="U74" s="53">
        <f t="shared" si="13"/>
        <v>0.71333333333333337</v>
      </c>
      <c r="W74" s="54">
        <f t="shared" si="7"/>
        <v>20.25</v>
      </c>
      <c r="X74" s="55">
        <f t="shared" si="7"/>
        <v>15</v>
      </c>
      <c r="Y74" s="56">
        <f t="shared" si="7"/>
        <v>11.25</v>
      </c>
    </row>
    <row r="75" spans="1:25" ht="21" x14ac:dyDescent="0.4">
      <c r="A75" s="42" t="s">
        <v>123</v>
      </c>
      <c r="B75" s="43">
        <v>24</v>
      </c>
      <c r="C75" s="43">
        <v>20</v>
      </c>
      <c r="D75" s="43">
        <v>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44">
        <v>28</v>
      </c>
      <c r="L75" s="45">
        <v>20</v>
      </c>
      <c r="M75" s="46">
        <v>16</v>
      </c>
      <c r="N75" s="47"/>
      <c r="O75" s="48">
        <f t="shared" si="8"/>
        <v>45</v>
      </c>
      <c r="P75" s="49">
        <f t="shared" si="9"/>
        <v>34.049999999999997</v>
      </c>
      <c r="Q75" s="50">
        <f t="shared" si="10"/>
        <v>35.1</v>
      </c>
      <c r="S75" s="51">
        <f t="shared" si="11"/>
        <v>0.5357142857142857</v>
      </c>
      <c r="T75" s="52">
        <f t="shared" si="12"/>
        <v>0.5675</v>
      </c>
      <c r="U75" s="53">
        <f t="shared" si="13"/>
        <v>0.73124999999999996</v>
      </c>
      <c r="W75" s="54">
        <f t="shared" ref="W75:Y121" si="14">IFERROR((K75*0.75), 0)</f>
        <v>21</v>
      </c>
      <c r="X75" s="55">
        <f t="shared" si="14"/>
        <v>15</v>
      </c>
      <c r="Y75" s="56">
        <f t="shared" si="14"/>
        <v>12</v>
      </c>
    </row>
    <row r="76" spans="1:25" ht="21" x14ac:dyDescent="0.4">
      <c r="A76" s="42" t="s">
        <v>124</v>
      </c>
      <c r="B76" s="43">
        <v>20</v>
      </c>
      <c r="C76" s="43">
        <v>17</v>
      </c>
      <c r="D76" s="43">
        <v>14</v>
      </c>
      <c r="E76" t="s">
        <v>27</v>
      </c>
      <c r="F76" t="s">
        <v>33</v>
      </c>
      <c r="G76" t="s">
        <v>47</v>
      </c>
      <c r="H76" t="s">
        <v>30</v>
      </c>
      <c r="I76" t="s">
        <v>27</v>
      </c>
      <c r="J76" t="s">
        <v>31</v>
      </c>
      <c r="K76" s="44">
        <v>24</v>
      </c>
      <c r="L76" s="45">
        <v>17</v>
      </c>
      <c r="M76" s="46">
        <v>14</v>
      </c>
      <c r="N76" s="47"/>
      <c r="O76" s="48">
        <f t="shared" si="8"/>
        <v>33</v>
      </c>
      <c r="P76" s="49">
        <f t="shared" si="9"/>
        <v>25.049999999999997</v>
      </c>
      <c r="Q76" s="50">
        <f t="shared" si="10"/>
        <v>29.1</v>
      </c>
      <c r="S76" s="51">
        <f t="shared" si="11"/>
        <v>0.45833333333333337</v>
      </c>
      <c r="T76" s="52">
        <f t="shared" si="12"/>
        <v>0.49117647058823533</v>
      </c>
      <c r="U76" s="53">
        <f t="shared" si="13"/>
        <v>0.69285714285714284</v>
      </c>
      <c r="W76" s="54">
        <f t="shared" si="14"/>
        <v>18</v>
      </c>
      <c r="X76" s="55">
        <f t="shared" si="14"/>
        <v>12.75</v>
      </c>
      <c r="Y76" s="56">
        <f t="shared" si="14"/>
        <v>10.5</v>
      </c>
    </row>
    <row r="77" spans="1:25" ht="21" x14ac:dyDescent="0.4">
      <c r="A77" s="42" t="s">
        <v>125</v>
      </c>
      <c r="B77" s="43">
        <v>34</v>
      </c>
      <c r="C77" s="43">
        <v>16</v>
      </c>
      <c r="D77" s="43">
        <v>12</v>
      </c>
      <c r="E77" t="s">
        <v>58</v>
      </c>
      <c r="F77" t="s">
        <v>126</v>
      </c>
      <c r="G77">
        <v>0</v>
      </c>
      <c r="H77">
        <v>0</v>
      </c>
      <c r="I77">
        <v>0</v>
      </c>
      <c r="J77" t="s">
        <v>34</v>
      </c>
      <c r="K77" s="44">
        <v>20</v>
      </c>
      <c r="L77" s="45">
        <v>16</v>
      </c>
      <c r="M77" s="46">
        <v>12</v>
      </c>
      <c r="N77" s="47"/>
      <c r="O77" s="48">
        <f t="shared" si="8"/>
        <v>21</v>
      </c>
      <c r="P77" s="49">
        <f t="shared" si="9"/>
        <v>22.049999999999997</v>
      </c>
      <c r="Q77" s="50">
        <f t="shared" si="10"/>
        <v>23.1</v>
      </c>
      <c r="S77" s="51">
        <f t="shared" si="11"/>
        <v>0.35</v>
      </c>
      <c r="T77" s="52">
        <f t="shared" si="12"/>
        <v>0.45937499999999998</v>
      </c>
      <c r="U77" s="53">
        <f t="shared" si="13"/>
        <v>0.64166666666666661</v>
      </c>
      <c r="W77" s="54">
        <f t="shared" si="14"/>
        <v>15</v>
      </c>
      <c r="X77" s="55">
        <f t="shared" si="14"/>
        <v>12</v>
      </c>
      <c r="Y77" s="56">
        <f t="shared" si="14"/>
        <v>9</v>
      </c>
    </row>
    <row r="78" spans="1:25" ht="21" x14ac:dyDescent="0.4">
      <c r="A78" s="42" t="s">
        <v>127</v>
      </c>
      <c r="B78" s="43">
        <v>32</v>
      </c>
      <c r="C78" s="43">
        <v>20</v>
      </c>
      <c r="D78" s="43">
        <v>16</v>
      </c>
      <c r="E78" t="s">
        <v>27</v>
      </c>
      <c r="F78" t="s">
        <v>33</v>
      </c>
      <c r="G78" t="s">
        <v>30</v>
      </c>
      <c r="H78">
        <v>0</v>
      </c>
      <c r="I78" t="s">
        <v>27</v>
      </c>
      <c r="J78" t="s">
        <v>34</v>
      </c>
      <c r="K78" s="44">
        <v>34</v>
      </c>
      <c r="L78" s="45">
        <v>20</v>
      </c>
      <c r="M78" s="46">
        <v>16</v>
      </c>
      <c r="N78" s="47"/>
      <c r="O78" s="48">
        <f t="shared" si="8"/>
        <v>63</v>
      </c>
      <c r="P78" s="49">
        <f t="shared" si="9"/>
        <v>34.049999999999997</v>
      </c>
      <c r="Q78" s="50">
        <f t="shared" si="10"/>
        <v>35.1</v>
      </c>
      <c r="S78" s="51">
        <f t="shared" si="11"/>
        <v>0.61764705882352944</v>
      </c>
      <c r="T78" s="52">
        <f t="shared" si="12"/>
        <v>0.5675</v>
      </c>
      <c r="U78" s="53">
        <f t="shared" si="13"/>
        <v>0.73124999999999996</v>
      </c>
      <c r="W78" s="54">
        <f t="shared" si="14"/>
        <v>25.5</v>
      </c>
      <c r="X78" s="55">
        <f t="shared" si="14"/>
        <v>15</v>
      </c>
      <c r="Y78" s="56">
        <f t="shared" si="14"/>
        <v>12</v>
      </c>
    </row>
    <row r="79" spans="1:25" ht="21" x14ac:dyDescent="0.4">
      <c r="A79" s="42" t="s">
        <v>128</v>
      </c>
      <c r="B79" s="43">
        <v>28</v>
      </c>
      <c r="C79" s="43">
        <v>22</v>
      </c>
      <c r="D79" s="43">
        <v>18</v>
      </c>
      <c r="E79" t="s">
        <v>27</v>
      </c>
      <c r="F79" t="s">
        <v>33</v>
      </c>
      <c r="G79" t="s">
        <v>30</v>
      </c>
      <c r="H79">
        <v>0</v>
      </c>
      <c r="I79" t="s">
        <v>27</v>
      </c>
      <c r="J79" t="s">
        <v>34</v>
      </c>
      <c r="K79" s="44">
        <v>32</v>
      </c>
      <c r="L79" s="45">
        <v>22</v>
      </c>
      <c r="M79" s="46">
        <v>18</v>
      </c>
      <c r="N79" s="47"/>
      <c r="O79" s="48">
        <f t="shared" si="8"/>
        <v>57</v>
      </c>
      <c r="P79" s="49">
        <f t="shared" si="9"/>
        <v>40.049999999999997</v>
      </c>
      <c r="Q79" s="50">
        <f t="shared" si="10"/>
        <v>41.1</v>
      </c>
      <c r="S79" s="51">
        <f t="shared" si="11"/>
        <v>0.59375</v>
      </c>
      <c r="T79" s="52">
        <f t="shared" si="12"/>
        <v>0.60681818181818181</v>
      </c>
      <c r="U79" s="53">
        <f t="shared" si="13"/>
        <v>0.76111111111111107</v>
      </c>
      <c r="W79" s="54">
        <f t="shared" si="14"/>
        <v>24</v>
      </c>
      <c r="X79" s="55">
        <f t="shared" si="14"/>
        <v>16.5</v>
      </c>
      <c r="Y79" s="56">
        <f t="shared" si="14"/>
        <v>13.5</v>
      </c>
    </row>
    <row r="80" spans="1:25" ht="21" x14ac:dyDescent="0.4">
      <c r="A80" s="42" t="s">
        <v>129</v>
      </c>
      <c r="B80" s="43">
        <v>22</v>
      </c>
      <c r="C80" s="43">
        <v>17</v>
      </c>
      <c r="D80" s="43">
        <v>16</v>
      </c>
      <c r="E80" t="s">
        <v>27</v>
      </c>
      <c r="F80" t="s">
        <v>36</v>
      </c>
      <c r="G80" t="s">
        <v>30</v>
      </c>
      <c r="H80">
        <v>0</v>
      </c>
      <c r="I80" t="s">
        <v>27</v>
      </c>
      <c r="J80" t="s">
        <v>31</v>
      </c>
      <c r="K80" s="44">
        <v>28</v>
      </c>
      <c r="L80" s="59">
        <v>20</v>
      </c>
      <c r="M80" s="46">
        <v>16</v>
      </c>
      <c r="N80" s="47"/>
      <c r="O80" s="48">
        <f t="shared" si="8"/>
        <v>45</v>
      </c>
      <c r="P80" s="49">
        <f t="shared" si="9"/>
        <v>34.049999999999997</v>
      </c>
      <c r="Q80" s="50">
        <f t="shared" si="10"/>
        <v>35.1</v>
      </c>
      <c r="S80" s="51">
        <f t="shared" si="11"/>
        <v>0.5357142857142857</v>
      </c>
      <c r="T80" s="52">
        <f t="shared" si="12"/>
        <v>0.5675</v>
      </c>
      <c r="U80" s="53">
        <f t="shared" si="13"/>
        <v>0.73124999999999996</v>
      </c>
      <c r="W80" s="54">
        <f t="shared" si="14"/>
        <v>21</v>
      </c>
      <c r="X80" s="55">
        <f t="shared" si="14"/>
        <v>15</v>
      </c>
      <c r="Y80" s="56">
        <f t="shared" si="14"/>
        <v>12</v>
      </c>
    </row>
    <row r="81" spans="1:25" ht="21" x14ac:dyDescent="0.4">
      <c r="A81" s="42" t="s">
        <v>130</v>
      </c>
      <c r="B81" s="43">
        <v>18</v>
      </c>
      <c r="C81" s="43">
        <v>14</v>
      </c>
      <c r="D81" s="43">
        <v>10</v>
      </c>
      <c r="E81" t="s">
        <v>27</v>
      </c>
      <c r="F81" t="s">
        <v>60</v>
      </c>
      <c r="G81" t="s">
        <v>30</v>
      </c>
      <c r="H81">
        <v>0</v>
      </c>
      <c r="I81" t="s">
        <v>27</v>
      </c>
      <c r="J81" t="s">
        <v>131</v>
      </c>
      <c r="K81" s="44">
        <v>22</v>
      </c>
      <c r="L81" s="45">
        <v>17</v>
      </c>
      <c r="M81" s="46">
        <v>13</v>
      </c>
      <c r="N81" s="47"/>
      <c r="O81" s="48">
        <f t="shared" si="8"/>
        <v>27</v>
      </c>
      <c r="P81" s="49">
        <f t="shared" si="9"/>
        <v>25.049999999999997</v>
      </c>
      <c r="Q81" s="50">
        <f t="shared" si="10"/>
        <v>26.1</v>
      </c>
      <c r="S81" s="51">
        <f t="shared" si="11"/>
        <v>0.40909090909090906</v>
      </c>
      <c r="T81" s="52">
        <f t="shared" si="12"/>
        <v>0.49117647058823533</v>
      </c>
      <c r="U81" s="53">
        <f t="shared" si="13"/>
        <v>0.6692307692307693</v>
      </c>
      <c r="W81" s="54">
        <f t="shared" si="14"/>
        <v>16.5</v>
      </c>
      <c r="X81" s="55">
        <f t="shared" si="14"/>
        <v>12.75</v>
      </c>
      <c r="Y81" s="56">
        <f t="shared" si="14"/>
        <v>9.75</v>
      </c>
    </row>
    <row r="82" spans="1:25" ht="21" x14ac:dyDescent="0.4">
      <c r="A82" s="42" t="s">
        <v>132</v>
      </c>
      <c r="B82" s="43">
        <v>24</v>
      </c>
      <c r="C82" t="s">
        <v>26</v>
      </c>
      <c r="D82" s="43">
        <v>8</v>
      </c>
      <c r="E82" t="s">
        <v>27</v>
      </c>
      <c r="F82" t="s">
        <v>36</v>
      </c>
      <c r="G82" t="s">
        <v>33</v>
      </c>
      <c r="H82">
        <v>0</v>
      </c>
      <c r="I82" t="s">
        <v>27</v>
      </c>
      <c r="J82" t="s">
        <v>31</v>
      </c>
      <c r="K82" s="44">
        <v>15</v>
      </c>
      <c r="L82" s="57" t="s">
        <v>26</v>
      </c>
      <c r="M82" s="46">
        <v>8</v>
      </c>
      <c r="N82" s="47"/>
      <c r="O82" s="48">
        <f t="shared" si="8"/>
        <v>6</v>
      </c>
      <c r="P82" s="49" t="str">
        <f t="shared" si="9"/>
        <v xml:space="preserve"> </v>
      </c>
      <c r="Q82" s="50">
        <f t="shared" si="10"/>
        <v>11.100000000000001</v>
      </c>
      <c r="S82" s="51">
        <f t="shared" si="11"/>
        <v>0.1333333333333333</v>
      </c>
      <c r="T82" s="52">
        <f t="shared" si="12"/>
        <v>0</v>
      </c>
      <c r="U82" s="53">
        <f t="shared" si="13"/>
        <v>0.46250000000000002</v>
      </c>
      <c r="W82" s="54">
        <f t="shared" si="14"/>
        <v>11.25</v>
      </c>
      <c r="X82" s="55">
        <f t="shared" si="14"/>
        <v>0</v>
      </c>
      <c r="Y82" s="56">
        <f t="shared" si="14"/>
        <v>6</v>
      </c>
    </row>
    <row r="83" spans="1:25" ht="21" x14ac:dyDescent="0.4">
      <c r="A83" s="42" t="s">
        <v>133</v>
      </c>
      <c r="B83" s="43">
        <v>28.5</v>
      </c>
      <c r="C83" t="s">
        <v>26</v>
      </c>
      <c r="D83" s="43">
        <v>14</v>
      </c>
      <c r="E83" t="s">
        <v>27</v>
      </c>
      <c r="F83" t="s">
        <v>33</v>
      </c>
      <c r="G83" t="s">
        <v>47</v>
      </c>
      <c r="H83">
        <v>0</v>
      </c>
      <c r="I83" t="s">
        <v>27</v>
      </c>
      <c r="J83" t="s">
        <v>34</v>
      </c>
      <c r="K83" s="44">
        <v>24</v>
      </c>
      <c r="L83" s="57" t="s">
        <v>26</v>
      </c>
      <c r="M83" s="61">
        <v>16</v>
      </c>
      <c r="N83" s="47"/>
      <c r="O83" s="48">
        <f t="shared" si="8"/>
        <v>33</v>
      </c>
      <c r="P83" s="49" t="str">
        <f t="shared" si="9"/>
        <v xml:space="preserve"> </v>
      </c>
      <c r="Q83" s="50">
        <f t="shared" si="10"/>
        <v>35.1</v>
      </c>
      <c r="S83" s="51">
        <f t="shared" si="11"/>
        <v>0.45833333333333337</v>
      </c>
      <c r="T83" s="52">
        <f t="shared" si="12"/>
        <v>0</v>
      </c>
      <c r="U83" s="53">
        <f t="shared" si="13"/>
        <v>0.73124999999999996</v>
      </c>
      <c r="W83" s="54">
        <f t="shared" si="14"/>
        <v>18</v>
      </c>
      <c r="X83" s="55">
        <f t="shared" si="14"/>
        <v>0</v>
      </c>
      <c r="Y83" s="56">
        <f t="shared" si="14"/>
        <v>12</v>
      </c>
    </row>
    <row r="84" spans="1:25" ht="21" x14ac:dyDescent="0.4">
      <c r="A84" s="42" t="s">
        <v>134</v>
      </c>
      <c r="B84" s="43">
        <v>29</v>
      </c>
      <c r="C84" s="43">
        <v>22</v>
      </c>
      <c r="D84" s="43">
        <v>18</v>
      </c>
      <c r="E84" t="s">
        <v>27</v>
      </c>
      <c r="F84" t="s">
        <v>47</v>
      </c>
      <c r="G84" t="s">
        <v>30</v>
      </c>
      <c r="H84">
        <v>0</v>
      </c>
      <c r="I84" t="s">
        <v>27</v>
      </c>
      <c r="J84" t="s">
        <v>34</v>
      </c>
      <c r="K84" s="44">
        <v>28.5</v>
      </c>
      <c r="L84" s="45">
        <v>22</v>
      </c>
      <c r="M84" s="46">
        <v>18</v>
      </c>
      <c r="N84" s="47"/>
      <c r="O84" s="48">
        <f t="shared" si="8"/>
        <v>46.5</v>
      </c>
      <c r="P84" s="49">
        <f t="shared" si="9"/>
        <v>40.049999999999997</v>
      </c>
      <c r="Q84" s="50">
        <f t="shared" si="10"/>
        <v>41.1</v>
      </c>
      <c r="S84" s="51">
        <f t="shared" si="11"/>
        <v>0.54385964912280704</v>
      </c>
      <c r="T84" s="52">
        <f t="shared" si="12"/>
        <v>0.60681818181818181</v>
      </c>
      <c r="U84" s="53">
        <f t="shared" si="13"/>
        <v>0.76111111111111107</v>
      </c>
      <c r="W84" s="54">
        <f t="shared" si="14"/>
        <v>21.375</v>
      </c>
      <c r="X84" s="55">
        <f t="shared" si="14"/>
        <v>16.5</v>
      </c>
      <c r="Y84" s="56">
        <f t="shared" si="14"/>
        <v>13.5</v>
      </c>
    </row>
    <row r="85" spans="1:25" ht="21" x14ac:dyDescent="0.4">
      <c r="A85" s="42" t="s">
        <v>135</v>
      </c>
      <c r="B85" s="43">
        <v>32</v>
      </c>
      <c r="C85" s="43">
        <v>20</v>
      </c>
      <c r="D85" s="43">
        <v>15</v>
      </c>
      <c r="E85" t="s">
        <v>27</v>
      </c>
      <c r="F85">
        <v>0</v>
      </c>
      <c r="G85" t="s">
        <v>33</v>
      </c>
      <c r="H85" t="s">
        <v>126</v>
      </c>
      <c r="I85" t="s">
        <v>27</v>
      </c>
      <c r="J85" t="s">
        <v>31</v>
      </c>
      <c r="K85" s="44">
        <v>29</v>
      </c>
      <c r="L85" s="45">
        <v>20</v>
      </c>
      <c r="M85" s="61">
        <v>16</v>
      </c>
      <c r="N85" s="47"/>
      <c r="O85" s="48">
        <f t="shared" si="8"/>
        <v>48</v>
      </c>
      <c r="P85" s="49">
        <f t="shared" si="9"/>
        <v>34.049999999999997</v>
      </c>
      <c r="Q85" s="50">
        <f t="shared" si="10"/>
        <v>35.1</v>
      </c>
      <c r="S85" s="51">
        <f t="shared" si="11"/>
        <v>0.55172413793103448</v>
      </c>
      <c r="T85" s="52">
        <f t="shared" si="12"/>
        <v>0.5675</v>
      </c>
      <c r="U85" s="53">
        <f t="shared" si="13"/>
        <v>0.73124999999999996</v>
      </c>
      <c r="W85" s="54">
        <f t="shared" si="14"/>
        <v>21.75</v>
      </c>
      <c r="X85" s="55">
        <f t="shared" si="14"/>
        <v>15</v>
      </c>
      <c r="Y85" s="56">
        <f t="shared" si="14"/>
        <v>12</v>
      </c>
    </row>
    <row r="86" spans="1:25" ht="21" x14ac:dyDescent="0.4">
      <c r="A86" s="42" t="s">
        <v>136</v>
      </c>
      <c r="B86" s="43">
        <v>27.5</v>
      </c>
      <c r="C86" s="43">
        <v>23</v>
      </c>
      <c r="D86" s="43">
        <v>18</v>
      </c>
      <c r="E86" t="s">
        <v>27</v>
      </c>
      <c r="F86" t="s">
        <v>137</v>
      </c>
      <c r="G86" t="s">
        <v>37</v>
      </c>
      <c r="H86">
        <v>0</v>
      </c>
      <c r="I86" t="s">
        <v>27</v>
      </c>
      <c r="J86" t="s">
        <v>31</v>
      </c>
      <c r="K86" s="44">
        <v>32</v>
      </c>
      <c r="L86" s="45"/>
      <c r="M86" s="46"/>
      <c r="N86" s="47"/>
      <c r="O86" s="48">
        <f t="shared" si="8"/>
        <v>57</v>
      </c>
      <c r="P86" s="49">
        <f t="shared" si="9"/>
        <v>-25.950000000000003</v>
      </c>
      <c r="Q86" s="50">
        <f t="shared" si="10"/>
        <v>-12.899999999999999</v>
      </c>
      <c r="S86" s="51">
        <f t="shared" si="11"/>
        <v>0.59375</v>
      </c>
      <c r="T86" s="52">
        <f t="shared" si="12"/>
        <v>0</v>
      </c>
      <c r="U86" s="53">
        <f t="shared" si="13"/>
        <v>0</v>
      </c>
      <c r="W86" s="54">
        <f t="shared" si="14"/>
        <v>24</v>
      </c>
      <c r="X86" s="55">
        <f t="shared" si="14"/>
        <v>0</v>
      </c>
      <c r="Y86" s="56">
        <f t="shared" si="14"/>
        <v>0</v>
      </c>
    </row>
    <row r="87" spans="1:25" ht="21" x14ac:dyDescent="0.4">
      <c r="A87" s="42" t="s">
        <v>138</v>
      </c>
      <c r="B87" s="43">
        <v>26</v>
      </c>
      <c r="C87" s="43">
        <v>10</v>
      </c>
      <c r="D87" t="s">
        <v>26</v>
      </c>
      <c r="E87" t="s">
        <v>27</v>
      </c>
      <c r="F87" t="s">
        <v>36</v>
      </c>
      <c r="G87" t="s">
        <v>30</v>
      </c>
      <c r="H87">
        <v>0</v>
      </c>
      <c r="I87" t="s">
        <v>27</v>
      </c>
      <c r="J87" t="s">
        <v>31</v>
      </c>
      <c r="K87" s="44">
        <v>17</v>
      </c>
      <c r="L87" s="59">
        <v>13</v>
      </c>
      <c r="M87" s="60" t="s">
        <v>26</v>
      </c>
      <c r="N87" s="47"/>
      <c r="O87" s="48">
        <f t="shared" si="8"/>
        <v>12</v>
      </c>
      <c r="P87" s="49">
        <f t="shared" si="9"/>
        <v>13.049999999999997</v>
      </c>
      <c r="Q87" s="50" t="str">
        <f t="shared" si="10"/>
        <v xml:space="preserve"> </v>
      </c>
      <c r="S87" s="51">
        <f t="shared" si="11"/>
        <v>0.23529411764705888</v>
      </c>
      <c r="T87" s="52">
        <f t="shared" si="12"/>
        <v>0.33461538461538454</v>
      </c>
      <c r="U87" s="53">
        <f t="shared" si="13"/>
        <v>0</v>
      </c>
      <c r="W87" s="54">
        <f t="shared" si="14"/>
        <v>12.75</v>
      </c>
      <c r="X87" s="55">
        <f t="shared" si="14"/>
        <v>9.75</v>
      </c>
      <c r="Y87" s="56">
        <f t="shared" si="14"/>
        <v>0</v>
      </c>
    </row>
    <row r="88" spans="1:25" ht="21" x14ac:dyDescent="0.4">
      <c r="A88" s="42" t="s">
        <v>139</v>
      </c>
      <c r="B88" s="43">
        <v>29</v>
      </c>
      <c r="C88" s="43">
        <v>17</v>
      </c>
      <c r="D88" s="43">
        <v>13</v>
      </c>
      <c r="E88" t="s">
        <v>58</v>
      </c>
      <c r="F88">
        <v>0</v>
      </c>
      <c r="G88">
        <v>0</v>
      </c>
      <c r="H88">
        <v>0</v>
      </c>
      <c r="I88" t="s">
        <v>27</v>
      </c>
      <c r="J88" t="s">
        <v>34</v>
      </c>
      <c r="K88" s="44">
        <v>26</v>
      </c>
      <c r="L88" s="45">
        <v>18</v>
      </c>
      <c r="M88" s="46">
        <v>13</v>
      </c>
      <c r="N88" s="47"/>
      <c r="O88" s="48">
        <f t="shared" si="8"/>
        <v>39</v>
      </c>
      <c r="P88" s="49">
        <f t="shared" si="9"/>
        <v>28.049999999999997</v>
      </c>
      <c r="Q88" s="50">
        <f t="shared" si="10"/>
        <v>26.1</v>
      </c>
      <c r="S88" s="51">
        <f t="shared" si="11"/>
        <v>0.5</v>
      </c>
      <c r="T88" s="52">
        <f t="shared" si="12"/>
        <v>0.51944444444444438</v>
      </c>
      <c r="U88" s="53">
        <f t="shared" si="13"/>
        <v>0.6692307692307693</v>
      </c>
      <c r="W88" s="54">
        <f t="shared" si="14"/>
        <v>19.5</v>
      </c>
      <c r="X88" s="55">
        <f t="shared" si="14"/>
        <v>13.5</v>
      </c>
      <c r="Y88" s="56">
        <f t="shared" si="14"/>
        <v>9.75</v>
      </c>
    </row>
    <row r="89" spans="1:25" ht="21" x14ac:dyDescent="0.4">
      <c r="A89" s="42" t="s">
        <v>140</v>
      </c>
      <c r="B89" s="43">
        <v>26</v>
      </c>
      <c r="C89" s="43">
        <v>20</v>
      </c>
      <c r="D89" s="43">
        <v>16</v>
      </c>
      <c r="E89" t="s">
        <v>27</v>
      </c>
      <c r="F89" t="s">
        <v>33</v>
      </c>
      <c r="G89" t="s">
        <v>47</v>
      </c>
      <c r="H89">
        <v>0</v>
      </c>
      <c r="I89" t="s">
        <v>27</v>
      </c>
      <c r="J89" t="s">
        <v>34</v>
      </c>
      <c r="K89" s="44">
        <v>29</v>
      </c>
      <c r="L89" s="45">
        <v>23</v>
      </c>
      <c r="M89" s="46">
        <v>16</v>
      </c>
      <c r="N89" s="47"/>
      <c r="O89" s="48">
        <f t="shared" si="8"/>
        <v>48</v>
      </c>
      <c r="P89" s="49">
        <f t="shared" si="9"/>
        <v>43.05</v>
      </c>
      <c r="Q89" s="50">
        <f t="shared" si="10"/>
        <v>35.1</v>
      </c>
      <c r="S89" s="51">
        <f t="shared" si="11"/>
        <v>0.55172413793103448</v>
      </c>
      <c r="T89" s="52">
        <f t="shared" si="12"/>
        <v>0.62391304347826093</v>
      </c>
      <c r="U89" s="53">
        <f t="shared" si="13"/>
        <v>0.73124999999999996</v>
      </c>
      <c r="W89" s="54">
        <f t="shared" si="14"/>
        <v>21.75</v>
      </c>
      <c r="X89" s="55">
        <f t="shared" si="14"/>
        <v>17.25</v>
      </c>
      <c r="Y89" s="56">
        <f t="shared" si="14"/>
        <v>12</v>
      </c>
    </row>
    <row r="90" spans="1:25" ht="21" x14ac:dyDescent="0.4">
      <c r="A90" s="42" t="s">
        <v>141</v>
      </c>
      <c r="B90" s="43">
        <v>26</v>
      </c>
      <c r="C90" s="43">
        <v>20</v>
      </c>
      <c r="D90" s="43">
        <v>16</v>
      </c>
      <c r="E90" t="s">
        <v>27</v>
      </c>
      <c r="F90">
        <v>0</v>
      </c>
      <c r="G90" t="s">
        <v>37</v>
      </c>
      <c r="H90" t="s">
        <v>44</v>
      </c>
      <c r="I90" t="s">
        <v>27</v>
      </c>
      <c r="J90" t="s">
        <v>31</v>
      </c>
      <c r="K90" s="44">
        <v>26</v>
      </c>
      <c r="L90" s="45">
        <v>20</v>
      </c>
      <c r="M90" s="46">
        <v>16</v>
      </c>
      <c r="N90" s="47"/>
      <c r="O90" s="48">
        <f t="shared" si="8"/>
        <v>39</v>
      </c>
      <c r="P90" s="49">
        <f t="shared" si="9"/>
        <v>34.049999999999997</v>
      </c>
      <c r="Q90" s="50">
        <f t="shared" si="10"/>
        <v>35.1</v>
      </c>
      <c r="S90" s="51">
        <f t="shared" si="11"/>
        <v>0.5</v>
      </c>
      <c r="T90" s="52">
        <f t="shared" si="12"/>
        <v>0.5675</v>
      </c>
      <c r="U90" s="53">
        <f t="shared" si="13"/>
        <v>0.73124999999999996</v>
      </c>
      <c r="W90" s="54">
        <f t="shared" si="14"/>
        <v>19.5</v>
      </c>
      <c r="X90" s="55">
        <f t="shared" si="14"/>
        <v>15</v>
      </c>
      <c r="Y90" s="56">
        <f t="shared" si="14"/>
        <v>12</v>
      </c>
    </row>
    <row r="91" spans="1:25" ht="21" x14ac:dyDescent="0.4">
      <c r="A91" s="42" t="s">
        <v>142</v>
      </c>
      <c r="B91" s="43">
        <v>22</v>
      </c>
      <c r="C91" s="43">
        <v>18</v>
      </c>
      <c r="D91" s="43">
        <v>14</v>
      </c>
      <c r="E91" t="s">
        <v>27</v>
      </c>
      <c r="F91" t="s">
        <v>36</v>
      </c>
      <c r="G91" t="s">
        <v>30</v>
      </c>
      <c r="H91">
        <v>0</v>
      </c>
      <c r="I91" t="s">
        <v>27</v>
      </c>
      <c r="J91" t="s">
        <v>34</v>
      </c>
      <c r="K91" s="44">
        <v>26</v>
      </c>
      <c r="L91" s="45">
        <v>22</v>
      </c>
      <c r="M91" s="46">
        <v>16</v>
      </c>
      <c r="N91" s="47"/>
      <c r="O91" s="48">
        <f t="shared" si="8"/>
        <v>39</v>
      </c>
      <c r="P91" s="49">
        <f t="shared" si="9"/>
        <v>40.049999999999997</v>
      </c>
      <c r="Q91" s="50">
        <f t="shared" si="10"/>
        <v>35.1</v>
      </c>
      <c r="S91" s="51">
        <f t="shared" si="11"/>
        <v>0.5</v>
      </c>
      <c r="T91" s="52">
        <f t="shared" si="12"/>
        <v>0.60681818181818181</v>
      </c>
      <c r="U91" s="53">
        <f t="shared" si="13"/>
        <v>0.73124999999999996</v>
      </c>
      <c r="W91" s="54">
        <f t="shared" si="14"/>
        <v>19.5</v>
      </c>
      <c r="X91" s="55">
        <f t="shared" si="14"/>
        <v>16.5</v>
      </c>
      <c r="Y91" s="56">
        <f t="shared" si="14"/>
        <v>12</v>
      </c>
    </row>
    <row r="92" spans="1:25" ht="21" x14ac:dyDescent="0.4">
      <c r="A92" s="42" t="s">
        <v>143</v>
      </c>
      <c r="B92" s="43">
        <v>32</v>
      </c>
      <c r="C92" s="43">
        <v>14.5</v>
      </c>
      <c r="D92" s="43">
        <v>11</v>
      </c>
      <c r="E92" t="s">
        <v>27</v>
      </c>
      <c r="F92" t="s">
        <v>144</v>
      </c>
      <c r="G92" t="s">
        <v>60</v>
      </c>
      <c r="H92" t="s">
        <v>30</v>
      </c>
      <c r="I92" t="s">
        <v>27</v>
      </c>
      <c r="J92" t="s">
        <v>145</v>
      </c>
      <c r="K92" s="44">
        <v>22</v>
      </c>
      <c r="L92" s="59">
        <v>16</v>
      </c>
      <c r="M92" s="46">
        <v>13</v>
      </c>
      <c r="N92" s="47"/>
      <c r="O92" s="48">
        <f t="shared" si="8"/>
        <v>27</v>
      </c>
      <c r="P92" s="49">
        <f t="shared" si="9"/>
        <v>22.049999999999997</v>
      </c>
      <c r="Q92" s="50">
        <f t="shared" si="10"/>
        <v>26.1</v>
      </c>
      <c r="S92" s="51">
        <f t="shared" si="11"/>
        <v>0.40909090909090906</v>
      </c>
      <c r="T92" s="52">
        <f t="shared" si="12"/>
        <v>0.45937499999999998</v>
      </c>
      <c r="U92" s="53">
        <f t="shared" si="13"/>
        <v>0.6692307692307693</v>
      </c>
      <c r="W92" s="54">
        <f t="shared" si="14"/>
        <v>16.5</v>
      </c>
      <c r="X92" s="55">
        <f t="shared" si="14"/>
        <v>12</v>
      </c>
      <c r="Y92" s="56">
        <f t="shared" si="14"/>
        <v>9.75</v>
      </c>
    </row>
    <row r="93" spans="1:25" ht="21" x14ac:dyDescent="0.4">
      <c r="A93" s="42" t="s">
        <v>146</v>
      </c>
      <c r="B93" s="43">
        <v>28</v>
      </c>
      <c r="C93" s="43">
        <v>20</v>
      </c>
      <c r="D93" s="43">
        <v>18</v>
      </c>
      <c r="E93" t="s">
        <v>58</v>
      </c>
      <c r="F93" t="s">
        <v>120</v>
      </c>
      <c r="G93">
        <v>0</v>
      </c>
      <c r="H93">
        <v>0</v>
      </c>
      <c r="I93" t="s">
        <v>27</v>
      </c>
      <c r="J93" t="s">
        <v>34</v>
      </c>
      <c r="K93" s="44">
        <v>32</v>
      </c>
      <c r="L93" s="45">
        <v>26</v>
      </c>
      <c r="M93" s="46">
        <v>18</v>
      </c>
      <c r="N93" s="47"/>
      <c r="O93" s="48">
        <f t="shared" si="8"/>
        <v>57</v>
      </c>
      <c r="P93" s="49">
        <f t="shared" si="9"/>
        <v>52.05</v>
      </c>
      <c r="Q93" s="50">
        <f t="shared" si="10"/>
        <v>41.1</v>
      </c>
      <c r="S93" s="51">
        <f t="shared" si="11"/>
        <v>0.59375</v>
      </c>
      <c r="T93" s="52">
        <f t="shared" si="12"/>
        <v>0.66730769230769227</v>
      </c>
      <c r="U93" s="53">
        <f t="shared" si="13"/>
        <v>0.76111111111111107</v>
      </c>
      <c r="W93" s="54">
        <f t="shared" si="14"/>
        <v>24</v>
      </c>
      <c r="X93" s="55">
        <f t="shared" si="14"/>
        <v>19.5</v>
      </c>
      <c r="Y93" s="56">
        <f t="shared" si="14"/>
        <v>13.5</v>
      </c>
    </row>
    <row r="94" spans="1:25" ht="21" x14ac:dyDescent="0.4">
      <c r="A94" s="42" t="s">
        <v>147</v>
      </c>
      <c r="B94" s="43">
        <v>26</v>
      </c>
      <c r="C94" s="43">
        <v>13</v>
      </c>
      <c r="D94" t="s">
        <v>26</v>
      </c>
      <c r="E94" t="s">
        <v>27</v>
      </c>
      <c r="F94" t="s">
        <v>36</v>
      </c>
      <c r="G94" t="s">
        <v>30</v>
      </c>
      <c r="H94">
        <v>0</v>
      </c>
      <c r="I94" t="s">
        <v>148</v>
      </c>
      <c r="J94" t="s">
        <v>31</v>
      </c>
      <c r="K94" s="44"/>
      <c r="L94" s="59">
        <v>5</v>
      </c>
      <c r="M94" s="60"/>
      <c r="N94" s="47"/>
      <c r="O94" s="48">
        <f t="shared" si="8"/>
        <v>-39</v>
      </c>
      <c r="P94" s="49">
        <f t="shared" si="9"/>
        <v>-10.950000000000003</v>
      </c>
      <c r="Q94" s="50">
        <f t="shared" si="10"/>
        <v>-12.899999999999999</v>
      </c>
      <c r="S94" s="51">
        <f t="shared" si="11"/>
        <v>0</v>
      </c>
      <c r="T94" s="52">
        <f t="shared" si="12"/>
        <v>-0.73</v>
      </c>
      <c r="U94" s="53">
        <f t="shared" si="13"/>
        <v>0</v>
      </c>
      <c r="W94" s="54">
        <f t="shared" si="14"/>
        <v>0</v>
      </c>
      <c r="X94" s="55">
        <f t="shared" si="14"/>
        <v>3.75</v>
      </c>
      <c r="Y94" s="56">
        <f t="shared" si="14"/>
        <v>0</v>
      </c>
    </row>
    <row r="95" spans="1:25" ht="21" x14ac:dyDescent="0.4">
      <c r="A95" s="42" t="s">
        <v>149</v>
      </c>
      <c r="B95" s="43">
        <v>22</v>
      </c>
      <c r="C95" s="43">
        <v>18</v>
      </c>
      <c r="D95" s="43">
        <v>16</v>
      </c>
      <c r="E95" t="s">
        <v>27</v>
      </c>
      <c r="F95" t="s">
        <v>60</v>
      </c>
      <c r="G95" t="s">
        <v>37</v>
      </c>
      <c r="H95" t="s">
        <v>30</v>
      </c>
      <c r="I95" t="s">
        <v>148</v>
      </c>
      <c r="J95" t="s">
        <v>34</v>
      </c>
      <c r="K95" s="44">
        <v>26</v>
      </c>
      <c r="L95" s="45">
        <v>22</v>
      </c>
      <c r="M95" s="46">
        <v>16</v>
      </c>
      <c r="N95" s="47"/>
      <c r="O95" s="48">
        <f t="shared" si="8"/>
        <v>39</v>
      </c>
      <c r="P95" s="49">
        <f t="shared" si="9"/>
        <v>40.049999999999997</v>
      </c>
      <c r="Q95" s="50">
        <f t="shared" si="10"/>
        <v>35.1</v>
      </c>
      <c r="S95" s="51">
        <f t="shared" si="11"/>
        <v>0.5</v>
      </c>
      <c r="T95" s="52">
        <f t="shared" si="12"/>
        <v>0.60681818181818181</v>
      </c>
      <c r="U95" s="53">
        <f t="shared" si="13"/>
        <v>0.73124999999999996</v>
      </c>
      <c r="W95" s="54">
        <f t="shared" si="14"/>
        <v>19.5</v>
      </c>
      <c r="X95" s="55">
        <f t="shared" si="14"/>
        <v>16.5</v>
      </c>
      <c r="Y95" s="56">
        <f t="shared" si="14"/>
        <v>12</v>
      </c>
    </row>
    <row r="96" spans="1:25" ht="21" x14ac:dyDescent="0.4">
      <c r="A96" s="42" t="s">
        <v>150</v>
      </c>
      <c r="B96" s="43">
        <v>27</v>
      </c>
      <c r="C96" t="s">
        <v>26</v>
      </c>
      <c r="D96" t="s">
        <v>26</v>
      </c>
      <c r="E96" t="s">
        <v>27</v>
      </c>
      <c r="F96" t="s">
        <v>33</v>
      </c>
      <c r="G96" t="s">
        <v>37</v>
      </c>
      <c r="H96">
        <v>0</v>
      </c>
      <c r="I96" t="s">
        <v>27</v>
      </c>
      <c r="J96" t="s">
        <v>34</v>
      </c>
      <c r="K96" s="44">
        <v>12</v>
      </c>
      <c r="L96" s="57" t="s">
        <v>26</v>
      </c>
      <c r="M96" s="60" t="s">
        <v>26</v>
      </c>
      <c r="N96" s="47"/>
      <c r="O96" s="48">
        <f t="shared" si="8"/>
        <v>-3</v>
      </c>
      <c r="P96" s="49" t="str">
        <f t="shared" si="9"/>
        <v xml:space="preserve"> </v>
      </c>
      <c r="Q96" s="50" t="str">
        <f t="shared" si="10"/>
        <v xml:space="preserve"> </v>
      </c>
      <c r="S96" s="51">
        <f t="shared" si="11"/>
        <v>-8.3333333333333259E-2</v>
      </c>
      <c r="T96" s="52">
        <f t="shared" si="12"/>
        <v>0</v>
      </c>
      <c r="U96" s="53">
        <f t="shared" si="13"/>
        <v>0</v>
      </c>
      <c r="W96" s="54">
        <f t="shared" si="14"/>
        <v>9</v>
      </c>
      <c r="X96" s="55">
        <f t="shared" si="14"/>
        <v>0</v>
      </c>
      <c r="Y96" s="56">
        <f t="shared" si="14"/>
        <v>0</v>
      </c>
    </row>
    <row r="97" spans="1:25" ht="21" x14ac:dyDescent="0.4">
      <c r="A97" s="42" t="s">
        <v>151</v>
      </c>
      <c r="B97" s="43">
        <v>23</v>
      </c>
      <c r="C97" s="43">
        <v>16</v>
      </c>
      <c r="D97" s="43">
        <v>16</v>
      </c>
      <c r="E97">
        <v>0</v>
      </c>
      <c r="F97" t="s">
        <v>112</v>
      </c>
      <c r="G97">
        <v>0</v>
      </c>
      <c r="H97">
        <v>0</v>
      </c>
      <c r="I97">
        <v>0</v>
      </c>
      <c r="J97" t="s">
        <v>152</v>
      </c>
      <c r="K97" s="44">
        <v>27</v>
      </c>
      <c r="L97" s="59">
        <v>23</v>
      </c>
      <c r="M97" s="46">
        <v>16</v>
      </c>
      <c r="N97" s="47"/>
      <c r="O97" s="48">
        <f t="shared" si="8"/>
        <v>42</v>
      </c>
      <c r="P97" s="49">
        <f t="shared" si="9"/>
        <v>43.05</v>
      </c>
      <c r="Q97" s="50">
        <f t="shared" si="10"/>
        <v>35.1</v>
      </c>
      <c r="S97" s="51">
        <f t="shared" si="11"/>
        <v>0.5185185185185186</v>
      </c>
      <c r="T97" s="52">
        <f t="shared" si="12"/>
        <v>0.62391304347826093</v>
      </c>
      <c r="U97" s="53">
        <f t="shared" si="13"/>
        <v>0.73124999999999996</v>
      </c>
      <c r="W97" s="54">
        <f t="shared" si="14"/>
        <v>20.25</v>
      </c>
      <c r="X97" s="55">
        <f t="shared" si="14"/>
        <v>17.25</v>
      </c>
      <c r="Y97" s="56">
        <f t="shared" si="14"/>
        <v>12</v>
      </c>
    </row>
    <row r="98" spans="1:25" ht="21" x14ac:dyDescent="0.4">
      <c r="A98" s="42" t="s">
        <v>153</v>
      </c>
      <c r="B98" s="43">
        <v>22</v>
      </c>
      <c r="C98" t="s">
        <v>26</v>
      </c>
      <c r="D98" t="s">
        <v>26</v>
      </c>
      <c r="E98" t="s">
        <v>27</v>
      </c>
      <c r="F98" t="s">
        <v>60</v>
      </c>
      <c r="G98" t="s">
        <v>37</v>
      </c>
      <c r="H98" t="s">
        <v>30</v>
      </c>
      <c r="I98" t="s">
        <v>27</v>
      </c>
      <c r="J98" t="s">
        <v>34</v>
      </c>
      <c r="K98" s="44">
        <v>23</v>
      </c>
      <c r="L98" s="59">
        <v>19</v>
      </c>
      <c r="M98" s="61">
        <v>17</v>
      </c>
      <c r="N98" s="47"/>
      <c r="O98" s="48">
        <f t="shared" si="8"/>
        <v>30</v>
      </c>
      <c r="P98" s="49">
        <f t="shared" si="9"/>
        <v>31.049999999999997</v>
      </c>
      <c r="Q98" s="50">
        <f t="shared" si="10"/>
        <v>38.1</v>
      </c>
      <c r="S98" s="51">
        <f t="shared" si="11"/>
        <v>0.43478260869565222</v>
      </c>
      <c r="T98" s="52">
        <f t="shared" si="12"/>
        <v>0.54473684210526319</v>
      </c>
      <c r="U98" s="53">
        <f t="shared" si="13"/>
        <v>0.74705882352941178</v>
      </c>
      <c r="W98" s="54">
        <f t="shared" si="14"/>
        <v>17.25</v>
      </c>
      <c r="X98" s="55">
        <f t="shared" si="14"/>
        <v>14.25</v>
      </c>
      <c r="Y98" s="56">
        <f t="shared" si="14"/>
        <v>12.75</v>
      </c>
    </row>
    <row r="99" spans="1:25" ht="21" x14ac:dyDescent="0.4">
      <c r="A99" s="42" t="s">
        <v>154</v>
      </c>
      <c r="B99" s="43">
        <v>27</v>
      </c>
      <c r="C99" t="s">
        <v>26</v>
      </c>
      <c r="D99" s="43">
        <v>14</v>
      </c>
      <c r="E99" t="s">
        <v>155</v>
      </c>
      <c r="F99">
        <v>0</v>
      </c>
      <c r="G99">
        <v>0</v>
      </c>
      <c r="H99">
        <v>0</v>
      </c>
      <c r="I99" t="s">
        <v>27</v>
      </c>
      <c r="J99" t="s">
        <v>34</v>
      </c>
      <c r="K99" s="44">
        <v>22</v>
      </c>
      <c r="L99" s="57" t="s">
        <v>26</v>
      </c>
      <c r="M99" s="61">
        <v>14</v>
      </c>
      <c r="N99" s="47"/>
      <c r="O99" s="48">
        <f t="shared" si="8"/>
        <v>27</v>
      </c>
      <c r="P99" s="49" t="str">
        <f t="shared" si="9"/>
        <v xml:space="preserve"> </v>
      </c>
      <c r="Q99" s="50">
        <f t="shared" si="10"/>
        <v>29.1</v>
      </c>
      <c r="S99" s="51">
        <f t="shared" si="11"/>
        <v>0.40909090909090906</v>
      </c>
      <c r="T99" s="52">
        <f t="shared" si="12"/>
        <v>0</v>
      </c>
      <c r="U99" s="53">
        <f t="shared" si="13"/>
        <v>0.69285714285714284</v>
      </c>
      <c r="W99" s="54">
        <f t="shared" si="14"/>
        <v>16.5</v>
      </c>
      <c r="X99" s="55">
        <f t="shared" si="14"/>
        <v>0</v>
      </c>
      <c r="Y99" s="56">
        <f t="shared" si="14"/>
        <v>10.5</v>
      </c>
    </row>
    <row r="100" spans="1:25" ht="21" x14ac:dyDescent="0.4">
      <c r="A100" s="42" t="s">
        <v>156</v>
      </c>
      <c r="B100" s="43">
        <v>22</v>
      </c>
      <c r="C100" s="43">
        <v>20</v>
      </c>
      <c r="D100" s="43">
        <v>15</v>
      </c>
      <c r="E100" t="s">
        <v>27</v>
      </c>
      <c r="F100">
        <v>0</v>
      </c>
      <c r="G100" t="s">
        <v>33</v>
      </c>
      <c r="H100">
        <v>0</v>
      </c>
      <c r="I100" t="s">
        <v>27</v>
      </c>
      <c r="J100" t="s">
        <v>31</v>
      </c>
      <c r="K100" s="44">
        <v>27</v>
      </c>
      <c r="L100" s="45">
        <v>23</v>
      </c>
      <c r="M100" s="46">
        <v>15</v>
      </c>
      <c r="N100" s="47"/>
      <c r="O100" s="48">
        <f t="shared" si="8"/>
        <v>42</v>
      </c>
      <c r="P100" s="49">
        <f t="shared" si="9"/>
        <v>43.05</v>
      </c>
      <c r="Q100" s="50">
        <f t="shared" si="10"/>
        <v>32.1</v>
      </c>
      <c r="S100" s="51">
        <f t="shared" si="11"/>
        <v>0.5185185185185186</v>
      </c>
      <c r="T100" s="52">
        <f t="shared" si="12"/>
        <v>0.62391304347826093</v>
      </c>
      <c r="U100" s="53">
        <f t="shared" si="13"/>
        <v>0.71333333333333337</v>
      </c>
      <c r="W100" s="54">
        <f t="shared" si="14"/>
        <v>20.25</v>
      </c>
      <c r="X100" s="55">
        <f t="shared" si="14"/>
        <v>17.25</v>
      </c>
      <c r="Y100" s="56">
        <f t="shared" si="14"/>
        <v>11.25</v>
      </c>
    </row>
    <row r="101" spans="1:25" ht="21" x14ac:dyDescent="0.4">
      <c r="A101" s="42" t="s">
        <v>157</v>
      </c>
      <c r="B101" s="43">
        <v>28</v>
      </c>
      <c r="C101" s="43">
        <v>13</v>
      </c>
      <c r="D101" t="s">
        <v>26</v>
      </c>
      <c r="E101">
        <v>0</v>
      </c>
      <c r="F101" t="s">
        <v>112</v>
      </c>
      <c r="G101">
        <v>0</v>
      </c>
      <c r="H101">
        <v>0</v>
      </c>
      <c r="I101">
        <v>0</v>
      </c>
      <c r="J101" t="s">
        <v>31</v>
      </c>
      <c r="K101" s="44"/>
      <c r="L101" s="59">
        <v>15</v>
      </c>
      <c r="M101" s="60" t="s">
        <v>26</v>
      </c>
      <c r="N101" s="47"/>
      <c r="O101" s="48">
        <f t="shared" si="8"/>
        <v>-39</v>
      </c>
      <c r="P101" s="49">
        <f t="shared" si="9"/>
        <v>19.049999999999997</v>
      </c>
      <c r="Q101" s="50" t="str">
        <f t="shared" si="10"/>
        <v xml:space="preserve"> </v>
      </c>
      <c r="S101" s="51">
        <f t="shared" si="11"/>
        <v>0</v>
      </c>
      <c r="T101" s="52">
        <f t="shared" si="12"/>
        <v>0.42333333333333334</v>
      </c>
      <c r="U101" s="53">
        <f t="shared" si="13"/>
        <v>0</v>
      </c>
      <c r="W101" s="54">
        <f t="shared" si="14"/>
        <v>0</v>
      </c>
      <c r="X101" s="55">
        <f t="shared" si="14"/>
        <v>11.25</v>
      </c>
      <c r="Y101" s="56">
        <f t="shared" si="14"/>
        <v>0</v>
      </c>
    </row>
    <row r="102" spans="1:25" ht="21" x14ac:dyDescent="0.4">
      <c r="A102" s="42" t="s">
        <v>158</v>
      </c>
      <c r="B102" s="43">
        <v>28</v>
      </c>
      <c r="C102" s="43">
        <v>22</v>
      </c>
      <c r="D102" s="43">
        <v>14</v>
      </c>
      <c r="E102" t="s">
        <v>27</v>
      </c>
      <c r="F102" t="s">
        <v>36</v>
      </c>
      <c r="G102" t="s">
        <v>47</v>
      </c>
      <c r="H102">
        <v>0</v>
      </c>
      <c r="I102" t="s">
        <v>27</v>
      </c>
      <c r="J102" t="s">
        <v>34</v>
      </c>
      <c r="K102" s="44">
        <v>28</v>
      </c>
      <c r="L102" s="45">
        <v>22</v>
      </c>
      <c r="M102" s="46">
        <v>14</v>
      </c>
      <c r="N102" s="47"/>
      <c r="O102" s="48">
        <f t="shared" si="8"/>
        <v>45</v>
      </c>
      <c r="P102" s="49">
        <f t="shared" si="9"/>
        <v>40.049999999999997</v>
      </c>
      <c r="Q102" s="50">
        <f t="shared" si="10"/>
        <v>29.1</v>
      </c>
      <c r="S102" s="51">
        <f t="shared" si="11"/>
        <v>0.5357142857142857</v>
      </c>
      <c r="T102" s="52">
        <f t="shared" si="12"/>
        <v>0.60681818181818181</v>
      </c>
      <c r="U102" s="53">
        <f t="shared" si="13"/>
        <v>0.69285714285714284</v>
      </c>
      <c r="W102" s="54">
        <f t="shared" si="14"/>
        <v>21</v>
      </c>
      <c r="X102" s="55">
        <f t="shared" si="14"/>
        <v>16.5</v>
      </c>
      <c r="Y102" s="56">
        <f t="shared" si="14"/>
        <v>10.5</v>
      </c>
    </row>
    <row r="103" spans="1:25" ht="21" x14ac:dyDescent="0.4">
      <c r="A103" s="42" t="s">
        <v>159</v>
      </c>
      <c r="B103" s="43">
        <v>28</v>
      </c>
      <c r="C103" s="43">
        <v>20</v>
      </c>
      <c r="D103" s="43">
        <v>16</v>
      </c>
      <c r="E103" t="s">
        <v>27</v>
      </c>
      <c r="F103" t="s">
        <v>33</v>
      </c>
      <c r="G103" t="s">
        <v>47</v>
      </c>
      <c r="H103">
        <v>0</v>
      </c>
      <c r="I103" t="s">
        <v>27</v>
      </c>
      <c r="J103" t="s">
        <v>34</v>
      </c>
      <c r="K103" s="44">
        <v>28</v>
      </c>
      <c r="L103" s="45">
        <v>22</v>
      </c>
      <c r="M103" s="46">
        <v>18</v>
      </c>
      <c r="N103" s="47"/>
      <c r="O103" s="48">
        <f t="shared" si="8"/>
        <v>45</v>
      </c>
      <c r="P103" s="49">
        <f t="shared" si="9"/>
        <v>40.049999999999997</v>
      </c>
      <c r="Q103" s="50">
        <f t="shared" si="10"/>
        <v>41.1</v>
      </c>
      <c r="S103" s="51">
        <f t="shared" si="11"/>
        <v>0.5357142857142857</v>
      </c>
      <c r="T103" s="52">
        <f t="shared" si="12"/>
        <v>0.60681818181818181</v>
      </c>
      <c r="U103" s="53">
        <f t="shared" si="13"/>
        <v>0.76111111111111107</v>
      </c>
      <c r="W103" s="54">
        <f t="shared" si="14"/>
        <v>21</v>
      </c>
      <c r="X103" s="55">
        <f t="shared" si="14"/>
        <v>16.5</v>
      </c>
      <c r="Y103" s="56">
        <f t="shared" si="14"/>
        <v>13.5</v>
      </c>
    </row>
    <row r="104" spans="1:25" ht="21" x14ac:dyDescent="0.4">
      <c r="A104" s="42" t="s">
        <v>160</v>
      </c>
      <c r="B104" s="43">
        <v>20</v>
      </c>
      <c r="C104" s="43">
        <v>18</v>
      </c>
      <c r="D104" s="43">
        <v>16</v>
      </c>
      <c r="E104" t="s">
        <v>27</v>
      </c>
      <c r="F104" t="s">
        <v>33</v>
      </c>
      <c r="G104" t="s">
        <v>44</v>
      </c>
      <c r="H104">
        <v>0</v>
      </c>
      <c r="I104" t="s">
        <v>27</v>
      </c>
      <c r="J104" t="s">
        <v>34</v>
      </c>
      <c r="K104" s="44">
        <v>28</v>
      </c>
      <c r="L104" s="45">
        <v>18</v>
      </c>
      <c r="M104" s="46">
        <v>18</v>
      </c>
      <c r="N104" s="47"/>
      <c r="O104" s="48">
        <f t="shared" si="8"/>
        <v>45</v>
      </c>
      <c r="P104" s="49">
        <f t="shared" si="9"/>
        <v>28.049999999999997</v>
      </c>
      <c r="Q104" s="50">
        <f t="shared" si="10"/>
        <v>41.1</v>
      </c>
      <c r="S104" s="51">
        <f t="shared" si="11"/>
        <v>0.5357142857142857</v>
      </c>
      <c r="T104" s="52">
        <f t="shared" si="12"/>
        <v>0.51944444444444438</v>
      </c>
      <c r="U104" s="53">
        <f t="shared" si="13"/>
        <v>0.76111111111111107</v>
      </c>
      <c r="W104" s="54">
        <f t="shared" si="14"/>
        <v>21</v>
      </c>
      <c r="X104" s="55">
        <f t="shared" si="14"/>
        <v>13.5</v>
      </c>
      <c r="Y104" s="56">
        <f t="shared" si="14"/>
        <v>13.5</v>
      </c>
    </row>
    <row r="105" spans="1:25" ht="21" x14ac:dyDescent="0.4">
      <c r="A105" s="42" t="s">
        <v>161</v>
      </c>
      <c r="B105" s="43">
        <v>20</v>
      </c>
      <c r="C105" s="43">
        <v>13</v>
      </c>
      <c r="D105" s="43">
        <v>12</v>
      </c>
      <c r="E105" t="s">
        <v>27</v>
      </c>
      <c r="F105" t="s">
        <v>137</v>
      </c>
      <c r="G105" t="s">
        <v>47</v>
      </c>
      <c r="H105" t="s">
        <v>30</v>
      </c>
      <c r="I105" t="s">
        <v>27</v>
      </c>
      <c r="J105" t="s">
        <v>31</v>
      </c>
      <c r="K105" s="44">
        <v>20</v>
      </c>
      <c r="L105" s="59">
        <v>16</v>
      </c>
      <c r="M105" s="46">
        <v>15</v>
      </c>
      <c r="N105" s="47"/>
      <c r="O105" s="48">
        <f t="shared" si="8"/>
        <v>21</v>
      </c>
      <c r="P105" s="49">
        <f t="shared" si="9"/>
        <v>22.049999999999997</v>
      </c>
      <c r="Q105" s="50">
        <f t="shared" si="10"/>
        <v>32.1</v>
      </c>
      <c r="S105" s="51">
        <f t="shared" si="11"/>
        <v>0.35</v>
      </c>
      <c r="T105" s="52">
        <f t="shared" si="12"/>
        <v>0.45937499999999998</v>
      </c>
      <c r="U105" s="53">
        <f t="shared" si="13"/>
        <v>0.71333333333333337</v>
      </c>
      <c r="W105" s="54">
        <f t="shared" si="14"/>
        <v>15</v>
      </c>
      <c r="X105" s="55">
        <f t="shared" si="14"/>
        <v>12</v>
      </c>
      <c r="Y105" s="56">
        <f t="shared" si="14"/>
        <v>11.25</v>
      </c>
    </row>
    <row r="106" spans="1:25" ht="21" x14ac:dyDescent="0.4">
      <c r="A106" s="42" t="s">
        <v>162</v>
      </c>
      <c r="B106" s="43">
        <v>22</v>
      </c>
      <c r="C106" s="43">
        <v>15</v>
      </c>
      <c r="D106" s="43">
        <v>12</v>
      </c>
      <c r="E106" t="s">
        <v>27</v>
      </c>
      <c r="F106">
        <v>0</v>
      </c>
      <c r="G106" t="s">
        <v>33</v>
      </c>
      <c r="H106" t="s">
        <v>126</v>
      </c>
      <c r="I106" t="s">
        <v>27</v>
      </c>
      <c r="J106" t="s">
        <v>31</v>
      </c>
      <c r="K106" s="44">
        <v>20</v>
      </c>
      <c r="L106" s="59">
        <v>17</v>
      </c>
      <c r="M106" s="46">
        <v>12</v>
      </c>
      <c r="N106" s="47"/>
      <c r="O106" s="48">
        <f t="shared" si="8"/>
        <v>21</v>
      </c>
      <c r="P106" s="49">
        <f t="shared" si="9"/>
        <v>25.049999999999997</v>
      </c>
      <c r="Q106" s="50">
        <f t="shared" si="10"/>
        <v>23.1</v>
      </c>
      <c r="S106" s="51">
        <f t="shared" si="11"/>
        <v>0.35</v>
      </c>
      <c r="T106" s="52">
        <f t="shared" si="12"/>
        <v>0.49117647058823533</v>
      </c>
      <c r="U106" s="53">
        <f t="shared" si="13"/>
        <v>0.64166666666666661</v>
      </c>
      <c r="W106" s="54">
        <f t="shared" si="14"/>
        <v>15</v>
      </c>
      <c r="X106" s="55">
        <f t="shared" si="14"/>
        <v>12.75</v>
      </c>
      <c r="Y106" s="56">
        <f t="shared" si="14"/>
        <v>9</v>
      </c>
    </row>
    <row r="107" spans="1:25" ht="21" x14ac:dyDescent="0.4">
      <c r="A107" s="42" t="s">
        <v>163</v>
      </c>
      <c r="B107" s="43">
        <v>27</v>
      </c>
      <c r="C107" s="43">
        <v>14</v>
      </c>
      <c r="D107" s="43">
        <v>12</v>
      </c>
      <c r="E107" t="s">
        <v>58</v>
      </c>
      <c r="F107">
        <v>0</v>
      </c>
      <c r="G107">
        <v>0</v>
      </c>
      <c r="H107">
        <v>0</v>
      </c>
      <c r="I107" t="s">
        <v>27</v>
      </c>
      <c r="J107" t="s">
        <v>39</v>
      </c>
      <c r="K107" s="44">
        <v>22</v>
      </c>
      <c r="L107" s="45">
        <v>15</v>
      </c>
      <c r="M107" s="61">
        <v>14</v>
      </c>
      <c r="N107" s="47"/>
      <c r="O107" s="48">
        <f t="shared" si="8"/>
        <v>27</v>
      </c>
      <c r="P107" s="49">
        <f t="shared" si="9"/>
        <v>19.049999999999997</v>
      </c>
      <c r="Q107" s="50">
        <f t="shared" si="10"/>
        <v>29.1</v>
      </c>
      <c r="S107" s="51">
        <f t="shared" si="11"/>
        <v>0.40909090909090906</v>
      </c>
      <c r="T107" s="52">
        <f t="shared" si="12"/>
        <v>0.42333333333333334</v>
      </c>
      <c r="U107" s="53">
        <f t="shared" si="13"/>
        <v>0.69285714285714284</v>
      </c>
      <c r="W107" s="54">
        <f t="shared" si="14"/>
        <v>16.5</v>
      </c>
      <c r="X107" s="55">
        <f t="shared" si="14"/>
        <v>11.25</v>
      </c>
      <c r="Y107" s="56">
        <f t="shared" si="14"/>
        <v>10.5</v>
      </c>
    </row>
    <row r="108" spans="1:25" ht="21" x14ac:dyDescent="0.4">
      <c r="A108" s="42" t="s">
        <v>164</v>
      </c>
      <c r="B108" s="43">
        <v>27</v>
      </c>
      <c r="C108" s="43">
        <v>20</v>
      </c>
      <c r="D108" s="43">
        <v>15</v>
      </c>
      <c r="E108" t="s">
        <v>27</v>
      </c>
      <c r="F108" t="s">
        <v>36</v>
      </c>
      <c r="G108" t="s">
        <v>30</v>
      </c>
      <c r="H108">
        <v>0</v>
      </c>
      <c r="I108" t="s">
        <v>27</v>
      </c>
      <c r="J108" t="s">
        <v>31</v>
      </c>
      <c r="K108" s="44">
        <v>27</v>
      </c>
      <c r="L108" s="45">
        <v>20</v>
      </c>
      <c r="M108" s="46">
        <v>15</v>
      </c>
      <c r="N108" s="47"/>
      <c r="O108" s="48">
        <f t="shared" si="8"/>
        <v>42</v>
      </c>
      <c r="P108" s="49">
        <f t="shared" si="9"/>
        <v>34.049999999999997</v>
      </c>
      <c r="Q108" s="50">
        <f t="shared" si="10"/>
        <v>32.1</v>
      </c>
      <c r="S108" s="51">
        <f t="shared" si="11"/>
        <v>0.5185185185185186</v>
      </c>
      <c r="T108" s="52">
        <f t="shared" si="12"/>
        <v>0.5675</v>
      </c>
      <c r="U108" s="53">
        <f t="shared" si="13"/>
        <v>0.71333333333333337</v>
      </c>
      <c r="W108" s="54">
        <f t="shared" si="14"/>
        <v>20.25</v>
      </c>
      <c r="X108" s="55">
        <f t="shared" si="14"/>
        <v>15</v>
      </c>
      <c r="Y108" s="56">
        <f t="shared" si="14"/>
        <v>11.25</v>
      </c>
    </row>
    <row r="109" spans="1:25" ht="21" x14ac:dyDescent="0.4">
      <c r="A109" s="42" t="s">
        <v>165</v>
      </c>
      <c r="B109" s="43">
        <v>28</v>
      </c>
      <c r="D109" s="43">
        <v>15</v>
      </c>
      <c r="E109" t="s">
        <v>58</v>
      </c>
      <c r="F109">
        <v>0</v>
      </c>
      <c r="G109" t="s">
        <v>126</v>
      </c>
      <c r="H109">
        <v>0</v>
      </c>
      <c r="I109" t="s">
        <v>27</v>
      </c>
      <c r="J109" t="s">
        <v>39</v>
      </c>
      <c r="K109" s="69">
        <v>27</v>
      </c>
      <c r="L109" s="45">
        <v>23</v>
      </c>
      <c r="M109" s="46">
        <v>15</v>
      </c>
      <c r="N109" s="47"/>
      <c r="O109" s="48">
        <f t="shared" si="8"/>
        <v>42</v>
      </c>
      <c r="P109" s="49">
        <f t="shared" si="9"/>
        <v>43.05</v>
      </c>
      <c r="Q109" s="50">
        <f t="shared" si="10"/>
        <v>32.1</v>
      </c>
      <c r="S109" s="51">
        <f t="shared" si="11"/>
        <v>0.5185185185185186</v>
      </c>
      <c r="T109" s="52">
        <f t="shared" si="12"/>
        <v>0.62391304347826093</v>
      </c>
      <c r="U109" s="53">
        <f t="shared" si="13"/>
        <v>0.71333333333333337</v>
      </c>
      <c r="W109" s="54">
        <f t="shared" si="14"/>
        <v>20.25</v>
      </c>
      <c r="X109" s="55">
        <f t="shared" si="14"/>
        <v>17.25</v>
      </c>
      <c r="Y109" s="56">
        <f t="shared" si="14"/>
        <v>11.25</v>
      </c>
    </row>
    <row r="110" spans="1:25" ht="21" x14ac:dyDescent="0.4">
      <c r="A110" s="42" t="s">
        <v>166</v>
      </c>
      <c r="B110" s="43">
        <v>28</v>
      </c>
      <c r="C110" t="s">
        <v>26</v>
      </c>
      <c r="D110" t="s">
        <v>26</v>
      </c>
      <c r="E110" t="s">
        <v>27</v>
      </c>
      <c r="F110" t="s">
        <v>36</v>
      </c>
      <c r="G110" t="s">
        <v>37</v>
      </c>
      <c r="H110">
        <v>0</v>
      </c>
      <c r="I110" t="s">
        <v>27</v>
      </c>
      <c r="J110" t="s">
        <v>31</v>
      </c>
      <c r="K110" s="44">
        <v>12</v>
      </c>
      <c r="L110" s="70" t="s">
        <v>26</v>
      </c>
      <c r="M110" s="71" t="s">
        <v>26</v>
      </c>
      <c r="N110" s="47"/>
      <c r="O110" s="48">
        <f t="shared" si="8"/>
        <v>-3</v>
      </c>
      <c r="P110" s="49" t="str">
        <f t="shared" si="9"/>
        <v xml:space="preserve"> </v>
      </c>
      <c r="Q110" s="50" t="str">
        <f t="shared" si="10"/>
        <v xml:space="preserve"> </v>
      </c>
      <c r="S110" s="51">
        <f t="shared" si="11"/>
        <v>-8.3333333333333259E-2</v>
      </c>
      <c r="T110" s="52">
        <f t="shared" si="12"/>
        <v>0</v>
      </c>
      <c r="U110" s="53">
        <f t="shared" si="13"/>
        <v>0</v>
      </c>
      <c r="W110" s="54">
        <f t="shared" si="14"/>
        <v>9</v>
      </c>
      <c r="X110" s="55">
        <f t="shared" si="14"/>
        <v>0</v>
      </c>
      <c r="Y110" s="56">
        <f t="shared" si="14"/>
        <v>0</v>
      </c>
    </row>
    <row r="111" spans="1:25" ht="21" x14ac:dyDescent="0.4">
      <c r="A111" s="42" t="s">
        <v>167</v>
      </c>
      <c r="B111" s="43">
        <v>25.2</v>
      </c>
      <c r="C111" s="43">
        <v>22</v>
      </c>
      <c r="D111" s="43">
        <v>16</v>
      </c>
      <c r="E111" t="s">
        <v>27</v>
      </c>
      <c r="F111">
        <v>0</v>
      </c>
      <c r="G111" t="s">
        <v>33</v>
      </c>
      <c r="H111" t="s">
        <v>126</v>
      </c>
      <c r="I111" t="s">
        <v>27</v>
      </c>
      <c r="J111" t="s">
        <v>31</v>
      </c>
      <c r="K111" s="69">
        <v>28</v>
      </c>
      <c r="L111" s="45">
        <v>22</v>
      </c>
      <c r="M111" s="46">
        <v>16</v>
      </c>
      <c r="N111" s="47"/>
      <c r="O111" s="48">
        <f t="shared" si="8"/>
        <v>45</v>
      </c>
      <c r="P111" s="49">
        <f t="shared" si="9"/>
        <v>40.049999999999997</v>
      </c>
      <c r="Q111" s="50">
        <f t="shared" si="10"/>
        <v>35.1</v>
      </c>
      <c r="S111" s="51">
        <f t="shared" si="11"/>
        <v>0.5357142857142857</v>
      </c>
      <c r="T111" s="52">
        <f t="shared" si="12"/>
        <v>0.60681818181818181</v>
      </c>
      <c r="U111" s="53">
        <f t="shared" si="13"/>
        <v>0.73124999999999996</v>
      </c>
      <c r="W111" s="54">
        <f t="shared" si="14"/>
        <v>21</v>
      </c>
      <c r="X111" s="55">
        <f t="shared" si="14"/>
        <v>16.5</v>
      </c>
      <c r="Y111" s="56">
        <f t="shared" si="14"/>
        <v>12</v>
      </c>
    </row>
    <row r="112" spans="1:25" ht="21" x14ac:dyDescent="0.4">
      <c r="A112" s="42" t="s">
        <v>168</v>
      </c>
      <c r="B112" s="43">
        <v>18</v>
      </c>
      <c r="C112" t="s">
        <v>26</v>
      </c>
      <c r="D112" t="s">
        <v>26</v>
      </c>
      <c r="E112" t="s">
        <v>27</v>
      </c>
      <c r="F112" t="s">
        <v>33</v>
      </c>
      <c r="G112" t="s">
        <v>47</v>
      </c>
      <c r="H112">
        <v>0</v>
      </c>
      <c r="I112" t="s">
        <v>27</v>
      </c>
      <c r="J112" t="s">
        <v>34</v>
      </c>
      <c r="K112" s="44">
        <v>20</v>
      </c>
      <c r="L112" s="70" t="s">
        <v>26</v>
      </c>
      <c r="M112" s="71" t="s">
        <v>26</v>
      </c>
      <c r="N112" s="47"/>
      <c r="O112" s="48">
        <f t="shared" si="8"/>
        <v>21</v>
      </c>
      <c r="P112" s="49" t="str">
        <f t="shared" si="9"/>
        <v xml:space="preserve"> </v>
      </c>
      <c r="Q112" s="50" t="str">
        <f t="shared" si="10"/>
        <v xml:space="preserve"> </v>
      </c>
      <c r="S112" s="51">
        <f t="shared" si="11"/>
        <v>0.35</v>
      </c>
      <c r="T112" s="52">
        <f t="shared" si="12"/>
        <v>0</v>
      </c>
      <c r="U112" s="53">
        <f t="shared" si="13"/>
        <v>0</v>
      </c>
      <c r="W112" s="54">
        <f t="shared" si="14"/>
        <v>15</v>
      </c>
      <c r="X112" s="55">
        <f t="shared" si="14"/>
        <v>0</v>
      </c>
      <c r="Y112" s="56">
        <f t="shared" si="14"/>
        <v>0</v>
      </c>
    </row>
    <row r="113" spans="1:25" ht="21" x14ac:dyDescent="0.4">
      <c r="A113" s="42" t="s">
        <v>169</v>
      </c>
      <c r="B113" s="43">
        <v>25</v>
      </c>
      <c r="C113" t="s">
        <v>26</v>
      </c>
      <c r="D113" s="43">
        <v>10</v>
      </c>
      <c r="E113" t="s">
        <v>27</v>
      </c>
      <c r="F113" t="s">
        <v>27</v>
      </c>
      <c r="G113" t="s">
        <v>27</v>
      </c>
      <c r="H113">
        <v>0</v>
      </c>
      <c r="I113" t="s">
        <v>27</v>
      </c>
      <c r="J113" t="s">
        <v>170</v>
      </c>
      <c r="K113" s="44">
        <v>18</v>
      </c>
      <c r="L113" s="70" t="s">
        <v>26</v>
      </c>
      <c r="M113" s="72">
        <v>12</v>
      </c>
      <c r="N113" s="47"/>
      <c r="O113" s="48">
        <f t="shared" si="8"/>
        <v>15</v>
      </c>
      <c r="P113" s="49" t="str">
        <f t="shared" si="9"/>
        <v xml:space="preserve"> </v>
      </c>
      <c r="Q113" s="50">
        <f t="shared" si="10"/>
        <v>23.1</v>
      </c>
      <c r="S113" s="51">
        <f t="shared" si="11"/>
        <v>0.27777777777777779</v>
      </c>
      <c r="T113" s="52">
        <f t="shared" si="12"/>
        <v>0</v>
      </c>
      <c r="U113" s="53">
        <f t="shared" si="13"/>
        <v>0.64166666666666661</v>
      </c>
      <c r="W113" s="54">
        <f t="shared" si="14"/>
        <v>13.5</v>
      </c>
      <c r="X113" s="55">
        <f t="shared" si="14"/>
        <v>0</v>
      </c>
      <c r="Y113" s="56">
        <f t="shared" si="14"/>
        <v>9</v>
      </c>
    </row>
    <row r="114" spans="1:25" ht="21" x14ac:dyDescent="0.4">
      <c r="A114" s="42" t="s">
        <v>171</v>
      </c>
      <c r="B114" s="43">
        <v>32</v>
      </c>
      <c r="C114" s="43">
        <v>18</v>
      </c>
      <c r="D114" s="43">
        <v>14</v>
      </c>
      <c r="K114" s="44">
        <v>25</v>
      </c>
      <c r="L114" s="45">
        <v>18</v>
      </c>
      <c r="M114" s="46">
        <v>16</v>
      </c>
      <c r="O114" s="48">
        <f t="shared" si="8"/>
        <v>36</v>
      </c>
      <c r="P114" s="49">
        <f t="shared" si="9"/>
        <v>28.049999999999997</v>
      </c>
      <c r="Q114" s="50">
        <f t="shared" si="10"/>
        <v>35.1</v>
      </c>
      <c r="S114" s="51">
        <f t="shared" si="11"/>
        <v>0.48</v>
      </c>
      <c r="T114" s="52">
        <f t="shared" si="12"/>
        <v>0.51944444444444438</v>
      </c>
      <c r="U114" s="53">
        <f t="shared" si="13"/>
        <v>0.73124999999999996</v>
      </c>
      <c r="W114" s="54">
        <f t="shared" si="14"/>
        <v>18.75</v>
      </c>
      <c r="X114" s="55">
        <f t="shared" si="14"/>
        <v>13.5</v>
      </c>
      <c r="Y114" s="56">
        <f t="shared" si="14"/>
        <v>12</v>
      </c>
    </row>
    <row r="115" spans="1:25" ht="21" x14ac:dyDescent="0.4">
      <c r="A115" s="42" t="s">
        <v>172</v>
      </c>
      <c r="B115" s="43">
        <v>23</v>
      </c>
      <c r="C115" s="43">
        <v>24</v>
      </c>
      <c r="D115" s="43">
        <v>16</v>
      </c>
      <c r="K115" s="44">
        <v>32</v>
      </c>
      <c r="L115" s="45">
        <v>26</v>
      </c>
      <c r="M115" s="46">
        <v>16</v>
      </c>
      <c r="O115" s="48">
        <f t="shared" si="8"/>
        <v>57</v>
      </c>
      <c r="P115" s="49">
        <f t="shared" si="9"/>
        <v>52.05</v>
      </c>
      <c r="Q115" s="50">
        <f t="shared" si="10"/>
        <v>35.1</v>
      </c>
      <c r="S115" s="51">
        <f t="shared" si="11"/>
        <v>0.59375</v>
      </c>
      <c r="T115" s="52">
        <f t="shared" si="12"/>
        <v>0.66730769230769227</v>
      </c>
      <c r="U115" s="53">
        <f t="shared" si="13"/>
        <v>0.73124999999999996</v>
      </c>
      <c r="W115" s="54">
        <f t="shared" si="14"/>
        <v>24</v>
      </c>
      <c r="X115" s="55">
        <f t="shared" si="14"/>
        <v>19.5</v>
      </c>
      <c r="Y115" s="56">
        <f t="shared" si="14"/>
        <v>12</v>
      </c>
    </row>
    <row r="116" spans="1:25" ht="21" x14ac:dyDescent="0.4">
      <c r="A116" s="42" t="s">
        <v>173</v>
      </c>
      <c r="B116" s="43">
        <v>32</v>
      </c>
      <c r="C116" t="s">
        <v>26</v>
      </c>
      <c r="D116" s="43">
        <v>14</v>
      </c>
      <c r="K116" s="44">
        <v>23</v>
      </c>
      <c r="L116" s="73">
        <v>17</v>
      </c>
      <c r="M116" s="46">
        <v>14</v>
      </c>
      <c r="O116" s="48">
        <f t="shared" si="8"/>
        <v>30</v>
      </c>
      <c r="P116" s="49">
        <f t="shared" si="9"/>
        <v>25.049999999999997</v>
      </c>
      <c r="Q116" s="50">
        <f t="shared" si="10"/>
        <v>29.1</v>
      </c>
      <c r="S116" s="51">
        <f t="shared" si="11"/>
        <v>0.43478260869565222</v>
      </c>
      <c r="T116" s="52">
        <f t="shared" si="12"/>
        <v>0.49117647058823533</v>
      </c>
      <c r="U116" s="53">
        <f t="shared" si="13"/>
        <v>0.69285714285714284</v>
      </c>
      <c r="W116" s="54">
        <f t="shared" si="14"/>
        <v>17.25</v>
      </c>
      <c r="X116" s="55">
        <f t="shared" si="14"/>
        <v>12.75</v>
      </c>
      <c r="Y116" s="56">
        <f t="shared" si="14"/>
        <v>10.5</v>
      </c>
    </row>
    <row r="117" spans="1:25" ht="21" x14ac:dyDescent="0.4">
      <c r="A117" s="42" t="s">
        <v>174</v>
      </c>
      <c r="B117" s="43">
        <v>22</v>
      </c>
      <c r="C117" s="43">
        <v>20</v>
      </c>
      <c r="D117" s="43">
        <v>17</v>
      </c>
      <c r="K117" s="44">
        <v>32</v>
      </c>
      <c r="L117" s="45">
        <v>25</v>
      </c>
      <c r="M117" s="46">
        <v>17</v>
      </c>
      <c r="O117" s="48">
        <f t="shared" si="8"/>
        <v>57</v>
      </c>
      <c r="P117" s="49">
        <f t="shared" si="9"/>
        <v>49.05</v>
      </c>
      <c r="Q117" s="50">
        <f t="shared" si="10"/>
        <v>38.1</v>
      </c>
      <c r="S117" s="51">
        <f t="shared" si="11"/>
        <v>0.59375</v>
      </c>
      <c r="T117" s="52">
        <f t="shared" si="12"/>
        <v>0.65399999999999991</v>
      </c>
      <c r="U117" s="53">
        <f t="shared" si="13"/>
        <v>0.74705882352941178</v>
      </c>
      <c r="W117" s="54">
        <f t="shared" si="14"/>
        <v>24</v>
      </c>
      <c r="X117" s="55">
        <f t="shared" si="14"/>
        <v>18.75</v>
      </c>
      <c r="Y117" s="56">
        <f t="shared" si="14"/>
        <v>12.75</v>
      </c>
    </row>
    <row r="118" spans="1:25" ht="21" x14ac:dyDescent="0.4">
      <c r="A118" s="42" t="s">
        <v>175</v>
      </c>
      <c r="B118" s="43">
        <v>29</v>
      </c>
      <c r="C118" s="43">
        <v>14</v>
      </c>
      <c r="D118" s="43">
        <v>12</v>
      </c>
      <c r="K118" s="44">
        <v>22</v>
      </c>
      <c r="L118" s="45">
        <v>14</v>
      </c>
      <c r="M118" s="72">
        <v>15</v>
      </c>
      <c r="O118" s="48">
        <f t="shared" si="8"/>
        <v>27</v>
      </c>
      <c r="P118" s="49">
        <f t="shared" si="9"/>
        <v>16.049999999999997</v>
      </c>
      <c r="Q118" s="50">
        <f t="shared" si="10"/>
        <v>32.1</v>
      </c>
      <c r="S118" s="51">
        <f t="shared" si="11"/>
        <v>0.40909090909090906</v>
      </c>
      <c r="T118" s="52">
        <f t="shared" si="12"/>
        <v>0.38214285714285712</v>
      </c>
      <c r="U118" s="53">
        <f t="shared" si="13"/>
        <v>0.71333333333333337</v>
      </c>
      <c r="W118" s="54">
        <f t="shared" si="14"/>
        <v>16.5</v>
      </c>
      <c r="X118" s="55">
        <f t="shared" si="14"/>
        <v>10.5</v>
      </c>
      <c r="Y118" s="56">
        <f t="shared" si="14"/>
        <v>11.25</v>
      </c>
    </row>
    <row r="119" spans="1:25" ht="21" x14ac:dyDescent="0.4">
      <c r="A119" s="42" t="s">
        <v>176</v>
      </c>
      <c r="B119" s="43">
        <v>29</v>
      </c>
      <c r="C119" s="43">
        <v>16</v>
      </c>
      <c r="D119" s="43">
        <v>15</v>
      </c>
      <c r="K119" s="44">
        <v>29</v>
      </c>
      <c r="L119" s="73">
        <v>23</v>
      </c>
      <c r="M119" s="46">
        <v>15</v>
      </c>
      <c r="O119" s="48">
        <f t="shared" si="8"/>
        <v>48</v>
      </c>
      <c r="P119" s="49">
        <f t="shared" si="9"/>
        <v>43.05</v>
      </c>
      <c r="Q119" s="50">
        <f t="shared" si="10"/>
        <v>32.1</v>
      </c>
      <c r="S119" s="51">
        <f t="shared" si="11"/>
        <v>0.55172413793103448</v>
      </c>
      <c r="T119" s="52">
        <f t="shared" si="12"/>
        <v>0.62391304347826093</v>
      </c>
      <c r="U119" s="53">
        <f t="shared" si="13"/>
        <v>0.71333333333333337</v>
      </c>
      <c r="W119" s="54">
        <f t="shared" si="14"/>
        <v>21.75</v>
      </c>
      <c r="X119" s="55">
        <f t="shared" si="14"/>
        <v>17.25</v>
      </c>
      <c r="Y119" s="56">
        <f t="shared" si="14"/>
        <v>11.25</v>
      </c>
    </row>
    <row r="120" spans="1:25" ht="21" x14ac:dyDescent="0.4">
      <c r="A120" s="42" t="s">
        <v>177</v>
      </c>
      <c r="B120" s="43">
        <v>23</v>
      </c>
      <c r="C120" s="43">
        <v>16</v>
      </c>
      <c r="D120" s="43">
        <v>12</v>
      </c>
      <c r="K120" s="44">
        <v>29</v>
      </c>
      <c r="L120" s="73">
        <v>23</v>
      </c>
      <c r="M120" s="72"/>
      <c r="O120" s="48">
        <f t="shared" si="8"/>
        <v>48</v>
      </c>
      <c r="P120" s="49">
        <f t="shared" si="9"/>
        <v>43.05</v>
      </c>
      <c r="Q120" s="50">
        <f t="shared" si="10"/>
        <v>-12.899999999999999</v>
      </c>
      <c r="S120" s="51">
        <f t="shared" si="11"/>
        <v>0.55172413793103448</v>
      </c>
      <c r="T120" s="52">
        <f t="shared" si="12"/>
        <v>0.62391304347826093</v>
      </c>
      <c r="U120" s="53">
        <f t="shared" si="13"/>
        <v>0</v>
      </c>
      <c r="W120" s="54">
        <f t="shared" si="14"/>
        <v>21.75</v>
      </c>
      <c r="X120" s="55">
        <f t="shared" si="14"/>
        <v>17.25</v>
      </c>
      <c r="Y120" s="56">
        <f t="shared" si="14"/>
        <v>0</v>
      </c>
    </row>
    <row r="121" spans="1:25" ht="21.6" thickBot="1" x14ac:dyDescent="0.45">
      <c r="A121" s="42" t="s">
        <v>178</v>
      </c>
      <c r="B121" s="43">
        <v>20</v>
      </c>
      <c r="C121" s="43">
        <v>15</v>
      </c>
      <c r="D121" s="43">
        <v>12</v>
      </c>
      <c r="K121" s="74">
        <v>23</v>
      </c>
      <c r="L121" s="75">
        <v>17</v>
      </c>
      <c r="M121" s="76">
        <v>15</v>
      </c>
      <c r="O121" s="77">
        <f t="shared" si="8"/>
        <v>30</v>
      </c>
      <c r="P121" s="78">
        <f t="shared" si="9"/>
        <v>25.049999999999997</v>
      </c>
      <c r="Q121" s="79">
        <f t="shared" si="10"/>
        <v>32.1</v>
      </c>
      <c r="S121" s="51">
        <f t="shared" si="11"/>
        <v>0.43478260869565222</v>
      </c>
      <c r="T121" s="52">
        <f t="shared" si="12"/>
        <v>0.49117647058823533</v>
      </c>
      <c r="U121" s="53">
        <f t="shared" si="13"/>
        <v>0.71333333333333337</v>
      </c>
      <c r="W121" s="80">
        <f t="shared" si="14"/>
        <v>17.25</v>
      </c>
      <c r="X121" s="81">
        <f t="shared" si="14"/>
        <v>12.75</v>
      </c>
      <c r="Y121" s="82">
        <f t="shared" si="14"/>
        <v>11.25</v>
      </c>
    </row>
  </sheetData>
  <mergeCells count="19">
    <mergeCell ref="W4:W5"/>
    <mergeCell ref="X4:Y5"/>
    <mergeCell ref="AC4:AC5"/>
    <mergeCell ref="AD4:AE5"/>
    <mergeCell ref="AF4:AG5"/>
    <mergeCell ref="K7:M7"/>
    <mergeCell ref="O7:Q7"/>
    <mergeCell ref="S7:U7"/>
    <mergeCell ref="W7:Y7"/>
    <mergeCell ref="S2:U2"/>
    <mergeCell ref="W2:Y2"/>
    <mergeCell ref="AC2:AG2"/>
    <mergeCell ref="N3:P5"/>
    <mergeCell ref="T3:U3"/>
    <mergeCell ref="X3:Y3"/>
    <mergeCell ref="AD3:AE3"/>
    <mergeCell ref="AF3:AG3"/>
    <mergeCell ref="S4:S5"/>
    <mergeCell ref="T4:U5"/>
  </mergeCells>
  <conditionalFormatting sqref="R10:R113 O10:Q121 S10:U121 A8:U9 A10:N113">
    <cfRule type="expression" dxfId="1" priority="2">
      <formula>MOD(ROW(),2)=1</formula>
    </cfRule>
  </conditionalFormatting>
  <conditionalFormatting sqref="W8:Y121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Garrod, Ryan</dc:creator>
  <cp:lastModifiedBy>Garrod, Ryan</cp:lastModifiedBy>
  <dcterms:created xsi:type="dcterms:W3CDTF">2018-06-29T14:50:55Z</dcterms:created>
  <dcterms:modified xsi:type="dcterms:W3CDTF">2018-06-29T14:51:24Z</dcterms:modified>
</cp:coreProperties>
</file>