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keqinghe/Desktop/Senior Thesis Document/morpho_Data/"/>
    </mc:Choice>
  </mc:AlternateContent>
  <xr:revisionPtr revIDLastSave="0" documentId="13_ncr:1_{ACB1E36A-EC8A-AE4B-9FF5-9BBEA920D1C4}" xr6:coauthVersionLast="47" xr6:coauthVersionMax="47" xr10:uidLastSave="{00000000-0000-0000-0000-000000000000}"/>
  <bookViews>
    <workbookView xWindow="0" yWindow="1220" windowWidth="14380" windowHeight="9400" activeTab="2" xr2:uid="{00000000-000D-0000-FFFF-FFFF00000000}"/>
  </bookViews>
  <sheets>
    <sheet name="NIMBUS_reaction" sheetId="1" r:id="rId1"/>
    <sheet name="Predictors" sheetId="2" r:id="rId2"/>
    <sheet name="Color Si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L5+1M+l5v64GgSWKYXCeu24O1vBqJv1yZw07v8djDw="/>
    </ext>
  </extLst>
</workbook>
</file>

<file path=xl/calcChain.xml><?xml version="1.0" encoding="utf-8"?>
<calcChain xmlns="http://schemas.openxmlformats.org/spreadsheetml/2006/main">
  <c r="G2" i="2" l="1"/>
  <c r="D2" i="2"/>
  <c r="C2" i="2"/>
  <c r="B2" i="2"/>
  <c r="A2" i="2"/>
  <c r="B3" i="2"/>
  <c r="B4" i="2"/>
  <c r="B5" i="2"/>
  <c r="B6" i="2"/>
  <c r="B7" i="2"/>
  <c r="C7" i="2" s="1"/>
  <c r="B8" i="2"/>
  <c r="B9" i="2"/>
  <c r="B10" i="2"/>
  <c r="B11" i="2"/>
  <c r="B12" i="2"/>
  <c r="B13" i="2"/>
  <c r="B14" i="2"/>
  <c r="B15" i="2"/>
  <c r="C15" i="2" s="1"/>
  <c r="B16" i="2"/>
  <c r="B17" i="2"/>
  <c r="C17" i="2" s="1"/>
  <c r="B18" i="2"/>
  <c r="B19" i="2"/>
  <c r="B20" i="2"/>
  <c r="B21" i="2"/>
  <c r="B22" i="2"/>
  <c r="B23" i="2"/>
  <c r="C23" i="2" s="1"/>
  <c r="B24" i="2"/>
  <c r="B25" i="2"/>
  <c r="A3" i="2"/>
  <c r="A4" i="2"/>
  <c r="A5" i="2"/>
  <c r="C5" i="2" s="1"/>
  <c r="A6" i="2"/>
  <c r="A7" i="2"/>
  <c r="A8" i="2"/>
  <c r="C8" i="2" s="1"/>
  <c r="A9" i="2"/>
  <c r="A10" i="2"/>
  <c r="C10" i="2" s="1"/>
  <c r="A11" i="2"/>
  <c r="A12" i="2"/>
  <c r="A13" i="2"/>
  <c r="C13" i="2" s="1"/>
  <c r="A14" i="2"/>
  <c r="A15" i="2"/>
  <c r="A16" i="2"/>
  <c r="C16" i="2" s="1"/>
  <c r="A17" i="2"/>
  <c r="A18" i="2"/>
  <c r="C18" i="2" s="1"/>
  <c r="A19" i="2"/>
  <c r="A20" i="2"/>
  <c r="A21" i="2"/>
  <c r="C21" i="2" s="1"/>
  <c r="A22" i="2"/>
  <c r="A23" i="2"/>
  <c r="A24" i="2"/>
  <c r="C24" i="2" s="1"/>
  <c r="A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C3" i="2"/>
  <c r="C4" i="2"/>
  <c r="C6" i="2"/>
  <c r="C9" i="2"/>
  <c r="C11" i="2"/>
  <c r="C12" i="2"/>
  <c r="C14" i="2"/>
  <c r="C19" i="2"/>
  <c r="C20" i="2"/>
  <c r="C22" i="2"/>
  <c r="C25" i="2"/>
</calcChain>
</file>

<file path=xl/sharedStrings.xml><?xml version="1.0" encoding="utf-8"?>
<sst xmlns="http://schemas.openxmlformats.org/spreadsheetml/2006/main" count="117" uniqueCount="88">
  <si>
    <t>Vial Site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</si>
  <si>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</si>
  <si>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</si>
  <si>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</si>
  <si>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</si>
  <si>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</si>
  <si>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</si>
  <si>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</si>
  <si>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</si>
  <si>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Reagent9 (ul)</t>
  </si>
  <si>
    <t>Labware ID:</t>
  </si>
  <si>
    <t>Reaction Parameters</t>
  </si>
  <si>
    <t>Parameter Values</t>
  </si>
  <si>
    <t>Reagents</t>
  </si>
  <si>
    <t>Reagent identity</t>
  </si>
  <si>
    <t>Liquid Class</t>
  </si>
  <si>
    <t>Reagent Temperature</t>
  </si>
  <si>
    <t>A1</t>
  </si>
  <si>
    <t>Symyx_96_well_0003</t>
  </si>
  <si>
    <t>Temperature (C):</t>
  </si>
  <si>
    <t>Reagent1</t>
  </si>
  <si>
    <t>1</t>
  </si>
  <si>
    <t>StandardVolume_Water_DispenseJet_Empty</t>
  </si>
  <si>
    <t>C1</t>
  </si>
  <si>
    <t>Stir Rate (rpm):</t>
  </si>
  <si>
    <t>Reagent2</t>
  </si>
  <si>
    <t>2</t>
  </si>
  <si>
    <t>E1</t>
  </si>
  <si>
    <t>Mixing time (s):</t>
  </si>
  <si>
    <t>Reagent3</t>
  </si>
  <si>
    <t>3</t>
  </si>
  <si>
    <t>G1</t>
  </si>
  <si>
    <t>Mixing time2 (s):</t>
  </si>
  <si>
    <t>Reagent4</t>
  </si>
  <si>
    <t>4</t>
  </si>
  <si>
    <t>HighVolume_Water_DispenseJet_Empty</t>
  </si>
  <si>
    <t>A3</t>
  </si>
  <si>
    <t>Reaction time (s):</t>
  </si>
  <si>
    <t>Reagent5</t>
  </si>
  <si>
    <t>5</t>
  </si>
  <si>
    <t>C3</t>
  </si>
  <si>
    <t>Temperature Cool (C):</t>
  </si>
  <si>
    <t>Reagent6</t>
  </si>
  <si>
    <t>6</t>
  </si>
  <si>
    <t>Tip_50ul_Water_DispenseJet_Empty</t>
  </si>
  <si>
    <t>E3</t>
  </si>
  <si>
    <t>Reagent7</t>
  </si>
  <si>
    <t>7</t>
  </si>
  <si>
    <t>G3</t>
  </si>
  <si>
    <t>Reagent8</t>
  </si>
  <si>
    <t>8</t>
  </si>
  <si>
    <t>A5</t>
  </si>
  <si>
    <t>Reagent9</t>
  </si>
  <si>
    <t>9</t>
  </si>
  <si>
    <t>C5</t>
  </si>
  <si>
    <t>E5</t>
  </si>
  <si>
    <t>G5</t>
  </si>
  <si>
    <t>A7</t>
  </si>
  <si>
    <t>C7</t>
  </si>
  <si>
    <t>E7</t>
  </si>
  <si>
    <t>G7</t>
  </si>
  <si>
    <t>A9</t>
  </si>
  <si>
    <t>C9</t>
  </si>
  <si>
    <t>E9</t>
  </si>
  <si>
    <t>G9</t>
  </si>
  <si>
    <t>A11</t>
  </si>
  <si>
    <t>C11</t>
  </si>
  <si>
    <t>E11</t>
  </si>
  <si>
    <t>G11</t>
  </si>
  <si>
    <t>DMF</t>
  </si>
  <si>
    <t>DMSO</t>
  </si>
  <si>
    <t>GBL</t>
  </si>
  <si>
    <t>FAH</t>
  </si>
  <si>
    <t>H2O</t>
  </si>
  <si>
    <t>DCM</t>
  </si>
  <si>
    <t>Crystal Score</t>
  </si>
  <si>
    <t>inorganic Con</t>
  </si>
  <si>
    <t>Organ Con</t>
  </si>
  <si>
    <t>Ratio: Inorg/Org</t>
  </si>
  <si>
    <t>Sol1: DMF</t>
  </si>
  <si>
    <t>Sol2: DMSO</t>
  </si>
  <si>
    <t>Sol3: GBL</t>
  </si>
  <si>
    <t>Acid</t>
  </si>
  <si>
    <t>Sol4: H2O</t>
  </si>
  <si>
    <t>Response</t>
  </si>
  <si>
    <t>Morpho Con</t>
  </si>
  <si>
    <t>red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</si>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</sst>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>
      <selection activeCell="E27" sqref="E27"/>
    </sheetView>
  </sheetViews>
  <sheetFormatPr baseColWidth="10" defaultColWidth="14.3984375" defaultRowHeight="15" customHeight="1" x14ac:dyDescent="0.2"/>
  <cols>
    <col min="5" max="5" width="18.19921875" bestFit="1" customWidth="1"/>
  </cols>
  <sheetData>
    <row r="1" spans="1:18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75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2.75" customHeight="1" x14ac:dyDescent="0.2">
      <c r="A2" s="2" t="s">
        <v>17</v>
      </c>
      <c r="B2" s="2">
        <v>0</v>
      </c>
      <c r="C2" s="2">
        <v>0</v>
      </c>
      <c r="D2" s="2">
        <v>0</v>
      </c>
      <c r="E2" s="2">
        <v>300</v>
      </c>
      <c r="F2" s="2">
        <v>0</v>
      </c>
      <c r="G2" s="2">
        <v>0</v>
      </c>
      <c r="H2" s="2">
        <v>0</v>
      </c>
      <c r="I2" s="2">
        <v>0</v>
      </c>
      <c r="J2" s="2">
        <v>800</v>
      </c>
      <c r="K2" s="7">
        <v>1</v>
      </c>
      <c r="L2" s="2" t="s">
        <v>18</v>
      </c>
      <c r="M2" s="2" t="s">
        <v>19</v>
      </c>
      <c r="N2" s="2">
        <v>80</v>
      </c>
      <c r="O2" s="2" t="s">
        <v>20</v>
      </c>
      <c r="P2" s="2" t="s">
        <v>21</v>
      </c>
      <c r="Q2" s="2" t="s">
        <v>22</v>
      </c>
      <c r="R2" s="2">
        <v>45</v>
      </c>
    </row>
    <row r="3" spans="1:18" ht="12.75" customHeight="1" x14ac:dyDescent="0.2">
      <c r="A3" s="2" t="s">
        <v>23</v>
      </c>
      <c r="B3" s="2">
        <v>8</v>
      </c>
      <c r="C3" s="2">
        <v>277</v>
      </c>
      <c r="D3" s="2">
        <v>0</v>
      </c>
      <c r="E3" s="2">
        <v>16</v>
      </c>
      <c r="F3" s="2">
        <v>0</v>
      </c>
      <c r="G3" s="2">
        <v>0</v>
      </c>
      <c r="H3" s="2">
        <v>0</v>
      </c>
      <c r="I3" s="2">
        <v>0</v>
      </c>
      <c r="J3" s="2">
        <v>800</v>
      </c>
      <c r="K3" s="7">
        <v>3</v>
      </c>
      <c r="L3" s="2" t="s">
        <v>18</v>
      </c>
      <c r="M3" s="2" t="s">
        <v>24</v>
      </c>
      <c r="N3" s="2">
        <v>500</v>
      </c>
      <c r="O3" s="2" t="s">
        <v>25</v>
      </c>
      <c r="P3" s="2" t="s">
        <v>26</v>
      </c>
      <c r="Q3" s="2" t="s">
        <v>22</v>
      </c>
      <c r="R3" s="2">
        <v>45</v>
      </c>
    </row>
    <row r="4" spans="1:18" ht="12.75" customHeight="1" x14ac:dyDescent="0.2">
      <c r="A4" s="2" t="s">
        <v>27</v>
      </c>
      <c r="B4" s="2">
        <v>8</v>
      </c>
      <c r="C4" s="2">
        <v>0</v>
      </c>
      <c r="D4" s="2">
        <v>277</v>
      </c>
      <c r="E4" s="2">
        <v>16</v>
      </c>
      <c r="F4" s="2">
        <v>0</v>
      </c>
      <c r="G4" s="2">
        <v>0</v>
      </c>
      <c r="H4" s="2">
        <v>0</v>
      </c>
      <c r="I4" s="2">
        <v>0</v>
      </c>
      <c r="J4" s="2">
        <v>800</v>
      </c>
      <c r="K4" s="7">
        <v>1</v>
      </c>
      <c r="L4" s="2" t="s">
        <v>18</v>
      </c>
      <c r="M4" s="2" t="s">
        <v>28</v>
      </c>
      <c r="N4" s="2">
        <v>900</v>
      </c>
      <c r="O4" s="2" t="s">
        <v>29</v>
      </c>
      <c r="P4" s="2" t="s">
        <v>30</v>
      </c>
      <c r="Q4" s="2" t="s">
        <v>22</v>
      </c>
      <c r="R4" s="2">
        <v>45</v>
      </c>
    </row>
    <row r="5" spans="1:18" ht="12.75" customHeight="1" x14ac:dyDescent="0.2">
      <c r="A5" s="2" t="s">
        <v>31</v>
      </c>
      <c r="B5" s="2">
        <v>4</v>
      </c>
      <c r="C5" s="2">
        <v>0</v>
      </c>
      <c r="D5" s="2">
        <v>0</v>
      </c>
      <c r="E5" s="2">
        <v>47</v>
      </c>
      <c r="F5" s="2">
        <v>0</v>
      </c>
      <c r="G5" s="2">
        <v>0</v>
      </c>
      <c r="H5" s="2">
        <v>178</v>
      </c>
      <c r="I5" s="2">
        <v>70</v>
      </c>
      <c r="J5" s="2">
        <v>800</v>
      </c>
      <c r="K5" s="7">
        <v>1</v>
      </c>
      <c r="L5" s="2" t="s">
        <v>18</v>
      </c>
      <c r="M5" s="2" t="s">
        <v>32</v>
      </c>
      <c r="N5" s="2">
        <v>1200</v>
      </c>
      <c r="O5" s="2" t="s">
        <v>33</v>
      </c>
      <c r="P5" s="2" t="s">
        <v>34</v>
      </c>
      <c r="Q5" s="2" t="s">
        <v>35</v>
      </c>
      <c r="R5" s="2">
        <v>45</v>
      </c>
    </row>
    <row r="6" spans="1:18" ht="12.75" customHeight="1" x14ac:dyDescent="0.2">
      <c r="A6" s="2" t="s">
        <v>36</v>
      </c>
      <c r="B6" s="2">
        <v>12</v>
      </c>
      <c r="C6" s="2">
        <v>0</v>
      </c>
      <c r="D6" s="2">
        <v>0</v>
      </c>
      <c r="E6" s="2">
        <v>16</v>
      </c>
      <c r="F6" s="2">
        <v>273</v>
      </c>
      <c r="G6" s="2">
        <v>0</v>
      </c>
      <c r="H6" s="2">
        <v>0</v>
      </c>
      <c r="I6" s="2">
        <v>0</v>
      </c>
      <c r="J6" s="2">
        <v>800</v>
      </c>
      <c r="K6" s="7">
        <v>1</v>
      </c>
      <c r="L6" s="2" t="s">
        <v>18</v>
      </c>
      <c r="M6" s="2" t="s">
        <v>37</v>
      </c>
      <c r="N6" s="2">
        <v>57600</v>
      </c>
      <c r="O6" s="2" t="s">
        <v>38</v>
      </c>
      <c r="P6" s="2" t="s">
        <v>39</v>
      </c>
      <c r="Q6" s="2" t="s">
        <v>22</v>
      </c>
      <c r="R6" s="2">
        <v>45</v>
      </c>
    </row>
    <row r="7" spans="1:18" ht="12.75" customHeight="1" x14ac:dyDescent="0.2">
      <c r="A7" s="2" t="s">
        <v>40</v>
      </c>
      <c r="B7" s="2">
        <v>52</v>
      </c>
      <c r="C7" s="2">
        <v>84</v>
      </c>
      <c r="D7" s="2">
        <v>84</v>
      </c>
      <c r="E7" s="2">
        <v>16</v>
      </c>
      <c r="F7" s="2">
        <v>0</v>
      </c>
      <c r="G7" s="2">
        <v>0</v>
      </c>
      <c r="H7" s="2">
        <v>0</v>
      </c>
      <c r="I7" s="2">
        <v>63</v>
      </c>
      <c r="J7" s="2">
        <v>800</v>
      </c>
      <c r="K7" s="7">
        <v>1</v>
      </c>
      <c r="L7" s="2" t="s">
        <v>18</v>
      </c>
      <c r="M7" s="2" t="s">
        <v>41</v>
      </c>
      <c r="N7" s="2">
        <v>25</v>
      </c>
      <c r="O7" s="2" t="s">
        <v>42</v>
      </c>
      <c r="P7" s="2" t="s">
        <v>43</v>
      </c>
      <c r="Q7" s="2" t="s">
        <v>44</v>
      </c>
      <c r="R7" s="2">
        <v>45</v>
      </c>
    </row>
    <row r="8" spans="1:18" ht="12.75" customHeight="1" x14ac:dyDescent="0.2">
      <c r="A8" s="2" t="s">
        <v>45</v>
      </c>
      <c r="B8" s="2">
        <v>34</v>
      </c>
      <c r="C8" s="2">
        <v>22</v>
      </c>
      <c r="D8" s="2">
        <v>0</v>
      </c>
      <c r="E8" s="2">
        <v>174</v>
      </c>
      <c r="F8" s="2">
        <v>0</v>
      </c>
      <c r="G8" s="2">
        <v>0</v>
      </c>
      <c r="H8" s="2">
        <v>0</v>
      </c>
      <c r="I8" s="2">
        <v>70</v>
      </c>
      <c r="J8" s="2">
        <v>800</v>
      </c>
      <c r="K8" s="7">
        <v>1</v>
      </c>
      <c r="L8" s="2" t="s">
        <v>18</v>
      </c>
      <c r="M8" s="2"/>
      <c r="N8" s="2"/>
      <c r="O8" s="2" t="s">
        <v>46</v>
      </c>
      <c r="P8" s="2" t="s">
        <v>47</v>
      </c>
      <c r="Q8" s="2" t="s">
        <v>22</v>
      </c>
      <c r="R8" s="2">
        <v>45</v>
      </c>
    </row>
    <row r="9" spans="1:18" ht="12.75" customHeight="1" x14ac:dyDescent="0.2">
      <c r="A9" s="2" t="s">
        <v>48</v>
      </c>
      <c r="B9" s="2">
        <v>38</v>
      </c>
      <c r="C9" s="2">
        <v>0</v>
      </c>
      <c r="D9" s="2">
        <v>120</v>
      </c>
      <c r="E9" s="2">
        <v>142</v>
      </c>
      <c r="F9" s="2">
        <v>0</v>
      </c>
      <c r="G9" s="2">
        <v>0</v>
      </c>
      <c r="H9" s="2">
        <v>0</v>
      </c>
      <c r="I9" s="2">
        <v>0</v>
      </c>
      <c r="J9" s="2">
        <v>800</v>
      </c>
      <c r="K9" s="7">
        <v>3</v>
      </c>
      <c r="L9" s="2" t="s">
        <v>18</v>
      </c>
      <c r="M9" s="2"/>
      <c r="N9" s="2"/>
      <c r="O9" s="2" t="s">
        <v>49</v>
      </c>
      <c r="P9" s="2" t="s">
        <v>50</v>
      </c>
      <c r="Q9" s="2" t="s">
        <v>22</v>
      </c>
      <c r="R9" s="2">
        <v>45</v>
      </c>
    </row>
    <row r="10" spans="1:18" ht="12.75" customHeight="1" x14ac:dyDescent="0.2">
      <c r="A10" s="2" t="s">
        <v>51</v>
      </c>
      <c r="B10" s="2">
        <v>1</v>
      </c>
      <c r="C10" s="2">
        <v>0</v>
      </c>
      <c r="D10" s="2">
        <v>0</v>
      </c>
      <c r="E10" s="2">
        <v>158</v>
      </c>
      <c r="F10" s="2">
        <v>0</v>
      </c>
      <c r="G10" s="2">
        <v>0</v>
      </c>
      <c r="H10" s="2">
        <v>141</v>
      </c>
      <c r="I10" s="2">
        <v>0</v>
      </c>
      <c r="J10" s="2">
        <v>800</v>
      </c>
      <c r="K10" s="7">
        <v>1</v>
      </c>
      <c r="L10" s="2" t="s">
        <v>18</v>
      </c>
      <c r="M10" s="2"/>
      <c r="N10" s="2"/>
      <c r="O10" s="2" t="s">
        <v>52</v>
      </c>
      <c r="P10" s="2" t="s">
        <v>53</v>
      </c>
      <c r="Q10" s="2" t="s">
        <v>35</v>
      </c>
      <c r="R10" s="2">
        <v>45</v>
      </c>
    </row>
    <row r="11" spans="1:18" ht="12.75" customHeight="1" x14ac:dyDescent="0.2">
      <c r="A11" s="2" t="s">
        <v>54</v>
      </c>
      <c r="B11" s="2">
        <v>72</v>
      </c>
      <c r="C11" s="2">
        <v>72</v>
      </c>
      <c r="D11" s="2">
        <v>0</v>
      </c>
      <c r="E11" s="2">
        <v>16</v>
      </c>
      <c r="F11" s="2">
        <v>0</v>
      </c>
      <c r="G11" s="2">
        <v>0</v>
      </c>
      <c r="H11" s="2">
        <v>141</v>
      </c>
      <c r="I11" s="2">
        <v>0</v>
      </c>
      <c r="J11" s="2">
        <v>800</v>
      </c>
      <c r="K11" s="7">
        <v>1</v>
      </c>
      <c r="L11" s="2" t="s">
        <v>18</v>
      </c>
      <c r="M11" s="2"/>
      <c r="N11" s="2"/>
      <c r="O11" s="2"/>
      <c r="P11" s="2"/>
      <c r="Q11" s="2"/>
      <c r="R11" s="2"/>
    </row>
    <row r="12" spans="1:18" ht="12.75" customHeight="1" x14ac:dyDescent="0.2">
      <c r="A12" s="2" t="s">
        <v>55</v>
      </c>
      <c r="B12" s="2">
        <v>72</v>
      </c>
      <c r="C12" s="2">
        <v>0</v>
      </c>
      <c r="D12" s="2">
        <v>72</v>
      </c>
      <c r="E12" s="2">
        <v>16</v>
      </c>
      <c r="F12" s="2">
        <v>0</v>
      </c>
      <c r="G12" s="2">
        <v>0</v>
      </c>
      <c r="H12" s="2">
        <v>141</v>
      </c>
      <c r="I12" s="2">
        <v>0</v>
      </c>
      <c r="J12" s="2">
        <v>800</v>
      </c>
      <c r="K12" s="7">
        <v>2</v>
      </c>
      <c r="L12" s="2" t="s">
        <v>18</v>
      </c>
      <c r="M12" s="2"/>
      <c r="N12" s="2"/>
      <c r="O12" s="2"/>
      <c r="P12" s="2"/>
      <c r="Q12" s="2"/>
      <c r="R12" s="2"/>
    </row>
    <row r="13" spans="1:18" ht="12.75" customHeight="1" x14ac:dyDescent="0.2">
      <c r="A13" s="2" t="s">
        <v>56</v>
      </c>
      <c r="B13" s="2">
        <v>48</v>
      </c>
      <c r="C13" s="2">
        <v>116</v>
      </c>
      <c r="D13" s="2">
        <v>26</v>
      </c>
      <c r="E13" s="2">
        <v>111</v>
      </c>
      <c r="F13" s="2">
        <v>0</v>
      </c>
      <c r="G13" s="2">
        <v>0</v>
      </c>
      <c r="H13" s="2">
        <v>0</v>
      </c>
      <c r="I13" s="2">
        <v>0</v>
      </c>
      <c r="J13" s="2">
        <v>800</v>
      </c>
      <c r="K13" s="7">
        <v>3</v>
      </c>
      <c r="L13" s="2" t="s">
        <v>18</v>
      </c>
      <c r="M13" s="2"/>
      <c r="N13" s="2"/>
      <c r="O13" s="2"/>
      <c r="P13" s="2"/>
      <c r="Q13" s="2"/>
      <c r="R13" s="2"/>
    </row>
    <row r="14" spans="1:18" ht="12.75" customHeight="1" x14ac:dyDescent="0.2">
      <c r="A14" s="2" t="s">
        <v>57</v>
      </c>
      <c r="B14" s="2">
        <v>267</v>
      </c>
      <c r="C14" s="2">
        <v>0</v>
      </c>
      <c r="D14" s="2">
        <v>0</v>
      </c>
      <c r="E14" s="2">
        <v>16</v>
      </c>
      <c r="F14" s="2">
        <v>0</v>
      </c>
      <c r="G14" s="2">
        <v>0</v>
      </c>
      <c r="H14" s="2">
        <v>9</v>
      </c>
      <c r="I14" s="2">
        <v>7</v>
      </c>
      <c r="J14" s="2">
        <v>800</v>
      </c>
      <c r="K14" s="7">
        <v>4</v>
      </c>
      <c r="L14" s="2" t="s">
        <v>18</v>
      </c>
      <c r="M14" s="2"/>
      <c r="N14" s="2"/>
      <c r="O14" s="2"/>
      <c r="P14" s="2"/>
      <c r="Q14" s="2"/>
      <c r="R14" s="2"/>
    </row>
    <row r="15" spans="1:18" ht="12.75" customHeight="1" x14ac:dyDescent="0.2">
      <c r="A15" s="2" t="s">
        <v>58</v>
      </c>
      <c r="B15" s="2">
        <v>13</v>
      </c>
      <c r="C15" s="2">
        <v>0</v>
      </c>
      <c r="D15" s="2">
        <v>7</v>
      </c>
      <c r="E15" s="2">
        <v>16</v>
      </c>
      <c r="F15" s="2">
        <v>156</v>
      </c>
      <c r="G15" s="2">
        <v>0</v>
      </c>
      <c r="H15" s="2">
        <v>37</v>
      </c>
      <c r="I15" s="2">
        <v>70</v>
      </c>
      <c r="J15" s="2">
        <v>800</v>
      </c>
      <c r="K15" s="7">
        <v>4</v>
      </c>
      <c r="L15" s="2" t="s">
        <v>18</v>
      </c>
      <c r="M15" s="2"/>
      <c r="N15" s="2"/>
      <c r="O15" s="2"/>
      <c r="P15" s="2"/>
      <c r="Q15" s="2"/>
      <c r="R15" s="2"/>
    </row>
    <row r="16" spans="1:18" ht="12.75" customHeight="1" x14ac:dyDescent="0.2">
      <c r="A16" s="2" t="s">
        <v>59</v>
      </c>
      <c r="B16" s="2">
        <v>27</v>
      </c>
      <c r="C16" s="2">
        <v>0</v>
      </c>
      <c r="D16" s="2">
        <v>0</v>
      </c>
      <c r="E16" s="2">
        <v>16</v>
      </c>
      <c r="F16" s="2">
        <v>97</v>
      </c>
      <c r="G16" s="2">
        <v>0</v>
      </c>
      <c r="H16" s="2">
        <v>159</v>
      </c>
      <c r="I16" s="2">
        <v>0</v>
      </c>
      <c r="J16" s="2">
        <v>800</v>
      </c>
      <c r="K16" s="7">
        <v>3</v>
      </c>
      <c r="L16" s="2" t="s">
        <v>18</v>
      </c>
      <c r="M16" s="2"/>
      <c r="N16" s="2"/>
      <c r="O16" s="2"/>
      <c r="P16" s="2"/>
      <c r="Q16" s="2"/>
      <c r="R16" s="2"/>
    </row>
    <row r="17" spans="1:18" ht="12.75" customHeight="1" x14ac:dyDescent="0.2">
      <c r="A17" s="2" t="s">
        <v>60</v>
      </c>
      <c r="B17" s="2">
        <v>51</v>
      </c>
      <c r="C17" s="2">
        <v>44</v>
      </c>
      <c r="D17" s="2">
        <v>131</v>
      </c>
      <c r="E17" s="2">
        <v>16</v>
      </c>
      <c r="F17" s="2">
        <v>58</v>
      </c>
      <c r="G17" s="2">
        <v>0</v>
      </c>
      <c r="H17" s="2">
        <v>0</v>
      </c>
      <c r="I17" s="2">
        <v>0</v>
      </c>
      <c r="J17" s="2">
        <v>800</v>
      </c>
      <c r="K17" s="7">
        <v>3</v>
      </c>
      <c r="L17" s="2" t="s">
        <v>18</v>
      </c>
      <c r="M17" s="2"/>
      <c r="N17" s="2"/>
      <c r="O17" s="2"/>
      <c r="P17" s="2"/>
      <c r="Q17" s="2"/>
      <c r="R17" s="2"/>
    </row>
    <row r="18" spans="1:18" ht="12.75" customHeight="1" x14ac:dyDescent="0.2">
      <c r="A18" s="2" t="s">
        <v>61</v>
      </c>
      <c r="B18" s="2">
        <v>77</v>
      </c>
      <c r="C18" s="2">
        <v>0</v>
      </c>
      <c r="D18" s="2">
        <v>11</v>
      </c>
      <c r="E18" s="2">
        <v>174</v>
      </c>
      <c r="F18" s="2">
        <v>39</v>
      </c>
      <c r="G18" s="2">
        <v>0</v>
      </c>
      <c r="H18" s="2">
        <v>0</v>
      </c>
      <c r="I18" s="2">
        <v>0</v>
      </c>
      <c r="J18" s="2">
        <v>800</v>
      </c>
      <c r="K18" s="7">
        <v>1</v>
      </c>
      <c r="L18" s="2" t="s">
        <v>18</v>
      </c>
      <c r="M18" s="2"/>
      <c r="N18" s="2"/>
      <c r="O18" s="2"/>
      <c r="P18" s="2"/>
      <c r="Q18" s="2"/>
      <c r="R18" s="2"/>
    </row>
    <row r="19" spans="1:18" ht="12.75" customHeight="1" x14ac:dyDescent="0.2">
      <c r="A19" s="2" t="s">
        <v>62</v>
      </c>
      <c r="B19" s="2">
        <v>73</v>
      </c>
      <c r="C19" s="2">
        <v>47</v>
      </c>
      <c r="D19" s="2">
        <v>0</v>
      </c>
      <c r="E19" s="2">
        <v>16</v>
      </c>
      <c r="F19" s="2">
        <v>0</v>
      </c>
      <c r="G19" s="2">
        <v>0</v>
      </c>
      <c r="H19" s="2">
        <v>94</v>
      </c>
      <c r="I19" s="2">
        <v>70</v>
      </c>
      <c r="J19" s="2">
        <v>800</v>
      </c>
      <c r="K19" s="7">
        <v>3</v>
      </c>
      <c r="L19" s="2" t="s">
        <v>18</v>
      </c>
      <c r="M19" s="2"/>
      <c r="N19" s="2"/>
      <c r="O19" s="2"/>
      <c r="P19" s="2"/>
      <c r="Q19" s="2"/>
      <c r="R19" s="2"/>
    </row>
    <row r="20" spans="1:18" ht="12.75" customHeight="1" x14ac:dyDescent="0.2">
      <c r="A20" s="2" t="s">
        <v>63</v>
      </c>
      <c r="B20" s="2">
        <v>73</v>
      </c>
      <c r="C20" s="2">
        <v>0</v>
      </c>
      <c r="D20" s="2">
        <v>47</v>
      </c>
      <c r="E20" s="2">
        <v>16</v>
      </c>
      <c r="F20" s="2">
        <v>0</v>
      </c>
      <c r="G20" s="2">
        <v>0</v>
      </c>
      <c r="H20" s="2">
        <v>94</v>
      </c>
      <c r="I20" s="2">
        <v>70</v>
      </c>
      <c r="J20" s="2">
        <v>800</v>
      </c>
      <c r="K20" s="7">
        <v>1</v>
      </c>
      <c r="L20" s="2" t="s">
        <v>18</v>
      </c>
      <c r="M20" s="2"/>
      <c r="N20" s="2"/>
      <c r="O20" s="2"/>
      <c r="P20" s="2"/>
      <c r="Q20" s="2"/>
      <c r="R20" s="2"/>
    </row>
    <row r="21" spans="1:18" ht="12.75" customHeight="1" x14ac:dyDescent="0.2">
      <c r="A21" s="2" t="s">
        <v>64</v>
      </c>
      <c r="B21" s="2">
        <v>63</v>
      </c>
      <c r="C21" s="2">
        <v>0</v>
      </c>
      <c r="D21" s="2">
        <v>80</v>
      </c>
      <c r="E21" s="2">
        <v>95</v>
      </c>
      <c r="F21" s="2">
        <v>0</v>
      </c>
      <c r="G21" s="2">
        <v>0</v>
      </c>
      <c r="H21" s="2">
        <v>0</v>
      </c>
      <c r="I21" s="2">
        <v>63</v>
      </c>
      <c r="J21" s="2">
        <v>800</v>
      </c>
      <c r="K21" s="7">
        <v>1</v>
      </c>
      <c r="L21" s="2" t="s">
        <v>18</v>
      </c>
      <c r="M21" s="2"/>
      <c r="N21" s="2"/>
      <c r="O21" s="2"/>
      <c r="P21" s="2"/>
      <c r="Q21" s="2"/>
      <c r="R21" s="2"/>
    </row>
    <row r="22" spans="1:18" ht="12.75" customHeight="1" x14ac:dyDescent="0.2">
      <c r="A22" s="2" t="s">
        <v>65</v>
      </c>
      <c r="B22" s="2">
        <v>52</v>
      </c>
      <c r="C22" s="2">
        <v>169</v>
      </c>
      <c r="D22" s="2">
        <v>0</v>
      </c>
      <c r="E22" s="2">
        <v>16</v>
      </c>
      <c r="F22" s="2">
        <v>0</v>
      </c>
      <c r="G22" s="2">
        <v>0</v>
      </c>
      <c r="H22" s="2">
        <v>0</v>
      </c>
      <c r="I22" s="2">
        <v>63</v>
      </c>
      <c r="J22" s="2">
        <v>800</v>
      </c>
      <c r="K22" s="7">
        <v>3</v>
      </c>
      <c r="L22" s="2" t="s">
        <v>18</v>
      </c>
      <c r="M22" s="2"/>
      <c r="N22" s="2"/>
      <c r="O22" s="2"/>
      <c r="P22" s="2"/>
      <c r="Q22" s="2"/>
      <c r="R22" s="2"/>
    </row>
    <row r="23" spans="1:18" ht="12.75" customHeight="1" x14ac:dyDescent="0.2">
      <c r="A23" s="2" t="s">
        <v>66</v>
      </c>
      <c r="B23" s="2">
        <v>22</v>
      </c>
      <c r="C23" s="2">
        <v>164</v>
      </c>
      <c r="D23" s="2">
        <v>89</v>
      </c>
      <c r="E23" s="2">
        <v>16</v>
      </c>
      <c r="F23" s="2">
        <v>0</v>
      </c>
      <c r="G23" s="2">
        <v>0</v>
      </c>
      <c r="H23" s="2">
        <v>9</v>
      </c>
      <c r="I23" s="2">
        <v>0</v>
      </c>
      <c r="J23" s="2">
        <v>800</v>
      </c>
      <c r="K23" s="7">
        <v>1</v>
      </c>
      <c r="L23" s="2" t="s">
        <v>18</v>
      </c>
      <c r="M23" s="2"/>
      <c r="N23" s="2"/>
      <c r="O23" s="2"/>
      <c r="P23" s="2"/>
      <c r="Q23" s="2"/>
      <c r="R23" s="2"/>
    </row>
    <row r="24" spans="1:18" ht="12.75" customHeight="1" x14ac:dyDescent="0.2">
      <c r="A24" s="2" t="s">
        <v>67</v>
      </c>
      <c r="B24" s="2">
        <v>52</v>
      </c>
      <c r="C24" s="2">
        <v>0</v>
      </c>
      <c r="D24" s="2">
        <v>169</v>
      </c>
      <c r="E24" s="2">
        <v>16</v>
      </c>
      <c r="F24" s="2">
        <v>0</v>
      </c>
      <c r="G24" s="2">
        <v>0</v>
      </c>
      <c r="H24" s="2">
        <v>0</v>
      </c>
      <c r="I24" s="2">
        <v>63</v>
      </c>
      <c r="J24" s="2">
        <v>800</v>
      </c>
      <c r="K24" s="7">
        <v>1</v>
      </c>
      <c r="L24" s="2" t="s">
        <v>18</v>
      </c>
      <c r="M24" s="2"/>
      <c r="N24" s="2"/>
      <c r="O24" s="2"/>
      <c r="P24" s="2"/>
      <c r="Q24" s="2"/>
      <c r="R24" s="2"/>
    </row>
    <row r="25" spans="1:18" ht="12.75" customHeight="1" x14ac:dyDescent="0.2">
      <c r="A25" s="2" t="s">
        <v>68</v>
      </c>
      <c r="B25" s="2">
        <v>56</v>
      </c>
      <c r="C25" s="2">
        <v>24</v>
      </c>
      <c r="D25" s="2">
        <v>32</v>
      </c>
      <c r="E25" s="2">
        <v>79</v>
      </c>
      <c r="F25" s="2">
        <v>0</v>
      </c>
      <c r="G25" s="2">
        <v>0</v>
      </c>
      <c r="H25" s="2">
        <v>84</v>
      </c>
      <c r="I25" s="2">
        <v>26</v>
      </c>
      <c r="J25" s="2">
        <v>800</v>
      </c>
      <c r="K25" s="7">
        <v>4</v>
      </c>
      <c r="L25" s="2" t="s">
        <v>18</v>
      </c>
      <c r="M25" s="2"/>
      <c r="N25" s="2"/>
      <c r="O25" s="2"/>
      <c r="P25" s="2"/>
      <c r="Q25" s="2"/>
      <c r="R25" s="2"/>
    </row>
    <row r="26" spans="1:18" ht="15.75" customHeight="1" x14ac:dyDescent="0.2">
      <c r="K26" s="6"/>
    </row>
    <row r="27" spans="1:18" ht="15.75" customHeight="1" x14ac:dyDescent="0.2">
      <c r="B27" s="4" t="s">
        <v>69</v>
      </c>
      <c r="C27" s="4" t="s">
        <v>70</v>
      </c>
      <c r="D27" s="4" t="s">
        <v>71</v>
      </c>
      <c r="E27" s="3">
        <v>2.33</v>
      </c>
      <c r="H27" s="4" t="s">
        <v>72</v>
      </c>
      <c r="I27" s="4" t="s">
        <v>73</v>
      </c>
      <c r="J27" s="4" t="s">
        <v>74</v>
      </c>
      <c r="K27" s="6"/>
    </row>
    <row r="28" spans="1:18" ht="15.75" customHeight="1" x14ac:dyDescent="0.2">
      <c r="A28" s="2" t="s">
        <v>85</v>
      </c>
      <c r="E28" s="3">
        <v>2.87</v>
      </c>
      <c r="F28" s="3">
        <v>2.33</v>
      </c>
      <c r="K28" s="6"/>
    </row>
    <row r="29" spans="1:18" ht="15.75" customHeight="1" x14ac:dyDescent="0.2">
      <c r="E29" s="4"/>
      <c r="K29" s="6"/>
    </row>
    <row r="30" spans="1:18" ht="15.75" customHeight="1" x14ac:dyDescent="0.2">
      <c r="E30" s="4"/>
      <c r="F30" s="4"/>
      <c r="K30" s="6"/>
    </row>
    <row r="31" spans="1:18" ht="15.75" customHeight="1" x14ac:dyDescent="0.2">
      <c r="B31" s="4"/>
      <c r="C31" s="4"/>
      <c r="D31" s="4"/>
      <c r="E31" s="4"/>
      <c r="H31" s="4"/>
      <c r="I31" s="4"/>
      <c r="J31" s="4"/>
      <c r="K31" s="6"/>
    </row>
    <row r="32" spans="1:18" ht="15.75" customHeight="1" x14ac:dyDescent="0.2">
      <c r="E32" s="4"/>
      <c r="F32" s="4"/>
      <c r="K32" s="6"/>
    </row>
    <row r="33" spans="11:11" ht="15.75" customHeight="1" x14ac:dyDescent="0.2">
      <c r="K33" s="6"/>
    </row>
    <row r="34" spans="11:11" ht="15.75" customHeight="1" x14ac:dyDescent="0.2">
      <c r="K34" s="6"/>
    </row>
    <row r="35" spans="11:11" ht="15.75" customHeight="1" x14ac:dyDescent="0.2">
      <c r="K35" s="6"/>
    </row>
    <row r="36" spans="11:11" ht="15.75" customHeight="1" x14ac:dyDescent="0.2">
      <c r="K36" s="6"/>
    </row>
    <row r="37" spans="11:11" ht="15.75" customHeight="1" x14ac:dyDescent="0.2">
      <c r="K37" s="6"/>
    </row>
    <row r="38" spans="11:11" ht="15.75" customHeight="1" x14ac:dyDescent="0.2">
      <c r="K38" s="6"/>
    </row>
    <row r="39" spans="11:11" ht="15.75" customHeight="1" x14ac:dyDescent="0.2">
      <c r="K39" s="6"/>
    </row>
    <row r="40" spans="11:11" ht="15.75" customHeight="1" x14ac:dyDescent="0.2">
      <c r="K40" s="6"/>
    </row>
    <row r="41" spans="11:11" ht="15.75" customHeight="1" x14ac:dyDescent="0.2">
      <c r="K41" s="6"/>
    </row>
    <row r="42" spans="11:11" ht="15.75" customHeight="1" x14ac:dyDescent="0.2">
      <c r="K42" s="6"/>
    </row>
    <row r="43" spans="11:11" ht="15.75" customHeight="1" x14ac:dyDescent="0.2">
      <c r="K43" s="6"/>
    </row>
    <row r="44" spans="11:11" ht="15.75" customHeight="1" x14ac:dyDescent="0.2">
      <c r="K44" s="6"/>
    </row>
    <row r="45" spans="11:11" ht="15.75" customHeight="1" x14ac:dyDescent="0.2">
      <c r="K45" s="6"/>
    </row>
    <row r="46" spans="11:11" ht="15.75" customHeight="1" x14ac:dyDescent="0.2">
      <c r="K46" s="6"/>
    </row>
    <row r="47" spans="11:11" ht="15.75" customHeight="1" x14ac:dyDescent="0.2">
      <c r="K47" s="6"/>
    </row>
    <row r="48" spans="11:11" ht="15.75" customHeight="1" x14ac:dyDescent="0.2">
      <c r="K48" s="6"/>
    </row>
    <row r="49" spans="11:11" ht="15.75" customHeight="1" x14ac:dyDescent="0.2">
      <c r="K49" s="6"/>
    </row>
    <row r="50" spans="11:11" ht="15.75" customHeight="1" x14ac:dyDescent="0.2">
      <c r="K50" s="6"/>
    </row>
    <row r="51" spans="11:11" ht="15.75" customHeight="1" x14ac:dyDescent="0.2">
      <c r="K51" s="6"/>
    </row>
    <row r="52" spans="11:11" ht="15.75" customHeight="1" x14ac:dyDescent="0.2">
      <c r="K52" s="6"/>
    </row>
    <row r="53" spans="11:11" ht="15.75" customHeight="1" x14ac:dyDescent="0.2">
      <c r="K53" s="6"/>
    </row>
    <row r="54" spans="11:11" ht="15.75" customHeight="1" x14ac:dyDescent="0.2">
      <c r="K54" s="6"/>
    </row>
    <row r="55" spans="11:11" ht="15.75" customHeight="1" x14ac:dyDescent="0.2">
      <c r="K55" s="6"/>
    </row>
    <row r="56" spans="11:11" ht="15.75" customHeight="1" x14ac:dyDescent="0.2">
      <c r="K56" s="6"/>
    </row>
    <row r="57" spans="11:11" ht="15.75" customHeight="1" x14ac:dyDescent="0.2">
      <c r="K57" s="6"/>
    </row>
    <row r="58" spans="11:11" ht="15.75" customHeight="1" x14ac:dyDescent="0.2">
      <c r="K58" s="6"/>
    </row>
    <row r="59" spans="11:11" ht="15.75" customHeight="1" x14ac:dyDescent="0.2">
      <c r="K59" s="6"/>
    </row>
    <row r="60" spans="11:11" ht="15.75" customHeight="1" x14ac:dyDescent="0.2">
      <c r="K60" s="6"/>
    </row>
    <row r="61" spans="11:11" ht="15.75" customHeight="1" x14ac:dyDescent="0.2">
      <c r="K61" s="6"/>
    </row>
    <row r="62" spans="11:11" ht="15.75" customHeight="1" x14ac:dyDescent="0.2">
      <c r="K62" s="6"/>
    </row>
    <row r="63" spans="11:11" ht="15.75" customHeight="1" x14ac:dyDescent="0.2">
      <c r="K63" s="6"/>
    </row>
    <row r="64" spans="11:11" ht="15.75" customHeight="1" x14ac:dyDescent="0.2">
      <c r="K64" s="6"/>
    </row>
    <row r="65" spans="11:11" ht="15.75" customHeight="1" x14ac:dyDescent="0.2">
      <c r="K65" s="6"/>
    </row>
    <row r="66" spans="11:11" ht="15.75" customHeight="1" x14ac:dyDescent="0.2">
      <c r="K66" s="6"/>
    </row>
    <row r="67" spans="11:11" ht="15.75" customHeight="1" x14ac:dyDescent="0.2">
      <c r="K67" s="6"/>
    </row>
    <row r="68" spans="11:11" ht="15.75" customHeight="1" x14ac:dyDescent="0.2">
      <c r="K68" s="6"/>
    </row>
    <row r="69" spans="11:11" ht="15.75" customHeight="1" x14ac:dyDescent="0.2">
      <c r="K69" s="6"/>
    </row>
    <row r="70" spans="11:11" ht="15.75" customHeight="1" x14ac:dyDescent="0.2">
      <c r="K70" s="6"/>
    </row>
    <row r="71" spans="11:11" ht="15.75" customHeight="1" x14ac:dyDescent="0.2">
      <c r="K71" s="6"/>
    </row>
    <row r="72" spans="11:11" ht="15.75" customHeight="1" x14ac:dyDescent="0.2">
      <c r="K72" s="6"/>
    </row>
    <row r="73" spans="11:11" ht="15.75" customHeight="1" x14ac:dyDescent="0.2">
      <c r="K73" s="6"/>
    </row>
    <row r="74" spans="11:11" ht="15.75" customHeight="1" x14ac:dyDescent="0.2">
      <c r="K74" s="6"/>
    </row>
    <row r="75" spans="11:11" ht="15.75" customHeight="1" x14ac:dyDescent="0.2">
      <c r="K75" s="6"/>
    </row>
    <row r="76" spans="11:11" ht="15.75" customHeight="1" x14ac:dyDescent="0.2">
      <c r="K76" s="6"/>
    </row>
    <row r="77" spans="11:11" ht="15.75" customHeight="1" x14ac:dyDescent="0.2">
      <c r="K77" s="6"/>
    </row>
    <row r="78" spans="11:11" ht="15.75" customHeight="1" x14ac:dyDescent="0.2">
      <c r="K78" s="6"/>
    </row>
    <row r="79" spans="11:11" ht="15.75" customHeight="1" x14ac:dyDescent="0.2">
      <c r="K79" s="6"/>
    </row>
    <row r="80" spans="11:11" ht="15.75" customHeight="1" x14ac:dyDescent="0.2">
      <c r="K80" s="6"/>
    </row>
    <row r="81" spans="11:11" ht="15.75" customHeight="1" x14ac:dyDescent="0.2">
      <c r="K81" s="6"/>
    </row>
    <row r="82" spans="11:11" ht="15.75" customHeight="1" x14ac:dyDescent="0.2">
      <c r="K82" s="6"/>
    </row>
    <row r="83" spans="11:11" ht="15.75" customHeight="1" x14ac:dyDescent="0.2">
      <c r="K83" s="6"/>
    </row>
    <row r="84" spans="11:11" ht="15.75" customHeight="1" x14ac:dyDescent="0.2">
      <c r="K84" s="6"/>
    </row>
    <row r="85" spans="11:11" ht="15.75" customHeight="1" x14ac:dyDescent="0.2">
      <c r="K85" s="6"/>
    </row>
    <row r="86" spans="11:11" ht="15.75" customHeight="1" x14ac:dyDescent="0.2">
      <c r="K86" s="6"/>
    </row>
    <row r="87" spans="11:11" ht="15.75" customHeight="1" x14ac:dyDescent="0.2">
      <c r="K87" s="6"/>
    </row>
    <row r="88" spans="11:11" ht="15.75" customHeight="1" x14ac:dyDescent="0.2">
      <c r="K88" s="6"/>
    </row>
    <row r="89" spans="11:11" ht="15.75" customHeight="1" x14ac:dyDescent="0.2">
      <c r="K89" s="6"/>
    </row>
    <row r="90" spans="11:11" ht="15.75" customHeight="1" x14ac:dyDescent="0.2">
      <c r="K90" s="6"/>
    </row>
    <row r="91" spans="11:11" ht="15.75" customHeight="1" x14ac:dyDescent="0.2">
      <c r="K91" s="6"/>
    </row>
    <row r="92" spans="11:11" ht="15.75" customHeight="1" x14ac:dyDescent="0.2">
      <c r="K92" s="6"/>
    </row>
    <row r="93" spans="11:11" ht="15.75" customHeight="1" x14ac:dyDescent="0.2">
      <c r="K93" s="6"/>
    </row>
    <row r="94" spans="11:11" ht="15.75" customHeight="1" x14ac:dyDescent="0.2">
      <c r="K94" s="6"/>
    </row>
    <row r="95" spans="11:11" ht="15.75" customHeight="1" x14ac:dyDescent="0.2">
      <c r="K95" s="6"/>
    </row>
    <row r="96" spans="11:11" ht="15.75" customHeight="1" x14ac:dyDescent="0.2">
      <c r="K96" s="6"/>
    </row>
    <row r="97" spans="11:11" ht="15.75" customHeight="1" x14ac:dyDescent="0.2">
      <c r="K97" s="6"/>
    </row>
    <row r="98" spans="11:11" ht="15.75" customHeight="1" x14ac:dyDescent="0.2"/>
    <row r="99" spans="11:11" ht="15.75" customHeight="1" x14ac:dyDescent="0.2"/>
    <row r="100" spans="11:11" ht="15.75" customHeight="1" x14ac:dyDescent="0.2"/>
    <row r="101" spans="11:11" ht="15.75" customHeight="1" x14ac:dyDescent="0.2"/>
    <row r="102" spans="11:11" ht="15.75" customHeight="1" x14ac:dyDescent="0.2"/>
    <row r="103" spans="11:11" ht="15.75" customHeight="1" x14ac:dyDescent="0.2"/>
    <row r="104" spans="11:11" ht="15.75" customHeight="1" x14ac:dyDescent="0.2"/>
    <row r="105" spans="11:11" ht="15.75" customHeight="1" x14ac:dyDescent="0.2"/>
    <row r="106" spans="11:11" ht="15.75" customHeight="1" x14ac:dyDescent="0.2"/>
    <row r="107" spans="11:11" ht="15.75" customHeight="1" x14ac:dyDescent="0.2"/>
    <row r="108" spans="11:11" ht="15.75" customHeight="1" x14ac:dyDescent="0.2"/>
    <row r="109" spans="11:11" ht="15.75" customHeight="1" x14ac:dyDescent="0.2"/>
    <row r="110" spans="11:11" ht="15.75" customHeight="1" x14ac:dyDescent="0.2"/>
    <row r="111" spans="11:11" ht="15.75" customHeight="1" x14ac:dyDescent="0.2"/>
    <row r="112" spans="1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ED8E-4FA6-2149-B1E0-DE18463B5620}">
  <dimension ref="A1:I25"/>
  <sheetViews>
    <sheetView workbookViewId="0">
      <selection activeCell="L18" sqref="L18"/>
    </sheetView>
  </sheetViews>
  <sheetFormatPr baseColWidth="10" defaultRowHeight="14" x14ac:dyDescent="0.2"/>
  <cols>
    <col min="1" max="1" width="12.3984375" bestFit="1" customWidth="1"/>
  </cols>
  <sheetData>
    <row r="1" spans="1:9" x14ac:dyDescent="0.2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</row>
    <row r="2" spans="1:9" x14ac:dyDescent="0.2">
      <c r="A2" s="8">
        <f>NIMBUS_reaction!E2*NIMBUS_reaction!$E$27/SUM(NIMBUS_reaction!B2,NIMBUS_reaction!C2,NIMBUS_reaction!D2,NIMBUS_reaction!E2,NIMBUS_reaction!F2,NIMBUS_reaction!G2,NIMBUS_reaction!H2,NIMBUS_reaction!I2)</f>
        <v>2.33</v>
      </c>
      <c r="B2" s="8">
        <f>(NIMBUS_reaction!E2*NIMBUS_reaction!$E$28+ NIMBUS_reaction!F2*NIMBUS_reaction!$F$28)/SUM(NIMBUS_reaction!B2,NIMBUS_reaction!C2,NIMBUS_reaction!D2,NIMBUS_reaction!E2,NIMBUS_reaction!F2,NIMBUS_reaction!G2,NIMBUS_reaction!H2,NIMBUS_reaction!I2)</f>
        <v>2.87</v>
      </c>
      <c r="C2" s="8">
        <f>A2/B2</f>
        <v>0.81184668989547037</v>
      </c>
      <c r="D2">
        <f>NIMBUS_reaction!B2</f>
        <v>0</v>
      </c>
      <c r="E2">
        <f>NIMBUS_reaction!C2</f>
        <v>0</v>
      </c>
      <c r="F2">
        <f>NIMBUS_reaction!D2</f>
        <v>0</v>
      </c>
      <c r="G2">
        <f>NIMBUS_reaction!H2</f>
        <v>0</v>
      </c>
      <c r="H2">
        <f>NIMBUS_reaction!I2</f>
        <v>0</v>
      </c>
      <c r="I2">
        <f>NIMBUS_reaction!K2</f>
        <v>1</v>
      </c>
    </row>
    <row r="3" spans="1:9" x14ac:dyDescent="0.2">
      <c r="A3" s="8">
        <f>NIMBUS_reaction!E3*NIMBUS_reaction!$E$27/SUM(NIMBUS_reaction!B3,NIMBUS_reaction!C3,NIMBUS_reaction!D3,NIMBUS_reaction!E3,NIMBUS_reaction!F3,NIMBUS_reaction!G3,NIMBUS_reaction!H3,NIMBUS_reaction!I3)</f>
        <v>0.12385382059800665</v>
      </c>
      <c r="B3" s="8">
        <f>(NIMBUS_reaction!E3*NIMBUS_reaction!$E$28+ NIMBUS_reaction!F3*NIMBUS_reaction!$F$28)/SUM(NIMBUS_reaction!B3,NIMBUS_reaction!C3,NIMBUS_reaction!D3,NIMBUS_reaction!E3,NIMBUS_reaction!F3,NIMBUS_reaction!G3,NIMBUS_reaction!H3,NIMBUS_reaction!I3)</f>
        <v>0.15255813953488373</v>
      </c>
      <c r="C3" s="8">
        <f t="shared" ref="C3:C25" si="0">A3/B3</f>
        <v>0.81184668989547037</v>
      </c>
      <c r="D3">
        <f>NIMBUS_reaction!B3</f>
        <v>8</v>
      </c>
      <c r="E3">
        <f>NIMBUS_reaction!C3</f>
        <v>277</v>
      </c>
      <c r="F3">
        <f>NIMBUS_reaction!D3</f>
        <v>0</v>
      </c>
      <c r="G3">
        <f>NIMBUS_reaction!H3</f>
        <v>0</v>
      </c>
      <c r="H3">
        <f>NIMBUS_reaction!I3</f>
        <v>0</v>
      </c>
      <c r="I3">
        <f>NIMBUS_reaction!K3</f>
        <v>3</v>
      </c>
    </row>
    <row r="4" spans="1:9" x14ac:dyDescent="0.2">
      <c r="A4" s="8">
        <f>NIMBUS_reaction!E4*NIMBUS_reaction!$E$27/SUM(NIMBUS_reaction!B4,NIMBUS_reaction!C4,NIMBUS_reaction!D4,NIMBUS_reaction!E4,NIMBUS_reaction!F4,NIMBUS_reaction!G4,NIMBUS_reaction!H4,NIMBUS_reaction!I4)</f>
        <v>0.12385382059800665</v>
      </c>
      <c r="B4" s="8">
        <f>(NIMBUS_reaction!E4*NIMBUS_reaction!$E$28+ NIMBUS_reaction!F4*NIMBUS_reaction!$F$28)/SUM(NIMBUS_reaction!B4,NIMBUS_reaction!C4,NIMBUS_reaction!D4,NIMBUS_reaction!E4,NIMBUS_reaction!F4,NIMBUS_reaction!G4,NIMBUS_reaction!H4,NIMBUS_reaction!I4)</f>
        <v>0.15255813953488373</v>
      </c>
      <c r="C4" s="8">
        <f t="shared" si="0"/>
        <v>0.81184668989547037</v>
      </c>
      <c r="D4">
        <f>NIMBUS_reaction!B4</f>
        <v>8</v>
      </c>
      <c r="E4">
        <f>NIMBUS_reaction!C4</f>
        <v>0</v>
      </c>
      <c r="F4">
        <f>NIMBUS_reaction!D4</f>
        <v>277</v>
      </c>
      <c r="G4">
        <f>NIMBUS_reaction!H4</f>
        <v>0</v>
      </c>
      <c r="H4">
        <f>NIMBUS_reaction!I4</f>
        <v>0</v>
      </c>
      <c r="I4">
        <f>NIMBUS_reaction!K4</f>
        <v>1</v>
      </c>
    </row>
    <row r="5" spans="1:9" x14ac:dyDescent="0.2">
      <c r="A5" s="8">
        <f>NIMBUS_reaction!E5*NIMBUS_reaction!$E$27/SUM(NIMBUS_reaction!B5,NIMBUS_reaction!C5,NIMBUS_reaction!D5,NIMBUS_reaction!E5,NIMBUS_reaction!F5,NIMBUS_reaction!G5,NIMBUS_reaction!H5,NIMBUS_reaction!I5)</f>
        <v>0.36625418060200671</v>
      </c>
      <c r="B5" s="8">
        <f>(NIMBUS_reaction!E5*NIMBUS_reaction!$E$28+ NIMBUS_reaction!F5*NIMBUS_reaction!$F$28)/SUM(NIMBUS_reaction!B5,NIMBUS_reaction!C5,NIMBUS_reaction!D5,NIMBUS_reaction!E5,NIMBUS_reaction!F5,NIMBUS_reaction!G5,NIMBUS_reaction!H5,NIMBUS_reaction!I5)</f>
        <v>0.45113712374581943</v>
      </c>
      <c r="C5" s="8">
        <f t="shared" si="0"/>
        <v>0.81184668989547037</v>
      </c>
      <c r="D5">
        <f>NIMBUS_reaction!B5</f>
        <v>4</v>
      </c>
      <c r="E5">
        <f>NIMBUS_reaction!C5</f>
        <v>0</v>
      </c>
      <c r="F5">
        <f>NIMBUS_reaction!D5</f>
        <v>0</v>
      </c>
      <c r="G5">
        <f>NIMBUS_reaction!H5</f>
        <v>178</v>
      </c>
      <c r="H5">
        <f>NIMBUS_reaction!I5</f>
        <v>70</v>
      </c>
      <c r="I5">
        <f>NIMBUS_reaction!K5</f>
        <v>1</v>
      </c>
    </row>
    <row r="6" spans="1:9" x14ac:dyDescent="0.2">
      <c r="A6" s="8">
        <f>NIMBUS_reaction!E6*NIMBUS_reaction!$E$27/SUM(NIMBUS_reaction!B6,NIMBUS_reaction!C6,NIMBUS_reaction!D6,NIMBUS_reaction!E6,NIMBUS_reaction!F6,NIMBUS_reaction!G6,NIMBUS_reaction!H6,NIMBUS_reaction!I6)</f>
        <v>0.12385382059800665</v>
      </c>
      <c r="B6" s="8">
        <f>(NIMBUS_reaction!E6*NIMBUS_reaction!$E$28+ NIMBUS_reaction!F6*NIMBUS_reaction!$F$28)/SUM(NIMBUS_reaction!B6,NIMBUS_reaction!C6,NIMBUS_reaction!D6,NIMBUS_reaction!E6,NIMBUS_reaction!F6,NIMBUS_reaction!G6,NIMBUS_reaction!H6,NIMBUS_reaction!I6)</f>
        <v>2.2658139534883719</v>
      </c>
      <c r="C6" s="8">
        <f t="shared" si="0"/>
        <v>5.4661955103297612E-2</v>
      </c>
      <c r="D6">
        <f>NIMBUS_reaction!B6</f>
        <v>12</v>
      </c>
      <c r="E6">
        <f>NIMBUS_reaction!C6</f>
        <v>0</v>
      </c>
      <c r="F6">
        <f>NIMBUS_reaction!D6</f>
        <v>0</v>
      </c>
      <c r="G6">
        <f>NIMBUS_reaction!H6</f>
        <v>0</v>
      </c>
      <c r="H6">
        <f>NIMBUS_reaction!I6</f>
        <v>0</v>
      </c>
      <c r="I6">
        <f>NIMBUS_reaction!K6</f>
        <v>1</v>
      </c>
    </row>
    <row r="7" spans="1:9" x14ac:dyDescent="0.2">
      <c r="A7" s="8">
        <f>NIMBUS_reaction!E7*NIMBUS_reaction!$E$27/SUM(NIMBUS_reaction!B7,NIMBUS_reaction!C7,NIMBUS_reaction!D7,NIMBUS_reaction!E7,NIMBUS_reaction!F7,NIMBUS_reaction!G7,NIMBUS_reaction!H7,NIMBUS_reaction!I7)</f>
        <v>0.12468227424749165</v>
      </c>
      <c r="B7" s="8">
        <f>(NIMBUS_reaction!E7*NIMBUS_reaction!$E$28+ NIMBUS_reaction!F7*NIMBUS_reaction!$F$28)/SUM(NIMBUS_reaction!B7,NIMBUS_reaction!C7,NIMBUS_reaction!D7,NIMBUS_reaction!E7,NIMBUS_reaction!F7,NIMBUS_reaction!G7,NIMBUS_reaction!H7,NIMBUS_reaction!I7)</f>
        <v>0.15357859531772575</v>
      </c>
      <c r="C7" s="8">
        <f t="shared" si="0"/>
        <v>0.81184668989547049</v>
      </c>
      <c r="D7">
        <f>NIMBUS_reaction!B7</f>
        <v>52</v>
      </c>
      <c r="E7">
        <f>NIMBUS_reaction!C7</f>
        <v>84</v>
      </c>
      <c r="F7">
        <f>NIMBUS_reaction!D7</f>
        <v>84</v>
      </c>
      <c r="G7">
        <f>NIMBUS_reaction!H7</f>
        <v>0</v>
      </c>
      <c r="H7">
        <f>NIMBUS_reaction!I7</f>
        <v>63</v>
      </c>
      <c r="I7">
        <f>NIMBUS_reaction!K7</f>
        <v>1</v>
      </c>
    </row>
    <row r="8" spans="1:9" x14ac:dyDescent="0.2">
      <c r="A8" s="8">
        <f>NIMBUS_reaction!E8*NIMBUS_reaction!$E$27/SUM(NIMBUS_reaction!B8,NIMBUS_reaction!C8,NIMBUS_reaction!D8,NIMBUS_reaction!E8,NIMBUS_reaction!F8,NIMBUS_reaction!G8,NIMBUS_reaction!H8,NIMBUS_reaction!I8)</f>
        <v>1.3514000000000002</v>
      </c>
      <c r="B8" s="8">
        <f>(NIMBUS_reaction!E8*NIMBUS_reaction!$E$28+ NIMBUS_reaction!F8*NIMBUS_reaction!$F$28)/SUM(NIMBUS_reaction!B8,NIMBUS_reaction!C8,NIMBUS_reaction!D8,NIMBUS_reaction!E8,NIMBUS_reaction!F8,NIMBUS_reaction!G8,NIMBUS_reaction!H8,NIMBUS_reaction!I8)</f>
        <v>1.6646000000000001</v>
      </c>
      <c r="C8" s="8">
        <f t="shared" si="0"/>
        <v>0.81184668989547049</v>
      </c>
      <c r="D8">
        <f>NIMBUS_reaction!B8</f>
        <v>34</v>
      </c>
      <c r="E8">
        <f>NIMBUS_reaction!C8</f>
        <v>22</v>
      </c>
      <c r="F8">
        <f>NIMBUS_reaction!D8</f>
        <v>0</v>
      </c>
      <c r="G8">
        <f>NIMBUS_reaction!H8</f>
        <v>0</v>
      </c>
      <c r="H8">
        <f>NIMBUS_reaction!I8</f>
        <v>70</v>
      </c>
      <c r="I8">
        <f>NIMBUS_reaction!K8</f>
        <v>1</v>
      </c>
    </row>
    <row r="9" spans="1:9" x14ac:dyDescent="0.2">
      <c r="A9" s="8">
        <f>NIMBUS_reaction!E9*NIMBUS_reaction!$E$27/SUM(NIMBUS_reaction!B9,NIMBUS_reaction!C9,NIMBUS_reaction!D9,NIMBUS_reaction!E9,NIMBUS_reaction!F9,NIMBUS_reaction!G9,NIMBUS_reaction!H9,NIMBUS_reaction!I9)</f>
        <v>1.1028666666666667</v>
      </c>
      <c r="B9" s="8">
        <f>(NIMBUS_reaction!E9*NIMBUS_reaction!$E$28+ NIMBUS_reaction!F9*NIMBUS_reaction!$F$28)/SUM(NIMBUS_reaction!B9,NIMBUS_reaction!C9,NIMBUS_reaction!D9,NIMBUS_reaction!E9,NIMBUS_reaction!F9,NIMBUS_reaction!G9,NIMBUS_reaction!H9,NIMBUS_reaction!I9)</f>
        <v>1.3584666666666667</v>
      </c>
      <c r="C9" s="8">
        <f t="shared" si="0"/>
        <v>0.81184668989547037</v>
      </c>
      <c r="D9">
        <f>NIMBUS_reaction!B9</f>
        <v>38</v>
      </c>
      <c r="E9">
        <f>NIMBUS_reaction!C9</f>
        <v>0</v>
      </c>
      <c r="F9">
        <f>NIMBUS_reaction!D9</f>
        <v>120</v>
      </c>
      <c r="G9">
        <f>NIMBUS_reaction!H9</f>
        <v>0</v>
      </c>
      <c r="H9">
        <f>NIMBUS_reaction!I9</f>
        <v>0</v>
      </c>
      <c r="I9">
        <f>NIMBUS_reaction!K9</f>
        <v>3</v>
      </c>
    </row>
    <row r="10" spans="1:9" x14ac:dyDescent="0.2">
      <c r="A10" s="8">
        <f>NIMBUS_reaction!E10*NIMBUS_reaction!$E$27/SUM(NIMBUS_reaction!B10,NIMBUS_reaction!C10,NIMBUS_reaction!D10,NIMBUS_reaction!E10,NIMBUS_reaction!F10,NIMBUS_reaction!G10,NIMBUS_reaction!H10,NIMBUS_reaction!I10)</f>
        <v>1.2271333333333332</v>
      </c>
      <c r="B10" s="8">
        <f>(NIMBUS_reaction!E10*NIMBUS_reaction!$E$28+ NIMBUS_reaction!F10*NIMBUS_reaction!$F$28)/SUM(NIMBUS_reaction!B10,NIMBUS_reaction!C10,NIMBUS_reaction!D10,NIMBUS_reaction!E10,NIMBUS_reaction!F10,NIMBUS_reaction!G10,NIMBUS_reaction!H10,NIMBUS_reaction!I10)</f>
        <v>1.5115333333333334</v>
      </c>
      <c r="C10" s="8">
        <f t="shared" si="0"/>
        <v>0.81184668989547026</v>
      </c>
      <c r="D10">
        <f>NIMBUS_reaction!B10</f>
        <v>1</v>
      </c>
      <c r="E10">
        <f>NIMBUS_reaction!C10</f>
        <v>0</v>
      </c>
      <c r="F10">
        <f>NIMBUS_reaction!D10</f>
        <v>0</v>
      </c>
      <c r="G10">
        <f>NIMBUS_reaction!H10</f>
        <v>141</v>
      </c>
      <c r="H10">
        <f>NIMBUS_reaction!I10</f>
        <v>0</v>
      </c>
      <c r="I10">
        <f>NIMBUS_reaction!K10</f>
        <v>1</v>
      </c>
    </row>
    <row r="11" spans="1:9" x14ac:dyDescent="0.2">
      <c r="A11" s="8">
        <f>NIMBUS_reaction!E11*NIMBUS_reaction!$E$27/SUM(NIMBUS_reaction!B11,NIMBUS_reaction!C11,NIMBUS_reaction!D11,NIMBUS_reaction!E11,NIMBUS_reaction!F11,NIMBUS_reaction!G11,NIMBUS_reaction!H11,NIMBUS_reaction!I11)</f>
        <v>0.12385382059800665</v>
      </c>
      <c r="B11" s="8">
        <f>(NIMBUS_reaction!E11*NIMBUS_reaction!$E$28+ NIMBUS_reaction!F11*NIMBUS_reaction!$F$28)/SUM(NIMBUS_reaction!B11,NIMBUS_reaction!C11,NIMBUS_reaction!D11,NIMBUS_reaction!E11,NIMBUS_reaction!F11,NIMBUS_reaction!G11,NIMBUS_reaction!H11,NIMBUS_reaction!I11)</f>
        <v>0.15255813953488373</v>
      </c>
      <c r="C11" s="8">
        <f t="shared" si="0"/>
        <v>0.81184668989547037</v>
      </c>
      <c r="D11">
        <f>NIMBUS_reaction!B11</f>
        <v>72</v>
      </c>
      <c r="E11">
        <f>NIMBUS_reaction!C11</f>
        <v>72</v>
      </c>
      <c r="F11">
        <f>NIMBUS_reaction!D11</f>
        <v>0</v>
      </c>
      <c r="G11">
        <f>NIMBUS_reaction!H11</f>
        <v>141</v>
      </c>
      <c r="H11">
        <f>NIMBUS_reaction!I11</f>
        <v>0</v>
      </c>
      <c r="I11">
        <f>NIMBUS_reaction!K11</f>
        <v>1</v>
      </c>
    </row>
    <row r="12" spans="1:9" x14ac:dyDescent="0.2">
      <c r="A12" s="8">
        <f>NIMBUS_reaction!E12*NIMBUS_reaction!$E$27/SUM(NIMBUS_reaction!B12,NIMBUS_reaction!C12,NIMBUS_reaction!D12,NIMBUS_reaction!E12,NIMBUS_reaction!F12,NIMBUS_reaction!G12,NIMBUS_reaction!H12,NIMBUS_reaction!I12)</f>
        <v>0.12385382059800665</v>
      </c>
      <c r="B12" s="8">
        <f>(NIMBUS_reaction!E12*NIMBUS_reaction!$E$28+ NIMBUS_reaction!F12*NIMBUS_reaction!$F$28)/SUM(NIMBUS_reaction!B12,NIMBUS_reaction!C12,NIMBUS_reaction!D12,NIMBUS_reaction!E12,NIMBUS_reaction!F12,NIMBUS_reaction!G12,NIMBUS_reaction!H12,NIMBUS_reaction!I12)</f>
        <v>0.15255813953488373</v>
      </c>
      <c r="C12" s="8">
        <f t="shared" si="0"/>
        <v>0.81184668989547037</v>
      </c>
      <c r="D12">
        <f>NIMBUS_reaction!B12</f>
        <v>72</v>
      </c>
      <c r="E12">
        <f>NIMBUS_reaction!C12</f>
        <v>0</v>
      </c>
      <c r="F12">
        <f>NIMBUS_reaction!D12</f>
        <v>72</v>
      </c>
      <c r="G12">
        <f>NIMBUS_reaction!H12</f>
        <v>141</v>
      </c>
      <c r="H12">
        <f>NIMBUS_reaction!I12</f>
        <v>0</v>
      </c>
      <c r="I12">
        <f>NIMBUS_reaction!K12</f>
        <v>2</v>
      </c>
    </row>
    <row r="13" spans="1:9" x14ac:dyDescent="0.2">
      <c r="A13" s="8">
        <f>NIMBUS_reaction!E13*NIMBUS_reaction!$E$27/SUM(NIMBUS_reaction!B13,NIMBUS_reaction!C13,NIMBUS_reaction!D13,NIMBUS_reaction!E13,NIMBUS_reaction!F13,NIMBUS_reaction!G13,NIMBUS_reaction!H13,NIMBUS_reaction!I13)</f>
        <v>0.85923588039867105</v>
      </c>
      <c r="B13" s="8">
        <f>(NIMBUS_reaction!E13*NIMBUS_reaction!$E$28+ NIMBUS_reaction!F13*NIMBUS_reaction!$F$28)/SUM(NIMBUS_reaction!B13,NIMBUS_reaction!C13,NIMBUS_reaction!D13,NIMBUS_reaction!E13,NIMBUS_reaction!F13,NIMBUS_reaction!G13,NIMBUS_reaction!H13,NIMBUS_reaction!I13)</f>
        <v>1.0583720930232559</v>
      </c>
      <c r="C13" s="8">
        <f t="shared" si="0"/>
        <v>0.81184668989547026</v>
      </c>
      <c r="D13">
        <f>NIMBUS_reaction!B13</f>
        <v>48</v>
      </c>
      <c r="E13">
        <f>NIMBUS_reaction!C13</f>
        <v>116</v>
      </c>
      <c r="F13">
        <f>NIMBUS_reaction!D13</f>
        <v>26</v>
      </c>
      <c r="G13">
        <f>NIMBUS_reaction!H13</f>
        <v>0</v>
      </c>
      <c r="H13">
        <f>NIMBUS_reaction!I13</f>
        <v>0</v>
      </c>
      <c r="I13">
        <f>NIMBUS_reaction!K13</f>
        <v>3</v>
      </c>
    </row>
    <row r="14" spans="1:9" x14ac:dyDescent="0.2">
      <c r="A14" s="8">
        <f>NIMBUS_reaction!E14*NIMBUS_reaction!$E$27/SUM(NIMBUS_reaction!B14,NIMBUS_reaction!C14,NIMBUS_reaction!D14,NIMBUS_reaction!E14,NIMBUS_reaction!F14,NIMBUS_reaction!G14,NIMBUS_reaction!H14,NIMBUS_reaction!I14)</f>
        <v>0.12468227424749165</v>
      </c>
      <c r="B14" s="8">
        <f>(NIMBUS_reaction!E14*NIMBUS_reaction!$E$28+ NIMBUS_reaction!F14*NIMBUS_reaction!$F$28)/SUM(NIMBUS_reaction!B14,NIMBUS_reaction!C14,NIMBUS_reaction!D14,NIMBUS_reaction!E14,NIMBUS_reaction!F14,NIMBUS_reaction!G14,NIMBUS_reaction!H14,NIMBUS_reaction!I14)</f>
        <v>0.15357859531772575</v>
      </c>
      <c r="C14" s="8">
        <f t="shared" si="0"/>
        <v>0.81184668989547049</v>
      </c>
      <c r="D14">
        <f>NIMBUS_reaction!B14</f>
        <v>267</v>
      </c>
      <c r="E14">
        <f>NIMBUS_reaction!C14</f>
        <v>0</v>
      </c>
      <c r="F14">
        <f>NIMBUS_reaction!D14</f>
        <v>0</v>
      </c>
      <c r="G14">
        <f>NIMBUS_reaction!H14</f>
        <v>9</v>
      </c>
      <c r="H14">
        <f>NIMBUS_reaction!I14</f>
        <v>7</v>
      </c>
      <c r="I14">
        <f>NIMBUS_reaction!K14</f>
        <v>4</v>
      </c>
    </row>
    <row r="15" spans="1:9" x14ac:dyDescent="0.2">
      <c r="A15" s="8">
        <f>NIMBUS_reaction!E15*NIMBUS_reaction!$E$27/SUM(NIMBUS_reaction!B15,NIMBUS_reaction!C15,NIMBUS_reaction!D15,NIMBUS_reaction!E15,NIMBUS_reaction!F15,NIMBUS_reaction!G15,NIMBUS_reaction!H15,NIMBUS_reaction!I15)</f>
        <v>0.12468227424749165</v>
      </c>
      <c r="B15" s="8">
        <f>(NIMBUS_reaction!E15*NIMBUS_reaction!$E$28+ NIMBUS_reaction!F15*NIMBUS_reaction!$F$28)/SUM(NIMBUS_reaction!B15,NIMBUS_reaction!C15,NIMBUS_reaction!D15,NIMBUS_reaction!E15,NIMBUS_reaction!F15,NIMBUS_reaction!G15,NIMBUS_reaction!H15,NIMBUS_reaction!I15)</f>
        <v>1.3692307692307693</v>
      </c>
      <c r="C15" s="8">
        <f t="shared" si="0"/>
        <v>9.1060087933561309E-2</v>
      </c>
      <c r="D15">
        <f>NIMBUS_reaction!B15</f>
        <v>13</v>
      </c>
      <c r="E15">
        <f>NIMBUS_reaction!C15</f>
        <v>0</v>
      </c>
      <c r="F15">
        <f>NIMBUS_reaction!D15</f>
        <v>7</v>
      </c>
      <c r="G15">
        <f>NIMBUS_reaction!H15</f>
        <v>37</v>
      </c>
      <c r="H15">
        <f>NIMBUS_reaction!I15</f>
        <v>70</v>
      </c>
      <c r="I15">
        <f>NIMBUS_reaction!K15</f>
        <v>4</v>
      </c>
    </row>
    <row r="16" spans="1:9" x14ac:dyDescent="0.2">
      <c r="A16" s="8">
        <f>NIMBUS_reaction!E16*NIMBUS_reaction!$E$27/SUM(NIMBUS_reaction!B16,NIMBUS_reaction!C16,NIMBUS_reaction!D16,NIMBUS_reaction!E16,NIMBUS_reaction!F16,NIMBUS_reaction!G16,NIMBUS_reaction!H16,NIMBUS_reaction!I16)</f>
        <v>0.12468227424749165</v>
      </c>
      <c r="B16" s="8">
        <f>(NIMBUS_reaction!E16*NIMBUS_reaction!$E$28+ NIMBUS_reaction!F16*NIMBUS_reaction!$F$28)/SUM(NIMBUS_reaction!B16,NIMBUS_reaction!C16,NIMBUS_reaction!D16,NIMBUS_reaction!E16,NIMBUS_reaction!F16,NIMBUS_reaction!G16,NIMBUS_reaction!H16,NIMBUS_reaction!I16)</f>
        <v>0.90946488294314387</v>
      </c>
      <c r="C16" s="8">
        <f t="shared" si="0"/>
        <v>0.13709410510057735</v>
      </c>
      <c r="D16">
        <f>NIMBUS_reaction!B16</f>
        <v>27</v>
      </c>
      <c r="E16">
        <f>NIMBUS_reaction!C16</f>
        <v>0</v>
      </c>
      <c r="F16">
        <f>NIMBUS_reaction!D16</f>
        <v>0</v>
      </c>
      <c r="G16">
        <f>NIMBUS_reaction!H16</f>
        <v>159</v>
      </c>
      <c r="H16">
        <f>NIMBUS_reaction!I16</f>
        <v>0</v>
      </c>
      <c r="I16">
        <f>NIMBUS_reaction!K16</f>
        <v>3</v>
      </c>
    </row>
    <row r="17" spans="1:9" x14ac:dyDescent="0.2">
      <c r="A17" s="8">
        <f>NIMBUS_reaction!E17*NIMBUS_reaction!$E$27/SUM(NIMBUS_reaction!B17,NIMBUS_reaction!C17,NIMBUS_reaction!D17,NIMBUS_reaction!E17,NIMBUS_reaction!F17,NIMBUS_reaction!G17,NIMBUS_reaction!H17,NIMBUS_reaction!I17)</f>
        <v>0.12426666666666666</v>
      </c>
      <c r="B17" s="8">
        <f>(NIMBUS_reaction!E17*NIMBUS_reaction!$E$28+ NIMBUS_reaction!F17*NIMBUS_reaction!$F$28)/SUM(NIMBUS_reaction!B17,NIMBUS_reaction!C17,NIMBUS_reaction!D17,NIMBUS_reaction!E17,NIMBUS_reaction!F17,NIMBUS_reaction!G17,NIMBUS_reaction!H17,NIMBUS_reaction!I17)</f>
        <v>0.60353333333333337</v>
      </c>
      <c r="C17" s="8">
        <f t="shared" si="0"/>
        <v>0.20589859715011596</v>
      </c>
      <c r="D17">
        <f>NIMBUS_reaction!B17</f>
        <v>51</v>
      </c>
      <c r="E17">
        <f>NIMBUS_reaction!C17</f>
        <v>44</v>
      </c>
      <c r="F17">
        <f>NIMBUS_reaction!D17</f>
        <v>131</v>
      </c>
      <c r="G17">
        <f>NIMBUS_reaction!H17</f>
        <v>0</v>
      </c>
      <c r="H17">
        <f>NIMBUS_reaction!I17</f>
        <v>0</v>
      </c>
      <c r="I17">
        <f>NIMBUS_reaction!K17</f>
        <v>3</v>
      </c>
    </row>
    <row r="18" spans="1:9" x14ac:dyDescent="0.2">
      <c r="A18" s="8">
        <f>NIMBUS_reaction!E18*NIMBUS_reaction!$E$27/SUM(NIMBUS_reaction!B18,NIMBUS_reaction!C18,NIMBUS_reaction!D18,NIMBUS_reaction!E18,NIMBUS_reaction!F18,NIMBUS_reaction!G18,NIMBUS_reaction!H18,NIMBUS_reaction!I18)</f>
        <v>1.3469102990033224</v>
      </c>
      <c r="B18" s="8">
        <f>(NIMBUS_reaction!E18*NIMBUS_reaction!$E$28+ NIMBUS_reaction!F18*NIMBUS_reaction!$F$28)/SUM(NIMBUS_reaction!B18,NIMBUS_reaction!C18,NIMBUS_reaction!D18,NIMBUS_reaction!E18,NIMBUS_reaction!F18,NIMBUS_reaction!G18,NIMBUS_reaction!H18,NIMBUS_reaction!I18)</f>
        <v>1.9609634551495017</v>
      </c>
      <c r="C18" s="8">
        <f t="shared" si="0"/>
        <v>0.686861499364676</v>
      </c>
      <c r="D18">
        <f>NIMBUS_reaction!B18</f>
        <v>77</v>
      </c>
      <c r="E18">
        <f>NIMBUS_reaction!C18</f>
        <v>0</v>
      </c>
      <c r="F18">
        <f>NIMBUS_reaction!D18</f>
        <v>11</v>
      </c>
      <c r="G18">
        <f>NIMBUS_reaction!H18</f>
        <v>0</v>
      </c>
      <c r="H18">
        <f>NIMBUS_reaction!I18</f>
        <v>0</v>
      </c>
      <c r="I18">
        <f>NIMBUS_reaction!K18</f>
        <v>1</v>
      </c>
    </row>
    <row r="19" spans="1:9" x14ac:dyDescent="0.2">
      <c r="A19" s="8">
        <f>NIMBUS_reaction!E19*NIMBUS_reaction!$E$27/SUM(NIMBUS_reaction!B19,NIMBUS_reaction!C19,NIMBUS_reaction!D19,NIMBUS_reaction!E19,NIMBUS_reaction!F19,NIMBUS_reaction!G19,NIMBUS_reaction!H19,NIMBUS_reaction!I19)</f>
        <v>0.12426666666666666</v>
      </c>
      <c r="B19" s="8">
        <f>(NIMBUS_reaction!E19*NIMBUS_reaction!$E$28+ NIMBUS_reaction!F19*NIMBUS_reaction!$F$28)/SUM(NIMBUS_reaction!B19,NIMBUS_reaction!C19,NIMBUS_reaction!D19,NIMBUS_reaction!E19,NIMBUS_reaction!F19,NIMBUS_reaction!G19,NIMBUS_reaction!H19,NIMBUS_reaction!I19)</f>
        <v>0.15306666666666668</v>
      </c>
      <c r="C19" s="8">
        <f t="shared" si="0"/>
        <v>0.81184668989547026</v>
      </c>
      <c r="D19">
        <f>NIMBUS_reaction!B19</f>
        <v>73</v>
      </c>
      <c r="E19">
        <f>NIMBUS_reaction!C19</f>
        <v>47</v>
      </c>
      <c r="F19">
        <f>NIMBUS_reaction!D19</f>
        <v>0</v>
      </c>
      <c r="G19">
        <f>NIMBUS_reaction!H19</f>
        <v>94</v>
      </c>
      <c r="H19">
        <f>NIMBUS_reaction!I19</f>
        <v>70</v>
      </c>
      <c r="I19">
        <f>NIMBUS_reaction!K19</f>
        <v>3</v>
      </c>
    </row>
    <row r="20" spans="1:9" x14ac:dyDescent="0.2">
      <c r="A20" s="8">
        <f>NIMBUS_reaction!E20*NIMBUS_reaction!$E$27/SUM(NIMBUS_reaction!B20,NIMBUS_reaction!C20,NIMBUS_reaction!D20,NIMBUS_reaction!E20,NIMBUS_reaction!F20,NIMBUS_reaction!G20,NIMBUS_reaction!H20,NIMBUS_reaction!I20)</f>
        <v>0.12426666666666666</v>
      </c>
      <c r="B20" s="8">
        <f>(NIMBUS_reaction!E20*NIMBUS_reaction!$E$28+ NIMBUS_reaction!F20*NIMBUS_reaction!$F$28)/SUM(NIMBUS_reaction!B20,NIMBUS_reaction!C20,NIMBUS_reaction!D20,NIMBUS_reaction!E20,NIMBUS_reaction!F20,NIMBUS_reaction!G20,NIMBUS_reaction!H20,NIMBUS_reaction!I20)</f>
        <v>0.15306666666666668</v>
      </c>
      <c r="C20" s="8">
        <f t="shared" si="0"/>
        <v>0.81184668989547026</v>
      </c>
      <c r="D20">
        <f>NIMBUS_reaction!B20</f>
        <v>73</v>
      </c>
      <c r="E20">
        <f>NIMBUS_reaction!C20</f>
        <v>0</v>
      </c>
      <c r="F20">
        <f>NIMBUS_reaction!D20</f>
        <v>47</v>
      </c>
      <c r="G20">
        <f>NIMBUS_reaction!H20</f>
        <v>94</v>
      </c>
      <c r="H20">
        <f>NIMBUS_reaction!I20</f>
        <v>70</v>
      </c>
      <c r="I20">
        <f>NIMBUS_reaction!K20</f>
        <v>1</v>
      </c>
    </row>
    <row r="21" spans="1:9" x14ac:dyDescent="0.2">
      <c r="A21" s="8">
        <f>NIMBUS_reaction!E21*NIMBUS_reaction!$E$27/SUM(NIMBUS_reaction!B21,NIMBUS_reaction!C21,NIMBUS_reaction!D21,NIMBUS_reaction!E21,NIMBUS_reaction!F21,NIMBUS_reaction!G21,NIMBUS_reaction!H21,NIMBUS_reaction!I21)</f>
        <v>0.7353820598006644</v>
      </c>
      <c r="B21" s="8">
        <f>(NIMBUS_reaction!E21*NIMBUS_reaction!$E$28+ NIMBUS_reaction!F21*NIMBUS_reaction!$F$28)/SUM(NIMBUS_reaction!B21,NIMBUS_reaction!C21,NIMBUS_reaction!D21,NIMBUS_reaction!E21,NIMBUS_reaction!F21,NIMBUS_reaction!G21,NIMBUS_reaction!H21,NIMBUS_reaction!I21)</f>
        <v>0.90581395348837224</v>
      </c>
      <c r="C21" s="8">
        <f t="shared" si="0"/>
        <v>0.81184668989547015</v>
      </c>
      <c r="D21">
        <f>NIMBUS_reaction!B21</f>
        <v>63</v>
      </c>
      <c r="E21">
        <f>NIMBUS_reaction!C21</f>
        <v>0</v>
      </c>
      <c r="F21">
        <f>NIMBUS_reaction!D21</f>
        <v>80</v>
      </c>
      <c r="G21">
        <f>NIMBUS_reaction!H21</f>
        <v>0</v>
      </c>
      <c r="H21">
        <f>NIMBUS_reaction!I21</f>
        <v>63</v>
      </c>
      <c r="I21">
        <f>NIMBUS_reaction!K21</f>
        <v>1</v>
      </c>
    </row>
    <row r="22" spans="1:9" x14ac:dyDescent="0.2">
      <c r="A22" s="8">
        <f>NIMBUS_reaction!E22*NIMBUS_reaction!$E$27/SUM(NIMBUS_reaction!B22,NIMBUS_reaction!C22,NIMBUS_reaction!D22,NIMBUS_reaction!E22,NIMBUS_reaction!F22,NIMBUS_reaction!G22,NIMBUS_reaction!H22,NIMBUS_reaction!I22)</f>
        <v>0.12426666666666666</v>
      </c>
      <c r="B22" s="8">
        <f>(NIMBUS_reaction!E22*NIMBUS_reaction!$E$28+ NIMBUS_reaction!F22*NIMBUS_reaction!$F$28)/SUM(NIMBUS_reaction!B22,NIMBUS_reaction!C22,NIMBUS_reaction!D22,NIMBUS_reaction!E22,NIMBUS_reaction!F22,NIMBUS_reaction!G22,NIMBUS_reaction!H22,NIMBUS_reaction!I22)</f>
        <v>0.15306666666666668</v>
      </c>
      <c r="C22" s="8">
        <f t="shared" si="0"/>
        <v>0.81184668989547026</v>
      </c>
      <c r="D22">
        <f>NIMBUS_reaction!B22</f>
        <v>52</v>
      </c>
      <c r="E22">
        <f>NIMBUS_reaction!C22</f>
        <v>169</v>
      </c>
      <c r="F22">
        <f>NIMBUS_reaction!D22</f>
        <v>0</v>
      </c>
      <c r="G22">
        <f>NIMBUS_reaction!H22</f>
        <v>0</v>
      </c>
      <c r="H22">
        <f>NIMBUS_reaction!I22</f>
        <v>63</v>
      </c>
      <c r="I22">
        <f>NIMBUS_reaction!K22</f>
        <v>3</v>
      </c>
    </row>
    <row r="23" spans="1:9" x14ac:dyDescent="0.2">
      <c r="A23" s="8">
        <f>NIMBUS_reaction!E23*NIMBUS_reaction!$E$27/SUM(NIMBUS_reaction!B23,NIMBUS_reaction!C23,NIMBUS_reaction!D23,NIMBUS_reaction!E23,NIMBUS_reaction!F23,NIMBUS_reaction!G23,NIMBUS_reaction!H23,NIMBUS_reaction!I23)</f>
        <v>0.12426666666666666</v>
      </c>
      <c r="B23" s="8">
        <f>(NIMBUS_reaction!E23*NIMBUS_reaction!$E$28+ NIMBUS_reaction!F23*NIMBUS_reaction!$F$28)/SUM(NIMBUS_reaction!B23,NIMBUS_reaction!C23,NIMBUS_reaction!D23,NIMBUS_reaction!E23,NIMBUS_reaction!F23,NIMBUS_reaction!G23,NIMBUS_reaction!H23,NIMBUS_reaction!I23)</f>
        <v>0.15306666666666668</v>
      </c>
      <c r="C23" s="8">
        <f t="shared" si="0"/>
        <v>0.81184668989547026</v>
      </c>
      <c r="D23">
        <f>NIMBUS_reaction!B23</f>
        <v>22</v>
      </c>
      <c r="E23">
        <f>NIMBUS_reaction!C23</f>
        <v>164</v>
      </c>
      <c r="F23">
        <f>NIMBUS_reaction!D23</f>
        <v>89</v>
      </c>
      <c r="G23">
        <f>NIMBUS_reaction!H23</f>
        <v>9</v>
      </c>
      <c r="H23">
        <f>NIMBUS_reaction!I23</f>
        <v>0</v>
      </c>
      <c r="I23">
        <f>NIMBUS_reaction!K23</f>
        <v>1</v>
      </c>
    </row>
    <row r="24" spans="1:9" x14ac:dyDescent="0.2">
      <c r="A24" s="8">
        <f>NIMBUS_reaction!E24*NIMBUS_reaction!$E$27/SUM(NIMBUS_reaction!B24,NIMBUS_reaction!C24,NIMBUS_reaction!D24,NIMBUS_reaction!E24,NIMBUS_reaction!F24,NIMBUS_reaction!G24,NIMBUS_reaction!H24,NIMBUS_reaction!I24)</f>
        <v>0.12426666666666666</v>
      </c>
      <c r="B24" s="8">
        <f>(NIMBUS_reaction!E24*NIMBUS_reaction!$E$28+ NIMBUS_reaction!F24*NIMBUS_reaction!$F$28)/SUM(NIMBUS_reaction!B24,NIMBUS_reaction!C24,NIMBUS_reaction!D24,NIMBUS_reaction!E24,NIMBUS_reaction!F24,NIMBUS_reaction!G24,NIMBUS_reaction!H24,NIMBUS_reaction!I24)</f>
        <v>0.15306666666666668</v>
      </c>
      <c r="C24" s="8">
        <f t="shared" si="0"/>
        <v>0.81184668989547026</v>
      </c>
      <c r="D24">
        <f>NIMBUS_reaction!B24</f>
        <v>52</v>
      </c>
      <c r="E24">
        <f>NIMBUS_reaction!C24</f>
        <v>0</v>
      </c>
      <c r="F24">
        <f>NIMBUS_reaction!D24</f>
        <v>169</v>
      </c>
      <c r="G24">
        <f>NIMBUS_reaction!H24</f>
        <v>0</v>
      </c>
      <c r="H24">
        <f>NIMBUS_reaction!I24</f>
        <v>63</v>
      </c>
      <c r="I24">
        <f>NIMBUS_reaction!K24</f>
        <v>1</v>
      </c>
    </row>
    <row r="25" spans="1:9" x14ac:dyDescent="0.2">
      <c r="A25" s="8">
        <f>NIMBUS_reaction!E25*NIMBUS_reaction!$E$27/SUM(NIMBUS_reaction!B25,NIMBUS_reaction!C25,NIMBUS_reaction!D25,NIMBUS_reaction!E25,NIMBUS_reaction!F25,NIMBUS_reaction!G25,NIMBUS_reaction!H25,NIMBUS_reaction!I25)</f>
        <v>0.61152823920265775</v>
      </c>
      <c r="B25" s="8">
        <f>(NIMBUS_reaction!E25*NIMBUS_reaction!$E$28+ NIMBUS_reaction!F25*NIMBUS_reaction!$F$28)/SUM(NIMBUS_reaction!B25,NIMBUS_reaction!C25,NIMBUS_reaction!D25,NIMBUS_reaction!E25,NIMBUS_reaction!F25,NIMBUS_reaction!G25,NIMBUS_reaction!H25,NIMBUS_reaction!I25)</f>
        <v>0.7532558139534884</v>
      </c>
      <c r="C25" s="8">
        <f t="shared" si="0"/>
        <v>0.81184668989547026</v>
      </c>
      <c r="D25">
        <f>NIMBUS_reaction!B25</f>
        <v>56</v>
      </c>
      <c r="E25">
        <f>NIMBUS_reaction!C25</f>
        <v>24</v>
      </c>
      <c r="F25">
        <f>NIMBUS_reaction!D25</f>
        <v>32</v>
      </c>
      <c r="G25">
        <f>NIMBUS_reaction!H25</f>
        <v>84</v>
      </c>
      <c r="H25">
        <f>NIMBUS_reaction!I25</f>
        <v>26</v>
      </c>
      <c r="I25">
        <f>NIMBUS_reaction!K25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C31B-8849-BA4B-9057-ACBEF7BB1D4C}">
  <dimension ref="A1:D3"/>
  <sheetViews>
    <sheetView tabSelected="1" workbookViewId="0">
      <selection activeCell="F6" sqref="F6"/>
    </sheetView>
  </sheetViews>
  <sheetFormatPr baseColWidth="10" defaultRowHeight="14" x14ac:dyDescent="0.2"/>
  <sheetData>
    <row r="1" spans="1:4" x14ac:dyDescent="0.2">
      <c r="B1">
        <v>1</v>
      </c>
      <c r="C1">
        <v>2</v>
      </c>
      <c r="D1">
        <v>3</v>
      </c>
    </row>
    <row r="2" spans="1:4" x14ac:dyDescent="0.2">
      <c r="A2" s="4" t="s">
        <v>86</v>
      </c>
      <c r="B2">
        <v>0</v>
      </c>
      <c r="C2">
        <v>5</v>
      </c>
      <c r="D2">
        <v>2</v>
      </c>
    </row>
    <row r="3" spans="1:4" x14ac:dyDescent="0.2">
      <c r="A3" s="4" t="s">
        <v>87</v>
      </c>
      <c r="B3">
        <v>11</v>
      </c>
      <c r="C3">
        <v>4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NIMBUS_reaction</vt:lpstr>
      <vt:lpstr>Predictors</vt:lpstr>
      <vt:lpstr>Color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He, Keqing</cp:lastModifiedBy>
  <dcterms:modified xsi:type="dcterms:W3CDTF">2023-12-22T08:17:53Z</dcterms:modified>
</cp:coreProperties>
</file>