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F392F66B-5619-46CC-A9BB-D8F983139DC1}" xr6:coauthVersionLast="45" xr6:coauthVersionMax="45" xr10:uidLastSave="{00000000-0000-0000-0000-000000000000}"/>
  <bookViews>
    <workbookView xWindow="-120" yWindow="-120" windowWidth="29040" windowHeight="15225" activeTab="3" xr2:uid="{00000000-000D-0000-FFFF-FFFF00000000}"/>
  </bookViews>
  <sheets>
    <sheet name="Ship" sheetId="1" r:id="rId1"/>
    <sheet name="Aircraft_main_affect" sheetId="2" r:id="rId2"/>
    <sheet name="Refueling_aircraft" sheetId="3" r:id="rId3"/>
    <sheet name="maxCl_aspect_ratio" sheetId="4" r:id="rId4"/>
  </sheets>
  <definedNames>
    <definedName name="_xlchart.v1.0" hidden="1">Aircraft_main_affect!$R$8:$R$15</definedName>
    <definedName name="_xlchart.v1.1" hidden="1">Aircraft_main_affect!$U$7</definedName>
    <definedName name="_xlchart.v1.2" hidden="1">Aircraft_main_affect!$U$8:$U$15</definedName>
    <definedName name="_xlchart.v1.3" hidden="1">Aircraft_main_affect!$U$8:$U$15</definedName>
    <definedName name="_xlchart.v1.4" hidden="1">Aircraft_main_affect!$R$8:$R$15</definedName>
    <definedName name="_xlchart.v1.5" hidden="1">Aircraft_main_affect!$U$8:$U$15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2" l="1"/>
  <c r="U10" i="2"/>
  <c r="U11" i="2"/>
  <c r="U12" i="2"/>
  <c r="U13" i="2"/>
  <c r="U14" i="2"/>
  <c r="U15" i="2"/>
  <c r="U8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H4" i="2"/>
  <c r="I4" i="2"/>
  <c r="G4" i="2"/>
</calcChain>
</file>

<file path=xl/sharedStrings.xml><?xml version="1.0" encoding="utf-8"?>
<sst xmlns="http://schemas.openxmlformats.org/spreadsheetml/2006/main" count="56" uniqueCount="53">
  <si>
    <t>ship length</t>
  </si>
  <si>
    <t>multiplier</t>
  </si>
  <si>
    <t>wing_span</t>
  </si>
  <si>
    <t>thr_w_ratio</t>
  </si>
  <si>
    <t>aspect_ratio</t>
  </si>
  <si>
    <t>sweep_angle</t>
  </si>
  <si>
    <t>mto_weight</t>
  </si>
  <si>
    <t>Takeoff distance</t>
  </si>
  <si>
    <t>Capacity</t>
  </si>
  <si>
    <t>Fuel_Consumed</t>
  </si>
  <si>
    <t>Range</t>
  </si>
  <si>
    <t>500m</t>
  </si>
  <si>
    <t>Wing span</t>
  </si>
  <si>
    <t>Thr weight ratio</t>
  </si>
  <si>
    <t>aspect ratio</t>
  </si>
  <si>
    <t>sweep angle</t>
  </si>
  <si>
    <t>max take-off weight</t>
  </si>
  <si>
    <t>capacity</t>
  </si>
  <si>
    <t>fuel cost</t>
  </si>
  <si>
    <t>Delta W</t>
  </si>
  <si>
    <t>707-320</t>
  </si>
  <si>
    <t>E-6A</t>
  </si>
  <si>
    <t>727-200</t>
  </si>
  <si>
    <t>737-200</t>
  </si>
  <si>
    <t>747-400</t>
  </si>
  <si>
    <t>757-200</t>
  </si>
  <si>
    <t>767-200</t>
  </si>
  <si>
    <t>777-200</t>
  </si>
  <si>
    <t>A321-200</t>
  </si>
  <si>
    <t>L-1011</t>
  </si>
  <si>
    <t>S-3A</t>
  </si>
  <si>
    <t>DC-9</t>
  </si>
  <si>
    <t>C-5A</t>
  </si>
  <si>
    <t>F-16C</t>
  </si>
  <si>
    <t>F-22A</t>
  </si>
  <si>
    <t>A-3D</t>
  </si>
  <si>
    <t>F-4B</t>
  </si>
  <si>
    <t>A-4E</t>
  </si>
  <si>
    <t>RA-5C</t>
  </si>
  <si>
    <t>F-5E</t>
  </si>
  <si>
    <t>A-6A</t>
  </si>
  <si>
    <t>F-14A</t>
  </si>
  <si>
    <t>F-111A</t>
  </si>
  <si>
    <t>F-117</t>
  </si>
  <si>
    <t>F-18A</t>
  </si>
  <si>
    <t>F-105D</t>
  </si>
  <si>
    <t>F-104G</t>
  </si>
  <si>
    <t>T-45A</t>
  </si>
  <si>
    <t>F-8E</t>
  </si>
  <si>
    <t>F-11F</t>
  </si>
  <si>
    <t>Airplance</t>
  </si>
  <si>
    <t>AR</t>
  </si>
  <si>
    <t>Cgrd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</si>
</sst>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1" applyNumberFormat="1" applyFont="1"/>
    <xf numFmtId="0" fontId="2" fillId="2" borderId="1" xfId="2"/>
    <xf numFmtId="1" fontId="2" fillId="2" borderId="1" xfId="2" applyNumberFormat="1"/>
    <xf numFmtId="16" fontId="0" fillId="0" borderId="0" xfId="0" applyNumberForma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Aircraft_main_affect!$U$8:$U$15</c:f>
              <c:numCache>
                <c:formatCode>0</c:formatCode>
                <c:ptCount val="8"/>
                <c:pt idx="0">
                  <c:v>14634.824405920859</c:v>
                </c:pt>
                <c:pt idx="1">
                  <c:v>20445.194503503928</c:v>
                </c:pt>
                <c:pt idx="2">
                  <c:v>26263.458695425721</c:v>
                </c:pt>
                <c:pt idx="3">
                  <c:v>31972.668817634072</c:v>
                </c:pt>
                <c:pt idx="4">
                  <c:v>37917.566427992781</c:v>
                </c:pt>
                <c:pt idx="5">
                  <c:v>43694.685748810334</c:v>
                </c:pt>
                <c:pt idx="6">
                  <c:v>49490.478708024733</c:v>
                </c:pt>
                <c:pt idx="7">
                  <c:v>32750.8898766979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EB3-8DC1-7995E2D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73032"/>
        <c:axId val="443073688"/>
      </c:barChart>
      <c:catAx>
        <c:axId val="4430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688"/>
        <c:crosses val="autoZero"/>
        <c:auto val="1"/>
        <c:lblAlgn val="ctr"/>
        <c:lblOffset val="100"/>
        <c:noMultiLvlLbl val="0"/>
      </c:catAx>
      <c:valAx>
        <c:axId val="4430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 data</a:t>
            </a:r>
            <a:r>
              <a:rPr lang="en-US" baseline="0"/>
              <a:t> of Cgrd versus Aspect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2478997825982"/>
                  <c:y val="-8.25157876147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maxCl_aspect_ratio!$D$5:$D$34</c:f>
              <c:numCache>
                <c:formatCode>General</c:formatCode>
                <c:ptCount val="30"/>
                <c:pt idx="0">
                  <c:v>1.65</c:v>
                </c:pt>
                <c:pt idx="1">
                  <c:v>2.4500000000000002</c:v>
                </c:pt>
                <c:pt idx="2">
                  <c:v>3.5</c:v>
                </c:pt>
                <c:pt idx="3">
                  <c:v>3.18</c:v>
                </c:pt>
                <c:pt idx="4">
                  <c:v>2.78</c:v>
                </c:pt>
                <c:pt idx="5">
                  <c:v>3.7</c:v>
                </c:pt>
                <c:pt idx="6">
                  <c:v>2.9</c:v>
                </c:pt>
                <c:pt idx="7">
                  <c:v>2.36</c:v>
                </c:pt>
                <c:pt idx="8">
                  <c:v>3.5</c:v>
                </c:pt>
                <c:pt idx="9">
                  <c:v>3.2</c:v>
                </c:pt>
                <c:pt idx="10">
                  <c:v>3.95</c:v>
                </c:pt>
                <c:pt idx="11">
                  <c:v>6.75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5.3</c:v>
                </c:pt>
                <c:pt idx="16">
                  <c:v>7</c:v>
                </c:pt>
                <c:pt idx="17">
                  <c:v>7.25</c:v>
                </c:pt>
                <c:pt idx="18">
                  <c:v>7.8</c:v>
                </c:pt>
                <c:pt idx="19">
                  <c:v>6</c:v>
                </c:pt>
                <c:pt idx="20">
                  <c:v>7.7</c:v>
                </c:pt>
                <c:pt idx="21">
                  <c:v>7.1</c:v>
                </c:pt>
                <c:pt idx="22">
                  <c:v>8</c:v>
                </c:pt>
                <c:pt idx="23">
                  <c:v>6.95</c:v>
                </c:pt>
                <c:pt idx="24">
                  <c:v>7.9</c:v>
                </c:pt>
                <c:pt idx="25">
                  <c:v>7.77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8.83</c:v>
                </c:pt>
                <c:pt idx="29">
                  <c:v>9.5</c:v>
                </c:pt>
              </c:numCache>
            </c:numRef>
          </c:xVal>
          <c:yVal>
            <c:numRef>
              <c:f>maxCl_aspect_ratio!$E$5:$E$34</c:f>
              <c:numCache>
                <c:formatCode>General</c:formatCode>
                <c:ptCount val="30"/>
                <c:pt idx="0">
                  <c:v>0.95</c:v>
                </c:pt>
                <c:pt idx="1">
                  <c:v>1.1200000000000001</c:v>
                </c:pt>
                <c:pt idx="2">
                  <c:v>1.2</c:v>
                </c:pt>
                <c:pt idx="3">
                  <c:v>1.38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1.48</c:v>
                </c:pt>
                <c:pt idx="8">
                  <c:v>1.62</c:v>
                </c:pt>
                <c:pt idx="9">
                  <c:v>1.7</c:v>
                </c:pt>
                <c:pt idx="10">
                  <c:v>1.75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2.16</c:v>
                </c:pt>
                <c:pt idx="17">
                  <c:v>2.35</c:v>
                </c:pt>
                <c:pt idx="18">
                  <c:v>2.36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2.62</c:v>
                </c:pt>
                <c:pt idx="22">
                  <c:v>2.64</c:v>
                </c:pt>
                <c:pt idx="23">
                  <c:v>2.65</c:v>
                </c:pt>
                <c:pt idx="24">
                  <c:v>2.75</c:v>
                </c:pt>
                <c:pt idx="25">
                  <c:v>2.8</c:v>
                </c:pt>
                <c:pt idx="26">
                  <c:v>2.8</c:v>
                </c:pt>
                <c:pt idx="27">
                  <c:v>2.96</c:v>
                </c:pt>
                <c:pt idx="28">
                  <c:v>3.05</c:v>
                </c:pt>
                <c:pt idx="2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496-8C97-A4DEC07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20792"/>
        <c:axId val="804019152"/>
      </c:scatterChart>
      <c:valAx>
        <c:axId val="804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9152"/>
        <c:crosses val="autoZero"/>
        <c:crossBetween val="midCat"/>
      </c:valAx>
      <c:valAx>
        <c:axId val="804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Cgrd[-]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16</xdr:row>
      <xdr:rowOff>180975</xdr:rowOff>
    </xdr:from>
    <xdr:to>
      <xdr:col>24</xdr:col>
      <xdr:colOff>323850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16</xdr:row>
      <xdr:rowOff>47625</xdr:rowOff>
    </xdr:from>
    <xdr:to>
      <xdr:col>12</xdr:col>
      <xdr:colOff>9524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586155</xdr:colOff>
      <xdr:row>8</xdr:row>
      <xdr:rowOff>16851</xdr:rowOff>
    </xdr:from>
    <xdr:to>
      <xdr:col>19</xdr:col>
      <xdr:colOff>87924</xdr:colOff>
      <xdr:row>22</xdr:row>
      <xdr:rowOff>93051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9A3B4-3F0C-4595-B0BB-E28246A7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227135</xdr:colOff>
      <xdr:row>5</xdr:row>
      <xdr:rowOff>158993</xdr:rowOff>
    </xdr:from>
    <xdr:to>
      <xdr:col>16</xdr:col>
      <xdr:colOff>243253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B38E-D22C-49C0-8E9A-C74B1175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24"/>
  <sheetViews>
    <sheetView workbookViewId="0">
      <selection activeCell="G18" sqref="G18"/>
    </sheetView>
  </sheetViews>
  <sheetFormatPr defaultRowHeight="15" x14ac:dyDescent="0.25"/>
  <cols>
    <col min="3" max="3" width="9.85546875" bestFit="1" customWidth="1"/>
  </cols>
  <sheetData>
    <row r="4" spans="2:33" x14ac:dyDescent="0.2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25">
      <c r="B5" s="1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25">
      <c r="B6" s="1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25">
      <c r="B7" s="1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25">
      <c r="B8" s="1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25">
      <c r="B9" s="1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25">
      <c r="B10" s="1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25">
      <c r="B11" s="1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25">
      <c r="B12" s="1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25">
      <c r="B13" s="1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25">
      <c r="B14" s="1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</row>
    <row r="24" spans="4:16" x14ac:dyDescent="0.2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</sheetData>
  <mergeCells count="5"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7F8E-9904-4A47-A25B-6DE82CC823BB}">
  <dimension ref="A2:U36"/>
  <sheetViews>
    <sheetView topLeftCell="A25" zoomScale="130" zoomScaleNormal="130" workbookViewId="0">
      <selection activeCell="L25" sqref="L25"/>
    </sheetView>
  </sheetViews>
  <sheetFormatPr defaultRowHeight="15" x14ac:dyDescent="0.25"/>
  <cols>
    <col min="1" max="1" width="12.7109375" bestFit="1" customWidth="1"/>
    <col min="2" max="2" width="2.140625" bestFit="1" customWidth="1"/>
    <col min="3" max="4" width="13.140625" bestFit="1" customWidth="1"/>
    <col min="5" max="5" width="15.42578125" bestFit="1" customWidth="1"/>
    <col min="6" max="6" width="15.7109375" bestFit="1" customWidth="1"/>
    <col min="7" max="7" width="8.42578125" bestFit="1" customWidth="1"/>
    <col min="8" max="8" width="15.42578125" bestFit="1" customWidth="1"/>
    <col min="9" max="9" width="15.7109375" bestFit="1" customWidth="1"/>
    <col min="14" max="14" width="10.140625" bestFit="1" customWidth="1"/>
    <col min="15" max="15" width="15.140625" bestFit="1" customWidth="1"/>
    <col min="16" max="16" width="11.28515625" bestFit="1" customWidth="1"/>
    <col min="17" max="17" width="12.140625" bestFit="1" customWidth="1"/>
    <col min="18" max="18" width="19.140625" bestFit="1" customWidth="1"/>
    <col min="19" max="19" width="8.140625" bestFit="1" customWidth="1"/>
    <col min="20" max="20" width="13.140625" bestFit="1" customWidth="1"/>
  </cols>
  <sheetData>
    <row r="2" spans="1:21" x14ac:dyDescent="0.25">
      <c r="C2" t="s">
        <v>10</v>
      </c>
      <c r="D2" t="s">
        <v>11</v>
      </c>
    </row>
    <row r="3" spans="1:21" x14ac:dyDescent="0.25"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7</v>
      </c>
    </row>
    <row r="4" spans="1:21" x14ac:dyDescent="0.25">
      <c r="A4" s="4" t="s">
        <v>2</v>
      </c>
      <c r="B4" s="4">
        <v>1</v>
      </c>
      <c r="C4" s="4">
        <v>68</v>
      </c>
      <c r="D4" s="5">
        <v>18588.1109913285</v>
      </c>
      <c r="E4" s="5">
        <v>6835.0827984969601</v>
      </c>
      <c r="F4" s="5">
        <v>437.42033763865101</v>
      </c>
      <c r="G4" s="5">
        <f>D4-D$36</f>
        <v>-12423.800921337701</v>
      </c>
      <c r="H4" s="5">
        <f t="shared" ref="H4:I4" si="0">E4-E$36</f>
        <v>-1257.1139049884496</v>
      </c>
      <c r="I4" s="5">
        <f t="shared" si="0"/>
        <v>34.582639305531018</v>
      </c>
    </row>
    <row r="5" spans="1:21" x14ac:dyDescent="0.25">
      <c r="A5" s="4"/>
      <c r="B5" s="4">
        <v>1</v>
      </c>
      <c r="C5" s="4">
        <v>80.8</v>
      </c>
      <c r="D5" s="5">
        <v>22205.2685716796</v>
      </c>
      <c r="E5" s="5">
        <v>7445.9481006911701</v>
      </c>
      <c r="F5" s="5">
        <v>426.12168196124998</v>
      </c>
      <c r="G5" s="5">
        <f t="shared" ref="G5:G35" si="1">D5-D$36</f>
        <v>-8806.6433409866004</v>
      </c>
      <c r="H5" s="5">
        <f t="shared" ref="H5:H35" si="2">E5-E$36</f>
        <v>-646.24860279423956</v>
      </c>
      <c r="I5" s="5">
        <f t="shared" ref="I5:I35" si="3">F5-F$36</f>
        <v>23.283983628129988</v>
      </c>
    </row>
    <row r="6" spans="1:21" x14ac:dyDescent="0.25">
      <c r="A6" s="4"/>
      <c r="B6" s="4">
        <v>1</v>
      </c>
      <c r="C6" s="4">
        <v>93.6</v>
      </c>
      <c r="D6" s="5">
        <v>27000.810240888299</v>
      </c>
      <c r="E6" s="5">
        <v>7153.35333228115</v>
      </c>
      <c r="F6" s="5">
        <v>419.46286466699701</v>
      </c>
      <c r="G6" s="5">
        <f t="shared" si="1"/>
        <v>-4011.1016717779021</v>
      </c>
      <c r="H6" s="5">
        <f t="shared" si="2"/>
        <v>-938.84337120425971</v>
      </c>
      <c r="I6" s="5">
        <f t="shared" si="3"/>
        <v>16.625166333877019</v>
      </c>
    </row>
    <row r="7" spans="1:21" x14ac:dyDescent="0.25">
      <c r="A7" s="4"/>
      <c r="B7" s="4">
        <v>1</v>
      </c>
      <c r="C7" s="4">
        <v>106.4</v>
      </c>
      <c r="D7" s="5">
        <v>31557.449232259201</v>
      </c>
      <c r="E7" s="5">
        <v>7229.6240369317202</v>
      </c>
      <c r="F7" s="5">
        <v>412.47390999902899</v>
      </c>
      <c r="G7" s="5">
        <f t="shared" si="1"/>
        <v>545.53731959300057</v>
      </c>
      <c r="H7" s="5">
        <f t="shared" si="2"/>
        <v>-862.57266655368949</v>
      </c>
      <c r="I7" s="5">
        <f t="shared" si="3"/>
        <v>9.636211665909002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</row>
    <row r="8" spans="1:21" x14ac:dyDescent="0.25">
      <c r="A8" s="4"/>
      <c r="B8" s="4">
        <v>1</v>
      </c>
      <c r="C8" s="4">
        <v>119.2</v>
      </c>
      <c r="D8" s="5">
        <v>34873.3518113092</v>
      </c>
      <c r="E8" s="5">
        <v>8275.5590851110192</v>
      </c>
      <c r="F8" s="5">
        <v>400.96574632543201</v>
      </c>
      <c r="G8" s="5">
        <f t="shared" si="1"/>
        <v>3861.4398986429987</v>
      </c>
      <c r="H8" s="5">
        <f t="shared" si="2"/>
        <v>183.36238162560949</v>
      </c>
      <c r="I8" s="5">
        <f t="shared" si="3"/>
        <v>-1.8719520076879803</v>
      </c>
      <c r="N8">
        <v>106.4</v>
      </c>
      <c r="O8">
        <v>0.35</v>
      </c>
      <c r="P8">
        <v>10.1</v>
      </c>
      <c r="Q8">
        <v>0</v>
      </c>
      <c r="R8">
        <v>40000</v>
      </c>
      <c r="S8" s="2">
        <v>16821.3149115827</v>
      </c>
      <c r="T8">
        <v>2186.49050566184</v>
      </c>
      <c r="U8" s="2">
        <f>S8-T8</f>
        <v>14634.824405920859</v>
      </c>
    </row>
    <row r="9" spans="1:21" x14ac:dyDescent="0.25">
      <c r="A9" s="4"/>
      <c r="B9" s="4">
        <v>1</v>
      </c>
      <c r="C9" s="4">
        <v>132</v>
      </c>
      <c r="D9" s="5">
        <v>35822.049925149302</v>
      </c>
      <c r="E9" s="5">
        <v>9692.7830048358992</v>
      </c>
      <c r="F9" s="5">
        <v>369.85890225289199</v>
      </c>
      <c r="G9" s="5">
        <f t="shared" si="1"/>
        <v>4810.1380124831012</v>
      </c>
      <c r="H9" s="5">
        <f t="shared" si="2"/>
        <v>1600.5863013504895</v>
      </c>
      <c r="I9" s="5">
        <f t="shared" si="3"/>
        <v>-32.978796080227994</v>
      </c>
      <c r="N9">
        <v>106.4</v>
      </c>
      <c r="O9">
        <v>0.4</v>
      </c>
      <c r="P9">
        <v>10.1</v>
      </c>
      <c r="Q9">
        <v>0</v>
      </c>
      <c r="R9">
        <v>55000</v>
      </c>
      <c r="S9" s="2">
        <v>23539.961543599598</v>
      </c>
      <c r="T9">
        <v>3094.7670400956699</v>
      </c>
      <c r="U9" s="2">
        <f t="shared" ref="U9:U15" si="4">S9-T9</f>
        <v>20445.194503503928</v>
      </c>
    </row>
    <row r="10" spans="1:21" x14ac:dyDescent="0.25">
      <c r="A10" t="s">
        <v>3</v>
      </c>
      <c r="B10">
        <v>2</v>
      </c>
      <c r="C10">
        <v>0.2</v>
      </c>
      <c r="D10" s="2">
        <v>22995.773642071399</v>
      </c>
      <c r="E10" s="3">
        <v>7008.0017645477801</v>
      </c>
      <c r="F10" s="2">
        <v>195.239530072094</v>
      </c>
      <c r="G10" s="2">
        <f t="shared" si="1"/>
        <v>-8016.1382705948017</v>
      </c>
      <c r="H10" s="2">
        <f t="shared" si="2"/>
        <v>-1084.1949389376296</v>
      </c>
      <c r="I10" s="2">
        <f t="shared" si="3"/>
        <v>-207.59816826102599</v>
      </c>
      <c r="N10">
        <v>119.2</v>
      </c>
      <c r="O10">
        <v>0.4</v>
      </c>
      <c r="P10">
        <v>10.1</v>
      </c>
      <c r="Q10">
        <v>0</v>
      </c>
      <c r="R10">
        <v>70000</v>
      </c>
      <c r="S10" s="2">
        <v>30321.574447585601</v>
      </c>
      <c r="T10">
        <v>4058.1157521598798</v>
      </c>
      <c r="U10" s="2">
        <f t="shared" si="4"/>
        <v>26263.458695425721</v>
      </c>
    </row>
    <row r="11" spans="1:21" x14ac:dyDescent="0.25">
      <c r="B11">
        <v>2</v>
      </c>
      <c r="C11">
        <v>0.25</v>
      </c>
      <c r="D11" s="2">
        <v>28421.769119934601</v>
      </c>
      <c r="E11" s="3">
        <v>7617.1473269257604</v>
      </c>
      <c r="F11" s="2">
        <v>320.81207252303102</v>
      </c>
      <c r="G11" s="2">
        <f t="shared" si="1"/>
        <v>-2590.1427927315999</v>
      </c>
      <c r="H11" s="2">
        <f t="shared" si="2"/>
        <v>-475.04937655964932</v>
      </c>
      <c r="I11" s="2">
        <f t="shared" si="3"/>
        <v>-82.025625810088968</v>
      </c>
      <c r="N11">
        <v>119.2</v>
      </c>
      <c r="O11">
        <v>0.4</v>
      </c>
      <c r="P11">
        <v>10.1</v>
      </c>
      <c r="Q11">
        <v>0</v>
      </c>
      <c r="R11">
        <v>85000</v>
      </c>
      <c r="S11" s="2">
        <v>37094.804373708503</v>
      </c>
      <c r="T11">
        <v>5122.1355560744296</v>
      </c>
      <c r="U11" s="2">
        <f t="shared" si="4"/>
        <v>31972.668817634072</v>
      </c>
    </row>
    <row r="12" spans="1:21" x14ac:dyDescent="0.25">
      <c r="B12">
        <v>2</v>
      </c>
      <c r="C12">
        <v>0.3</v>
      </c>
      <c r="D12" s="2">
        <v>30616.228025275501</v>
      </c>
      <c r="E12" s="3">
        <v>7710.6009849983702</v>
      </c>
      <c r="F12" s="2">
        <v>392.15586756901899</v>
      </c>
      <c r="G12" s="2">
        <f t="shared" si="1"/>
        <v>-395.68388739069997</v>
      </c>
      <c r="H12" s="2">
        <f t="shared" si="2"/>
        <v>-381.59571848703945</v>
      </c>
      <c r="I12" s="2">
        <f t="shared" si="3"/>
        <v>-10.681830764100994</v>
      </c>
      <c r="N12">
        <v>132</v>
      </c>
      <c r="O12">
        <v>0.4</v>
      </c>
      <c r="P12">
        <v>10.1</v>
      </c>
      <c r="Q12">
        <v>0</v>
      </c>
      <c r="R12">
        <v>100000</v>
      </c>
      <c r="S12" s="2">
        <v>44023.783213996401</v>
      </c>
      <c r="T12">
        <v>6106.2167860036197</v>
      </c>
      <c r="U12" s="2">
        <f t="shared" si="4"/>
        <v>37917.566427992781</v>
      </c>
    </row>
    <row r="13" spans="1:21" x14ac:dyDescent="0.25">
      <c r="B13">
        <v>2</v>
      </c>
      <c r="C13">
        <v>0.35</v>
      </c>
      <c r="D13" s="2">
        <v>31907.3474043854</v>
      </c>
      <c r="E13" s="3">
        <v>8177.0566584032304</v>
      </c>
      <c r="F13" s="2">
        <v>437.85288825082603</v>
      </c>
      <c r="G13" s="2">
        <f t="shared" si="1"/>
        <v>895.43549171919949</v>
      </c>
      <c r="H13" s="2">
        <f t="shared" si="2"/>
        <v>84.859954917820687</v>
      </c>
      <c r="I13" s="2">
        <f t="shared" si="3"/>
        <v>35.015189917706039</v>
      </c>
      <c r="N13">
        <v>132</v>
      </c>
      <c r="O13">
        <v>0.4</v>
      </c>
      <c r="P13">
        <v>10.1</v>
      </c>
      <c r="Q13">
        <v>0</v>
      </c>
      <c r="R13">
        <v>115000</v>
      </c>
      <c r="S13" s="2">
        <v>50901.045128218997</v>
      </c>
      <c r="T13">
        <v>7206.3593794086601</v>
      </c>
      <c r="U13" s="2">
        <f t="shared" si="4"/>
        <v>43694.685748810334</v>
      </c>
    </row>
    <row r="14" spans="1:21" x14ac:dyDescent="0.25">
      <c r="B14">
        <v>2</v>
      </c>
      <c r="C14">
        <v>0.4</v>
      </c>
      <c r="D14" s="2">
        <v>32788.501820485399</v>
      </c>
      <c r="E14" s="3">
        <v>8429.8039081362804</v>
      </c>
      <c r="F14" s="2">
        <v>454.38117186007798</v>
      </c>
      <c r="G14" s="2">
        <f t="shared" si="1"/>
        <v>1776.5899078191978</v>
      </c>
      <c r="H14" s="2">
        <f t="shared" si="2"/>
        <v>337.6072046508707</v>
      </c>
      <c r="I14" s="2">
        <f t="shared" si="3"/>
        <v>51.543473526957996</v>
      </c>
      <c r="N14">
        <v>132</v>
      </c>
      <c r="O14">
        <v>0.4</v>
      </c>
      <c r="P14">
        <v>10.1</v>
      </c>
      <c r="Q14">
        <v>0</v>
      </c>
      <c r="R14">
        <v>130000</v>
      </c>
      <c r="S14" s="2">
        <v>57815.593808248697</v>
      </c>
      <c r="T14">
        <v>8325.1151002239603</v>
      </c>
      <c r="U14" s="2">
        <f t="shared" si="4"/>
        <v>49490.478708024733</v>
      </c>
    </row>
    <row r="15" spans="1:21" x14ac:dyDescent="0.25">
      <c r="B15">
        <v>2</v>
      </c>
      <c r="C15">
        <v>0.45</v>
      </c>
      <c r="D15" s="2">
        <v>33462.242406555197</v>
      </c>
      <c r="E15" s="3">
        <v>8696.5130823774907</v>
      </c>
      <c r="F15" s="2">
        <v>460.11721133855798</v>
      </c>
      <c r="G15" s="2">
        <f t="shared" si="1"/>
        <v>2450.330493888996</v>
      </c>
      <c r="H15" s="2">
        <f t="shared" si="2"/>
        <v>604.31637889208105</v>
      </c>
      <c r="I15" s="2">
        <f t="shared" si="3"/>
        <v>57.279513005437991</v>
      </c>
      <c r="N15">
        <v>132</v>
      </c>
      <c r="O15">
        <v>0.4</v>
      </c>
      <c r="P15">
        <v>7.3819999999999997</v>
      </c>
      <c r="Q15">
        <v>0</v>
      </c>
      <c r="R15">
        <v>145000</v>
      </c>
      <c r="S15" s="2">
        <v>53487.161156978502</v>
      </c>
      <c r="T15">
        <v>20736.271280280602</v>
      </c>
      <c r="U15" s="2">
        <f t="shared" si="4"/>
        <v>32750.8898766979</v>
      </c>
    </row>
    <row r="16" spans="1:21" x14ac:dyDescent="0.25">
      <c r="A16" s="4" t="s">
        <v>4</v>
      </c>
      <c r="B16" s="4">
        <v>3</v>
      </c>
      <c r="C16" s="4">
        <v>5.57</v>
      </c>
      <c r="D16" s="5">
        <v>30594.37234645</v>
      </c>
      <c r="E16" s="5">
        <v>9381.8327832865798</v>
      </c>
      <c r="F16" s="5">
        <v>362.79344907584698</v>
      </c>
      <c r="G16" s="5">
        <f t="shared" si="1"/>
        <v>-417.53956621620091</v>
      </c>
      <c r="H16" s="5">
        <f t="shared" si="2"/>
        <v>1289.6360798011701</v>
      </c>
      <c r="I16" s="5">
        <f t="shared" si="3"/>
        <v>-40.044249257273009</v>
      </c>
    </row>
    <row r="17" spans="1:9" x14ac:dyDescent="0.25">
      <c r="A17" s="4"/>
      <c r="B17" s="4">
        <v>3</v>
      </c>
      <c r="C17" s="4">
        <v>6.476</v>
      </c>
      <c r="D17" s="5">
        <v>31877.859036407499</v>
      </c>
      <c r="E17" s="5">
        <v>8856.7900146081902</v>
      </c>
      <c r="F17" s="5">
        <v>395.90366106199502</v>
      </c>
      <c r="G17" s="5">
        <f t="shared" si="1"/>
        <v>865.94712374129813</v>
      </c>
      <c r="H17" s="5">
        <f t="shared" si="2"/>
        <v>764.59331112278051</v>
      </c>
      <c r="I17" s="5">
        <f t="shared" si="3"/>
        <v>-6.9340372711249643</v>
      </c>
    </row>
    <row r="18" spans="1:9" x14ac:dyDescent="0.25">
      <c r="A18" s="4"/>
      <c r="B18" s="4">
        <v>3</v>
      </c>
      <c r="C18" s="4">
        <v>7.3819999999999997</v>
      </c>
      <c r="D18" s="5">
        <v>32119.785280546701</v>
      </c>
      <c r="E18" s="5">
        <v>8167.0862090504597</v>
      </c>
      <c r="F18" s="5">
        <v>408.62743702037699</v>
      </c>
      <c r="G18" s="5">
        <f t="shared" si="1"/>
        <v>1107.8733678805002</v>
      </c>
      <c r="H18" s="5">
        <f t="shared" si="2"/>
        <v>74.889505565050058</v>
      </c>
      <c r="I18" s="5">
        <f t="shared" si="3"/>
        <v>5.7897386872569996</v>
      </c>
    </row>
    <row r="19" spans="1:9" x14ac:dyDescent="0.25">
      <c r="A19" s="4"/>
      <c r="B19" s="4">
        <v>3</v>
      </c>
      <c r="C19" s="4">
        <v>8.2880000000000003</v>
      </c>
      <c r="D19" s="5">
        <v>31369.767517267901</v>
      </c>
      <c r="E19" s="5">
        <v>7515.1376846384101</v>
      </c>
      <c r="F19" s="5">
        <v>416.12761807001698</v>
      </c>
      <c r="G19" s="5">
        <f t="shared" si="1"/>
        <v>357.85560460170018</v>
      </c>
      <c r="H19" s="5">
        <f t="shared" si="2"/>
        <v>-577.05901884699961</v>
      </c>
      <c r="I19" s="5">
        <f t="shared" si="3"/>
        <v>13.289919736896991</v>
      </c>
    </row>
    <row r="20" spans="1:9" x14ac:dyDescent="0.25">
      <c r="A20" s="4"/>
      <c r="B20" s="4">
        <v>3</v>
      </c>
      <c r="C20" s="4">
        <v>9.1940000000000008</v>
      </c>
      <c r="D20" s="5">
        <v>30365.7758290778</v>
      </c>
      <c r="E20" s="5">
        <v>7065.9130156584197</v>
      </c>
      <c r="F20" s="5">
        <v>420.16617126128699</v>
      </c>
      <c r="G20" s="5">
        <f t="shared" si="1"/>
        <v>-646.13608358840065</v>
      </c>
      <c r="H20" s="5">
        <f t="shared" si="2"/>
        <v>-1026.28368782699</v>
      </c>
      <c r="I20" s="5">
        <f t="shared" si="3"/>
        <v>17.328472928167002</v>
      </c>
    </row>
    <row r="21" spans="1:9" x14ac:dyDescent="0.25">
      <c r="A21" s="4"/>
      <c r="B21" s="4">
        <v>3</v>
      </c>
      <c r="C21" s="4">
        <v>10.1</v>
      </c>
      <c r="D21" s="5">
        <v>29250.7053519451</v>
      </c>
      <c r="E21" s="5">
        <v>7043.60847176472</v>
      </c>
      <c r="F21" s="5">
        <v>423.48620280720797</v>
      </c>
      <c r="G21" s="5">
        <f t="shared" si="1"/>
        <v>-1761.2065607211007</v>
      </c>
      <c r="H21" s="5">
        <f t="shared" si="2"/>
        <v>-1048.5882317206897</v>
      </c>
      <c r="I21" s="5">
        <f t="shared" si="3"/>
        <v>20.648504474087986</v>
      </c>
    </row>
    <row r="22" spans="1:9" x14ac:dyDescent="0.25">
      <c r="A22" t="s">
        <v>5</v>
      </c>
      <c r="B22">
        <v>4</v>
      </c>
      <c r="C22">
        <v>0</v>
      </c>
      <c r="D22" s="2">
        <v>31354.762990535899</v>
      </c>
      <c r="E22" s="3">
        <v>8147.7975294703701</v>
      </c>
      <c r="F22" s="2">
        <v>400.74433711661197</v>
      </c>
      <c r="G22" s="2">
        <f t="shared" si="1"/>
        <v>342.8510778696982</v>
      </c>
      <c r="H22" s="2">
        <f t="shared" si="2"/>
        <v>55.600825984960466</v>
      </c>
      <c r="I22" s="2">
        <f t="shared" si="3"/>
        <v>-2.0933612165080149</v>
      </c>
    </row>
    <row r="23" spans="1:9" x14ac:dyDescent="0.25">
      <c r="B23">
        <v>4</v>
      </c>
      <c r="C23">
        <v>8.3333333333333304</v>
      </c>
      <c r="D23" s="2">
        <v>31269.9716118621</v>
      </c>
      <c r="E23" s="3">
        <v>8118.4450709291104</v>
      </c>
      <c r="F23" s="2">
        <v>401.642987379923</v>
      </c>
      <c r="G23" s="2">
        <f t="shared" si="1"/>
        <v>258.05969919589916</v>
      </c>
      <c r="H23" s="2">
        <f t="shared" si="2"/>
        <v>26.248367443700772</v>
      </c>
      <c r="I23" s="2">
        <f t="shared" si="3"/>
        <v>-1.1947109531969886</v>
      </c>
    </row>
    <row r="24" spans="1:9" x14ac:dyDescent="0.25">
      <c r="B24">
        <v>4</v>
      </c>
      <c r="C24">
        <v>16.6666666666667</v>
      </c>
      <c r="D24" s="2">
        <v>30914.298918551802</v>
      </c>
      <c r="E24" s="3">
        <v>8102.5532712783897</v>
      </c>
      <c r="F24" s="2">
        <v>402.88267771022498</v>
      </c>
      <c r="G24" s="2">
        <f t="shared" si="1"/>
        <v>-97.612994114399044</v>
      </c>
      <c r="H24" s="2">
        <f t="shared" si="2"/>
        <v>10.356567792980059</v>
      </c>
      <c r="I24" s="2">
        <f t="shared" si="3"/>
        <v>4.4979377104994001E-2</v>
      </c>
    </row>
    <row r="25" spans="1:9" x14ac:dyDescent="0.25">
      <c r="B25">
        <v>4</v>
      </c>
      <c r="C25">
        <v>25</v>
      </c>
      <c r="D25" s="2">
        <v>30468.0826554866</v>
      </c>
      <c r="E25" s="3">
        <v>7993.38344895312</v>
      </c>
      <c r="F25" s="2">
        <v>406.32524910131298</v>
      </c>
      <c r="G25" s="2">
        <f t="shared" si="1"/>
        <v>-543.82925717960097</v>
      </c>
      <c r="H25" s="2">
        <f t="shared" si="2"/>
        <v>-98.813254532289648</v>
      </c>
      <c r="I25" s="2">
        <f t="shared" si="3"/>
        <v>3.4875507681929889</v>
      </c>
    </row>
    <row r="26" spans="1:9" x14ac:dyDescent="0.25">
      <c r="A26" s="4" t="s">
        <v>6</v>
      </c>
      <c r="B26" s="4">
        <v>5</v>
      </c>
      <c r="C26" s="4">
        <v>40000</v>
      </c>
      <c r="D26" s="5">
        <v>14759.491168745801</v>
      </c>
      <c r="E26" s="5">
        <v>4248.3142484987502</v>
      </c>
      <c r="F26" s="5">
        <v>114.85738921551901</v>
      </c>
      <c r="G26" s="5">
        <f t="shared" si="1"/>
        <v>-16252.4207439204</v>
      </c>
      <c r="H26" s="5">
        <f t="shared" si="2"/>
        <v>-3843.8824549866595</v>
      </c>
      <c r="I26" s="5">
        <f t="shared" si="3"/>
        <v>-287.980309117601</v>
      </c>
    </row>
    <row r="27" spans="1:9" x14ac:dyDescent="0.25">
      <c r="A27" s="4"/>
      <c r="B27" s="4">
        <v>5</v>
      </c>
      <c r="C27" s="4">
        <v>55000</v>
      </c>
      <c r="D27" s="5">
        <v>20786.1678825077</v>
      </c>
      <c r="E27" s="5">
        <v>5848.56070118761</v>
      </c>
      <c r="F27" s="5">
        <v>206.128800313243</v>
      </c>
      <c r="G27" s="5">
        <f t="shared" si="1"/>
        <v>-10225.744030158501</v>
      </c>
      <c r="H27" s="5">
        <f t="shared" si="2"/>
        <v>-2243.6360022977997</v>
      </c>
      <c r="I27" s="5">
        <f t="shared" si="3"/>
        <v>-196.70889801987698</v>
      </c>
    </row>
    <row r="28" spans="1:9" x14ac:dyDescent="0.25">
      <c r="A28" s="4"/>
      <c r="B28" s="4">
        <v>5</v>
      </c>
      <c r="C28" s="4">
        <v>70000</v>
      </c>
      <c r="D28" s="5">
        <v>26939.7612730277</v>
      </c>
      <c r="E28" s="5">
        <v>7439.9289267178701</v>
      </c>
      <c r="F28" s="5">
        <v>321.44342996255801</v>
      </c>
      <c r="G28" s="5">
        <f t="shared" si="1"/>
        <v>-4072.1506396385012</v>
      </c>
      <c r="H28" s="5">
        <f t="shared" si="2"/>
        <v>-652.26777676753954</v>
      </c>
      <c r="I28" s="5">
        <f t="shared" si="3"/>
        <v>-81.394268370561974</v>
      </c>
    </row>
    <row r="29" spans="1:9" x14ac:dyDescent="0.25">
      <c r="A29" s="4"/>
      <c r="B29" s="4">
        <v>5</v>
      </c>
      <c r="C29" s="4">
        <v>85000</v>
      </c>
      <c r="D29" s="5">
        <v>33156.177189833099</v>
      </c>
      <c r="E29" s="5">
        <v>9060.7627399498506</v>
      </c>
      <c r="F29" s="5">
        <v>446.83860444724797</v>
      </c>
      <c r="G29" s="5">
        <f t="shared" si="1"/>
        <v>2144.2652771668982</v>
      </c>
      <c r="H29" s="5">
        <f t="shared" si="2"/>
        <v>968.56603646444091</v>
      </c>
      <c r="I29" s="5">
        <f t="shared" si="3"/>
        <v>44.000906114127986</v>
      </c>
    </row>
    <row r="30" spans="1:9" x14ac:dyDescent="0.25">
      <c r="A30" s="4"/>
      <c r="B30" s="4">
        <v>5</v>
      </c>
      <c r="C30" s="4">
        <v>100000</v>
      </c>
      <c r="D30" s="5">
        <v>39591.200827525099</v>
      </c>
      <c r="E30" s="5">
        <v>10538.799172474901</v>
      </c>
      <c r="F30" s="5">
        <v>583.80651066269297</v>
      </c>
      <c r="G30" s="5">
        <f t="shared" si="1"/>
        <v>8579.2889148588984</v>
      </c>
      <c r="H30" s="5">
        <f t="shared" si="2"/>
        <v>2446.6024689894912</v>
      </c>
      <c r="I30" s="5">
        <f t="shared" si="3"/>
        <v>180.96881232957298</v>
      </c>
    </row>
    <row r="31" spans="1:9" x14ac:dyDescent="0.25">
      <c r="A31" s="4"/>
      <c r="B31" s="4">
        <v>5</v>
      </c>
      <c r="C31" s="4">
        <v>115000</v>
      </c>
      <c r="D31" s="5">
        <v>46578.987549062098</v>
      </c>
      <c r="E31" s="5">
        <v>11528.4169585656</v>
      </c>
      <c r="F31" s="5">
        <v>708.97386502058805</v>
      </c>
      <c r="G31" s="5">
        <f t="shared" si="1"/>
        <v>15567.075636395897</v>
      </c>
      <c r="H31" s="5">
        <f t="shared" si="2"/>
        <v>3436.2202550801903</v>
      </c>
      <c r="I31" s="5">
        <f t="shared" si="3"/>
        <v>306.13616668746806</v>
      </c>
    </row>
    <row r="32" spans="1:9" x14ac:dyDescent="0.25">
      <c r="A32" s="4"/>
      <c r="B32" s="4">
        <v>5</v>
      </c>
      <c r="C32" s="4">
        <v>130000</v>
      </c>
      <c r="D32" s="5">
        <v>53161.919722686798</v>
      </c>
      <c r="E32" s="5">
        <v>12978.789185785899</v>
      </c>
      <c r="F32" s="5">
        <v>808.05763874368301</v>
      </c>
      <c r="G32" s="5">
        <f t="shared" si="1"/>
        <v>22150.007810020597</v>
      </c>
      <c r="H32" s="5">
        <f t="shared" si="2"/>
        <v>4886.5924823004898</v>
      </c>
      <c r="I32" s="5">
        <f t="shared" si="3"/>
        <v>405.21994041056303</v>
      </c>
    </row>
    <row r="33" spans="1:9" x14ac:dyDescent="0.25">
      <c r="A33" s="4"/>
      <c r="B33" s="4">
        <v>5</v>
      </c>
      <c r="C33" s="4">
        <v>145000</v>
      </c>
      <c r="D33" s="5">
        <v>60317.197526874901</v>
      </c>
      <c r="E33" s="5">
        <v>13906.234910384201</v>
      </c>
      <c r="F33" s="5">
        <v>900.59463688574999</v>
      </c>
      <c r="G33" s="5">
        <f t="shared" si="1"/>
        <v>29305.2856142087</v>
      </c>
      <c r="H33" s="5">
        <f t="shared" si="2"/>
        <v>5814.038206898791</v>
      </c>
      <c r="I33" s="5">
        <f t="shared" si="3"/>
        <v>497.75693855263</v>
      </c>
    </row>
    <row r="34" spans="1:9" x14ac:dyDescent="0.25">
      <c r="A34" s="4"/>
      <c r="B34" s="4">
        <v>5</v>
      </c>
      <c r="C34" s="4">
        <v>160000</v>
      </c>
      <c r="D34" s="4">
        <v>71615.647024054997</v>
      </c>
      <c r="E34" s="5">
        <v>10734.796313901599</v>
      </c>
      <c r="F34" s="5">
        <v>984.40367444675098</v>
      </c>
      <c r="G34" s="5">
        <f t="shared" si="1"/>
        <v>40603.7351113888</v>
      </c>
      <c r="H34" s="5">
        <f t="shared" si="2"/>
        <v>2642.5996104161895</v>
      </c>
      <c r="I34" s="5">
        <f t="shared" si="3"/>
        <v>581.565976113631</v>
      </c>
    </row>
    <row r="35" spans="1:9" x14ac:dyDescent="0.25">
      <c r="A35" s="4"/>
      <c r="B35" s="4">
        <v>5</v>
      </c>
      <c r="C35" s="4">
        <v>175000</v>
      </c>
      <c r="D35" s="4">
        <v>78517.770933178501</v>
      </c>
      <c r="E35" s="5">
        <v>11999.8058657401</v>
      </c>
      <c r="F35" s="5">
        <v>1045.3968675864801</v>
      </c>
      <c r="G35" s="5">
        <f t="shared" si="1"/>
        <v>47505.859020512304</v>
      </c>
      <c r="H35" s="5">
        <f t="shared" si="2"/>
        <v>3907.6091622546901</v>
      </c>
      <c r="I35" s="5">
        <f t="shared" si="3"/>
        <v>642.5591692533601</v>
      </c>
    </row>
    <row r="36" spans="1:9" x14ac:dyDescent="0.25">
      <c r="B36">
        <v>0</v>
      </c>
      <c r="C36">
        <v>0</v>
      </c>
      <c r="D36">
        <v>31011.911912666201</v>
      </c>
      <c r="E36">
        <v>8092.1967034854097</v>
      </c>
      <c r="F36" s="2">
        <v>402.83769833311999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B4F9-649F-4B57-BCFD-40A46E2E7B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8A4-7930-4260-A0E0-F7ADEE63E561}">
  <dimension ref="C4:J37"/>
  <sheetViews>
    <sheetView tabSelected="1" topLeftCell="A4" zoomScale="130" zoomScaleNormal="130" workbookViewId="0">
      <selection activeCell="G21" sqref="G21"/>
    </sheetView>
  </sheetViews>
  <sheetFormatPr defaultRowHeight="15" x14ac:dyDescent="0.25"/>
  <sheetData>
    <row r="4" spans="3:8" x14ac:dyDescent="0.25">
      <c r="C4" t="s">
        <v>50</v>
      </c>
      <c r="D4" t="s">
        <v>51</v>
      </c>
      <c r="E4" t="s">
        <v>52</v>
      </c>
    </row>
    <row r="5" spans="3:8" x14ac:dyDescent="0.25">
      <c r="C5" t="s">
        <v>43</v>
      </c>
      <c r="D5">
        <v>1.65</v>
      </c>
      <c r="E5">
        <v>0.95</v>
      </c>
    </row>
    <row r="6" spans="3:8" x14ac:dyDescent="0.25">
      <c r="C6" t="s">
        <v>46</v>
      </c>
      <c r="D6">
        <v>2.4500000000000002</v>
      </c>
      <c r="E6">
        <v>1.1200000000000001</v>
      </c>
    </row>
    <row r="7" spans="3:8" x14ac:dyDescent="0.25">
      <c r="C7" t="s">
        <v>48</v>
      </c>
      <c r="D7">
        <v>3.5</v>
      </c>
      <c r="E7">
        <v>1.2</v>
      </c>
      <c r="F7" s="6"/>
      <c r="H7" s="6"/>
    </row>
    <row r="8" spans="3:8" x14ac:dyDescent="0.25">
      <c r="C8" t="s">
        <v>45</v>
      </c>
      <c r="D8">
        <v>3.18</v>
      </c>
      <c r="E8">
        <v>1.38</v>
      </c>
    </row>
    <row r="9" spans="3:8" x14ac:dyDescent="0.25">
      <c r="C9" t="s">
        <v>36</v>
      </c>
      <c r="D9">
        <v>2.78</v>
      </c>
      <c r="E9">
        <v>1.4</v>
      </c>
    </row>
    <row r="10" spans="3:8" x14ac:dyDescent="0.25">
      <c r="C10" t="s">
        <v>39</v>
      </c>
      <c r="D10">
        <v>3.7</v>
      </c>
      <c r="E10">
        <v>1.4</v>
      </c>
    </row>
    <row r="11" spans="3:8" x14ac:dyDescent="0.25">
      <c r="C11" t="s">
        <v>37</v>
      </c>
      <c r="D11">
        <v>2.9</v>
      </c>
      <c r="E11">
        <v>1.42</v>
      </c>
    </row>
    <row r="12" spans="3:8" x14ac:dyDescent="0.25">
      <c r="C12" t="s">
        <v>34</v>
      </c>
      <c r="D12">
        <v>2.36</v>
      </c>
      <c r="E12">
        <v>1.48</v>
      </c>
    </row>
    <row r="13" spans="3:8" x14ac:dyDescent="0.25">
      <c r="C13" t="s">
        <v>44</v>
      </c>
      <c r="D13">
        <v>3.5</v>
      </c>
      <c r="E13">
        <v>1.62</v>
      </c>
    </row>
    <row r="14" spans="3:8" x14ac:dyDescent="0.25">
      <c r="C14" t="s">
        <v>33</v>
      </c>
      <c r="D14">
        <v>3.2</v>
      </c>
      <c r="E14">
        <v>1.7</v>
      </c>
    </row>
    <row r="15" spans="3:8" x14ac:dyDescent="0.25">
      <c r="C15" t="s">
        <v>49</v>
      </c>
      <c r="D15">
        <v>3.95</v>
      </c>
      <c r="E15">
        <v>1.75</v>
      </c>
    </row>
    <row r="16" spans="3:8" x14ac:dyDescent="0.25">
      <c r="C16" t="s">
        <v>35</v>
      </c>
      <c r="D16">
        <v>6.75</v>
      </c>
      <c r="E16">
        <v>1.9</v>
      </c>
    </row>
    <row r="17" spans="3:5" x14ac:dyDescent="0.25">
      <c r="C17" t="s">
        <v>38</v>
      </c>
      <c r="D17">
        <v>4</v>
      </c>
      <c r="E17">
        <v>1.9</v>
      </c>
    </row>
    <row r="18" spans="3:5" x14ac:dyDescent="0.25">
      <c r="C18" t="s">
        <v>20</v>
      </c>
      <c r="D18">
        <v>7</v>
      </c>
      <c r="E18">
        <v>2</v>
      </c>
    </row>
    <row r="19" spans="3:5" x14ac:dyDescent="0.25">
      <c r="C19" t="s">
        <v>47</v>
      </c>
      <c r="D19">
        <v>5</v>
      </c>
      <c r="E19">
        <v>2</v>
      </c>
    </row>
    <row r="20" spans="3:5" x14ac:dyDescent="0.25">
      <c r="C20" t="s">
        <v>40</v>
      </c>
      <c r="D20">
        <v>5.3</v>
      </c>
      <c r="E20">
        <v>2.0499999999999998</v>
      </c>
    </row>
    <row r="21" spans="3:5" x14ac:dyDescent="0.25">
      <c r="C21" t="s">
        <v>21</v>
      </c>
      <c r="D21">
        <v>7</v>
      </c>
      <c r="E21">
        <v>2.16</v>
      </c>
    </row>
    <row r="22" spans="3:5" x14ac:dyDescent="0.25">
      <c r="C22" t="s">
        <v>41</v>
      </c>
      <c r="D22">
        <v>7.25</v>
      </c>
      <c r="E22">
        <v>2.35</v>
      </c>
    </row>
    <row r="23" spans="3:5" x14ac:dyDescent="0.25">
      <c r="C23" t="s">
        <v>30</v>
      </c>
      <c r="D23">
        <v>7.8</v>
      </c>
      <c r="E23">
        <v>2.36</v>
      </c>
    </row>
    <row r="24" spans="3:5" x14ac:dyDescent="0.25">
      <c r="C24" t="s">
        <v>42</v>
      </c>
      <c r="D24">
        <v>6</v>
      </c>
      <c r="E24">
        <v>2.4500000000000002</v>
      </c>
    </row>
    <row r="25" spans="3:5" x14ac:dyDescent="0.25">
      <c r="C25" t="s">
        <v>24</v>
      </c>
      <c r="D25">
        <v>7.7</v>
      </c>
      <c r="E25">
        <v>2.5</v>
      </c>
    </row>
    <row r="26" spans="3:5" x14ac:dyDescent="0.25">
      <c r="C26" t="s">
        <v>22</v>
      </c>
      <c r="D26">
        <v>7.1</v>
      </c>
      <c r="E26">
        <v>2.62</v>
      </c>
    </row>
    <row r="27" spans="3:5" x14ac:dyDescent="0.25">
      <c r="C27" t="s">
        <v>32</v>
      </c>
      <c r="D27">
        <v>8</v>
      </c>
      <c r="E27">
        <v>2.64</v>
      </c>
    </row>
    <row r="28" spans="3:5" x14ac:dyDescent="0.25">
      <c r="C28" t="s">
        <v>29</v>
      </c>
      <c r="D28">
        <v>6.95</v>
      </c>
      <c r="E28">
        <v>2.65</v>
      </c>
    </row>
    <row r="29" spans="3:5" x14ac:dyDescent="0.25">
      <c r="C29" t="s">
        <v>26</v>
      </c>
      <c r="D29">
        <v>7.9</v>
      </c>
      <c r="E29">
        <v>2.75</v>
      </c>
    </row>
    <row r="30" spans="3:5" x14ac:dyDescent="0.25">
      <c r="C30" t="s">
        <v>25</v>
      </c>
      <c r="D30">
        <v>7.77</v>
      </c>
      <c r="E30">
        <v>2.8</v>
      </c>
    </row>
    <row r="31" spans="3:5" x14ac:dyDescent="0.25">
      <c r="C31" t="s">
        <v>27</v>
      </c>
      <c r="D31">
        <v>8.6999999999999993</v>
      </c>
      <c r="E31">
        <v>2.8</v>
      </c>
    </row>
    <row r="32" spans="3:5" x14ac:dyDescent="0.25">
      <c r="C32" t="s">
        <v>31</v>
      </c>
      <c r="D32">
        <v>8.5</v>
      </c>
      <c r="E32">
        <v>2.96</v>
      </c>
    </row>
    <row r="33" spans="3:10" x14ac:dyDescent="0.25">
      <c r="C33" t="s">
        <v>23</v>
      </c>
      <c r="D33">
        <v>8.83</v>
      </c>
      <c r="E33">
        <v>3.05</v>
      </c>
    </row>
    <row r="34" spans="3:10" x14ac:dyDescent="0.25">
      <c r="C34" t="s">
        <v>28</v>
      </c>
      <c r="D34">
        <v>9.5</v>
      </c>
      <c r="E34">
        <v>3.2</v>
      </c>
    </row>
    <row r="36" spans="3:10" x14ac:dyDescent="0.25">
      <c r="J36" s="6"/>
    </row>
    <row r="37" spans="3:10" x14ac:dyDescent="0.25">
      <c r="J37" s="6"/>
    </row>
  </sheetData>
  <sortState xmlns:xlrd2="http://schemas.microsoft.com/office/spreadsheetml/2017/richdata2" ref="C5:E34">
    <sortCondition ref="E5:E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</vt:lpstr>
      <vt:lpstr>Aircraft_main_affect</vt:lpstr>
      <vt:lpstr>Refueling_aircraft</vt:lpstr>
      <vt:lpstr>maxCl_aspect_ratio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2020-03-17T01:34:45Z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