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kdemi\Documents\GitHub\ISONE_UCED_Sandy\Model_setup\ISONE_data_file\Scenarios\Generator_files\"/>
    </mc:Choice>
  </mc:AlternateContent>
  <bookViews>
    <workbookView xWindow="360" yWindow="456" windowWidth="16140" windowHeight="15900"/>
  </bookViews>
  <sheets>
    <sheet name="Generators (dispatch)" sheetId="1" r:id="rId1"/>
    <sheet name="Generators (must run)" sheetId="2" r:id="rId2"/>
    <sheet name="Generators (renewables)" sheetId="3" r:id="rId3"/>
    <sheet name="&quot;Deleted&quot; and Added Generators " sheetId="4" r:id="rId4"/>
  </sheets>
  <definedNames>
    <definedName name="_xlnm._FilterDatabase" localSheetId="0" hidden="1">'Generators (dispatch)'!$A$1:$N$345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46" i="1" l="1"/>
  <c r="N347" i="1"/>
  <c r="N348" i="1"/>
  <c r="N349" i="1"/>
  <c r="L347" i="1"/>
  <c r="M347" i="1"/>
  <c r="L348" i="1"/>
  <c r="M348" i="1"/>
  <c r="L349" i="1"/>
  <c r="M349" i="1"/>
  <c r="M346" i="1"/>
  <c r="L346" i="1"/>
  <c r="I346" i="1"/>
  <c r="I347" i="1"/>
  <c r="I348" i="1"/>
  <c r="I349" i="1"/>
  <c r="E347" i="1"/>
  <c r="F347" i="1"/>
  <c r="G347" i="1"/>
  <c r="E348" i="1"/>
  <c r="F348" i="1"/>
  <c r="G348" i="1"/>
  <c r="E349" i="1"/>
  <c r="F349" i="1"/>
  <c r="G349" i="1"/>
  <c r="F346" i="1"/>
  <c r="G346" i="1"/>
  <c r="E346" i="1"/>
  <c r="P34" i="4" l="1"/>
  <c r="K34" i="4"/>
  <c r="J34" i="4"/>
  <c r="P33" i="4"/>
  <c r="K33" i="4"/>
  <c r="J33" i="4"/>
  <c r="P32" i="4"/>
  <c r="K32" i="4"/>
  <c r="J32" i="4"/>
  <c r="P31" i="4"/>
  <c r="K31" i="4"/>
  <c r="J31" i="4"/>
  <c r="P30" i="4"/>
  <c r="K30" i="4"/>
  <c r="J30" i="4"/>
  <c r="P29" i="4"/>
  <c r="K29" i="4"/>
  <c r="J29" i="4"/>
  <c r="P28" i="4"/>
  <c r="K28" i="4"/>
  <c r="J28" i="4"/>
  <c r="P27" i="4"/>
  <c r="K27" i="4"/>
  <c r="J27" i="4"/>
  <c r="P26" i="4"/>
  <c r="K26" i="4"/>
  <c r="J26" i="4"/>
  <c r="P25" i="4"/>
  <c r="K25" i="4"/>
  <c r="J25" i="4"/>
  <c r="P24" i="4"/>
  <c r="K24" i="4"/>
  <c r="J24" i="4"/>
  <c r="P23" i="4"/>
  <c r="K23" i="4"/>
  <c r="J23" i="4"/>
  <c r="P22" i="4"/>
  <c r="K22" i="4"/>
  <c r="J22" i="4"/>
  <c r="P21" i="4"/>
  <c r="K21" i="4"/>
  <c r="J21" i="4"/>
  <c r="P20" i="4"/>
  <c r="K20" i="4"/>
  <c r="J20" i="4"/>
  <c r="P19" i="4"/>
  <c r="K19" i="4"/>
  <c r="J19" i="4"/>
  <c r="P18" i="4"/>
  <c r="K18" i="4"/>
  <c r="J18" i="4"/>
  <c r="P17" i="4"/>
  <c r="K17" i="4"/>
  <c r="J17" i="4"/>
  <c r="P16" i="4"/>
  <c r="K16" i="4"/>
  <c r="J16" i="4"/>
  <c r="P15" i="4"/>
  <c r="K15" i="4"/>
  <c r="J15" i="4"/>
  <c r="P14" i="4"/>
  <c r="K14" i="4"/>
  <c r="J14" i="4"/>
  <c r="P13" i="4"/>
  <c r="K13" i="4"/>
  <c r="J13" i="4"/>
  <c r="P12" i="4"/>
  <c r="K12" i="4"/>
  <c r="J12" i="4"/>
  <c r="P11" i="4"/>
  <c r="K11" i="4"/>
  <c r="J11" i="4"/>
  <c r="P10" i="4"/>
  <c r="K10" i="4"/>
  <c r="J10" i="4"/>
  <c r="P9" i="4"/>
  <c r="K9" i="4"/>
  <c r="J9" i="4"/>
  <c r="P8" i="4"/>
  <c r="K8" i="4"/>
  <c r="J8" i="4"/>
  <c r="P7" i="4"/>
  <c r="K7" i="4"/>
  <c r="J7" i="4"/>
  <c r="P6" i="4"/>
  <c r="K6" i="4"/>
  <c r="J6" i="4"/>
  <c r="P5" i="4"/>
  <c r="K5" i="4"/>
  <c r="J5" i="4"/>
  <c r="J39" i="4"/>
  <c r="J38" i="4"/>
  <c r="J37" i="4"/>
  <c r="J36" i="4"/>
  <c r="H347" i="1"/>
  <c r="H348" i="1"/>
  <c r="H349" i="1"/>
  <c r="H346" i="1"/>
  <c r="I131" i="1" l="1"/>
  <c r="I150" i="1"/>
  <c r="I223" i="1"/>
  <c r="I242" i="1"/>
  <c r="I302" i="1"/>
  <c r="I313" i="1"/>
  <c r="I130" i="1"/>
  <c r="I149" i="1"/>
  <c r="I239" i="1"/>
  <c r="I240" i="1"/>
  <c r="I241" i="1"/>
  <c r="I2" i="1"/>
  <c r="O10" i="3" l="1"/>
  <c r="O9" i="3"/>
  <c r="O8" i="3"/>
  <c r="O7" i="3"/>
  <c r="O6" i="3"/>
  <c r="O5" i="3"/>
  <c r="O4" i="3"/>
  <c r="O3" i="3"/>
  <c r="K10" i="3" l="1"/>
  <c r="K9" i="3"/>
  <c r="K8" i="3"/>
  <c r="K7" i="3"/>
  <c r="K6" i="3"/>
  <c r="K5" i="3"/>
  <c r="K4" i="3"/>
  <c r="K3" i="3"/>
  <c r="I148" i="1" l="1"/>
  <c r="I218" i="1"/>
  <c r="I238" i="1"/>
  <c r="I272" i="1"/>
  <c r="I301" i="1"/>
  <c r="I312" i="1"/>
  <c r="I345" i="1"/>
  <c r="I129" i="1"/>
  <c r="N219" i="1"/>
  <c r="N220" i="1"/>
  <c r="N221" i="1"/>
  <c r="N222" i="1"/>
  <c r="N3" i="1"/>
  <c r="N4" i="1"/>
  <c r="N5" i="1"/>
  <c r="N6" i="1"/>
  <c r="N7" i="1"/>
  <c r="N8" i="1"/>
  <c r="N9" i="1"/>
  <c r="N21" i="1"/>
  <c r="N277" i="1"/>
  <c r="N278" i="1"/>
  <c r="N279" i="1"/>
  <c r="N151" i="1"/>
  <c r="N156" i="1"/>
  <c r="N318" i="1"/>
  <c r="N281" i="1"/>
  <c r="N319" i="1"/>
  <c r="N159" i="1"/>
  <c r="N160" i="1"/>
  <c r="N322" i="1"/>
  <c r="N282" i="1"/>
  <c r="N162" i="1"/>
  <c r="N163" i="1"/>
  <c r="N164" i="1"/>
  <c r="N132" i="1"/>
  <c r="N133" i="1"/>
  <c r="N134" i="1"/>
  <c r="N224" i="1"/>
  <c r="N225" i="1"/>
  <c r="N243" i="1"/>
  <c r="N244" i="1"/>
  <c r="N245" i="1"/>
  <c r="N246" i="1"/>
  <c r="N247" i="1"/>
  <c r="N248" i="1"/>
  <c r="N253" i="1"/>
  <c r="N254" i="1"/>
  <c r="N10" i="1"/>
  <c r="N11" i="1"/>
  <c r="N12" i="1"/>
  <c r="N15" i="1"/>
  <c r="N16" i="1"/>
  <c r="N273" i="1"/>
  <c r="N274" i="1"/>
  <c r="N275" i="1"/>
  <c r="N276" i="1"/>
  <c r="N315" i="1"/>
  <c r="N280" i="1"/>
  <c r="N22" i="1"/>
  <c r="N23" i="1"/>
  <c r="N29" i="1"/>
  <c r="N30" i="1"/>
  <c r="N32" i="1"/>
  <c r="N38" i="1"/>
  <c r="N39" i="1"/>
  <c r="N43" i="1"/>
  <c r="N44" i="1"/>
  <c r="N46" i="1"/>
  <c r="N51" i="1"/>
  <c r="N53" i="1"/>
  <c r="N54" i="1"/>
  <c r="N64" i="1"/>
  <c r="N65" i="1"/>
  <c r="N66" i="1"/>
  <c r="N283" i="1"/>
  <c r="N284" i="1"/>
  <c r="N286" i="1"/>
  <c r="N287" i="1"/>
  <c r="N169" i="1"/>
  <c r="N170" i="1"/>
  <c r="N179" i="1"/>
  <c r="N329" i="1"/>
  <c r="N330" i="1"/>
  <c r="N289" i="1"/>
  <c r="N331" i="1"/>
  <c r="N184" i="1"/>
  <c r="N185" i="1"/>
  <c r="N186" i="1"/>
  <c r="N187" i="1"/>
  <c r="N332" i="1"/>
  <c r="N333" i="1"/>
  <c r="N334" i="1"/>
  <c r="N290" i="1"/>
  <c r="N188" i="1"/>
  <c r="N189" i="1"/>
  <c r="N193" i="1"/>
  <c r="N139" i="1"/>
  <c r="N140" i="1"/>
  <c r="N141" i="1"/>
  <c r="N142" i="1"/>
  <c r="N143" i="1"/>
  <c r="N226" i="1"/>
  <c r="N227" i="1"/>
  <c r="N228" i="1"/>
  <c r="N229" i="1"/>
  <c r="N258" i="1"/>
  <c r="N259" i="1"/>
  <c r="N260" i="1"/>
  <c r="N261" i="1"/>
  <c r="N262" i="1"/>
  <c r="N263" i="1"/>
  <c r="N264" i="1"/>
  <c r="N265" i="1"/>
  <c r="N266" i="1"/>
  <c r="N267" i="1"/>
  <c r="N268" i="1"/>
  <c r="N31" i="1"/>
  <c r="N35" i="1"/>
  <c r="N37" i="1"/>
  <c r="N41" i="1"/>
  <c r="N47" i="1"/>
  <c r="N49" i="1"/>
  <c r="N50" i="1"/>
  <c r="N55" i="1"/>
  <c r="N56" i="1"/>
  <c r="N57" i="1"/>
  <c r="N58" i="1"/>
  <c r="N63" i="1"/>
  <c r="N67" i="1"/>
  <c r="N68" i="1"/>
  <c r="N69" i="1"/>
  <c r="N70" i="1"/>
  <c r="N24" i="1"/>
  <c r="N40" i="1"/>
  <c r="N42" i="1"/>
  <c r="N45" i="1"/>
  <c r="N48" i="1"/>
  <c r="N52" i="1"/>
  <c r="N59" i="1"/>
  <c r="N60" i="1"/>
  <c r="N61" i="1"/>
  <c r="N62" i="1"/>
  <c r="N71" i="1"/>
  <c r="N72" i="1"/>
  <c r="N73" i="1"/>
  <c r="N74" i="1"/>
  <c r="N75" i="1"/>
  <c r="N76" i="1"/>
  <c r="N77" i="1"/>
  <c r="N78" i="1"/>
  <c r="N324" i="1"/>
  <c r="N285" i="1"/>
  <c r="N288" i="1"/>
  <c r="N326" i="1"/>
  <c r="N327" i="1"/>
  <c r="N328" i="1"/>
  <c r="N171" i="1"/>
  <c r="N180" i="1"/>
  <c r="N181" i="1"/>
  <c r="N182" i="1"/>
  <c r="N183" i="1"/>
  <c r="N291" i="1"/>
  <c r="N292" i="1"/>
  <c r="N335" i="1"/>
  <c r="N194" i="1"/>
  <c r="N195" i="1"/>
  <c r="N196" i="1"/>
  <c r="N201" i="1"/>
  <c r="N135" i="1"/>
  <c r="N136" i="1"/>
  <c r="N137" i="1"/>
  <c r="N138" i="1"/>
  <c r="N230" i="1"/>
  <c r="N255" i="1"/>
  <c r="N256" i="1"/>
  <c r="N269" i="1"/>
  <c r="N25" i="1"/>
  <c r="N26" i="1"/>
  <c r="N27" i="1"/>
  <c r="N28" i="1"/>
  <c r="N33" i="1"/>
  <c r="N34" i="1"/>
  <c r="N36" i="1"/>
  <c r="N79" i="1"/>
  <c r="N168" i="1"/>
  <c r="N325" i="1"/>
  <c r="N172" i="1"/>
  <c r="N173" i="1"/>
  <c r="N174" i="1"/>
  <c r="N175" i="1"/>
  <c r="N176" i="1"/>
  <c r="N177" i="1"/>
  <c r="N178" i="1"/>
  <c r="N190" i="1"/>
  <c r="N191" i="1"/>
  <c r="N192" i="1"/>
  <c r="N197" i="1"/>
  <c r="N198" i="1"/>
  <c r="N199" i="1"/>
  <c r="N200" i="1"/>
  <c r="N257" i="1"/>
  <c r="N270" i="1"/>
  <c r="N271" i="1"/>
  <c r="N13" i="1"/>
  <c r="N14" i="1"/>
  <c r="N17" i="1"/>
  <c r="N18" i="1"/>
  <c r="N19" i="1"/>
  <c r="N20" i="1"/>
  <c r="N314" i="1"/>
  <c r="N316" i="1"/>
  <c r="N152" i="1"/>
  <c r="N153" i="1"/>
  <c r="N154" i="1"/>
  <c r="N155" i="1"/>
  <c r="N317" i="1"/>
  <c r="N157" i="1"/>
  <c r="N158" i="1"/>
  <c r="N320" i="1"/>
  <c r="N321" i="1"/>
  <c r="N161" i="1"/>
  <c r="N165" i="1"/>
  <c r="N166" i="1"/>
  <c r="N167" i="1"/>
  <c r="N323" i="1"/>
  <c r="N249" i="1"/>
  <c r="N250" i="1"/>
  <c r="N251" i="1"/>
  <c r="N252" i="1"/>
  <c r="N338" i="1"/>
  <c r="N339" i="1"/>
  <c r="N340" i="1"/>
  <c r="N341" i="1"/>
  <c r="N84" i="1"/>
  <c r="N87" i="1"/>
  <c r="N88" i="1"/>
  <c r="N89" i="1"/>
  <c r="N90" i="1"/>
  <c r="N91" i="1"/>
  <c r="N92" i="1"/>
  <c r="N93" i="1"/>
  <c r="N94" i="1"/>
  <c r="N95" i="1"/>
  <c r="N96" i="1"/>
  <c r="N97" i="1"/>
  <c r="N102" i="1"/>
  <c r="N105" i="1"/>
  <c r="N106" i="1"/>
  <c r="N107" i="1"/>
  <c r="N108" i="1"/>
  <c r="N114" i="1"/>
  <c r="N115" i="1"/>
  <c r="N116" i="1"/>
  <c r="N117" i="1"/>
  <c r="N123" i="1"/>
  <c r="N125" i="1"/>
  <c r="N128" i="1"/>
  <c r="N207" i="1"/>
  <c r="N208" i="1"/>
  <c r="N209" i="1"/>
  <c r="N342" i="1"/>
  <c r="N343" i="1"/>
  <c r="N144" i="1"/>
  <c r="N234" i="1"/>
  <c r="N236" i="1"/>
  <c r="N237" i="1"/>
  <c r="N303" i="1"/>
  <c r="N304" i="1"/>
  <c r="N305" i="1"/>
  <c r="N309" i="1"/>
  <c r="N80" i="1"/>
  <c r="N81" i="1"/>
  <c r="N82" i="1"/>
  <c r="N83" i="1"/>
  <c r="N85" i="1"/>
  <c r="N86" i="1"/>
  <c r="N98" i="1"/>
  <c r="N99" i="1"/>
  <c r="N100" i="1"/>
  <c r="N101" i="1"/>
  <c r="N103" i="1"/>
  <c r="N104" i="1"/>
  <c r="N109" i="1"/>
  <c r="N110" i="1"/>
  <c r="N111" i="1"/>
  <c r="N112" i="1"/>
  <c r="N113" i="1"/>
  <c r="N121" i="1"/>
  <c r="N122" i="1"/>
  <c r="N124" i="1"/>
  <c r="N126" i="1"/>
  <c r="N127" i="1"/>
  <c r="N202" i="1"/>
  <c r="N203" i="1"/>
  <c r="N204" i="1"/>
  <c r="N205" i="1"/>
  <c r="N206" i="1"/>
  <c r="N336" i="1"/>
  <c r="N337" i="1"/>
  <c r="N296" i="1"/>
  <c r="N297" i="1"/>
  <c r="N298" i="1"/>
  <c r="N211" i="1"/>
  <c r="N212" i="1"/>
  <c r="N213" i="1"/>
  <c r="N214" i="1"/>
  <c r="N215" i="1"/>
  <c r="N344" i="1"/>
  <c r="N299" i="1"/>
  <c r="N300" i="1"/>
  <c r="N216" i="1"/>
  <c r="N217" i="1"/>
  <c r="N306" i="1"/>
  <c r="N307" i="1"/>
  <c r="N308" i="1"/>
  <c r="N310" i="1"/>
  <c r="N311" i="1"/>
  <c r="N118" i="1"/>
  <c r="N119" i="1"/>
  <c r="N120" i="1"/>
  <c r="N293" i="1"/>
  <c r="N294" i="1"/>
  <c r="N295" i="1"/>
  <c r="N210" i="1"/>
  <c r="N145" i="1"/>
  <c r="N146" i="1"/>
  <c r="N147" i="1"/>
  <c r="N231" i="1"/>
  <c r="N232" i="1"/>
  <c r="N233" i="1"/>
  <c r="N235" i="1"/>
  <c r="N129" i="1"/>
  <c r="N148" i="1"/>
  <c r="N218" i="1"/>
  <c r="N238" i="1"/>
  <c r="N272" i="1"/>
  <c r="N301" i="1"/>
  <c r="N312" i="1"/>
  <c r="N345" i="1"/>
  <c r="I22" i="1"/>
  <c r="I23" i="1"/>
  <c r="I3" i="1"/>
  <c r="I25" i="1"/>
  <c r="I26" i="1"/>
  <c r="I27" i="1"/>
  <c r="I28" i="1"/>
  <c r="I29" i="1"/>
  <c r="I30" i="1"/>
  <c r="I4" i="1"/>
  <c r="I31" i="1"/>
  <c r="I32" i="1"/>
  <c r="I5" i="1"/>
  <c r="I33" i="1"/>
  <c r="I34" i="1"/>
  <c r="I35" i="1"/>
  <c r="I36" i="1"/>
  <c r="I37" i="1"/>
  <c r="I38" i="1"/>
  <c r="I39" i="1"/>
  <c r="I6" i="1"/>
  <c r="I40" i="1"/>
  <c r="I41" i="1"/>
  <c r="I42" i="1"/>
  <c r="I43" i="1"/>
  <c r="I44" i="1"/>
  <c r="I45" i="1"/>
  <c r="I7" i="1"/>
  <c r="I46" i="1"/>
  <c r="I47" i="1"/>
  <c r="I48" i="1"/>
  <c r="I49" i="1"/>
  <c r="I50" i="1"/>
  <c r="I51" i="1"/>
  <c r="I52" i="1"/>
  <c r="I8" i="1"/>
  <c r="I9" i="1"/>
  <c r="I53" i="1"/>
  <c r="I54" i="1"/>
  <c r="I10" i="1"/>
  <c r="I11" i="1"/>
  <c r="I12" i="1"/>
  <c r="I13" i="1"/>
  <c r="I14" i="1"/>
  <c r="I15" i="1"/>
  <c r="I16" i="1"/>
  <c r="I17" i="1"/>
  <c r="I55" i="1"/>
  <c r="I56" i="1"/>
  <c r="I57" i="1"/>
  <c r="I58" i="1"/>
  <c r="I59" i="1"/>
  <c r="I18" i="1"/>
  <c r="I19" i="1"/>
  <c r="I20" i="1"/>
  <c r="I60" i="1"/>
  <c r="I61" i="1"/>
  <c r="I62" i="1"/>
  <c r="I63" i="1"/>
  <c r="I64" i="1"/>
  <c r="I65" i="1"/>
  <c r="I66" i="1"/>
  <c r="I21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324" i="1"/>
  <c r="I314" i="1"/>
  <c r="I273" i="1"/>
  <c r="I274" i="1"/>
  <c r="I275" i="1"/>
  <c r="I276" i="1"/>
  <c r="I283" i="1"/>
  <c r="I284" i="1"/>
  <c r="I277" i="1"/>
  <c r="I315" i="1"/>
  <c r="I168" i="1"/>
  <c r="I285" i="1"/>
  <c r="I325" i="1"/>
  <c r="I286" i="1"/>
  <c r="I278" i="1"/>
  <c r="I287" i="1"/>
  <c r="I279" i="1"/>
  <c r="I288" i="1"/>
  <c r="I280" i="1"/>
  <c r="I326" i="1"/>
  <c r="I316" i="1"/>
  <c r="I327" i="1"/>
  <c r="I328" i="1"/>
  <c r="I169" i="1"/>
  <c r="I170" i="1"/>
  <c r="I151" i="1"/>
  <c r="I152" i="1"/>
  <c r="I153" i="1"/>
  <c r="I154" i="1"/>
  <c r="I171" i="1"/>
  <c r="I155" i="1"/>
  <c r="I172" i="1"/>
  <c r="I173" i="1"/>
  <c r="I174" i="1"/>
  <c r="I175" i="1"/>
  <c r="I176" i="1"/>
  <c r="I177" i="1"/>
  <c r="I178" i="1"/>
  <c r="I317" i="1"/>
  <c r="I156" i="1"/>
  <c r="I179" i="1"/>
  <c r="I180" i="1"/>
  <c r="I329" i="1"/>
  <c r="I330" i="1"/>
  <c r="I318" i="1"/>
  <c r="I181" i="1"/>
  <c r="I182" i="1"/>
  <c r="I183" i="1"/>
  <c r="I157" i="1"/>
  <c r="I158" i="1"/>
  <c r="I289" i="1"/>
  <c r="I281" i="1"/>
  <c r="I331" i="1"/>
  <c r="I319" i="1"/>
  <c r="I184" i="1"/>
  <c r="I185" i="1"/>
  <c r="I186" i="1"/>
  <c r="I187" i="1"/>
  <c r="I159" i="1"/>
  <c r="I160" i="1"/>
  <c r="I320" i="1"/>
  <c r="I321" i="1"/>
  <c r="I332" i="1"/>
  <c r="I333" i="1"/>
  <c r="I334" i="1"/>
  <c r="I322" i="1"/>
  <c r="I290" i="1"/>
  <c r="I282" i="1"/>
  <c r="I291" i="1"/>
  <c r="I292" i="1"/>
  <c r="I161" i="1"/>
  <c r="I162" i="1"/>
  <c r="I163" i="1"/>
  <c r="I188" i="1"/>
  <c r="I189" i="1"/>
  <c r="I190" i="1"/>
  <c r="I191" i="1"/>
  <c r="I192" i="1"/>
  <c r="I335" i="1"/>
  <c r="I193" i="1"/>
  <c r="I164" i="1"/>
  <c r="I165" i="1"/>
  <c r="I166" i="1"/>
  <c r="I167" i="1"/>
  <c r="I194" i="1"/>
  <c r="I195" i="1"/>
  <c r="I196" i="1"/>
  <c r="I197" i="1"/>
  <c r="I198" i="1"/>
  <c r="I199" i="1"/>
  <c r="I200" i="1"/>
  <c r="I201" i="1"/>
  <c r="I323" i="1"/>
  <c r="I135" i="1"/>
  <c r="I136" i="1"/>
  <c r="I137" i="1"/>
  <c r="I138" i="1"/>
  <c r="I139" i="1"/>
  <c r="I140" i="1"/>
  <c r="I132" i="1"/>
  <c r="I141" i="1"/>
  <c r="I133" i="1"/>
  <c r="I142" i="1"/>
  <c r="I143" i="1"/>
  <c r="I134" i="1"/>
  <c r="I226" i="1"/>
  <c r="I227" i="1"/>
  <c r="I224" i="1"/>
  <c r="I228" i="1"/>
  <c r="I229" i="1"/>
  <c r="I225" i="1"/>
  <c r="I230" i="1"/>
  <c r="I255" i="1"/>
  <c r="I256" i="1"/>
  <c r="I257" i="1"/>
  <c r="I258" i="1"/>
  <c r="I259" i="1"/>
  <c r="I243" i="1"/>
  <c r="I244" i="1"/>
  <c r="I260" i="1"/>
  <c r="I245" i="1"/>
  <c r="I261" i="1"/>
  <c r="I262" i="1"/>
  <c r="I246" i="1"/>
  <c r="I263" i="1"/>
  <c r="I264" i="1"/>
  <c r="I247" i="1"/>
  <c r="I265" i="1"/>
  <c r="I248" i="1"/>
  <c r="I249" i="1"/>
  <c r="I250" i="1"/>
  <c r="I251" i="1"/>
  <c r="I252" i="1"/>
  <c r="I266" i="1"/>
  <c r="I267" i="1"/>
  <c r="I253" i="1"/>
  <c r="I268" i="1"/>
  <c r="I254" i="1"/>
  <c r="I269" i="1"/>
  <c r="I270" i="1"/>
  <c r="I271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8" i="1"/>
  <c r="I114" i="1"/>
  <c r="I115" i="1"/>
  <c r="I116" i="1"/>
  <c r="I117" i="1"/>
  <c r="I119" i="1"/>
  <c r="I120" i="1"/>
  <c r="I121" i="1"/>
  <c r="I122" i="1"/>
  <c r="I123" i="1"/>
  <c r="I124" i="1"/>
  <c r="I125" i="1"/>
  <c r="I126" i="1"/>
  <c r="I127" i="1"/>
  <c r="I128" i="1"/>
  <c r="I293" i="1"/>
  <c r="I294" i="1"/>
  <c r="I202" i="1"/>
  <c r="I203" i="1"/>
  <c r="I204" i="1"/>
  <c r="I205" i="1"/>
  <c r="I206" i="1"/>
  <c r="I295" i="1"/>
  <c r="I207" i="1"/>
  <c r="I208" i="1"/>
  <c r="I336" i="1"/>
  <c r="I337" i="1"/>
  <c r="I209" i="1"/>
  <c r="I210" i="1"/>
  <c r="I296" i="1"/>
  <c r="I297" i="1"/>
  <c r="I298" i="1"/>
  <c r="I211" i="1"/>
  <c r="I212" i="1"/>
  <c r="I213" i="1"/>
  <c r="I214" i="1"/>
  <c r="I215" i="1"/>
  <c r="I342" i="1"/>
  <c r="I343" i="1"/>
  <c r="I338" i="1"/>
  <c r="I339" i="1"/>
  <c r="I340" i="1"/>
  <c r="I341" i="1"/>
  <c r="I344" i="1"/>
  <c r="I299" i="1"/>
  <c r="I300" i="1"/>
  <c r="I216" i="1"/>
  <c r="I217" i="1"/>
  <c r="I144" i="1"/>
  <c r="I145" i="1"/>
  <c r="I146" i="1"/>
  <c r="I147" i="1"/>
  <c r="I231" i="1"/>
  <c r="I232" i="1"/>
  <c r="I233" i="1"/>
  <c r="I234" i="1"/>
  <c r="I235" i="1"/>
  <c r="I236" i="1"/>
  <c r="I237" i="1"/>
  <c r="I303" i="1"/>
  <c r="I304" i="1"/>
  <c r="I305" i="1"/>
  <c r="I306" i="1"/>
  <c r="I307" i="1"/>
  <c r="I308" i="1"/>
  <c r="I309" i="1"/>
  <c r="I310" i="1"/>
  <c r="I311" i="1"/>
  <c r="I24" i="1"/>
  <c r="I219" i="1"/>
  <c r="I220" i="1"/>
  <c r="I221" i="1"/>
  <c r="I222" i="1"/>
  <c r="H219" i="1"/>
  <c r="H220" i="1"/>
  <c r="H221" i="1"/>
  <c r="H222" i="1"/>
  <c r="H24" i="1"/>
  <c r="H22" i="1"/>
  <c r="H23" i="1"/>
  <c r="H3" i="1"/>
  <c r="H25" i="1"/>
  <c r="H26" i="1"/>
  <c r="H27" i="1"/>
  <c r="H28" i="1"/>
  <c r="H29" i="1"/>
  <c r="H30" i="1"/>
  <c r="H4" i="1"/>
  <c r="H31" i="1"/>
  <c r="H32" i="1"/>
  <c r="H5" i="1"/>
  <c r="H33" i="1"/>
  <c r="H34" i="1"/>
  <c r="H35" i="1"/>
  <c r="H36" i="1"/>
  <c r="H37" i="1"/>
  <c r="H38" i="1"/>
  <c r="H39" i="1"/>
  <c r="H6" i="1"/>
  <c r="H40" i="1"/>
  <c r="H41" i="1"/>
  <c r="H42" i="1"/>
  <c r="H43" i="1"/>
  <c r="H44" i="1"/>
  <c r="H45" i="1"/>
  <c r="H7" i="1"/>
  <c r="H46" i="1"/>
  <c r="H47" i="1"/>
  <c r="H48" i="1"/>
  <c r="H49" i="1"/>
  <c r="H50" i="1"/>
  <c r="H51" i="1"/>
  <c r="H52" i="1"/>
  <c r="H8" i="1"/>
  <c r="H9" i="1"/>
  <c r="H53" i="1"/>
  <c r="H54" i="1"/>
  <c r="H10" i="1"/>
  <c r="H11" i="1"/>
  <c r="H12" i="1"/>
  <c r="H13" i="1"/>
  <c r="H14" i="1"/>
  <c r="H15" i="1"/>
  <c r="H16" i="1"/>
  <c r="H17" i="1"/>
  <c r="H55" i="1"/>
  <c r="H56" i="1"/>
  <c r="H57" i="1"/>
  <c r="H58" i="1"/>
  <c r="H59" i="1"/>
  <c r="H18" i="1"/>
  <c r="H19" i="1"/>
  <c r="H20" i="1"/>
  <c r="H60" i="1"/>
  <c r="H61" i="1"/>
  <c r="H62" i="1"/>
  <c r="H63" i="1"/>
  <c r="H64" i="1"/>
  <c r="H65" i="1"/>
  <c r="H66" i="1"/>
  <c r="H21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324" i="1"/>
  <c r="H314" i="1"/>
  <c r="H273" i="1"/>
  <c r="H274" i="1"/>
  <c r="H275" i="1"/>
  <c r="H276" i="1"/>
  <c r="H283" i="1"/>
  <c r="H284" i="1"/>
  <c r="H277" i="1"/>
  <c r="H315" i="1"/>
  <c r="H168" i="1"/>
  <c r="H285" i="1"/>
  <c r="H325" i="1"/>
  <c r="H286" i="1"/>
  <c r="H278" i="1"/>
  <c r="H287" i="1"/>
  <c r="H279" i="1"/>
  <c r="H288" i="1"/>
  <c r="H280" i="1"/>
  <c r="H326" i="1"/>
  <c r="H316" i="1"/>
  <c r="H327" i="1"/>
  <c r="H328" i="1"/>
  <c r="H169" i="1"/>
  <c r="H170" i="1"/>
  <c r="H151" i="1"/>
  <c r="H152" i="1"/>
  <c r="H153" i="1"/>
  <c r="H154" i="1"/>
  <c r="H171" i="1"/>
  <c r="H155" i="1"/>
  <c r="H172" i="1"/>
  <c r="H173" i="1"/>
  <c r="H174" i="1"/>
  <c r="H175" i="1"/>
  <c r="H176" i="1"/>
  <c r="H177" i="1"/>
  <c r="H178" i="1"/>
  <c r="H317" i="1"/>
  <c r="H156" i="1"/>
  <c r="H179" i="1"/>
  <c r="H180" i="1"/>
  <c r="H329" i="1"/>
  <c r="H330" i="1"/>
  <c r="H318" i="1"/>
  <c r="H181" i="1"/>
  <c r="H182" i="1"/>
  <c r="H183" i="1"/>
  <c r="H157" i="1"/>
  <c r="H158" i="1"/>
  <c r="H289" i="1"/>
  <c r="H281" i="1"/>
  <c r="H331" i="1"/>
  <c r="H319" i="1"/>
  <c r="H184" i="1"/>
  <c r="H185" i="1"/>
  <c r="H186" i="1"/>
  <c r="H187" i="1"/>
  <c r="H159" i="1"/>
  <c r="H160" i="1"/>
  <c r="H320" i="1"/>
  <c r="H321" i="1"/>
  <c r="H332" i="1"/>
  <c r="H333" i="1"/>
  <c r="H334" i="1"/>
  <c r="H322" i="1"/>
  <c r="H290" i="1"/>
  <c r="H282" i="1"/>
  <c r="H291" i="1"/>
  <c r="H292" i="1"/>
  <c r="H161" i="1"/>
  <c r="H162" i="1"/>
  <c r="H163" i="1"/>
  <c r="H188" i="1"/>
  <c r="H189" i="1"/>
  <c r="H190" i="1"/>
  <c r="H191" i="1"/>
  <c r="H192" i="1"/>
  <c r="H335" i="1"/>
  <c r="H193" i="1"/>
  <c r="H164" i="1"/>
  <c r="H165" i="1"/>
  <c r="H166" i="1"/>
  <c r="H167" i="1"/>
  <c r="H194" i="1"/>
  <c r="H195" i="1"/>
  <c r="H196" i="1"/>
  <c r="H197" i="1"/>
  <c r="H198" i="1"/>
  <c r="H199" i="1"/>
  <c r="H200" i="1"/>
  <c r="H201" i="1"/>
  <c r="H323" i="1"/>
  <c r="H135" i="1"/>
  <c r="H136" i="1"/>
  <c r="H137" i="1"/>
  <c r="H138" i="1"/>
  <c r="H139" i="1"/>
  <c r="H140" i="1"/>
  <c r="H132" i="1"/>
  <c r="H141" i="1"/>
  <c r="H133" i="1"/>
  <c r="H142" i="1"/>
  <c r="H143" i="1"/>
  <c r="H134" i="1"/>
  <c r="H226" i="1"/>
  <c r="H227" i="1"/>
  <c r="H224" i="1"/>
  <c r="H228" i="1"/>
  <c r="H229" i="1"/>
  <c r="H225" i="1"/>
  <c r="H230" i="1"/>
  <c r="H255" i="1"/>
  <c r="H256" i="1"/>
  <c r="H257" i="1"/>
  <c r="H258" i="1"/>
  <c r="H259" i="1"/>
  <c r="H243" i="1"/>
  <c r="H244" i="1"/>
  <c r="H260" i="1"/>
  <c r="H245" i="1"/>
  <c r="H261" i="1"/>
  <c r="H262" i="1"/>
  <c r="H246" i="1"/>
  <c r="H263" i="1"/>
  <c r="H264" i="1"/>
  <c r="H247" i="1"/>
  <c r="H265" i="1"/>
  <c r="H248" i="1"/>
  <c r="H249" i="1"/>
  <c r="H250" i="1"/>
  <c r="H251" i="1"/>
  <c r="H252" i="1"/>
  <c r="H266" i="1"/>
  <c r="H267" i="1"/>
  <c r="H253" i="1"/>
  <c r="H268" i="1"/>
  <c r="H254" i="1"/>
  <c r="H269" i="1"/>
  <c r="H270" i="1"/>
  <c r="H271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8" i="1"/>
  <c r="H114" i="1"/>
  <c r="H115" i="1"/>
  <c r="H116" i="1"/>
  <c r="H117" i="1"/>
  <c r="H119" i="1"/>
  <c r="H120" i="1"/>
  <c r="H121" i="1"/>
  <c r="H122" i="1"/>
  <c r="H123" i="1"/>
  <c r="H124" i="1"/>
  <c r="H125" i="1"/>
  <c r="H126" i="1"/>
  <c r="H127" i="1"/>
  <c r="H128" i="1"/>
  <c r="H293" i="1"/>
  <c r="H294" i="1"/>
  <c r="H202" i="1"/>
  <c r="H203" i="1"/>
  <c r="H204" i="1"/>
  <c r="H205" i="1"/>
  <c r="H206" i="1"/>
  <c r="H295" i="1"/>
  <c r="H207" i="1"/>
  <c r="H208" i="1"/>
  <c r="H336" i="1"/>
  <c r="H337" i="1"/>
  <c r="H209" i="1"/>
  <c r="H210" i="1"/>
  <c r="H296" i="1"/>
  <c r="H297" i="1"/>
  <c r="H298" i="1"/>
  <c r="H211" i="1"/>
  <c r="H212" i="1"/>
  <c r="H213" i="1"/>
  <c r="H214" i="1"/>
  <c r="H215" i="1"/>
  <c r="H342" i="1"/>
  <c r="H343" i="1"/>
  <c r="H338" i="1"/>
  <c r="H339" i="1"/>
  <c r="H340" i="1"/>
  <c r="H341" i="1"/>
  <c r="H344" i="1"/>
  <c r="H299" i="1"/>
  <c r="H300" i="1"/>
  <c r="H216" i="1"/>
  <c r="H217" i="1"/>
  <c r="H144" i="1"/>
  <c r="H145" i="1"/>
  <c r="H146" i="1"/>
  <c r="H147" i="1"/>
  <c r="H231" i="1"/>
  <c r="H232" i="1"/>
  <c r="H233" i="1"/>
  <c r="H234" i="1"/>
  <c r="H235" i="1"/>
  <c r="H236" i="1"/>
  <c r="H237" i="1"/>
  <c r="H303" i="1"/>
  <c r="H304" i="1"/>
  <c r="H305" i="1"/>
  <c r="H306" i="1"/>
  <c r="H307" i="1"/>
  <c r="H308" i="1"/>
  <c r="H309" i="1"/>
  <c r="H310" i="1"/>
  <c r="H311" i="1"/>
</calcChain>
</file>

<file path=xl/sharedStrings.xml><?xml version="1.0" encoding="utf-8"?>
<sst xmlns="http://schemas.openxmlformats.org/spreadsheetml/2006/main" count="4494" uniqueCount="1095">
  <si>
    <t>State</t>
  </si>
  <si>
    <t>Name</t>
  </si>
  <si>
    <t>Fuel</t>
  </si>
  <si>
    <t>Capacity</t>
  </si>
  <si>
    <t>CT</t>
  </si>
  <si>
    <t>NH</t>
  </si>
  <si>
    <t>WCMA</t>
  </si>
  <si>
    <t>SEMA</t>
  </si>
  <si>
    <t>NEMA</t>
  </si>
  <si>
    <t>ME</t>
  </si>
  <si>
    <t>RI</t>
  </si>
  <si>
    <t>VT</t>
  </si>
  <si>
    <t>Schiller</t>
  </si>
  <si>
    <t>IKEA New Haven Rooftop PV &amp;  Fuel Cell</t>
  </si>
  <si>
    <t>Sikorsky Aircraft CHP</t>
  </si>
  <si>
    <t>UI RCP Bridgeport Seaside</t>
  </si>
  <si>
    <t>General Electric Aircraft Engines</t>
  </si>
  <si>
    <t>Essex Junction 19</t>
  </si>
  <si>
    <t>Vergennes 9</t>
  </si>
  <si>
    <t>CT_hydro</t>
  </si>
  <si>
    <t>ME_hydro</t>
  </si>
  <si>
    <t>NEMA_hydro</t>
  </si>
  <si>
    <t>NH_hydro</t>
  </si>
  <si>
    <t>RI_hydro</t>
  </si>
  <si>
    <t>VT_hydro</t>
  </si>
  <si>
    <t>WCMA_hydro</t>
  </si>
  <si>
    <t>Cap_Factor</t>
  </si>
  <si>
    <t>Product</t>
  </si>
  <si>
    <t>Covanta Bristol Energy</t>
  </si>
  <si>
    <t>Covanta Southeastern Connecticut Company</t>
  </si>
  <si>
    <t>CT Resource Rec Authority Facility</t>
  </si>
  <si>
    <t>Millstone</t>
  </si>
  <si>
    <t>MM Hartford Energy</t>
  </si>
  <si>
    <t>New Milford Gas Recovery</t>
  </si>
  <si>
    <t>Plainfield Renewable Energy LLC</t>
  </si>
  <si>
    <t>Wheelabrator Bridgeport</t>
  </si>
  <si>
    <t>Wheelabrator Lisbon</t>
  </si>
  <si>
    <t>Ameresco Chicopee Energy</t>
  </si>
  <si>
    <t>Covanta Haverhill</t>
  </si>
  <si>
    <t>Fitchburg Gas Recovery</t>
  </si>
  <si>
    <t>Granby LFG</t>
  </si>
  <si>
    <t>Greater New Bedford LFG Utiliz. Facility</t>
  </si>
  <si>
    <t>GRS Fall River</t>
  </si>
  <si>
    <t>MM Taunton Energy</t>
  </si>
  <si>
    <t>Pilgrim Nuclear Power Station</t>
  </si>
  <si>
    <t>Pinetree Power Fitchburg</t>
  </si>
  <si>
    <t>Pioneer Valley Resource Recovery</t>
  </si>
  <si>
    <t>SEMASS Resource Recovery</t>
  </si>
  <si>
    <t>Southbridge Landfill Gas-to-Energy</t>
  </si>
  <si>
    <t>Wheelabrator Millbury Facility</t>
  </si>
  <si>
    <t>Wheelabrator North Andover</t>
  </si>
  <si>
    <t>Wheelabrator Saugus</t>
  </si>
  <si>
    <t>Athens Energy</t>
  </si>
  <si>
    <t>Indeck West Enfield Energy Center</t>
  </si>
  <si>
    <t>MMWAC Resource Recovery Facility</t>
  </si>
  <si>
    <t>Penobscot Energy Recovery</t>
  </si>
  <si>
    <t>Pine Tree Landfill Gas to Energy</t>
  </si>
  <si>
    <t>ReEnergy Livermore Falls</t>
  </si>
  <si>
    <t>ReEnergy Stratton LLC</t>
  </si>
  <si>
    <t>Regional Waste Systems</t>
  </si>
  <si>
    <t>S D Warren Westbrook</t>
  </si>
  <si>
    <t>Waste Management Crossroads LFGTE</t>
  </si>
  <si>
    <t>Bridgewater Power LP</t>
  </si>
  <si>
    <t>Burgess BioPower</t>
  </si>
  <si>
    <t>DG Whitefield LLC</t>
  </si>
  <si>
    <t>Indeck Energy-Alexandria</t>
  </si>
  <si>
    <t>Nashua Plant</t>
  </si>
  <si>
    <t>Pinetree Power</t>
  </si>
  <si>
    <t>Pinetree Power Tamworth</t>
  </si>
  <si>
    <t>Seabrook</t>
  </si>
  <si>
    <t>Springfield Power LLC</t>
  </si>
  <si>
    <t>Turnkey Landfill Gas Recovery</t>
  </si>
  <si>
    <t>UNH 7.9 MW Plant</t>
  </si>
  <si>
    <t>Wheelabrator Concord Facility</t>
  </si>
  <si>
    <t>Johnston LFG Turbine Plant</t>
  </si>
  <si>
    <t>J C McNeil</t>
  </si>
  <si>
    <t>Middlebury College</t>
  </si>
  <si>
    <t>Moretown</t>
  </si>
  <si>
    <t>Ryegate Power Station</t>
  </si>
  <si>
    <t>MSW</t>
  </si>
  <si>
    <t>NUC</t>
  </si>
  <si>
    <t>LFG</t>
  </si>
  <si>
    <t>WDS</t>
  </si>
  <si>
    <t>Adams Solar</t>
  </si>
  <si>
    <t>Advance Stores Company, Inc</t>
  </si>
  <si>
    <t>ALDI DC 2</t>
  </si>
  <si>
    <t>Antares-GRE 314 East Lyme LLC</t>
  </si>
  <si>
    <t>Barrett Farm Solar - Phase I</t>
  </si>
  <si>
    <t>Bulls Bridge</t>
  </si>
  <si>
    <t>Canis Major Solar Farm</t>
  </si>
  <si>
    <t>Canis Minor Solar Farm</t>
  </si>
  <si>
    <t>CMEEC - Bozrah</t>
  </si>
  <si>
    <t>CMEEC - Navy NE Trident</t>
  </si>
  <si>
    <t>CMEEC - Norwich Stott St Solar</t>
  </si>
  <si>
    <t>CMEEC - Polaris Park Solar</t>
  </si>
  <si>
    <t>CMEEC - Rogers Rd Solar</t>
  </si>
  <si>
    <t>Colebrook Hydroelectric</t>
  </si>
  <si>
    <t>Conn Mun Electric Energy Coop</t>
  </si>
  <si>
    <t>Derby Hydro</t>
  </si>
  <si>
    <t>Falls Village</t>
  </si>
  <si>
    <t>Franklin Solar</t>
  </si>
  <si>
    <t>Fusion Solar Center LLC</t>
  </si>
  <si>
    <t>Goodwin Hydroelectric</t>
  </si>
  <si>
    <t>Hamilton Solar</t>
  </si>
  <si>
    <t>Hartford Landfill Solar EGF</t>
  </si>
  <si>
    <t>Jefferson Solar</t>
  </si>
  <si>
    <t>Kinneytown New Old</t>
  </si>
  <si>
    <t>Manchester Community College East</t>
  </si>
  <si>
    <t>Manchester Community College North</t>
  </si>
  <si>
    <t>Quinebaug Lower Project</t>
  </si>
  <si>
    <t>Rainbow (CT)</t>
  </si>
  <si>
    <t>Rocky River (CT)</t>
  </si>
  <si>
    <t>Scotland Dam</t>
  </si>
  <si>
    <t>Shepaug</t>
  </si>
  <si>
    <t>Somers Solar Center, LLC</t>
  </si>
  <si>
    <t>Stafford MS Ground Mount Community Solar</t>
  </si>
  <si>
    <t>Stevenson</t>
  </si>
  <si>
    <t>Taftville</t>
  </si>
  <si>
    <t>Tenth Street</t>
  </si>
  <si>
    <t>Town of Branford</t>
  </si>
  <si>
    <t>Town of Rocky Hill</t>
  </si>
  <si>
    <t>Tunnel</t>
  </si>
  <si>
    <t>Wilson Solar</t>
  </si>
  <si>
    <t>Wind Colebrook South</t>
  </si>
  <si>
    <t>Woods Hill Solar</t>
  </si>
  <si>
    <t>126 Grove Solar LLC</t>
  </si>
  <si>
    <t>201 Sturbridge B</t>
  </si>
  <si>
    <t>205 Sturbridge A</t>
  </si>
  <si>
    <t>265 Pleasant Solar NG, LLC</t>
  </si>
  <si>
    <t>301 Chestnut Solar NG</t>
  </si>
  <si>
    <t>433 Purchase Solar NG, LLC</t>
  </si>
  <si>
    <t>651 Chase Solar NG</t>
  </si>
  <si>
    <t>Acton Solar Landfill</t>
  </si>
  <si>
    <t>Acushnet AD Makepeace</t>
  </si>
  <si>
    <t>Acushnet Hawes Reed Road</t>
  </si>
  <si>
    <t>Acushnet- High Hill</t>
  </si>
  <si>
    <t>Acushnet-Braley Road 1</t>
  </si>
  <si>
    <t>Adams Farm Solar</t>
  </si>
  <si>
    <t>Agawam Solar</t>
  </si>
  <si>
    <t>AIS Solar Project</t>
  </si>
  <si>
    <t>Antanavica Solar</t>
  </si>
  <si>
    <t>Ashby Duffy CSG Solar Farm</t>
  </si>
  <si>
    <t>Ashby Solar, LLC</t>
  </si>
  <si>
    <t>Axio Green LLC</t>
  </si>
  <si>
    <t>Ayers Village Solar</t>
  </si>
  <si>
    <t>Barnstable Landfill</t>
  </si>
  <si>
    <t>Barre II Solar Project</t>
  </si>
  <si>
    <t>Barre Solar III LLC</t>
  </si>
  <si>
    <t>Barrett PV</t>
  </si>
  <si>
    <t>Bashaw Solar CSG 1, LLC</t>
  </si>
  <si>
    <t>Bear Swamp</t>
  </si>
  <si>
    <t>Belchertown</t>
  </si>
  <si>
    <t>Belchertown Renewables Community Solar</t>
  </si>
  <si>
    <t>Bellingham PV</t>
  </si>
  <si>
    <t>Berkley East Solar LLC</t>
  </si>
  <si>
    <t>Berkshire 1</t>
  </si>
  <si>
    <t>Berkshire Wind Power Project</t>
  </si>
  <si>
    <t>Beverly</t>
  </si>
  <si>
    <t>Big George PV CSG</t>
  </si>
  <si>
    <t>Bird Machine Solar Farm</t>
  </si>
  <si>
    <t>BJ's Wholesale Club, Inc- Uxbridge</t>
  </si>
  <si>
    <t>BlueWave Capital - Grafton (SREC II)</t>
  </si>
  <si>
    <t>Boatlock</t>
  </si>
  <si>
    <t>Bolton PV</t>
  </si>
  <si>
    <t>Boott Hydropower</t>
  </si>
  <si>
    <t>Boston Scientific Solar</t>
  </si>
  <si>
    <t>Bourne (MA) - Holliston I</t>
  </si>
  <si>
    <t>Braintree Landfill Solar</t>
  </si>
  <si>
    <t>Braley Road 2</t>
  </si>
  <si>
    <t>Brewster Landfill</t>
  </si>
  <si>
    <t>Bridgewater Solar CSG</t>
  </si>
  <si>
    <t>Brockelman</t>
  </si>
  <si>
    <t>Brook Street Solar 1 CSG</t>
  </si>
  <si>
    <t>Brookfield Solar 2013 LLC</t>
  </si>
  <si>
    <t>Browne Solar LLC</t>
  </si>
  <si>
    <t>Bullock Road Solar 1</t>
  </si>
  <si>
    <t>BWC Gibbs Brook</t>
  </si>
  <si>
    <t>BWC Harlow Brook</t>
  </si>
  <si>
    <t>BWC Origination 18</t>
  </si>
  <si>
    <t>BWC Pocasset River</t>
  </si>
  <si>
    <t>BWC Swan Pond River CSG</t>
  </si>
  <si>
    <t>BWC Wading River One, Two, Three CSG</t>
  </si>
  <si>
    <t>BWC Wareham River</t>
  </si>
  <si>
    <t>Cabot</t>
  </si>
  <si>
    <t>Cabot Holyoke</t>
  </si>
  <si>
    <t>Camelot Wind LLC</t>
  </si>
  <si>
    <t>Cape Cod Air Force Station - 6 SWS</t>
  </si>
  <si>
    <t>Carver MA 1 Community Solar</t>
  </si>
  <si>
    <t>CED Chicopee Solar</t>
  </si>
  <si>
    <t>CED Westfield Solar, LLC</t>
  </si>
  <si>
    <t>Cedarville CSG</t>
  </si>
  <si>
    <t>Centaurus Solar - MA</t>
  </si>
  <si>
    <t>CES Sterling LLC</t>
  </si>
  <si>
    <t>Charlestown Wind Turbine</t>
  </si>
  <si>
    <t>Charlton Solar I</t>
  </si>
  <si>
    <t>Chatham Landfill</t>
  </si>
  <si>
    <t>Chemical</t>
  </si>
  <si>
    <t>Chester Solar Farm</t>
  </si>
  <si>
    <t>Chicopee Granby Road Solar</t>
  </si>
  <si>
    <t>Chicopee Hydroelectric Station</t>
  </si>
  <si>
    <t>Chicopee River Solar</t>
  </si>
  <si>
    <t>Chicopee Solar</t>
  </si>
  <si>
    <t>Citizens Agawam Landfill Solar</t>
  </si>
  <si>
    <t>Cobble Mountain</t>
  </si>
  <si>
    <t>Collins Facility</t>
  </si>
  <si>
    <t>Concord Solar Farm</t>
  </si>
  <si>
    <t>Cosgrove Intake and Power Station</t>
  </si>
  <si>
    <t>Cottage Street Solar Facility</t>
  </si>
  <si>
    <t>Curtis Hill Solar CSG</t>
  </si>
  <si>
    <t>Dartmouth</t>
  </si>
  <si>
    <t>Dartmouth II Solar</t>
  </si>
  <si>
    <t>Dartmouth Landfill</t>
  </si>
  <si>
    <t>Dartmouth Solar</t>
  </si>
  <si>
    <t>DDR Shoppers World</t>
  </si>
  <si>
    <t>Deer Island Treatment Plant</t>
  </si>
  <si>
    <t>Deerfield 2</t>
  </si>
  <si>
    <t>Deerfield 3</t>
  </si>
  <si>
    <t>Deerfield 4</t>
  </si>
  <si>
    <t>Deerfield 5</t>
  </si>
  <si>
    <t>Deerfield CSG Solar</t>
  </si>
  <si>
    <t>Dennis Landfill</t>
  </si>
  <si>
    <t>Depot Hill Solar CSG</t>
  </si>
  <si>
    <t>Dept of Corrections NCCI Wind</t>
  </si>
  <si>
    <t>Devens</t>
  </si>
  <si>
    <t>Dorchester Solar Site</t>
  </si>
  <si>
    <t>Douglas Solar</t>
  </si>
  <si>
    <t>Dudley Solar</t>
  </si>
  <si>
    <t>Dwight</t>
  </si>
  <si>
    <t>Dynamic - Walpole</t>
  </si>
  <si>
    <t>East Acres Solar NG, LLC</t>
  </si>
  <si>
    <t>East Bridgewater Solar</t>
  </si>
  <si>
    <t>East Springfield Solar PV</t>
  </si>
  <si>
    <t>Easthampton Landfill-City of Easthampton</t>
  </si>
  <si>
    <t>Easton Landfill</t>
  </si>
  <si>
    <t>EBZ Solar</t>
  </si>
  <si>
    <t>EDF Lancaster</t>
  </si>
  <si>
    <t>Equity Industrial Turbines</t>
  </si>
  <si>
    <t>Fairhaven C</t>
  </si>
  <si>
    <t>Fairhaven Wind</t>
  </si>
  <si>
    <t>Fairview Farms Solar</t>
  </si>
  <si>
    <t>Fall River Solar CSG</t>
  </si>
  <si>
    <t>Falmouth Landfill Solar</t>
  </si>
  <si>
    <t>Farley Road Community Solar</t>
  </si>
  <si>
    <t>Federal Road Solar 1, LLC CSG</t>
  </si>
  <si>
    <t>Fife Brook</t>
  </si>
  <si>
    <t>Fisher Road Solar</t>
  </si>
  <si>
    <t>Framingham State University Plant</t>
  </si>
  <si>
    <t>Franklin 1</t>
  </si>
  <si>
    <t>Franklin 2</t>
  </si>
  <si>
    <t>Freetown Solar</t>
  </si>
  <si>
    <t>Future Generation Wind</t>
  </si>
  <si>
    <t>Gardner Solar 1</t>
  </si>
  <si>
    <t>Gardners Falls</t>
  </si>
  <si>
    <t>GELD Solar Farm</t>
  </si>
  <si>
    <t>Golden Hills Solar</t>
  </si>
  <si>
    <t>Grafton PV</t>
  </si>
  <si>
    <t>Grafton Solar</t>
  </si>
  <si>
    <t>Green Meadows</t>
  </si>
  <si>
    <t>Griffin Road Solar, LLC</t>
  </si>
  <si>
    <t>Groveland Solar</t>
  </si>
  <si>
    <t>Hadley 2 Solar, LLC</t>
  </si>
  <si>
    <t>Hadley Falls</t>
  </si>
  <si>
    <t>Hadley Solar NG, LLC</t>
  </si>
  <si>
    <t>Hampden</t>
  </si>
  <si>
    <t>Hampshire College</t>
  </si>
  <si>
    <t>Hardwick-Athol &amp; Eagle Hill</t>
  </si>
  <si>
    <t>Harris Energy Realty</t>
  </si>
  <si>
    <t>Harwich Landfill</t>
  </si>
  <si>
    <t>Hatfield Renewables Community Solar</t>
  </si>
  <si>
    <t>Hatfield Solar PV</t>
  </si>
  <si>
    <t>Haverhill Solar Power Project</t>
  </si>
  <si>
    <t>Hewlett-Packard (HP) - Andover, MA</t>
  </si>
  <si>
    <t>Holliston Solar CSG</t>
  </si>
  <si>
    <t>Holyoke Solar Cooperative at Mueller</t>
  </si>
  <si>
    <t>Hull Wind II</t>
  </si>
  <si>
    <t>Hunt Farm Solar</t>
  </si>
  <si>
    <t>Hunt Road Solar</t>
  </si>
  <si>
    <t>Indian Hill Solar LLC</t>
  </si>
  <si>
    <t>Indian Orchard</t>
  </si>
  <si>
    <t>Indian Orchard PV Facility</t>
  </si>
  <si>
    <t>Integrys MA Solar, LLC - Ashburnham Site</t>
  </si>
  <si>
    <t>Ipswich Wind Turbine</t>
  </si>
  <si>
    <t>Iron Horse Solar 4, LLC</t>
  </si>
  <si>
    <t>Iron Horse Solar I CSG</t>
  </si>
  <si>
    <t>Katama Farm</t>
  </si>
  <si>
    <t>Kearsarge Bellingham PV</t>
  </si>
  <si>
    <t>Kearsarge Concord II</t>
  </si>
  <si>
    <t>Kearsarge GB</t>
  </si>
  <si>
    <t>Kearsarge Granby</t>
  </si>
  <si>
    <t>Kearsarge Montague</t>
  </si>
  <si>
    <t>Kearsarge Southwick LLC</t>
  </si>
  <si>
    <t>Kearsarge Uxbridge</t>
  </si>
  <si>
    <t>Kingston Wind Independence</t>
  </si>
  <si>
    <t>KS Solar Six LLC</t>
  </si>
  <si>
    <t>Lawrence Hydroelectric Associates</t>
  </si>
  <si>
    <t>Lee Site 31 Solar</t>
  </si>
  <si>
    <t>Leicester One MA Solar LLC</t>
  </si>
  <si>
    <t>Leominster</t>
  </si>
  <si>
    <t>Leominster (MA)-South Street-R&amp;D</t>
  </si>
  <si>
    <t>Lepomis PV Energy LLC</t>
  </si>
  <si>
    <t>Lightolier Wind I Turbine</t>
  </si>
  <si>
    <t>Lowell Solar Landfill</t>
  </si>
  <si>
    <t>Ludlow Landfill</t>
  </si>
  <si>
    <t>Ludlow Site 72 - Conti</t>
  </si>
  <si>
    <t>MA Military Reservation Wind Project</t>
  </si>
  <si>
    <t>MA Solar Storage 1</t>
  </si>
  <si>
    <t>Marshfield PV</t>
  </si>
  <si>
    <t>Mashpee Landfill Solar</t>
  </si>
  <si>
    <t>Mass Midstate Solar 1</t>
  </si>
  <si>
    <t>Mass Midstate Solar 2</t>
  </si>
  <si>
    <t>Mass Midstate Solar 3</t>
  </si>
  <si>
    <t>Maynard PV</t>
  </si>
  <si>
    <t>MDFA Devens-Saratoga</t>
  </si>
  <si>
    <t>Meadow Solar</t>
  </si>
  <si>
    <t>Merrimac Solar</t>
  </si>
  <si>
    <t>Methuen Landfill</t>
  </si>
  <si>
    <t>Millbury Solar</t>
  </si>
  <si>
    <t>Monson Solar</t>
  </si>
  <si>
    <t>Monson Solar, LLC</t>
  </si>
  <si>
    <t>Montague Site 36-Grosolar</t>
  </si>
  <si>
    <t>Morin Solar 2013 LLC</t>
  </si>
  <si>
    <t>Mt Wachusett Community College</t>
  </si>
  <si>
    <t>Mt. Tom Solar Project</t>
  </si>
  <si>
    <t>NEDC Solar Site</t>
  </si>
  <si>
    <t>New Bedford (MA) Plymouth</t>
  </si>
  <si>
    <t>New England Wind LLC</t>
  </si>
  <si>
    <t>Nexamp Peak CSG</t>
  </si>
  <si>
    <t>NFM Solar Power LLC</t>
  </si>
  <si>
    <t>North Adams Landfill</t>
  </si>
  <si>
    <t>North Brookfield</t>
  </si>
  <si>
    <t>Northampton Landfill Solar PV</t>
  </si>
  <si>
    <t>Northbridge Solar</t>
  </si>
  <si>
    <t>Northfield Mountain</t>
  </si>
  <si>
    <t>Norton Landfill Solar</t>
  </si>
  <si>
    <t>Notus Wind 1</t>
  </si>
  <si>
    <t>NRG DG Crystal Spring CSG</t>
  </si>
  <si>
    <t>NRG DG Dighton LLC CSG</t>
  </si>
  <si>
    <t>NRG DG Foxborough Elm CSG</t>
  </si>
  <si>
    <t>NRG DG Haverhill CSG</t>
  </si>
  <si>
    <t>NRG DG Tufts Knoll LLC CSG</t>
  </si>
  <si>
    <t>NRG DG Tufts Science LLC CSG</t>
  </si>
  <si>
    <t>NRG DG Webster LLC CSG</t>
  </si>
  <si>
    <t>NRG Renew Canal 1 CSG LLC</t>
  </si>
  <si>
    <t>Nunnepog</t>
  </si>
  <si>
    <t>Oakdale Power Station</t>
  </si>
  <si>
    <t>Old Wardour Solar</t>
  </si>
  <si>
    <t>Onset East Community Solar Facility</t>
  </si>
  <si>
    <t>Onset West Community Solar Facility</t>
  </si>
  <si>
    <t>Onyx - Brockton Thatcher Landfill Solar CSG</t>
  </si>
  <si>
    <t>Onyx - Pembroke Landfill Solar</t>
  </si>
  <si>
    <t>Orange PV</t>
  </si>
  <si>
    <t>Oxford</t>
  </si>
  <si>
    <t>Padelford Solar</t>
  </si>
  <si>
    <t>Palmer Landfill</t>
  </si>
  <si>
    <t>Palmer Solar LLC</t>
  </si>
  <si>
    <t>Pepperell Hydro Power Plant</t>
  </si>
  <si>
    <t>Peterson Road Solar</t>
  </si>
  <si>
    <t>Pittsfield 44 - M&amp;W PV</t>
  </si>
  <si>
    <t>Pleasantdale Road Community Solar</t>
  </si>
  <si>
    <t>Plymouth Site 1</t>
  </si>
  <si>
    <t>Plymouth Solar</t>
  </si>
  <si>
    <t>Princeton Wind Farm</t>
  </si>
  <si>
    <t>Putts Bridge</t>
  </si>
  <si>
    <t>Quittacas Pond Solar</t>
  </si>
  <si>
    <t>Rail Trail</t>
  </si>
  <si>
    <t>Randolph</t>
  </si>
  <si>
    <t>Redbridge</t>
  </si>
  <si>
    <t>Redbrook Community Solar 1</t>
  </si>
  <si>
    <t>Rehoboth Solar</t>
  </si>
  <si>
    <t>RGS-Rutland VNM SREC II Project (MA)</t>
  </si>
  <si>
    <t>Rising Paper</t>
  </si>
  <si>
    <t>Riverside Holyoke</t>
  </si>
  <si>
    <t>Rockland Solar CSG</t>
  </si>
  <si>
    <t>Route 57 Solar</t>
  </si>
  <si>
    <t>Sampson Road Community Solar</t>
  </si>
  <si>
    <t>Scituate PV</t>
  </si>
  <si>
    <t>Scituate Wind</t>
  </si>
  <si>
    <t>Shaffer</t>
  </si>
  <si>
    <t>Sherman</t>
  </si>
  <si>
    <t>Shirley Landfill</t>
  </si>
  <si>
    <t>Shirley Water</t>
  </si>
  <si>
    <t>Shrewsbury Solar</t>
  </si>
  <si>
    <t>Shuman Solar</t>
  </si>
  <si>
    <t>Silver Lake Solar Photovoltaic Facility</t>
  </si>
  <si>
    <t>SJA Solar LLC-Solterra Monastery CSG</t>
  </si>
  <si>
    <t>Smith &amp; Wesson at Springfield MA PV</t>
  </si>
  <si>
    <t>Solten Plainville 6000, LLC</t>
  </si>
  <si>
    <t>Southbridge PV</t>
  </si>
  <si>
    <t>Southbridge Solar</t>
  </si>
  <si>
    <t>Southern Sky Renew Energy Berkley LLC</t>
  </si>
  <si>
    <t>Spring Hill Road</t>
  </si>
  <si>
    <t>Spring Street Solar 1 CSG</t>
  </si>
  <si>
    <t>Stafford St 2 Community Solar</t>
  </si>
  <si>
    <t>Stafford St Solar 1 CSG</t>
  </si>
  <si>
    <t>Stafford St Solar 3 CSG</t>
  </si>
  <si>
    <t>State Street Solar LLC</t>
  </si>
  <si>
    <t>Stetson Road Solar - Barre I</t>
  </si>
  <si>
    <t>Stone Hill Solar CSG</t>
  </si>
  <si>
    <t>Stow PV</t>
  </si>
  <si>
    <t>Sudbury Landfill</t>
  </si>
  <si>
    <t>Sullivan Solar</t>
  </si>
  <si>
    <t>Sunderland Solar PV</t>
  </si>
  <si>
    <t>Sutton Solar CSG</t>
  </si>
  <si>
    <t>Syncarpha Freetown</t>
  </si>
  <si>
    <t>Syncarpha Hancock I CSG</t>
  </si>
  <si>
    <t>Syncarpha Hancock II CSG</t>
  </si>
  <si>
    <t>Syncarpha Hancock III CSG</t>
  </si>
  <si>
    <t>Syncarpha Palmer, LLC</t>
  </si>
  <si>
    <t>Syncarpha Still River, LLC CSG</t>
  </si>
  <si>
    <t>Tanglewood Circle Solar 1 LLC</t>
  </si>
  <si>
    <t>Templeton</t>
  </si>
  <si>
    <t>Texon Hydroelectric Project</t>
  </si>
  <si>
    <t>Theodore Drive Community Solar</t>
  </si>
  <si>
    <t>Tihonet Solar</t>
  </si>
  <si>
    <t>Tisbury Landfill Solar</t>
  </si>
  <si>
    <t>Town of East Bridgewater CSG</t>
  </si>
  <si>
    <t>Town of Foxborough - Landfill (SREC II) CSG</t>
  </si>
  <si>
    <t>Town of Lexington Solar</t>
  </si>
  <si>
    <t>Town of Needham VNEM CSG</t>
  </si>
  <si>
    <t>Town of Norfolk MA at Medway Branch</t>
  </si>
  <si>
    <t>Town of Otis Wind Energy Project</t>
  </si>
  <si>
    <t>Town of Uxbridge MA at Commerce Dr</t>
  </si>
  <si>
    <t>True North</t>
  </si>
  <si>
    <t>Turners Falls</t>
  </si>
  <si>
    <t>Twiss Street Solar</t>
  </si>
  <si>
    <t>Tyngsborough Solar</t>
  </si>
  <si>
    <t>UMASS</t>
  </si>
  <si>
    <t>Upper Blackstone (MA) Treasure Valley</t>
  </si>
  <si>
    <t>Upton Community Solar</t>
  </si>
  <si>
    <t>Vuelta Solar</t>
  </si>
  <si>
    <t>Walpole Solar 2</t>
  </si>
  <si>
    <t>Wareham MA 1 Community Solar</t>
  </si>
  <si>
    <t>Wareham Solar PV</t>
  </si>
  <si>
    <t>Washburn Road Solar</t>
  </si>
  <si>
    <t>Waste Water Treatment Plant</t>
  </si>
  <si>
    <t>West Boylston Community Shared Solar</t>
  </si>
  <si>
    <t>West Bridgewater AB CSG</t>
  </si>
  <si>
    <t>West Brookfield Solar - Gilbertsville Rd CSG</t>
  </si>
  <si>
    <t>West Brookfield Solar, LLC</t>
  </si>
  <si>
    <t>Westborough Solar LLC</t>
  </si>
  <si>
    <t>Westford Solar Park</t>
  </si>
  <si>
    <t>Westminster Renewables, LLC</t>
  </si>
  <si>
    <t>Weston Landfill Solar</t>
  </si>
  <si>
    <t>Westport MA 1 Community Solar</t>
  </si>
  <si>
    <t>Westport MA 2 Community Solar</t>
  </si>
  <si>
    <t>Whately Solar</t>
  </si>
  <si>
    <t>Williamsburg Solar LLC VNEM CSG</t>
  </si>
  <si>
    <t>Wilmington Solar</t>
  </si>
  <si>
    <t>Winchendon Landfill Solar</t>
  </si>
  <si>
    <t>Winchendon Solar</t>
  </si>
  <si>
    <t>Worcester Landfill</t>
  </si>
  <si>
    <t>WYM 1250 Palmer LLC</t>
  </si>
  <si>
    <t>Androscoggin 3</t>
  </si>
  <si>
    <t>Anson Abenaki Hydros</t>
  </si>
  <si>
    <t>Aziscohos Hydroelectric Project</t>
  </si>
  <si>
    <t>Bar Mills</t>
  </si>
  <si>
    <t>Barker Lower</t>
  </si>
  <si>
    <t>Beaver Ridge Wind</t>
  </si>
  <si>
    <t>Benton Falls Associates</t>
  </si>
  <si>
    <t>Bingham Wind</t>
  </si>
  <si>
    <t>Bonny Eagle</t>
  </si>
  <si>
    <t>Brassua Hydroelectric Project</t>
  </si>
  <si>
    <t>Brunswick Hydro</t>
  </si>
  <si>
    <t>Bull Hill Wind Project</t>
  </si>
  <si>
    <t>Canton Mountain Wind</t>
  </si>
  <si>
    <t>Cataract Hydro</t>
  </si>
  <si>
    <t>Charles E Monty</t>
  </si>
  <si>
    <t>Deer Rips</t>
  </si>
  <si>
    <t>Ellsworth Hydro Station</t>
  </si>
  <si>
    <t>Fox Island Wind LLC</t>
  </si>
  <si>
    <t>Gardiner</t>
  </si>
  <si>
    <t>Great Lakes Hydro America - ME</t>
  </si>
  <si>
    <t>Gulf Island</t>
  </si>
  <si>
    <t>Hancock Wind Plant</t>
  </si>
  <si>
    <t>Harris Hydro</t>
  </si>
  <si>
    <t>Hiram</t>
  </si>
  <si>
    <t>Hydro Kennebec Project</t>
  </si>
  <si>
    <t>International Paper Jay Hydro</t>
  </si>
  <si>
    <t>International Paper Livermore Hydro</t>
  </si>
  <si>
    <t>International Paper Riley Hydro</t>
  </si>
  <si>
    <t>IOS - MEW Phase 1</t>
  </si>
  <si>
    <t>Kibby Wind Facility</t>
  </si>
  <si>
    <t>Lockwood Hydroelectric Facility</t>
  </si>
  <si>
    <t>Mechanic Falls</t>
  </si>
  <si>
    <t>Medway Hydro</t>
  </si>
  <si>
    <t>Messalonskee 2 (Oakland)</t>
  </si>
  <si>
    <t>Messalonskee 3</t>
  </si>
  <si>
    <t>Messalonskee 5</t>
  </si>
  <si>
    <t>Milford Hydro Station</t>
  </si>
  <si>
    <t>North Gorham</t>
  </si>
  <si>
    <t>NRG Solar Mule, LLC</t>
  </si>
  <si>
    <t>Oakfield Wind Project</t>
  </si>
  <si>
    <t>Orono B</t>
  </si>
  <si>
    <t>Orono Hydro Station</t>
  </si>
  <si>
    <t>Otis Hydro</t>
  </si>
  <si>
    <t>Passadumkeag Windpark LLC</t>
  </si>
  <si>
    <t>Pejepscot Hydroelectric Project</t>
  </si>
  <si>
    <t>Pisgah Mountain Wind</t>
  </si>
  <si>
    <t>Pittsfield Hydro</t>
  </si>
  <si>
    <t>Pumpkin Hill</t>
  </si>
  <si>
    <t>Record Hill Wind</t>
  </si>
  <si>
    <t>Rollins Wind Project</t>
  </si>
  <si>
    <t>Rumford Falls Hydro Facility</t>
  </si>
  <si>
    <t>Saddleback Ridge Wind Farm</t>
  </si>
  <si>
    <t>Salmon Falls</t>
  </si>
  <si>
    <t>Shawmut</t>
  </si>
  <si>
    <t>Skelton</t>
  </si>
  <si>
    <t>Spruce Mountain WInd</t>
  </si>
  <si>
    <t>Stetson Wind I</t>
  </si>
  <si>
    <t>Stetson Wind II</t>
  </si>
  <si>
    <t>Stillwater B</t>
  </si>
  <si>
    <t>Stillwater Hydro Station</t>
  </si>
  <si>
    <t>Upper Barker</t>
  </si>
  <si>
    <t>West Buxton</t>
  </si>
  <si>
    <t>West Enfield Hydro</t>
  </si>
  <si>
    <t>Weston Hydro</t>
  </si>
  <si>
    <t>Williams Hydro</t>
  </si>
  <si>
    <t>Worumbo Hydro Station</t>
  </si>
  <si>
    <t>Wyman Hydro</t>
  </si>
  <si>
    <t>Amoskeag</t>
  </si>
  <si>
    <t>Ayers Island</t>
  </si>
  <si>
    <t>Berlin Gorham</t>
  </si>
  <si>
    <t>China Mill Hydro</t>
  </si>
  <si>
    <t>Clement Dam Hydro LLC</t>
  </si>
  <si>
    <t>Comerford</t>
  </si>
  <si>
    <t>Dodge Falls Associates</t>
  </si>
  <si>
    <t>Eastman Falls</t>
  </si>
  <si>
    <t>EHC West Hopkinton</t>
  </si>
  <si>
    <t>Errol Hydroelectric Project</t>
  </si>
  <si>
    <t>Garvins Falls</t>
  </si>
  <si>
    <t>Gorham</t>
  </si>
  <si>
    <t>Granite Reliable Power</t>
  </si>
  <si>
    <t>Gregg Falls</t>
  </si>
  <si>
    <t>Groton Wind LLC</t>
  </si>
  <si>
    <t>Hillsborough Hosiery</t>
  </si>
  <si>
    <t>Hooksett</t>
  </si>
  <si>
    <t>Jackman</t>
  </si>
  <si>
    <t>Jericho Power</t>
  </si>
  <si>
    <t>Lempster Wind LLC</t>
  </si>
  <si>
    <t>Lochmere Hydroelectric Plant</t>
  </si>
  <si>
    <t>Lower Village Water Power Project</t>
  </si>
  <si>
    <t>Mascoma Hydro</t>
  </si>
  <si>
    <t>Milton Hydro</t>
  </si>
  <si>
    <t>Mine Falls Generating Station</t>
  </si>
  <si>
    <t>Newfound Hydroelectric</t>
  </si>
  <si>
    <t>Pembroke Hydro</t>
  </si>
  <si>
    <t>Penacook Lower Falls</t>
  </si>
  <si>
    <t>Penacook Upper Falls Hydro</t>
  </si>
  <si>
    <t>Pontook Hydro Facility</t>
  </si>
  <si>
    <t>Rolfe Canal Hydro</t>
  </si>
  <si>
    <t>Rollinsford</t>
  </si>
  <si>
    <t>S C Moore</t>
  </si>
  <si>
    <t>Smith (NH)</t>
  </si>
  <si>
    <t>Somersworth Lower Great Dam</t>
  </si>
  <si>
    <t>Stevens Mills Dam</t>
  </si>
  <si>
    <t>Blackstone/Tupperware</t>
  </si>
  <si>
    <t>Block Island Wind Farm</t>
  </si>
  <si>
    <t>Brookside</t>
  </si>
  <si>
    <t>CED Foster</t>
  </si>
  <si>
    <t>Forbes Street Solar</t>
  </si>
  <si>
    <t>Johnston Solar</t>
  </si>
  <si>
    <t>Kearsarge SKSC1 LLC</t>
  </si>
  <si>
    <t>Kearsarge SKSC2 LLC</t>
  </si>
  <si>
    <t>Little Bay</t>
  </si>
  <si>
    <t>NBC Field's Point Wind Farm</t>
  </si>
  <si>
    <t>North Smithfield Solar Power 1</t>
  </si>
  <si>
    <t>Richmond NMCA</t>
  </si>
  <si>
    <t>WED Coventry 1</t>
  </si>
  <si>
    <t>WED Coventry 2</t>
  </si>
  <si>
    <t>WED Coventry 3</t>
  </si>
  <si>
    <t>WED Coventry 4</t>
  </si>
  <si>
    <t>WED Coventry 5</t>
  </si>
  <si>
    <t>WED Coventry 6</t>
  </si>
  <si>
    <t>WED Kingstown Solar I - East Array</t>
  </si>
  <si>
    <t>WED Kingstown Solar I, LLC - West</t>
  </si>
  <si>
    <t>WED NK Green</t>
  </si>
  <si>
    <t>WED Portsmouth One, LLC</t>
  </si>
  <si>
    <t>WED Stilson Solar</t>
  </si>
  <si>
    <t>West Davisville Solar</t>
  </si>
  <si>
    <t>West Greenwich Solar</t>
  </si>
  <si>
    <t>158th Fighter Wing Solar Farm</t>
  </si>
  <si>
    <t>Ball Mountain Hydro</t>
  </si>
  <si>
    <t>Barton Solar Farm</t>
  </si>
  <si>
    <t>Beldens</t>
  </si>
  <si>
    <t>Bellows Falls</t>
  </si>
  <si>
    <t>Bolton Falls</t>
  </si>
  <si>
    <t>Boltonville Hydro Associates</t>
  </si>
  <si>
    <t>Cadys Falls</t>
  </si>
  <si>
    <t>Canaan</t>
  </si>
  <si>
    <t>Cavendish</t>
  </si>
  <si>
    <t>Chace Mill Winooski One</t>
  </si>
  <si>
    <t>Charlotte Solar LLC VT</t>
  </si>
  <si>
    <t>Chester Power Partners</t>
  </si>
  <si>
    <t>Chittenden County Solar Partners</t>
  </si>
  <si>
    <t>Claire Solar Farm</t>
  </si>
  <si>
    <t>Clarendon Solar Farm</t>
  </si>
  <si>
    <t>Clark Falls</t>
  </si>
  <si>
    <t>Cold River Road Solar</t>
  </si>
  <si>
    <t>Coolidge Solar 1, LLC</t>
  </si>
  <si>
    <t>Coventry Photovoltaic, LLC</t>
  </si>
  <si>
    <t>Deerfield Wind LLC</t>
  </si>
  <si>
    <t>Deweys Mill</t>
  </si>
  <si>
    <t>East Barnet</t>
  </si>
  <si>
    <t>Elizabeth Mines Solar 1</t>
  </si>
  <si>
    <t>Fairfax Falls</t>
  </si>
  <si>
    <t>Georgia Mountain Community Wind Farm</t>
  </si>
  <si>
    <t>Gilman Mill</t>
  </si>
  <si>
    <t>Glen</t>
  </si>
  <si>
    <t>GMP Solar - Hartford</t>
  </si>
  <si>
    <t>GMP Solar - Panton</t>
  </si>
  <si>
    <t>GMP Solar - Richmond</t>
  </si>
  <si>
    <t>GMP Solar - Williamstown</t>
  </si>
  <si>
    <t>GMP Solar - Williston</t>
  </si>
  <si>
    <t>Gorge 18</t>
  </si>
  <si>
    <t>Great Falls (VT)</t>
  </si>
  <si>
    <t>Harriman</t>
  </si>
  <si>
    <t>Highgate Falls</t>
  </si>
  <si>
    <t>Huntington Falls</t>
  </si>
  <si>
    <t>Kingdom Community Wind</t>
  </si>
  <si>
    <t>Limerick Road Solar Farm</t>
  </si>
  <si>
    <t>Lower Middlebury</t>
  </si>
  <si>
    <t>Main Street Solar Project</t>
  </si>
  <si>
    <t>Marshfield 6</t>
  </si>
  <si>
    <t>Mcindoes</t>
  </si>
  <si>
    <t>Middlesex 2</t>
  </si>
  <si>
    <t>Milton</t>
  </si>
  <si>
    <t>Morrisville</t>
  </si>
  <si>
    <t>Nebraska Valley Solar Farm</t>
  </si>
  <si>
    <t>Newport</t>
  </si>
  <si>
    <t>Next Generation Solar Farm</t>
  </si>
  <si>
    <t>Open View Solar Farm</t>
  </si>
  <si>
    <t>Ottauquechee Hydro</t>
  </si>
  <si>
    <t>Peterson</t>
  </si>
  <si>
    <t>Pittsford</t>
  </si>
  <si>
    <t>Proctor</t>
  </si>
  <si>
    <t>Saint Albans Solar</t>
  </si>
  <si>
    <t>Salisbury</t>
  </si>
  <si>
    <t>Searsburg</t>
  </si>
  <si>
    <t>Searsburg Wind Turbine</t>
  </si>
  <si>
    <t>Sheffield Wind</t>
  </si>
  <si>
    <t>Sheldon Solar</t>
  </si>
  <si>
    <t>Sheldon Springs Hydroelectric</t>
  </si>
  <si>
    <t>Silver Lake (VT)</t>
  </si>
  <si>
    <t>Smith (VT)</t>
  </si>
  <si>
    <t>St. Albans SPEED Project</t>
  </si>
  <si>
    <t>Stafford Hill Solar</t>
  </si>
  <si>
    <t>Sudbury Solar</t>
  </si>
  <si>
    <t>SunGen Sharon 1 LLC</t>
  </si>
  <si>
    <t>SVEP Solar Project Company</t>
  </si>
  <si>
    <t>Technology Drive Solar</t>
  </si>
  <si>
    <t>VEC Alburgh Array</t>
  </si>
  <si>
    <t>VEC Magee Hill Solar</t>
  </si>
  <si>
    <t>Vernon Dam</t>
  </si>
  <si>
    <t>W K Sanders</t>
  </si>
  <si>
    <t>Waterbury 22</t>
  </si>
  <si>
    <t>West Charleston</t>
  </si>
  <si>
    <t>West Danville 15</t>
  </si>
  <si>
    <t>Weybridge</t>
  </si>
  <si>
    <t>Whitcomb Solar Farm</t>
  </si>
  <si>
    <t>Wilder</t>
  </si>
  <si>
    <t>Williamstown Solar</t>
  </si>
  <si>
    <t>Wrightsville Hydro Plant</t>
  </si>
  <si>
    <t>SUN</t>
  </si>
  <si>
    <t>WAT</t>
  </si>
  <si>
    <t>WND</t>
  </si>
  <si>
    <t>seg1</t>
  </si>
  <si>
    <t>seg2</t>
  </si>
  <si>
    <t>seg3</t>
  </si>
  <si>
    <t>no_load</t>
  </si>
  <si>
    <t>mincap</t>
  </si>
  <si>
    <t>ramp</t>
  </si>
  <si>
    <t>minu</t>
  </si>
  <si>
    <t>mind</t>
  </si>
  <si>
    <t>var_om</t>
  </si>
  <si>
    <t>st_cost</t>
  </si>
  <si>
    <t>SLACK1</t>
  </si>
  <si>
    <t>SLACK2</t>
  </si>
  <si>
    <t>SLACK3</t>
  </si>
  <si>
    <t>SLACK4</t>
  </si>
  <si>
    <t>SLACK5</t>
  </si>
  <si>
    <t>SLACK6</t>
  </si>
  <si>
    <t>SLACK7</t>
  </si>
  <si>
    <t>SLACK8</t>
  </si>
  <si>
    <t>HQVTI</t>
  </si>
  <si>
    <t>NBMEI</t>
  </si>
  <si>
    <t>NYCTI</t>
  </si>
  <si>
    <t>NYVTI</t>
  </si>
  <si>
    <t>NYWCMAI</t>
  </si>
  <si>
    <t>HQVT_I</t>
  </si>
  <si>
    <t>NBME_I</t>
  </si>
  <si>
    <t>NYCT_I</t>
  </si>
  <si>
    <t>NYVT_I</t>
  </si>
  <si>
    <t>NYWCMA_I</t>
  </si>
  <si>
    <t>hydro</t>
  </si>
  <si>
    <t>coal</t>
  </si>
  <si>
    <t>name</t>
  </si>
  <si>
    <t>zone</t>
  </si>
  <si>
    <t>netcap</t>
  </si>
  <si>
    <t>ngct</t>
  </si>
  <si>
    <t>ngcc</t>
  </si>
  <si>
    <t>oil</t>
  </si>
  <si>
    <t>slack</t>
  </si>
  <si>
    <t>imports</t>
  </si>
  <si>
    <t>typ</t>
  </si>
  <si>
    <t>Zone</t>
  </si>
  <si>
    <t>Capacity Ratio</t>
  </si>
  <si>
    <t>SOLAR</t>
  </si>
  <si>
    <t>ONSHORE WIND</t>
  </si>
  <si>
    <t>ALPierce4</t>
  </si>
  <si>
    <t>AlgonquinWindsorLocksGTG</t>
  </si>
  <si>
    <t>AlgonquinWindsorLocksGTG2</t>
  </si>
  <si>
    <t>AlgonquinWindsorLocksSTG</t>
  </si>
  <si>
    <t>AmherstCollegeCoGenCTG</t>
  </si>
  <si>
    <t>AmherstCollegeCoGenSTG</t>
  </si>
  <si>
    <t>AndroscogginEnergyCenterCT01</t>
  </si>
  <si>
    <t>AndroscogginEnergyCenterCT02</t>
  </si>
  <si>
    <t>AndroscogginEnergyCenterCT03</t>
  </si>
  <si>
    <t>ANPBellinghamEnergyProjectU1</t>
  </si>
  <si>
    <t>ANPBellinghamEnergyProjectU2</t>
  </si>
  <si>
    <t>ANPBlackstoneEnergyProjectU1</t>
  </si>
  <si>
    <t>ANPBlackstoneEnergyProjectU2</t>
  </si>
  <si>
    <t>AscutneyGT4</t>
  </si>
  <si>
    <t>BackusMicrogridProjectBMP1</t>
  </si>
  <si>
    <t>BackusMicrogridProjectBMP2</t>
  </si>
  <si>
    <t>BackusMicrogridProjectBMP3</t>
  </si>
  <si>
    <t>BackusMicrogridProjectBMP4</t>
  </si>
  <si>
    <t>BellinghamCogenerationFacilityCT1</t>
  </si>
  <si>
    <t>BellinghamCogenerationFacilityCT2</t>
  </si>
  <si>
    <t>BellinghamCogenerationFacilityST1</t>
  </si>
  <si>
    <t>BerkshirePowerGEN2</t>
  </si>
  <si>
    <t>Berlin5GT1</t>
  </si>
  <si>
    <t>BostonMedicalCenterCHPPlantCOGEN</t>
  </si>
  <si>
    <t>BradleyEnergyCenterUNIT1</t>
  </si>
  <si>
    <t>BradleyEnergyCenterUNIT2</t>
  </si>
  <si>
    <t>BradleyEnergyCenterUNIT3</t>
  </si>
  <si>
    <t>BradleyEnergyCenterUNIT4</t>
  </si>
  <si>
    <t>BranfordUN10</t>
  </si>
  <si>
    <t>BridgeportEnergyProjectGEN1</t>
  </si>
  <si>
    <t>BridgeportEnergyProjectGEN2</t>
  </si>
  <si>
    <t>BridgeportEnergyProjectGEN3</t>
  </si>
  <si>
    <t>BridgeportFuelCellPark1</t>
  </si>
  <si>
    <t>BridgeportStation3</t>
  </si>
  <si>
    <t>BridgeportStation4</t>
  </si>
  <si>
    <t>BucksportGenerationLLCGEN4</t>
  </si>
  <si>
    <t>BurlingtonGTGT1</t>
  </si>
  <si>
    <t>Canal1</t>
  </si>
  <si>
    <t>Canal2</t>
  </si>
  <si>
    <t>CapeGasTurbineGT4</t>
  </si>
  <si>
    <t>CapeGasTurbineGT5</t>
  </si>
  <si>
    <t>CapitolDistrictEnergyCenterGTG</t>
  </si>
  <si>
    <t>CapitolDistrictEnergyCenterSTG</t>
  </si>
  <si>
    <t>CCSUFuelCellProjectCCSU</t>
  </si>
  <si>
    <t>CelluTissueGEN1</t>
  </si>
  <si>
    <t>CentralPowerPlantGEN5</t>
  </si>
  <si>
    <t>CentralPowerPlantGEN6</t>
  </si>
  <si>
    <t>CentralPowerPlantGEN7</t>
  </si>
  <si>
    <t>CherryStreet10</t>
  </si>
  <si>
    <t>CherryStreet11</t>
  </si>
  <si>
    <t>CherryStreet12</t>
  </si>
  <si>
    <t>CherryStreet7</t>
  </si>
  <si>
    <t>CherryStreet8</t>
  </si>
  <si>
    <t>CJTSEnergyCenterUNIT7</t>
  </si>
  <si>
    <t>ClarkUniversityGEN2</t>
  </si>
  <si>
    <t>ClearyFlood8</t>
  </si>
  <si>
    <t>ClearyFlood9A</t>
  </si>
  <si>
    <t>ClearyFloodCA9</t>
  </si>
  <si>
    <t>Colchester16GT1</t>
  </si>
  <si>
    <t>CosCobUN10</t>
  </si>
  <si>
    <t>CosCobUN11</t>
  </si>
  <si>
    <t>CosCobUN12</t>
  </si>
  <si>
    <t>CosCobUN13</t>
  </si>
  <si>
    <t>CosCobun14</t>
  </si>
  <si>
    <t>CPVTowanticEnergyCenterCTG1</t>
  </si>
  <si>
    <t>CPVTowanticEnergyCenterCTG2</t>
  </si>
  <si>
    <t>CPVTowanticEnergyCenterSTG</t>
  </si>
  <si>
    <t>DanburyHospitalCogenPlantGEN1</t>
  </si>
  <si>
    <t>DartmouthCollegeHeatingPlantGEN1</t>
  </si>
  <si>
    <t>DartmouthCollegeHeatingPlantGEN2</t>
  </si>
  <si>
    <t>DartmouthCollegeHeatingPlantGEN3</t>
  </si>
  <si>
    <t>DartmouthPowerAssociatesLPGEN1</t>
  </si>
  <si>
    <t>DartmouthPowerAssociatesLPGEN2</t>
  </si>
  <si>
    <t>DartmouthPowerAssociatesLPGEN3</t>
  </si>
  <si>
    <t>DevonStation10</t>
  </si>
  <si>
    <t>DevonStation11</t>
  </si>
  <si>
    <t>DevonStation12</t>
  </si>
  <si>
    <t>DevonStation13</t>
  </si>
  <si>
    <t>DevonStation14</t>
  </si>
  <si>
    <t>DightonPowerPlantUNT1</t>
  </si>
  <si>
    <t>DigitalFairfieldDGR01</t>
  </si>
  <si>
    <t>DoreenDORE</t>
  </si>
  <si>
    <t>EasternMaineMedicalCenterCOGE</t>
  </si>
  <si>
    <t>ErvingPaperMills3</t>
  </si>
  <si>
    <t>EssentialPowerMassachusettsLLC3</t>
  </si>
  <si>
    <t>EssentialPowerMassachusettsLLCWS10</t>
  </si>
  <si>
    <t>EssentialPowerNewingtonLLCST</t>
  </si>
  <si>
    <t>ExelonFraminghamLLCGT1</t>
  </si>
  <si>
    <t>ExelonFraminghamLLCGT2</t>
  </si>
  <si>
    <t>ExelonFraminghamLLCGT3</t>
  </si>
  <si>
    <t>ExelonMedwayLLCGT1</t>
  </si>
  <si>
    <t>ExelonMedwayLLCGT2</t>
  </si>
  <si>
    <t>ExelonMedwayLLCGT3</t>
  </si>
  <si>
    <t>FairfieldUniversityCHPPlantCHP1</t>
  </si>
  <si>
    <t>ForeRiverGeneratingStationGT11</t>
  </si>
  <si>
    <t>ForeRiverGeneratingStationGT12</t>
  </si>
  <si>
    <t>ForeRiverGeneratingStationST15</t>
  </si>
  <si>
    <t>FoxwoodsCoGenCT1</t>
  </si>
  <si>
    <t>FoxwoodsCoGenCT2</t>
  </si>
  <si>
    <t>FranklinDriveUN19</t>
  </si>
  <si>
    <t>FritoLayIncorporatedCOGEN</t>
  </si>
  <si>
    <t>FrontStreet1</t>
  </si>
  <si>
    <t>FrontStreet2</t>
  </si>
  <si>
    <t>FrontStreet3</t>
  </si>
  <si>
    <t>GenConnDevonLLC15</t>
  </si>
  <si>
    <t>GenConnDevonLLC16</t>
  </si>
  <si>
    <t>GenConnDevonLLC17</t>
  </si>
  <si>
    <t>GenConnDevonLLC18</t>
  </si>
  <si>
    <t>GeneralElectricAircraftEnginesGEN5</t>
  </si>
  <si>
    <t>GeneralElectricAircraftEnginesGEN6</t>
  </si>
  <si>
    <t>GeneralElectricAircraftEnginesGEN7</t>
  </si>
  <si>
    <t>GilletteSBMCCTG3</t>
  </si>
  <si>
    <t>GilletteSBMCTG2</t>
  </si>
  <si>
    <t>GraniteRidgeCT11</t>
  </si>
  <si>
    <t>GraniteRidgeCT12</t>
  </si>
  <si>
    <t>GraniteRidgeSTG</t>
  </si>
  <si>
    <t>HamptonFacilityGEN8</t>
  </si>
  <si>
    <t>HartfordHospitalCogenerationGEN2</t>
  </si>
  <si>
    <t>HartfordHospitalCogenerationGEN3</t>
  </si>
  <si>
    <t>HartfordHospitalCogenerationGEN4</t>
  </si>
  <si>
    <t>HighStreetStation1</t>
  </si>
  <si>
    <t>HighStreetStation10</t>
  </si>
  <si>
    <t>HighStreetStation11</t>
  </si>
  <si>
    <t>HighStreetStation12</t>
  </si>
  <si>
    <t>HighStreetStation2</t>
  </si>
  <si>
    <t>HighStreetStation6</t>
  </si>
  <si>
    <t>HighStreetStation7</t>
  </si>
  <si>
    <t>HighStreetStation9</t>
  </si>
  <si>
    <t>HSCoCHP1</t>
  </si>
  <si>
    <t>IBMSouthburyIBM00</t>
  </si>
  <si>
    <t>IndianOrchardPlant1TG</t>
  </si>
  <si>
    <t>JewettCity1JC1</t>
  </si>
  <si>
    <t>KendallSquareStation3</t>
  </si>
  <si>
    <t>KendallSquareStationGEN4</t>
  </si>
  <si>
    <t>KendallSquareStationJET1</t>
  </si>
  <si>
    <t>KleenEnergySystemsProjectST</t>
  </si>
  <si>
    <t>KleenEnergySystemsProjectU1</t>
  </si>
  <si>
    <t>KleenEnergySystemsProjectU2</t>
  </si>
  <si>
    <t>LakeRoadGeneratingPlantU1</t>
  </si>
  <si>
    <t>LakeRoadGeneratingPlantU2</t>
  </si>
  <si>
    <t>LakeRoadGeneratingPlantU3</t>
  </si>
  <si>
    <t>LostNationGT1</t>
  </si>
  <si>
    <t>MaineIndependenceStationGEN1</t>
  </si>
  <si>
    <t>MaineIndependenceStationGEN2</t>
  </si>
  <si>
    <t>MaineIndependenceStationGEN3</t>
  </si>
  <si>
    <t>ManchesterStreetG10A</t>
  </si>
  <si>
    <t>ManchesterStreetG11A</t>
  </si>
  <si>
    <t>ManchesterStreetGE10</t>
  </si>
  <si>
    <t>ManchesterStreetGE11</t>
  </si>
  <si>
    <t>ManchesterStreetGE9A</t>
  </si>
  <si>
    <t>ManchesterStreetGEN9</t>
  </si>
  <si>
    <t>MasspowerGEN1</t>
  </si>
  <si>
    <t>MasspowerGEN2</t>
  </si>
  <si>
    <t>MasspowerGEN3</t>
  </si>
  <si>
    <t>MedicalAreaTotalEnergyPlantCT1</t>
  </si>
  <si>
    <t>MedicalAreaTotalEnergyPlantCT2</t>
  </si>
  <si>
    <t>MedicalAreaTotalEnergyPlantCT3</t>
  </si>
  <si>
    <t>MedicalAreaTotalEnergyPlantSTG2</t>
  </si>
  <si>
    <t>MedicalAreaTotalEnergyPlantSTG3</t>
  </si>
  <si>
    <t>Merrimack1</t>
  </si>
  <si>
    <t>Merrimack2</t>
  </si>
  <si>
    <t>MerrimackGT1</t>
  </si>
  <si>
    <t>MerrimackGT2</t>
  </si>
  <si>
    <t>Middletown12</t>
  </si>
  <si>
    <t>Middletown13</t>
  </si>
  <si>
    <t>Middletown14</t>
  </si>
  <si>
    <t>Middletown15</t>
  </si>
  <si>
    <t>Middletown2</t>
  </si>
  <si>
    <t>Middletown3</t>
  </si>
  <si>
    <t>Middletown4</t>
  </si>
  <si>
    <t>MilfordPowerProjectCA01</t>
  </si>
  <si>
    <t>MilfordPowerProjectCA02</t>
  </si>
  <si>
    <t>MillenniumPowerCT01</t>
  </si>
  <si>
    <t>MillenniumPowerST01</t>
  </si>
  <si>
    <t>MontvilleStation5</t>
  </si>
  <si>
    <t>MontvilleStation6</t>
  </si>
  <si>
    <t>MysticGeneratingStation7</t>
  </si>
  <si>
    <t>MysticGeneratingStationGT81</t>
  </si>
  <si>
    <t>MysticGeneratingStationGT82</t>
  </si>
  <si>
    <t>MysticGeneratingStationGT93</t>
  </si>
  <si>
    <t>MysticGeneratingStationGT94</t>
  </si>
  <si>
    <t>MysticGeneratingStationST85</t>
  </si>
  <si>
    <t>MysticGeneratingStationST96</t>
  </si>
  <si>
    <t>NewHavenHarbor1</t>
  </si>
  <si>
    <t>NewHavenHarbor2</t>
  </si>
  <si>
    <t>NewHavenHarbor3</t>
  </si>
  <si>
    <t>NewHavenHarbor4</t>
  </si>
  <si>
    <t>Newington1</t>
  </si>
  <si>
    <t>NorthMainStreet5</t>
  </si>
  <si>
    <t>NortonPowerhouseGEN1</t>
  </si>
  <si>
    <t>NortonPowerhouseGEN2</t>
  </si>
  <si>
    <t>NorwichWWTP1</t>
  </si>
  <si>
    <t>OakBluffsDieselGeneratingFacilityUN1</t>
  </si>
  <si>
    <t>OakBluffsDieselGeneratingFacilityUN2</t>
  </si>
  <si>
    <t>OakBluffsDieselGeneratingFacilityUN3</t>
  </si>
  <si>
    <t>OceanStatePowerGEN1</t>
  </si>
  <si>
    <t>OceanStatePowerGEN2</t>
  </si>
  <si>
    <t>OceanStatePowerGEN3</t>
  </si>
  <si>
    <t>OceanStatePowerIIGEN1</t>
  </si>
  <si>
    <t>OceanStatePowerIIGEN2</t>
  </si>
  <si>
    <t>OceanStatePowerIIGEN3</t>
  </si>
  <si>
    <t>PawtucketPowerAssociatesGEN1</t>
  </si>
  <si>
    <t>PawtucketPowerAssociatesGEN2</t>
  </si>
  <si>
    <t>PepperidgeFarmBloomfieldFCB</t>
  </si>
  <si>
    <t>PepperidgeFarmBloomfieldFCC</t>
  </si>
  <si>
    <t>PfizerGrotonPlantTG3</t>
  </si>
  <si>
    <t>PfizerGrotonPlantTG4</t>
  </si>
  <si>
    <t>PfizerGrotonPlantTG5</t>
  </si>
  <si>
    <t>PittsfieldGeneratingLPGEN1</t>
  </si>
  <si>
    <t>PittsfieldGeneratingLPGEN2</t>
  </si>
  <si>
    <t>PittsfieldGeneratingLPGEN3</t>
  </si>
  <si>
    <t>PittsfieldGeneratingLPGEN4</t>
  </si>
  <si>
    <t>PotterStation2CC2</t>
  </si>
  <si>
    <t>PotterStation2CC3</t>
  </si>
  <si>
    <t>PotterStation2WAT1</t>
  </si>
  <si>
    <t>PotterStation2WAT2</t>
  </si>
  <si>
    <t>RhodeIslandHospitalGEN2</t>
  </si>
  <si>
    <t>RhodeIslandHospitalGEN4</t>
  </si>
  <si>
    <t>RhodeIslandHospitalNEW1</t>
  </si>
  <si>
    <t>RhodeIslandHospitalNEW3</t>
  </si>
  <si>
    <t>RhodeIslandStateEnergyCenterCTG1</t>
  </si>
  <si>
    <t>RhodeIslandStateEnergyCenterCTG2</t>
  </si>
  <si>
    <t>RhodeIslandStateEnergyCenterSTG1</t>
  </si>
  <si>
    <t>RousselotIncGEN3</t>
  </si>
  <si>
    <t>RutlandGT5</t>
  </si>
  <si>
    <t>SalemHarborStationNGCC1</t>
  </si>
  <si>
    <t>SalemHarborStationNGCC2</t>
  </si>
  <si>
    <t>SalemHarborStationNGCC3</t>
  </si>
  <si>
    <t>SalemHarborStationNGCC4</t>
  </si>
  <si>
    <t>Schiller4</t>
  </si>
  <si>
    <t>Schiller6</t>
  </si>
  <si>
    <t>SchillerGT1</t>
  </si>
  <si>
    <t>Shrewsbury1</t>
  </si>
  <si>
    <t>Shrewsbury2</t>
  </si>
  <si>
    <t>Shrewsbury3</t>
  </si>
  <si>
    <t>Shrewsbury4</t>
  </si>
  <si>
    <t>Shrewsbury5</t>
  </si>
  <si>
    <t>SimondsGEN1</t>
  </si>
  <si>
    <t>SimondsGEN2</t>
  </si>
  <si>
    <t>SimondsGEN3</t>
  </si>
  <si>
    <t>StonyBrook1</t>
  </si>
  <si>
    <t>StonyBrook2</t>
  </si>
  <si>
    <t>StonyBrookCA1</t>
  </si>
  <si>
    <t>StonyBrookCT1</t>
  </si>
  <si>
    <t>StonyBrookCT2</t>
  </si>
  <si>
    <t>StonyBrookCT3</t>
  </si>
  <si>
    <t>StonyBrookEDSI</t>
  </si>
  <si>
    <t>TannerStreetGenerationTRENT</t>
  </si>
  <si>
    <t>TannerStreetGenerationVAX</t>
  </si>
  <si>
    <t>TivertonPowerPlantUNT1</t>
  </si>
  <si>
    <t>TivertonPowerPlantUNT2</t>
  </si>
  <si>
    <t>TorringtonTerminalUN10</t>
  </si>
  <si>
    <t>UCONNCogenFacilityCGT1</t>
  </si>
  <si>
    <t>UCONNCogenFacilityCGT2</t>
  </si>
  <si>
    <t>UCONNCogenFacilityCGT3</t>
  </si>
  <si>
    <t>UCONNCogenFacilitySTG1</t>
  </si>
  <si>
    <t>UDRGlastonburyFuelCellUDRFC</t>
  </si>
  <si>
    <t>UIRCPBridgeportSeasideBPFC</t>
  </si>
  <si>
    <t>UIRCPNewHavenFuelCellNHFC</t>
  </si>
  <si>
    <t>UIRCPWoodbridgeFCWBFC</t>
  </si>
  <si>
    <t>UnivofMassachusettsMedicalCenterGEN1</t>
  </si>
  <si>
    <t>UnivofMassachusettsMedicalCenterGEN2</t>
  </si>
  <si>
    <t>UnivofMassachusettsMedicalCenterGEN3</t>
  </si>
  <si>
    <t>UnivofMassachusettsMedicalCenterGEN4</t>
  </si>
  <si>
    <t>Vergennes95</t>
  </si>
  <si>
    <t>Vergennes96</t>
  </si>
  <si>
    <t>WallingfordEnergyCTG1</t>
  </si>
  <si>
    <t>WallingfordEnergyCTG2</t>
  </si>
  <si>
    <t>WallingfordEnergyCTG3</t>
  </si>
  <si>
    <t>WallingfordEnergyCTG4</t>
  </si>
  <si>
    <t>WallingfordEnergyCTG5</t>
  </si>
  <si>
    <t>WallingfordEnergyCTG6</t>
  </si>
  <si>
    <t>WallingfordEnergyCTG7</t>
  </si>
  <si>
    <t>WaterburyGeneration10</t>
  </si>
  <si>
    <t>WatersRiver1</t>
  </si>
  <si>
    <t>WatersRiver2</t>
  </si>
  <si>
    <t>WellesleyCollegeCentralUtilityPlant1118</t>
  </si>
  <si>
    <t>WellesleyCollegeCentralUtilityPlant1119</t>
  </si>
  <si>
    <t>WellesleyCollegeCentralUtilityPlant1120</t>
  </si>
  <si>
    <t>WellesleyCollegeCentralUtilityPlant8187</t>
  </si>
  <si>
    <t>WesleyanUniversityCogen11</t>
  </si>
  <si>
    <t>WestbrookEnergyCenterPowerPlantGTG1</t>
  </si>
  <si>
    <t>WestbrookEnergyCenterPowerPlantGTG2</t>
  </si>
  <si>
    <t>WestbrookEnergyCenterPowerPlantSTG3</t>
  </si>
  <si>
    <t>WestGrotonCHPG1</t>
  </si>
  <si>
    <t>WestTisburyGeneratingFacilityUN1</t>
  </si>
  <si>
    <t>WestTisburyGeneratingFacilityUN2</t>
  </si>
  <si>
    <t>WestWaterStreetG1</t>
  </si>
  <si>
    <t>WestWaterStreetG2</t>
  </si>
  <si>
    <t>WestWaterStreetG3</t>
  </si>
  <si>
    <t>WestWaterStreetG4</t>
  </si>
  <si>
    <t>WhiteLakeGT1</t>
  </si>
  <si>
    <t>WilkinsStation1</t>
  </si>
  <si>
    <t>WilkinsStation2</t>
  </si>
  <si>
    <t>WilliamFWyman1</t>
  </si>
  <si>
    <t>WilliamFWyman2</t>
  </si>
  <si>
    <t>WilliamFWyman3</t>
  </si>
  <si>
    <t>WilliamFWyman4</t>
  </si>
  <si>
    <t>WoodlandRoadWOOD</t>
  </si>
  <si>
    <t>BridgeStreet12BS1</t>
  </si>
  <si>
    <t>IKEANewHavenRooftopPVFuelCell213FC</t>
  </si>
  <si>
    <t>BridgeStreet12BS2</t>
  </si>
  <si>
    <t>GaryCourt12GC1</t>
  </si>
  <si>
    <t>GaryCourt12GC2</t>
  </si>
  <si>
    <t>LebanonPines12LP1</t>
  </si>
  <si>
    <t>LebanonPines12LP2</t>
  </si>
  <si>
    <t>LNG12LNG1</t>
  </si>
  <si>
    <t>LNG12LNG2</t>
  </si>
  <si>
    <t>WaterTreatment12WT1</t>
  </si>
  <si>
    <t>WaterTreatment12WT2</t>
  </si>
  <si>
    <t>EssentialPowerNewingtonLLCGT1</t>
  </si>
  <si>
    <t>MilfordPowerLPST1</t>
  </si>
  <si>
    <t>PfizerGrotonPlantGT1</t>
  </si>
  <si>
    <t>WilliamsCollegeCampusCHPGEN2</t>
  </si>
  <si>
    <t>BridgewaterComplexCoGenerationPlantCG1</t>
  </si>
  <si>
    <t>CCSUCoGenSTBYGenEC1</t>
  </si>
  <si>
    <t>CCSUCoGenSTBYGenEC2</t>
  </si>
  <si>
    <t>EssentialPowerMassachusettsLLCGT1</t>
  </si>
  <si>
    <t>EssentialPowerMassachusettsLLCGT2</t>
  </si>
  <si>
    <t>EssentialPowerNewingtonLLCGT2</t>
  </si>
  <si>
    <t>PfizerGrotonFuelCellMM24</t>
  </si>
  <si>
    <t>PfizerGrotonFuelCellMM25</t>
  </si>
  <si>
    <t>PrattWhitneyFT8</t>
  </si>
  <si>
    <t>RandWhitneyCHPPlantTG1</t>
  </si>
  <si>
    <t>SikorskyAircraftCHPTG1</t>
  </si>
  <si>
    <t>SmithCollegeCentralHeatingPlantGT1</t>
  </si>
  <si>
    <t>TrinityCollegeFuelCellMB22</t>
  </si>
  <si>
    <t>EssexJunction19IC5</t>
  </si>
  <si>
    <t>EssexJunction19IC6</t>
  </si>
  <si>
    <t>EssexJunction19IC7</t>
  </si>
  <si>
    <t>EssexJunction19IC8</t>
  </si>
  <si>
    <t>MilfordPowerLPGT1</t>
  </si>
  <si>
    <t>Norden13NORD1</t>
  </si>
  <si>
    <t>Norden13NORD2</t>
  </si>
  <si>
    <t>Norden13NORD3</t>
  </si>
  <si>
    <t>WilliamsCollegeCampusCHPGEN4</t>
  </si>
  <si>
    <t>WilliamsCollegeCampusCHPGEN5</t>
  </si>
  <si>
    <t>TorayPlasticAmericasCHPPlantCG1</t>
  </si>
  <si>
    <t>TorayPlasticAmericasCHPPlantKG12</t>
  </si>
  <si>
    <t>TorayPlasticAmericasCHPPlantKG18</t>
  </si>
  <si>
    <t>KimberlyClarkUnit123GT100</t>
  </si>
  <si>
    <t>RumfordPowerIncUNT1</t>
  </si>
  <si>
    <t>KimberlyClarkUnit123GT200</t>
  </si>
  <si>
    <t>KimberlyClarkUnit123GT300</t>
  </si>
  <si>
    <t>RumfordPowerIncUNT2</t>
  </si>
  <si>
    <t>WatersidePowerLLC5</t>
  </si>
  <si>
    <t>WatersidePowerLLC7</t>
  </si>
  <si>
    <t>FortHill1234FH1</t>
  </si>
  <si>
    <t>FortHill1234FH2</t>
  </si>
  <si>
    <t>FortHill1234FH3</t>
  </si>
  <si>
    <t>FortHill1234FH4</t>
  </si>
  <si>
    <t>WatersidePowerLLC4</t>
  </si>
  <si>
    <t>MStreetJetNO6</t>
  </si>
  <si>
    <t>MassInstTechCntrlUtilitiesCogenPltCTG1</t>
  </si>
  <si>
    <t>Additional Generators</t>
  </si>
  <si>
    <t xml:space="preserve">CT-Offshore </t>
  </si>
  <si>
    <t>RI-Offshore</t>
  </si>
  <si>
    <t>SEMA-Offshore</t>
  </si>
  <si>
    <t>WEMA</t>
  </si>
  <si>
    <t>CT-PV</t>
  </si>
  <si>
    <t>RI-PV</t>
  </si>
  <si>
    <t>VT-PV</t>
  </si>
  <si>
    <t>NH-PV</t>
  </si>
  <si>
    <t>ME-PV</t>
  </si>
  <si>
    <t>NEMA-PV</t>
  </si>
  <si>
    <t>SEMA-PV</t>
  </si>
  <si>
    <t>WEMA-PV</t>
  </si>
  <si>
    <t>CT-Onshore</t>
  </si>
  <si>
    <t>NH-Onshore</t>
  </si>
  <si>
    <t>CT-Hydro</t>
  </si>
  <si>
    <t>ME-Hydro</t>
  </si>
  <si>
    <t>CT-NG</t>
  </si>
  <si>
    <t>NEMA-NG</t>
  </si>
  <si>
    <t>SEMA-NG</t>
  </si>
  <si>
    <t>WEMA-NG</t>
  </si>
  <si>
    <t>NG</t>
  </si>
  <si>
    <t xml:space="preserve">Deleted and Added Generators </t>
  </si>
  <si>
    <t>Sheet: Generators (Dispatch)</t>
  </si>
  <si>
    <t>Deleted</t>
  </si>
  <si>
    <t>Added</t>
  </si>
  <si>
    <t>Sheet: Generators (Must Run)</t>
  </si>
  <si>
    <t>Sheet: Generators (Renewables)</t>
  </si>
  <si>
    <t>CT-Offshore</t>
  </si>
  <si>
    <t>CT_NG</t>
  </si>
  <si>
    <t>NEMA_NG</t>
  </si>
  <si>
    <t>SEMA_NG</t>
  </si>
  <si>
    <t>WCMA_NG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</si>
</sst>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 (Body)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Fill="1"/>
    <xf numFmtId="0" fontId="0" fillId="0" borderId="1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0" fillId="3" borderId="0" xfId="0" applyFill="1"/>
    <xf numFmtId="0" fontId="0" fillId="4" borderId="0" xfId="0" applyFill="1"/>
    <xf numFmtId="0" fontId="0" fillId="4" borderId="0" xfId="0" applyFont="1" applyFill="1"/>
    <xf numFmtId="0" fontId="2" fillId="0" borderId="0" xfId="0" applyFont="1"/>
    <xf numFmtId="0" fontId="0" fillId="0" borderId="1" xfId="0" applyBorder="1" applyAlignment="1">
      <alignment horizontal="center" vertical="top"/>
    </xf>
    <xf numFmtId="0" fontId="3" fillId="0" borderId="0" xfId="0" applyFont="1" applyAlignment="1">
      <alignment vertical="center"/>
    </xf>
    <xf numFmtId="0" fontId="0" fillId="5" borderId="0" xfId="0" applyFill="1"/>
    <xf numFmtId="0" fontId="1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9"/>
  <sheetViews>
    <sheetView tabSelected="1" topLeftCell="A324" zoomScale="70" zoomScaleNormal="70" workbookViewId="0">
      <selection activeCell="G357" sqref="G357"/>
    </sheetView>
  </sheetViews>
  <sheetFormatPr defaultColWidth="8.77734375" defaultRowHeight="14.4"/>
  <cols>
    <col min="1" max="1" width="36.44140625" style="2" bestFit="1" customWidth="1"/>
    <col min="2" max="3" width="8.77734375" style="2"/>
    <col min="4" max="4" width="11.77734375" style="2" bestFit="1" customWidth="1"/>
    <col min="5" max="16384" width="8.77734375" style="2"/>
  </cols>
  <sheetData>
    <row r="1" spans="1:14">
      <c r="A1" s="3" t="s">
        <v>695</v>
      </c>
      <c r="B1" s="3" t="s">
        <v>703</v>
      </c>
      <c r="C1" s="3" t="s">
        <v>696</v>
      </c>
      <c r="D1" s="3" t="s">
        <v>697</v>
      </c>
      <c r="E1" s="3" t="s">
        <v>665</v>
      </c>
      <c r="F1" s="3" t="s">
        <v>666</v>
      </c>
      <c r="G1" s="3" t="s">
        <v>667</v>
      </c>
      <c r="H1" s="3" t="s">
        <v>669</v>
      </c>
      <c r="I1" s="3" t="s">
        <v>670</v>
      </c>
      <c r="J1" s="3" t="s">
        <v>671</v>
      </c>
      <c r="K1" s="3" t="s">
        <v>672</v>
      </c>
      <c r="L1" s="3" t="s">
        <v>668</v>
      </c>
      <c r="M1" s="3" t="s">
        <v>673</v>
      </c>
      <c r="N1" s="3" t="s">
        <v>674</v>
      </c>
    </row>
    <row r="2" spans="1:14">
      <c r="A2" s="2" t="s">
        <v>19</v>
      </c>
      <c r="B2" s="2" t="s">
        <v>693</v>
      </c>
      <c r="C2" s="2" t="s">
        <v>4</v>
      </c>
      <c r="D2" s="2">
        <v>147.4</v>
      </c>
      <c r="E2" s="2">
        <v>0</v>
      </c>
      <c r="F2" s="2">
        <v>0</v>
      </c>
      <c r="G2" s="2">
        <v>0</v>
      </c>
      <c r="H2" s="2">
        <v>0</v>
      </c>
      <c r="I2" s="2">
        <f t="shared" ref="I2:I65" si="0">D2</f>
        <v>147.4</v>
      </c>
      <c r="J2" s="2">
        <v>1</v>
      </c>
      <c r="K2" s="2">
        <v>1</v>
      </c>
      <c r="L2" s="2">
        <v>1</v>
      </c>
      <c r="M2" s="2">
        <v>0</v>
      </c>
      <c r="N2" s="2">
        <v>100</v>
      </c>
    </row>
    <row r="3" spans="1:14">
      <c r="A3" s="2" t="s">
        <v>709</v>
      </c>
      <c r="B3" s="2" t="s">
        <v>699</v>
      </c>
      <c r="C3" s="2" t="s">
        <v>4</v>
      </c>
      <c r="D3" s="2">
        <v>16</v>
      </c>
      <c r="E3" s="2">
        <v>9.9967722035579403</v>
      </c>
      <c r="F3" s="2">
        <v>10.496894685641911</v>
      </c>
      <c r="G3" s="2">
        <v>10.746955926683892</v>
      </c>
      <c r="H3" s="2">
        <f t="shared" ref="H3:H34" si="1">0.35*D3</f>
        <v>5.6</v>
      </c>
      <c r="I3" s="2">
        <f t="shared" si="0"/>
        <v>16</v>
      </c>
      <c r="J3" s="2">
        <v>6</v>
      </c>
      <c r="K3" s="2">
        <v>6</v>
      </c>
      <c r="L3" s="2">
        <v>19.925364462882222</v>
      </c>
      <c r="M3" s="2">
        <v>3.17</v>
      </c>
      <c r="N3" s="2">
        <f t="shared" ref="N3:N34" si="2">D3*70</f>
        <v>1120</v>
      </c>
    </row>
    <row r="4" spans="1:14">
      <c r="A4" s="2" t="s">
        <v>739</v>
      </c>
      <c r="B4" s="2" t="s">
        <v>699</v>
      </c>
      <c r="C4" s="2" t="s">
        <v>4</v>
      </c>
      <c r="D4" s="2">
        <v>180</v>
      </c>
      <c r="E4" s="2">
        <v>5.4095014736873983</v>
      </c>
      <c r="F4" s="2">
        <v>5.931392953292117</v>
      </c>
      <c r="G4" s="2">
        <v>6.1923386930944773</v>
      </c>
      <c r="H4" s="2">
        <f t="shared" si="1"/>
        <v>62.999999999999993</v>
      </c>
      <c r="I4" s="2">
        <f t="shared" si="0"/>
        <v>180</v>
      </c>
      <c r="J4" s="2">
        <v>6</v>
      </c>
      <c r="K4" s="2">
        <v>6</v>
      </c>
      <c r="L4" s="2">
        <v>224.16035020742461</v>
      </c>
      <c r="M4" s="2">
        <v>3.17</v>
      </c>
      <c r="N4" s="2">
        <f t="shared" si="2"/>
        <v>12600</v>
      </c>
    </row>
    <row r="5" spans="1:14">
      <c r="A5" s="2" t="s">
        <v>749</v>
      </c>
      <c r="B5" s="2" t="s">
        <v>699</v>
      </c>
      <c r="C5" s="2" t="s">
        <v>4</v>
      </c>
      <c r="D5" s="2">
        <v>30.7</v>
      </c>
      <c r="E5" s="2">
        <v>7.7770886566873969</v>
      </c>
      <c r="F5" s="2">
        <v>8.2989801362921192</v>
      </c>
      <c r="G5" s="2">
        <v>8.5599258760944821</v>
      </c>
      <c r="H5" s="2">
        <f t="shared" si="1"/>
        <v>10.744999999999999</v>
      </c>
      <c r="I5" s="2">
        <f t="shared" si="0"/>
        <v>30.7</v>
      </c>
      <c r="J5" s="2">
        <v>6</v>
      </c>
      <c r="K5" s="2">
        <v>6</v>
      </c>
      <c r="L5" s="2">
        <v>38.231793063155287</v>
      </c>
      <c r="M5" s="2">
        <v>3.17</v>
      </c>
      <c r="N5" s="2">
        <f t="shared" si="2"/>
        <v>2149</v>
      </c>
    </row>
    <row r="6" spans="1:14">
      <c r="A6" s="2" t="s">
        <v>772</v>
      </c>
      <c r="B6" s="2" t="s">
        <v>699</v>
      </c>
      <c r="C6" s="2" t="s">
        <v>4</v>
      </c>
      <c r="D6" s="2">
        <v>280.5</v>
      </c>
      <c r="E6" s="2">
        <v>5.1946077536873982</v>
      </c>
      <c r="F6" s="2">
        <v>5.7164992332921187</v>
      </c>
      <c r="G6" s="2">
        <v>5.9774449730944781</v>
      </c>
      <c r="H6" s="2">
        <f t="shared" si="1"/>
        <v>98.174999999999997</v>
      </c>
      <c r="I6" s="2">
        <f t="shared" si="0"/>
        <v>280.5</v>
      </c>
      <c r="J6" s="2">
        <v>6</v>
      </c>
      <c r="K6" s="2">
        <v>6</v>
      </c>
      <c r="L6" s="2">
        <v>349.31654573990392</v>
      </c>
      <c r="M6" s="2">
        <v>3.17</v>
      </c>
      <c r="N6" s="2">
        <f t="shared" si="2"/>
        <v>19635</v>
      </c>
    </row>
    <row r="7" spans="1:14">
      <c r="A7" s="2" t="s">
        <v>825</v>
      </c>
      <c r="B7" s="2" t="s">
        <v>699</v>
      </c>
      <c r="C7" s="2" t="s">
        <v>4</v>
      </c>
      <c r="D7" s="2">
        <v>4.2</v>
      </c>
      <c r="E7" s="2">
        <v>1.946451987502368</v>
      </c>
      <c r="F7" s="2">
        <v>2.0765015117335701</v>
      </c>
      <c r="G7" s="2">
        <v>2.1415262738491712</v>
      </c>
      <c r="H7" s="2">
        <f t="shared" si="1"/>
        <v>1.47</v>
      </c>
      <c r="I7" s="2">
        <f t="shared" si="0"/>
        <v>4.2</v>
      </c>
      <c r="J7" s="2">
        <v>6</v>
      </c>
      <c r="K7" s="2">
        <v>6</v>
      </c>
      <c r="L7" s="2">
        <v>6.4633715794389497</v>
      </c>
      <c r="M7" s="2">
        <v>3.17</v>
      </c>
      <c r="N7" s="2">
        <f t="shared" si="2"/>
        <v>294</v>
      </c>
    </row>
    <row r="8" spans="1:14">
      <c r="A8" s="2" t="s">
        <v>1048</v>
      </c>
      <c r="B8" s="2" t="s">
        <v>699</v>
      </c>
      <c r="C8" s="2" t="s">
        <v>4</v>
      </c>
      <c r="D8" s="2">
        <v>4.0999999999999996</v>
      </c>
      <c r="E8" s="2">
        <v>3.342043240502369</v>
      </c>
      <c r="F8" s="2">
        <v>3.4720927647335702</v>
      </c>
      <c r="G8" s="2">
        <v>3.5371175268491699</v>
      </c>
      <c r="H8" s="2">
        <f t="shared" si="1"/>
        <v>1.4349999999999998</v>
      </c>
      <c r="I8" s="2">
        <f t="shared" si="0"/>
        <v>4.0999999999999996</v>
      </c>
      <c r="J8" s="2">
        <v>6</v>
      </c>
      <c r="K8" s="2">
        <v>6</v>
      </c>
      <c r="L8" s="2">
        <v>6.3094817799284941</v>
      </c>
      <c r="M8" s="2">
        <v>3.17</v>
      </c>
      <c r="N8" s="2">
        <f t="shared" si="2"/>
        <v>287</v>
      </c>
    </row>
    <row r="9" spans="1:14">
      <c r="A9" s="2" t="s">
        <v>843</v>
      </c>
      <c r="B9" s="2" t="s">
        <v>699</v>
      </c>
      <c r="C9" s="2" t="s">
        <v>4</v>
      </c>
      <c r="D9" s="2">
        <v>295</v>
      </c>
      <c r="E9" s="2">
        <v>5.2733628035023683</v>
      </c>
      <c r="F9" s="2">
        <v>5.4034123277335704</v>
      </c>
      <c r="G9" s="2">
        <v>5.4684370898491714</v>
      </c>
      <c r="H9" s="2">
        <f t="shared" si="1"/>
        <v>103.25</v>
      </c>
      <c r="I9" s="2">
        <f t="shared" si="0"/>
        <v>295</v>
      </c>
      <c r="J9" s="2">
        <v>6</v>
      </c>
      <c r="K9" s="2">
        <v>6</v>
      </c>
      <c r="L9" s="2">
        <v>453.97490855583141</v>
      </c>
      <c r="M9" s="2">
        <v>3.17</v>
      </c>
      <c r="N9" s="2">
        <f t="shared" si="2"/>
        <v>20650</v>
      </c>
    </row>
    <row r="10" spans="1:14">
      <c r="A10" s="2" t="s">
        <v>846</v>
      </c>
      <c r="B10" s="2" t="s">
        <v>699</v>
      </c>
      <c r="C10" s="2" t="s">
        <v>4</v>
      </c>
      <c r="D10" s="2">
        <v>280</v>
      </c>
      <c r="E10" s="2">
        <v>5.6969390416874006</v>
      </c>
      <c r="F10" s="2">
        <v>6.2188305212921211</v>
      </c>
      <c r="G10" s="2">
        <v>6.4797762610944796</v>
      </c>
      <c r="H10" s="2">
        <f t="shared" si="1"/>
        <v>98</v>
      </c>
      <c r="I10" s="2">
        <f t="shared" si="0"/>
        <v>280</v>
      </c>
      <c r="J10" s="2">
        <v>6</v>
      </c>
      <c r="K10" s="2">
        <v>6</v>
      </c>
      <c r="L10" s="2">
        <v>348.69387810043861</v>
      </c>
      <c r="M10" s="2">
        <v>3.17</v>
      </c>
      <c r="N10" s="2">
        <f t="shared" si="2"/>
        <v>19600</v>
      </c>
    </row>
    <row r="11" spans="1:14">
      <c r="A11" s="2" t="s">
        <v>847</v>
      </c>
      <c r="B11" s="2" t="s">
        <v>699</v>
      </c>
      <c r="C11" s="2" t="s">
        <v>4</v>
      </c>
      <c r="D11" s="2">
        <v>280</v>
      </c>
      <c r="E11" s="2">
        <v>5.6969390416874006</v>
      </c>
      <c r="F11" s="2">
        <v>6.2188305212921211</v>
      </c>
      <c r="G11" s="2">
        <v>6.4797762610944796</v>
      </c>
      <c r="H11" s="2">
        <f t="shared" si="1"/>
        <v>98</v>
      </c>
      <c r="I11" s="2">
        <f t="shared" si="0"/>
        <v>280</v>
      </c>
      <c r="J11" s="2">
        <v>6</v>
      </c>
      <c r="K11" s="2">
        <v>6</v>
      </c>
      <c r="L11" s="2">
        <v>348.69387810043861</v>
      </c>
      <c r="M11" s="2">
        <v>3.17</v>
      </c>
      <c r="N11" s="2">
        <f t="shared" si="2"/>
        <v>19600</v>
      </c>
    </row>
    <row r="12" spans="1:14">
      <c r="A12" s="2" t="s">
        <v>848</v>
      </c>
      <c r="B12" s="2" t="s">
        <v>699</v>
      </c>
      <c r="C12" s="2" t="s">
        <v>4</v>
      </c>
      <c r="D12" s="2">
        <v>280</v>
      </c>
      <c r="E12" s="2">
        <v>5.6969390416874006</v>
      </c>
      <c r="F12" s="2">
        <v>6.2188305212921211</v>
      </c>
      <c r="G12" s="2">
        <v>6.4797762610944796</v>
      </c>
      <c r="H12" s="2">
        <f t="shared" si="1"/>
        <v>98</v>
      </c>
      <c r="I12" s="2">
        <f t="shared" si="0"/>
        <v>280</v>
      </c>
      <c r="J12" s="2">
        <v>6</v>
      </c>
      <c r="K12" s="2">
        <v>6</v>
      </c>
      <c r="L12" s="2">
        <v>348.69387810043861</v>
      </c>
      <c r="M12" s="2">
        <v>3.17</v>
      </c>
      <c r="N12" s="2">
        <f t="shared" si="2"/>
        <v>19600</v>
      </c>
    </row>
    <row r="13" spans="1:14">
      <c r="A13" s="2" t="s">
        <v>872</v>
      </c>
      <c r="B13" s="2" t="s">
        <v>699</v>
      </c>
      <c r="C13" s="2" t="s">
        <v>4</v>
      </c>
      <c r="D13" s="2">
        <v>113.6</v>
      </c>
      <c r="E13" s="2">
        <v>9.8588789206757443</v>
      </c>
      <c r="F13" s="2">
        <v>10.380770400280459</v>
      </c>
      <c r="G13" s="2">
        <v>10.641716140082821</v>
      </c>
      <c r="H13" s="2">
        <f t="shared" si="1"/>
        <v>39.76</v>
      </c>
      <c r="I13" s="2">
        <f t="shared" si="0"/>
        <v>113.6</v>
      </c>
      <c r="J13" s="2">
        <v>6</v>
      </c>
      <c r="K13" s="2">
        <v>6</v>
      </c>
      <c r="L13" s="2">
        <v>141.4700876864635</v>
      </c>
      <c r="M13" s="2">
        <v>3.17</v>
      </c>
      <c r="N13" s="2">
        <f t="shared" si="2"/>
        <v>7952</v>
      </c>
    </row>
    <row r="14" spans="1:14">
      <c r="A14" s="2" t="s">
        <v>873</v>
      </c>
      <c r="B14" s="2" t="s">
        <v>699</v>
      </c>
      <c r="C14" s="2" t="s">
        <v>4</v>
      </c>
      <c r="D14" s="2">
        <v>239.4</v>
      </c>
      <c r="E14" s="2">
        <v>9.0058203571809123</v>
      </c>
      <c r="F14" s="2">
        <v>9.5277118367856293</v>
      </c>
      <c r="G14" s="2">
        <v>9.7886575765879886</v>
      </c>
      <c r="H14" s="2">
        <f t="shared" si="1"/>
        <v>83.789999999999992</v>
      </c>
      <c r="I14" s="2">
        <f t="shared" si="0"/>
        <v>239.4</v>
      </c>
      <c r="J14" s="2">
        <v>6</v>
      </c>
      <c r="K14" s="2">
        <v>6</v>
      </c>
      <c r="L14" s="2">
        <v>298.1332657758756</v>
      </c>
      <c r="M14" s="2">
        <v>3.17</v>
      </c>
      <c r="N14" s="2">
        <f t="shared" si="2"/>
        <v>16758</v>
      </c>
    </row>
    <row r="15" spans="1:14">
      <c r="A15" s="2" t="s">
        <v>879</v>
      </c>
      <c r="B15" s="2" t="s">
        <v>699</v>
      </c>
      <c r="C15" s="2" t="s">
        <v>4</v>
      </c>
      <c r="D15" s="2">
        <v>289</v>
      </c>
      <c r="E15" s="2">
        <v>5.4410503056873996</v>
      </c>
      <c r="F15" s="2">
        <v>5.9629417852921209</v>
      </c>
      <c r="G15" s="2">
        <v>6.2238875250944812</v>
      </c>
      <c r="H15" s="2">
        <f t="shared" si="1"/>
        <v>101.14999999999999</v>
      </c>
      <c r="I15" s="2">
        <f t="shared" si="0"/>
        <v>289</v>
      </c>
      <c r="J15" s="2">
        <v>6</v>
      </c>
      <c r="K15" s="2">
        <v>6</v>
      </c>
      <c r="L15" s="2">
        <v>359.90189561080911</v>
      </c>
      <c r="M15" s="2">
        <v>3.17</v>
      </c>
      <c r="N15" s="2">
        <f t="shared" si="2"/>
        <v>20230</v>
      </c>
    </row>
    <row r="16" spans="1:14">
      <c r="A16" s="2" t="s">
        <v>880</v>
      </c>
      <c r="B16" s="2" t="s">
        <v>699</v>
      </c>
      <c r="C16" s="2" t="s">
        <v>4</v>
      </c>
      <c r="D16" s="2">
        <v>289</v>
      </c>
      <c r="E16" s="2">
        <v>5.4410503056873996</v>
      </c>
      <c r="F16" s="2">
        <v>5.9629417852921209</v>
      </c>
      <c r="G16" s="2">
        <v>6.2238875250944812</v>
      </c>
      <c r="H16" s="2">
        <f t="shared" si="1"/>
        <v>101.14999999999999</v>
      </c>
      <c r="I16" s="2">
        <f t="shared" si="0"/>
        <v>289</v>
      </c>
      <c r="J16" s="2">
        <v>6</v>
      </c>
      <c r="K16" s="2">
        <v>6</v>
      </c>
      <c r="L16" s="2">
        <v>359.90189561080911</v>
      </c>
      <c r="M16" s="2">
        <v>3.17</v>
      </c>
      <c r="N16" s="2">
        <f t="shared" si="2"/>
        <v>20230</v>
      </c>
    </row>
    <row r="17" spans="1:14">
      <c r="A17" s="2" t="s">
        <v>891</v>
      </c>
      <c r="B17" s="2" t="s">
        <v>699</v>
      </c>
      <c r="C17" s="2" t="s">
        <v>4</v>
      </c>
      <c r="D17" s="2">
        <v>460</v>
      </c>
      <c r="E17" s="2">
        <v>21.325484917687401</v>
      </c>
      <c r="F17" s="2">
        <v>21.847376397292109</v>
      </c>
      <c r="G17" s="2">
        <v>22.108322137094468</v>
      </c>
      <c r="H17" s="2">
        <f t="shared" si="1"/>
        <v>161</v>
      </c>
      <c r="I17" s="2">
        <f t="shared" si="0"/>
        <v>460</v>
      </c>
      <c r="J17" s="2">
        <v>6</v>
      </c>
      <c r="K17" s="2">
        <v>6</v>
      </c>
      <c r="L17" s="2">
        <v>572.85422830786229</v>
      </c>
      <c r="M17" s="2">
        <v>3.17</v>
      </c>
      <c r="N17" s="2">
        <f t="shared" si="2"/>
        <v>32200</v>
      </c>
    </row>
    <row r="18" spans="1:14">
      <c r="A18" s="2" t="s">
        <v>1020</v>
      </c>
      <c r="B18" s="2" t="s">
        <v>699</v>
      </c>
      <c r="C18" s="2" t="s">
        <v>4</v>
      </c>
      <c r="D18" s="2">
        <v>10</v>
      </c>
      <c r="E18" s="2">
        <v>3.6976862846873999</v>
      </c>
      <c r="F18" s="2">
        <v>4.2195777642921213</v>
      </c>
      <c r="G18" s="2">
        <v>4.4805235040944824</v>
      </c>
      <c r="H18" s="2">
        <f t="shared" si="1"/>
        <v>3.5</v>
      </c>
      <c r="I18" s="2">
        <f t="shared" si="0"/>
        <v>10</v>
      </c>
      <c r="J18" s="2">
        <v>6</v>
      </c>
      <c r="K18" s="2">
        <v>6</v>
      </c>
      <c r="L18" s="2">
        <v>12.453352789301389</v>
      </c>
      <c r="M18" s="2">
        <v>3.17</v>
      </c>
      <c r="N18" s="2">
        <f t="shared" si="2"/>
        <v>700</v>
      </c>
    </row>
    <row r="19" spans="1:14">
      <c r="A19" s="2" t="s">
        <v>913</v>
      </c>
      <c r="B19" s="2" t="s">
        <v>699</v>
      </c>
      <c r="C19" s="2" t="s">
        <v>4</v>
      </c>
      <c r="D19" s="2">
        <v>10</v>
      </c>
      <c r="E19" s="2">
        <v>3.6976862846873999</v>
      </c>
      <c r="F19" s="2">
        <v>4.2195777642921213</v>
      </c>
      <c r="G19" s="2">
        <v>4.4805235040944824</v>
      </c>
      <c r="H19" s="2">
        <f t="shared" si="1"/>
        <v>3.5</v>
      </c>
      <c r="I19" s="2">
        <f t="shared" si="0"/>
        <v>10</v>
      </c>
      <c r="J19" s="2">
        <v>6</v>
      </c>
      <c r="K19" s="2">
        <v>6</v>
      </c>
      <c r="L19" s="2">
        <v>12.453352789301389</v>
      </c>
      <c r="M19" s="2">
        <v>3.17</v>
      </c>
      <c r="N19" s="2">
        <f t="shared" si="2"/>
        <v>700</v>
      </c>
    </row>
    <row r="20" spans="1:14">
      <c r="A20" s="2" t="s">
        <v>914</v>
      </c>
      <c r="B20" s="2" t="s">
        <v>699</v>
      </c>
      <c r="C20" s="2" t="s">
        <v>4</v>
      </c>
      <c r="D20" s="2">
        <v>7.5</v>
      </c>
      <c r="E20" s="2">
        <v>3.697686284687399</v>
      </c>
      <c r="F20" s="2">
        <v>4.2195777642921213</v>
      </c>
      <c r="G20" s="2">
        <v>4.4805235040944824</v>
      </c>
      <c r="H20" s="2">
        <f t="shared" si="1"/>
        <v>2.625</v>
      </c>
      <c r="I20" s="2">
        <f t="shared" si="0"/>
        <v>7.5</v>
      </c>
      <c r="J20" s="2">
        <v>6</v>
      </c>
      <c r="K20" s="2">
        <v>6</v>
      </c>
      <c r="L20" s="2">
        <v>9.3400145919760451</v>
      </c>
      <c r="M20" s="2">
        <v>3.17</v>
      </c>
      <c r="N20" s="2">
        <f t="shared" si="2"/>
        <v>525</v>
      </c>
    </row>
    <row r="21" spans="1:14">
      <c r="A21" s="2" t="s">
        <v>960</v>
      </c>
      <c r="B21" s="2" t="s">
        <v>699</v>
      </c>
      <c r="C21" s="2" t="s">
        <v>4</v>
      </c>
      <c r="D21" s="2">
        <v>5</v>
      </c>
      <c r="E21" s="2">
        <v>4.1821988846874012</v>
      </c>
      <c r="F21" s="2">
        <v>4.7040903642921217</v>
      </c>
      <c r="G21" s="2">
        <v>4.9650361040944819</v>
      </c>
      <c r="H21" s="2">
        <f t="shared" si="1"/>
        <v>1.75</v>
      </c>
      <c r="I21" s="2">
        <f t="shared" si="0"/>
        <v>5</v>
      </c>
      <c r="J21" s="2">
        <v>6</v>
      </c>
      <c r="K21" s="2">
        <v>6</v>
      </c>
      <c r="L21" s="2">
        <v>6.2266763946507</v>
      </c>
      <c r="M21" s="2">
        <v>3.17</v>
      </c>
      <c r="N21" s="2">
        <f t="shared" si="2"/>
        <v>350</v>
      </c>
    </row>
    <row r="22" spans="1:14">
      <c r="A22" s="2" t="s">
        <v>710</v>
      </c>
      <c r="B22" s="2" t="s">
        <v>698</v>
      </c>
      <c r="C22" s="2" t="s">
        <v>4</v>
      </c>
      <c r="D22" s="2">
        <v>40</v>
      </c>
      <c r="E22" s="2">
        <v>8.3008750360747499</v>
      </c>
      <c r="F22" s="2">
        <v>8.6775383783731996</v>
      </c>
      <c r="G22" s="2">
        <v>8.8658700495224227</v>
      </c>
      <c r="H22" s="2">
        <f t="shared" si="1"/>
        <v>14</v>
      </c>
      <c r="I22" s="2">
        <f t="shared" si="0"/>
        <v>40</v>
      </c>
      <c r="J22" s="2">
        <v>1</v>
      </c>
      <c r="K22" s="2">
        <v>1</v>
      </c>
      <c r="L22" s="2">
        <v>49.813411157205493</v>
      </c>
      <c r="M22" s="2">
        <v>2</v>
      </c>
      <c r="N22" s="2">
        <f t="shared" si="2"/>
        <v>2800</v>
      </c>
    </row>
    <row r="23" spans="1:14">
      <c r="A23" s="2" t="s">
        <v>711</v>
      </c>
      <c r="B23" s="2" t="s">
        <v>698</v>
      </c>
      <c r="C23" s="2" t="s">
        <v>4</v>
      </c>
      <c r="D23" s="2">
        <v>15</v>
      </c>
      <c r="E23" s="2">
        <v>8.3008750360747499</v>
      </c>
      <c r="F23" s="2">
        <v>8.6775383783731996</v>
      </c>
      <c r="G23" s="2">
        <v>8.8658700495224227</v>
      </c>
      <c r="H23" s="2">
        <f t="shared" si="1"/>
        <v>5.25</v>
      </c>
      <c r="I23" s="2">
        <f t="shared" si="0"/>
        <v>15</v>
      </c>
      <c r="J23" s="2">
        <v>1</v>
      </c>
      <c r="K23" s="2">
        <v>1</v>
      </c>
      <c r="L23" s="2">
        <v>18.680029183952058</v>
      </c>
      <c r="M23" s="2">
        <v>2</v>
      </c>
      <c r="N23" s="2">
        <f t="shared" si="2"/>
        <v>1050</v>
      </c>
    </row>
    <row r="24" spans="1:14">
      <c r="A24" s="2" t="s">
        <v>708</v>
      </c>
      <c r="B24" s="2" t="s">
        <v>698</v>
      </c>
      <c r="C24" s="2" t="s">
        <v>4</v>
      </c>
      <c r="D24" s="2">
        <v>84</v>
      </c>
      <c r="E24" s="2">
        <v>7.9232348995023649</v>
      </c>
      <c r="F24" s="2">
        <v>8.0532844237335688</v>
      </c>
      <c r="G24" s="2">
        <v>8.1183091858491707</v>
      </c>
      <c r="H24" s="2">
        <f t="shared" si="1"/>
        <v>29.4</v>
      </c>
      <c r="I24" s="2">
        <f t="shared" si="0"/>
        <v>84</v>
      </c>
      <c r="J24" s="2">
        <v>1</v>
      </c>
      <c r="K24" s="2">
        <v>1</v>
      </c>
      <c r="L24" s="2">
        <v>129.267431588779</v>
      </c>
      <c r="M24" s="2">
        <v>2</v>
      </c>
      <c r="N24" s="2">
        <f t="shared" si="2"/>
        <v>5880</v>
      </c>
    </row>
    <row r="25" spans="1:14">
      <c r="A25" s="2" t="s">
        <v>732</v>
      </c>
      <c r="B25" s="2" t="s">
        <v>698</v>
      </c>
      <c r="C25" s="2" t="s">
        <v>4</v>
      </c>
      <c r="D25" s="2">
        <v>1.5</v>
      </c>
      <c r="E25" s="2">
        <v>13.639937009611099</v>
      </c>
      <c r="F25" s="2">
        <v>14.16182848921583</v>
      </c>
      <c r="G25" s="2">
        <v>14.422774229018181</v>
      </c>
      <c r="H25" s="2">
        <f t="shared" si="1"/>
        <v>0.52499999999999991</v>
      </c>
      <c r="I25" s="2">
        <f t="shared" si="0"/>
        <v>1.5</v>
      </c>
      <c r="J25" s="2">
        <v>1</v>
      </c>
      <c r="K25" s="2">
        <v>1</v>
      </c>
      <c r="L25" s="2">
        <v>1.8680029183952089</v>
      </c>
      <c r="M25" s="2">
        <v>2</v>
      </c>
      <c r="N25" s="2">
        <f t="shared" si="2"/>
        <v>105</v>
      </c>
    </row>
    <row r="26" spans="1:14">
      <c r="A26" s="2" t="s">
        <v>733</v>
      </c>
      <c r="B26" s="2" t="s">
        <v>698</v>
      </c>
      <c r="C26" s="2" t="s">
        <v>4</v>
      </c>
      <c r="D26" s="2">
        <v>1.2</v>
      </c>
      <c r="E26" s="2">
        <v>13.63993965173292</v>
      </c>
      <c r="F26" s="2">
        <v>14.161831131337641</v>
      </c>
      <c r="G26" s="2">
        <v>14.42277687114</v>
      </c>
      <c r="H26" s="2">
        <f t="shared" si="1"/>
        <v>0.42</v>
      </c>
      <c r="I26" s="2">
        <f t="shared" si="0"/>
        <v>1.2</v>
      </c>
      <c r="J26" s="2">
        <v>1</v>
      </c>
      <c r="K26" s="2">
        <v>1</v>
      </c>
      <c r="L26" s="2">
        <v>1.4944023347161759</v>
      </c>
      <c r="M26" s="2">
        <v>2</v>
      </c>
      <c r="N26" s="2">
        <f t="shared" si="2"/>
        <v>84</v>
      </c>
    </row>
    <row r="27" spans="1:14">
      <c r="A27" s="2" t="s">
        <v>734</v>
      </c>
      <c r="B27" s="2" t="s">
        <v>698</v>
      </c>
      <c r="C27" s="2" t="s">
        <v>4</v>
      </c>
      <c r="D27" s="2">
        <v>1.2</v>
      </c>
      <c r="E27" s="2">
        <v>13.63993965173292</v>
      </c>
      <c r="F27" s="2">
        <v>14.161831131337641</v>
      </c>
      <c r="G27" s="2">
        <v>14.42277687114</v>
      </c>
      <c r="H27" s="2">
        <f t="shared" si="1"/>
        <v>0.42</v>
      </c>
      <c r="I27" s="2">
        <f t="shared" si="0"/>
        <v>1.2</v>
      </c>
      <c r="J27" s="2">
        <v>1</v>
      </c>
      <c r="K27" s="2">
        <v>1</v>
      </c>
      <c r="L27" s="2">
        <v>1.4944023347161759</v>
      </c>
      <c r="M27" s="2">
        <v>2</v>
      </c>
      <c r="N27" s="2">
        <f t="shared" si="2"/>
        <v>84</v>
      </c>
    </row>
    <row r="28" spans="1:14">
      <c r="A28" s="2" t="s">
        <v>735</v>
      </c>
      <c r="B28" s="2" t="s">
        <v>698</v>
      </c>
      <c r="C28" s="2" t="s">
        <v>4</v>
      </c>
      <c r="D28" s="2">
        <v>1.9</v>
      </c>
      <c r="E28" s="2">
        <v>13.639936550216429</v>
      </c>
      <c r="F28" s="2">
        <v>14.161828029821161</v>
      </c>
      <c r="G28" s="2">
        <v>14.422773769623509</v>
      </c>
      <c r="H28" s="2">
        <f t="shared" si="1"/>
        <v>0.66499999999999992</v>
      </c>
      <c r="I28" s="2">
        <f t="shared" si="0"/>
        <v>1.9</v>
      </c>
      <c r="J28" s="2">
        <v>1</v>
      </c>
      <c r="K28" s="2">
        <v>1</v>
      </c>
      <c r="L28" s="2">
        <v>2.366137029967275</v>
      </c>
      <c r="M28" s="2">
        <v>2</v>
      </c>
      <c r="N28" s="2">
        <f t="shared" si="2"/>
        <v>133</v>
      </c>
    </row>
    <row r="29" spans="1:14">
      <c r="A29" s="2" t="s">
        <v>740</v>
      </c>
      <c r="B29" s="2" t="s">
        <v>698</v>
      </c>
      <c r="C29" s="2" t="s">
        <v>4</v>
      </c>
      <c r="D29" s="2">
        <v>170</v>
      </c>
      <c r="E29" s="2">
        <v>5.4095014736873983</v>
      </c>
      <c r="F29" s="2">
        <v>5.931392953292117</v>
      </c>
      <c r="G29" s="2">
        <v>6.1923386930944773</v>
      </c>
      <c r="H29" s="2">
        <f t="shared" si="1"/>
        <v>59.499999999999993</v>
      </c>
      <c r="I29" s="2">
        <f t="shared" si="0"/>
        <v>170</v>
      </c>
      <c r="J29" s="2">
        <v>1</v>
      </c>
      <c r="K29" s="2">
        <v>1</v>
      </c>
      <c r="L29" s="2">
        <v>211.70699741812319</v>
      </c>
      <c r="M29" s="2">
        <v>2</v>
      </c>
      <c r="N29" s="2">
        <f t="shared" si="2"/>
        <v>11900</v>
      </c>
    </row>
    <row r="30" spans="1:14">
      <c r="A30" s="2" t="s">
        <v>741</v>
      </c>
      <c r="B30" s="2" t="s">
        <v>698</v>
      </c>
      <c r="C30" s="2" t="s">
        <v>4</v>
      </c>
      <c r="D30" s="2">
        <v>170</v>
      </c>
      <c r="E30" s="2">
        <v>5.4095014736873983</v>
      </c>
      <c r="F30" s="2">
        <v>5.931392953292117</v>
      </c>
      <c r="G30" s="2">
        <v>6.1923386930944773</v>
      </c>
      <c r="H30" s="2">
        <f t="shared" si="1"/>
        <v>59.499999999999993</v>
      </c>
      <c r="I30" s="2">
        <f t="shared" si="0"/>
        <v>170</v>
      </c>
      <c r="J30" s="2">
        <v>1</v>
      </c>
      <c r="K30" s="2">
        <v>1</v>
      </c>
      <c r="L30" s="2">
        <v>211.70699741812319</v>
      </c>
      <c r="M30" s="2">
        <v>2</v>
      </c>
      <c r="N30" s="2">
        <f t="shared" si="2"/>
        <v>11900</v>
      </c>
    </row>
    <row r="31" spans="1:14">
      <c r="A31" s="2" t="s">
        <v>742</v>
      </c>
      <c r="B31" s="2" t="s">
        <v>698</v>
      </c>
      <c r="C31" s="2" t="s">
        <v>4</v>
      </c>
      <c r="D31" s="2">
        <v>16.600000000000001</v>
      </c>
      <c r="E31" s="2">
        <v>7.0169097852109132</v>
      </c>
      <c r="F31" s="2">
        <v>7.5388012648156311</v>
      </c>
      <c r="G31" s="2">
        <v>7.7997470046179904</v>
      </c>
      <c r="H31" s="2">
        <f t="shared" si="1"/>
        <v>5.8100000000000005</v>
      </c>
      <c r="I31" s="2">
        <f t="shared" si="0"/>
        <v>16.600000000000001</v>
      </c>
      <c r="J31" s="2">
        <v>1</v>
      </c>
      <c r="K31" s="2">
        <v>1</v>
      </c>
      <c r="L31" s="2">
        <v>20.67256563024031</v>
      </c>
      <c r="M31" s="2">
        <v>2</v>
      </c>
      <c r="N31" s="2">
        <f t="shared" si="2"/>
        <v>1162</v>
      </c>
    </row>
    <row r="32" spans="1:14">
      <c r="A32" s="2" t="s">
        <v>750</v>
      </c>
      <c r="B32" s="2" t="s">
        <v>698</v>
      </c>
      <c r="C32" s="2" t="s">
        <v>4</v>
      </c>
      <c r="D32" s="2">
        <v>39.799999999999997</v>
      </c>
      <c r="E32" s="2">
        <v>7.7770886566874022</v>
      </c>
      <c r="F32" s="2">
        <v>8.2989801362921245</v>
      </c>
      <c r="G32" s="2">
        <v>8.5599258760944856</v>
      </c>
      <c r="H32" s="2">
        <f t="shared" si="1"/>
        <v>13.929999999999998</v>
      </c>
      <c r="I32" s="2">
        <f t="shared" si="0"/>
        <v>39.799999999999997</v>
      </c>
      <c r="J32" s="2">
        <v>1</v>
      </c>
      <c r="K32" s="2">
        <v>1</v>
      </c>
      <c r="L32" s="2">
        <v>49.56434410141965</v>
      </c>
      <c r="M32" s="2">
        <v>2</v>
      </c>
      <c r="N32" s="2">
        <f t="shared" si="2"/>
        <v>2786</v>
      </c>
    </row>
    <row r="33" spans="1:14">
      <c r="A33" s="2" t="s">
        <v>1023</v>
      </c>
      <c r="B33" s="2" t="s">
        <v>698</v>
      </c>
      <c r="C33" s="2" t="s">
        <v>4</v>
      </c>
      <c r="D33" s="2">
        <v>1.3</v>
      </c>
      <c r="E33" s="2">
        <v>7.121281015511074</v>
      </c>
      <c r="F33" s="2">
        <v>7.6431724951157882</v>
      </c>
      <c r="G33" s="2">
        <v>7.9041182349181458</v>
      </c>
      <c r="H33" s="2">
        <f t="shared" si="1"/>
        <v>0.45499999999999996</v>
      </c>
      <c r="I33" s="2">
        <f t="shared" si="0"/>
        <v>1.3</v>
      </c>
      <c r="J33" s="2">
        <v>1</v>
      </c>
      <c r="K33" s="2">
        <v>1</v>
      </c>
      <c r="L33" s="2">
        <v>1.618935862609181</v>
      </c>
      <c r="M33" s="2">
        <v>2</v>
      </c>
      <c r="N33" s="2">
        <f t="shared" si="2"/>
        <v>91</v>
      </c>
    </row>
    <row r="34" spans="1:14">
      <c r="A34" s="2" t="s">
        <v>1024</v>
      </c>
      <c r="B34" s="2" t="s">
        <v>698</v>
      </c>
      <c r="C34" s="2" t="s">
        <v>4</v>
      </c>
      <c r="D34" s="2">
        <v>1.3</v>
      </c>
      <c r="E34" s="2">
        <v>7.121281015511074</v>
      </c>
      <c r="F34" s="2">
        <v>7.6431724951157882</v>
      </c>
      <c r="G34" s="2">
        <v>7.9041182349181458</v>
      </c>
      <c r="H34" s="2">
        <f t="shared" si="1"/>
        <v>0.45499999999999996</v>
      </c>
      <c r="I34" s="2">
        <f t="shared" si="0"/>
        <v>1.3</v>
      </c>
      <c r="J34" s="2">
        <v>1</v>
      </c>
      <c r="K34" s="2">
        <v>1</v>
      </c>
      <c r="L34" s="2">
        <v>1.618935862609181</v>
      </c>
      <c r="M34" s="2">
        <v>2</v>
      </c>
      <c r="N34" s="2">
        <f t="shared" si="2"/>
        <v>91</v>
      </c>
    </row>
    <row r="35" spans="1:14">
      <c r="A35" s="2" t="s">
        <v>751</v>
      </c>
      <c r="B35" s="2" t="s">
        <v>698</v>
      </c>
      <c r="C35" s="2" t="s">
        <v>4</v>
      </c>
      <c r="D35" s="2">
        <v>1.4</v>
      </c>
      <c r="E35" s="2">
        <v>6.9569735234515324</v>
      </c>
      <c r="F35" s="2">
        <v>7.4788650030562529</v>
      </c>
      <c r="G35" s="2">
        <v>7.7398107428586131</v>
      </c>
      <c r="H35" s="2">
        <f t="shared" ref="H35:H66" si="3">0.35*D35</f>
        <v>0.48999999999999994</v>
      </c>
      <c r="I35" s="2">
        <f t="shared" si="0"/>
        <v>1.4</v>
      </c>
      <c r="J35" s="2">
        <v>1</v>
      </c>
      <c r="K35" s="2">
        <v>1</v>
      </c>
      <c r="L35" s="2">
        <v>1.7434693905021941</v>
      </c>
      <c r="M35" s="2">
        <v>2</v>
      </c>
      <c r="N35" s="2">
        <f t="shared" ref="N35:N66" si="4">D35*70</f>
        <v>98</v>
      </c>
    </row>
    <row r="36" spans="1:14">
      <c r="A36" s="2" t="s">
        <v>752</v>
      </c>
      <c r="B36" s="2" t="s">
        <v>698</v>
      </c>
      <c r="C36" s="2" t="s">
        <v>4</v>
      </c>
      <c r="D36" s="2">
        <v>3</v>
      </c>
      <c r="E36" s="2">
        <v>9.0469401078098297</v>
      </c>
      <c r="F36" s="2">
        <v>9.5688315874145484</v>
      </c>
      <c r="G36" s="2">
        <v>9.8297773272169078</v>
      </c>
      <c r="H36" s="2">
        <f t="shared" si="3"/>
        <v>1.0499999999999998</v>
      </c>
      <c r="I36" s="2">
        <f t="shared" si="0"/>
        <v>3</v>
      </c>
      <c r="J36" s="2">
        <v>1</v>
      </c>
      <c r="K36" s="2">
        <v>1</v>
      </c>
      <c r="L36" s="2">
        <v>3.736005836790409</v>
      </c>
      <c r="M36" s="2">
        <v>2</v>
      </c>
      <c r="N36" s="2">
        <f t="shared" si="4"/>
        <v>210</v>
      </c>
    </row>
    <row r="37" spans="1:14">
      <c r="A37" s="2" t="s">
        <v>761</v>
      </c>
      <c r="B37" s="2" t="s">
        <v>698</v>
      </c>
      <c r="C37" s="2" t="s">
        <v>4</v>
      </c>
      <c r="D37" s="2">
        <v>0.4</v>
      </c>
      <c r="E37" s="2">
        <v>8.734145314267483</v>
      </c>
      <c r="F37" s="2">
        <v>9.2560367938722035</v>
      </c>
      <c r="G37" s="2">
        <v>9.5169825336745646</v>
      </c>
      <c r="H37" s="2">
        <f t="shared" si="3"/>
        <v>0.13999999999999999</v>
      </c>
      <c r="I37" s="2">
        <f t="shared" si="0"/>
        <v>0.4</v>
      </c>
      <c r="J37" s="2">
        <v>1</v>
      </c>
      <c r="K37" s="2">
        <v>1</v>
      </c>
      <c r="L37" s="2">
        <v>0.49813411157205401</v>
      </c>
      <c r="M37" s="2">
        <v>2</v>
      </c>
      <c r="N37" s="2">
        <f t="shared" si="4"/>
        <v>28</v>
      </c>
    </row>
    <row r="38" spans="1:14">
      <c r="A38" s="2" t="s">
        <v>773</v>
      </c>
      <c r="B38" s="2" t="s">
        <v>698</v>
      </c>
      <c r="C38" s="2" t="s">
        <v>4</v>
      </c>
      <c r="D38" s="2">
        <v>280.5</v>
      </c>
      <c r="E38" s="2">
        <v>5.1946077536873982</v>
      </c>
      <c r="F38" s="2">
        <v>5.7164992332921187</v>
      </c>
      <c r="G38" s="2">
        <v>5.9774449730944781</v>
      </c>
      <c r="H38" s="2">
        <f t="shared" si="3"/>
        <v>98.174999999999997</v>
      </c>
      <c r="I38" s="2">
        <f t="shared" si="0"/>
        <v>280.5</v>
      </c>
      <c r="J38" s="2">
        <v>1</v>
      </c>
      <c r="K38" s="2">
        <v>1</v>
      </c>
      <c r="L38" s="2">
        <v>349.31654573990392</v>
      </c>
      <c r="M38" s="2">
        <v>2</v>
      </c>
      <c r="N38" s="2">
        <f t="shared" si="4"/>
        <v>19635</v>
      </c>
    </row>
    <row r="39" spans="1:14">
      <c r="A39" s="2" t="s">
        <v>774</v>
      </c>
      <c r="B39" s="2" t="s">
        <v>698</v>
      </c>
      <c r="C39" s="2" t="s">
        <v>4</v>
      </c>
      <c r="D39" s="2">
        <v>280.5</v>
      </c>
      <c r="E39" s="2">
        <v>5.1946077536873982</v>
      </c>
      <c r="F39" s="2">
        <v>5.7164992332921187</v>
      </c>
      <c r="G39" s="2">
        <v>5.9774449730944781</v>
      </c>
      <c r="H39" s="2">
        <f t="shared" si="3"/>
        <v>98.174999999999997</v>
      </c>
      <c r="I39" s="2">
        <f t="shared" si="0"/>
        <v>280.5</v>
      </c>
      <c r="J39" s="2">
        <v>1</v>
      </c>
      <c r="K39" s="2">
        <v>1</v>
      </c>
      <c r="L39" s="2">
        <v>349.31654573990392</v>
      </c>
      <c r="M39" s="2">
        <v>2</v>
      </c>
      <c r="N39" s="2">
        <f t="shared" si="4"/>
        <v>19635</v>
      </c>
    </row>
    <row r="40" spans="1:14">
      <c r="A40" s="2" t="s">
        <v>775</v>
      </c>
      <c r="B40" s="2" t="s">
        <v>698</v>
      </c>
      <c r="C40" s="2" t="s">
        <v>4</v>
      </c>
      <c r="D40" s="2">
        <v>4.3</v>
      </c>
      <c r="E40" s="2">
        <v>11.107428900449721</v>
      </c>
      <c r="F40" s="2">
        <v>11.237478424680919</v>
      </c>
      <c r="G40" s="2">
        <v>11.302503186796519</v>
      </c>
      <c r="H40" s="2">
        <f t="shared" si="3"/>
        <v>1.5049999999999999</v>
      </c>
      <c r="I40" s="2">
        <f t="shared" si="0"/>
        <v>4.3</v>
      </c>
      <c r="J40" s="2">
        <v>1</v>
      </c>
      <c r="K40" s="2">
        <v>1</v>
      </c>
      <c r="L40" s="2">
        <v>6.6172613789493946</v>
      </c>
      <c r="M40" s="2">
        <v>2</v>
      </c>
      <c r="N40" s="2">
        <f t="shared" si="4"/>
        <v>301</v>
      </c>
    </row>
    <row r="41" spans="1:14">
      <c r="A41" s="2" t="s">
        <v>788</v>
      </c>
      <c r="B41" s="2" t="s">
        <v>698</v>
      </c>
      <c r="C41" s="2" t="s">
        <v>4</v>
      </c>
      <c r="D41" s="2">
        <v>2</v>
      </c>
      <c r="E41" s="2">
        <v>4.737940130791138</v>
      </c>
      <c r="F41" s="2">
        <v>5.2598316103958576</v>
      </c>
      <c r="G41" s="2">
        <v>5.5207773501982178</v>
      </c>
      <c r="H41" s="2">
        <f t="shared" si="3"/>
        <v>0.7</v>
      </c>
      <c r="I41" s="2">
        <f t="shared" si="0"/>
        <v>2</v>
      </c>
      <c r="J41" s="2">
        <v>1</v>
      </c>
      <c r="K41" s="2">
        <v>1</v>
      </c>
      <c r="L41" s="2">
        <v>2.4906705578602768</v>
      </c>
      <c r="M41" s="2">
        <v>2</v>
      </c>
      <c r="N41" s="2">
        <f t="shared" si="4"/>
        <v>140</v>
      </c>
    </row>
    <row r="42" spans="1:14">
      <c r="A42" s="2" t="s">
        <v>801</v>
      </c>
      <c r="B42" s="2" t="s">
        <v>698</v>
      </c>
      <c r="C42" s="2" t="s">
        <v>4</v>
      </c>
      <c r="D42" s="2">
        <v>4.5</v>
      </c>
      <c r="E42" s="2">
        <v>7.67812165384212</v>
      </c>
      <c r="F42" s="2">
        <v>7.8081711780733238</v>
      </c>
      <c r="G42" s="2">
        <v>7.8731959401889258</v>
      </c>
      <c r="H42" s="2">
        <f t="shared" si="3"/>
        <v>1.575</v>
      </c>
      <c r="I42" s="2">
        <f t="shared" si="0"/>
        <v>4.5</v>
      </c>
      <c r="J42" s="2">
        <v>1</v>
      </c>
      <c r="K42" s="2">
        <v>1</v>
      </c>
      <c r="L42" s="2">
        <v>6.9250409779702906</v>
      </c>
      <c r="M42" s="2">
        <v>2</v>
      </c>
      <c r="N42" s="2">
        <f t="shared" si="4"/>
        <v>315</v>
      </c>
    </row>
    <row r="43" spans="1:14">
      <c r="A43" s="2" t="s">
        <v>805</v>
      </c>
      <c r="B43" s="2" t="s">
        <v>698</v>
      </c>
      <c r="C43" s="2" t="s">
        <v>4</v>
      </c>
      <c r="D43" s="2">
        <v>6.6</v>
      </c>
      <c r="E43" s="2">
        <v>9.8764998553689995</v>
      </c>
      <c r="F43" s="2">
        <v>10.39839133497372</v>
      </c>
      <c r="G43" s="2">
        <v>10.659337074776079</v>
      </c>
      <c r="H43" s="2">
        <f t="shared" si="3"/>
        <v>2.3099999999999996</v>
      </c>
      <c r="I43" s="2">
        <f t="shared" si="0"/>
        <v>6.6</v>
      </c>
      <c r="J43" s="2">
        <v>1</v>
      </c>
      <c r="K43" s="2">
        <v>1</v>
      </c>
      <c r="L43" s="2">
        <v>8.2192128409389209</v>
      </c>
      <c r="M43" s="2">
        <v>2</v>
      </c>
      <c r="N43" s="2">
        <f t="shared" si="4"/>
        <v>462</v>
      </c>
    </row>
    <row r="44" spans="1:14">
      <c r="A44" s="2" t="s">
        <v>806</v>
      </c>
      <c r="B44" s="2" t="s">
        <v>698</v>
      </c>
      <c r="C44" s="2" t="s">
        <v>4</v>
      </c>
      <c r="D44" s="2">
        <v>6.6</v>
      </c>
      <c r="E44" s="2">
        <v>9.365057694439848</v>
      </c>
      <c r="F44" s="2">
        <v>9.8869491740445667</v>
      </c>
      <c r="G44" s="2">
        <v>10.14789491384693</v>
      </c>
      <c r="H44" s="2">
        <f t="shared" si="3"/>
        <v>2.3099999999999996</v>
      </c>
      <c r="I44" s="2">
        <f t="shared" si="0"/>
        <v>6.6</v>
      </c>
      <c r="J44" s="2">
        <v>1</v>
      </c>
      <c r="K44" s="2">
        <v>1</v>
      </c>
      <c r="L44" s="2">
        <v>8.2192128409389245</v>
      </c>
      <c r="M44" s="2">
        <v>2</v>
      </c>
      <c r="N44" s="2">
        <f t="shared" si="4"/>
        <v>462</v>
      </c>
    </row>
    <row r="45" spans="1:14">
      <c r="A45" s="2" t="s">
        <v>808</v>
      </c>
      <c r="B45" s="2" t="s">
        <v>698</v>
      </c>
      <c r="C45" s="2" t="s">
        <v>4</v>
      </c>
      <c r="D45" s="2">
        <v>4.5999999999999996</v>
      </c>
      <c r="E45" s="2">
        <v>13.88667540779649</v>
      </c>
      <c r="F45" s="2">
        <v>14.016724932027691</v>
      </c>
      <c r="G45" s="2">
        <v>14.081749694143291</v>
      </c>
      <c r="H45" s="2">
        <f t="shared" si="3"/>
        <v>1.6099999999999999</v>
      </c>
      <c r="I45" s="2">
        <f t="shared" si="0"/>
        <v>4.5999999999999996</v>
      </c>
      <c r="J45" s="2">
        <v>1</v>
      </c>
      <c r="K45" s="2">
        <v>1</v>
      </c>
      <c r="L45" s="2">
        <v>7.0789307774807693</v>
      </c>
      <c r="M45" s="2">
        <v>2</v>
      </c>
      <c r="N45" s="2">
        <f t="shared" si="4"/>
        <v>322</v>
      </c>
    </row>
    <row r="46" spans="1:14">
      <c r="A46" s="2" t="s">
        <v>826</v>
      </c>
      <c r="B46" s="2" t="s">
        <v>698</v>
      </c>
      <c r="C46" s="2" t="s">
        <v>4</v>
      </c>
      <c r="D46" s="2">
        <v>6.2</v>
      </c>
      <c r="E46" s="2">
        <v>12.26614232462304</v>
      </c>
      <c r="F46" s="2">
        <v>12.78803380422776</v>
      </c>
      <c r="G46" s="2">
        <v>13.04897954403013</v>
      </c>
      <c r="H46" s="2">
        <f t="shared" si="3"/>
        <v>2.17</v>
      </c>
      <c r="I46" s="2">
        <f t="shared" si="0"/>
        <v>6.2</v>
      </c>
      <c r="J46" s="2">
        <v>1</v>
      </c>
      <c r="K46" s="2">
        <v>1</v>
      </c>
      <c r="L46" s="2">
        <v>7.7210787293668544</v>
      </c>
      <c r="M46" s="2">
        <v>2</v>
      </c>
      <c r="N46" s="2">
        <f t="shared" si="4"/>
        <v>434</v>
      </c>
    </row>
    <row r="47" spans="1:14">
      <c r="A47" s="2" t="s">
        <v>827</v>
      </c>
      <c r="B47" s="2" t="s">
        <v>698</v>
      </c>
      <c r="C47" s="2" t="s">
        <v>4</v>
      </c>
      <c r="D47" s="2">
        <v>1.4</v>
      </c>
      <c r="E47" s="2">
        <v>7.2407709800560074</v>
      </c>
      <c r="F47" s="2">
        <v>7.7626624596607243</v>
      </c>
      <c r="G47" s="2">
        <v>8.0236081994630819</v>
      </c>
      <c r="H47" s="2">
        <f t="shared" si="3"/>
        <v>0.48999999999999994</v>
      </c>
      <c r="I47" s="2">
        <f t="shared" si="0"/>
        <v>1.4</v>
      </c>
      <c r="J47" s="2">
        <v>1</v>
      </c>
      <c r="K47" s="2">
        <v>1</v>
      </c>
      <c r="L47" s="2">
        <v>1.743469390502193</v>
      </c>
      <c r="M47" s="2">
        <v>2</v>
      </c>
      <c r="N47" s="2">
        <f t="shared" si="4"/>
        <v>98</v>
      </c>
    </row>
    <row r="48" spans="1:14">
      <c r="A48" s="2" t="s">
        <v>836</v>
      </c>
      <c r="B48" s="2" t="s">
        <v>698</v>
      </c>
      <c r="C48" s="2" t="s">
        <v>4</v>
      </c>
      <c r="D48" s="2">
        <v>4</v>
      </c>
      <c r="E48" s="2">
        <v>12.04795325519853</v>
      </c>
      <c r="F48" s="2">
        <v>12.178002779429731</v>
      </c>
      <c r="G48" s="2">
        <v>12.243027541545329</v>
      </c>
      <c r="H48" s="2">
        <f t="shared" si="3"/>
        <v>1.4</v>
      </c>
      <c r="I48" s="2">
        <f t="shared" si="0"/>
        <v>4</v>
      </c>
      <c r="J48" s="2">
        <v>1</v>
      </c>
      <c r="K48" s="2">
        <v>1</v>
      </c>
      <c r="L48" s="2">
        <v>6.155591980418051</v>
      </c>
      <c r="M48" s="2">
        <v>2</v>
      </c>
      <c r="N48" s="2">
        <f t="shared" si="4"/>
        <v>280</v>
      </c>
    </row>
    <row r="49" spans="1:14">
      <c r="A49" s="2" t="s">
        <v>837</v>
      </c>
      <c r="B49" s="2" t="s">
        <v>698</v>
      </c>
      <c r="C49" s="2" t="s">
        <v>4</v>
      </c>
      <c r="D49" s="2">
        <v>1.1000000000000001</v>
      </c>
      <c r="E49" s="2">
        <v>5.5529426427722406</v>
      </c>
      <c r="F49" s="2">
        <v>6.0748341223769593</v>
      </c>
      <c r="G49" s="2">
        <v>6.3357798621793187</v>
      </c>
      <c r="H49" s="2">
        <f t="shared" si="3"/>
        <v>0.38500000000000001</v>
      </c>
      <c r="I49" s="2">
        <f t="shared" si="0"/>
        <v>1.1000000000000001</v>
      </c>
      <c r="J49" s="2">
        <v>1</v>
      </c>
      <c r="K49" s="2">
        <v>1</v>
      </c>
      <c r="L49" s="2">
        <v>1.3698688068231499</v>
      </c>
      <c r="M49" s="2">
        <v>2</v>
      </c>
      <c r="N49" s="2">
        <f t="shared" si="4"/>
        <v>77</v>
      </c>
    </row>
    <row r="50" spans="1:14">
      <c r="A50" s="2" t="s">
        <v>1008</v>
      </c>
      <c r="B50" s="2" t="s">
        <v>698</v>
      </c>
      <c r="C50" s="2" t="s">
        <v>4</v>
      </c>
      <c r="D50" s="2">
        <v>0.3</v>
      </c>
      <c r="E50" s="2">
        <v>4.0554095639036314</v>
      </c>
      <c r="F50" s="2">
        <v>4.5773010435083519</v>
      </c>
      <c r="G50" s="2">
        <v>4.8382467833107112</v>
      </c>
      <c r="H50" s="2">
        <f t="shared" si="3"/>
        <v>0.105</v>
      </c>
      <c r="I50" s="2">
        <f t="shared" si="0"/>
        <v>0.3</v>
      </c>
      <c r="J50" s="2">
        <v>1</v>
      </c>
      <c r="K50" s="2">
        <v>1</v>
      </c>
      <c r="L50" s="2">
        <v>0.37360058367904159</v>
      </c>
      <c r="M50" s="2">
        <v>2</v>
      </c>
      <c r="N50" s="2">
        <f t="shared" si="4"/>
        <v>21</v>
      </c>
    </row>
    <row r="51" spans="1:14">
      <c r="A51" s="2" t="s">
        <v>1050</v>
      </c>
      <c r="B51" s="2" t="s">
        <v>698</v>
      </c>
      <c r="C51" s="2" t="s">
        <v>4</v>
      </c>
      <c r="D51" s="2">
        <v>16.100000000000001</v>
      </c>
      <c r="E51" s="2">
        <v>10.14999787900395</v>
      </c>
      <c r="F51" s="2">
        <v>10.67188935860867</v>
      </c>
      <c r="G51" s="2">
        <v>10.932835098411029</v>
      </c>
      <c r="H51" s="2">
        <f t="shared" si="3"/>
        <v>5.6349999999999998</v>
      </c>
      <c r="I51" s="2">
        <f t="shared" si="0"/>
        <v>16.100000000000001</v>
      </c>
      <c r="J51" s="2">
        <v>1</v>
      </c>
      <c r="K51" s="2">
        <v>1</v>
      </c>
      <c r="L51" s="2">
        <v>20.049897990775289</v>
      </c>
      <c r="M51" s="2">
        <v>2</v>
      </c>
      <c r="N51" s="2">
        <f t="shared" si="4"/>
        <v>1127</v>
      </c>
    </row>
    <row r="52" spans="1:14">
      <c r="A52" s="2" t="s">
        <v>1051</v>
      </c>
      <c r="B52" s="2" t="s">
        <v>698</v>
      </c>
      <c r="C52" s="2" t="s">
        <v>4</v>
      </c>
      <c r="D52" s="2">
        <v>16.100000000000001</v>
      </c>
      <c r="E52" s="2">
        <v>9.9632622007865734</v>
      </c>
      <c r="F52" s="2">
        <v>10.093311725017781</v>
      </c>
      <c r="G52" s="2">
        <v>10.158336487133379</v>
      </c>
      <c r="H52" s="2">
        <f t="shared" si="3"/>
        <v>5.6349999999999998</v>
      </c>
      <c r="I52" s="2">
        <f t="shared" si="0"/>
        <v>16.100000000000001</v>
      </c>
      <c r="J52" s="2">
        <v>6</v>
      </c>
      <c r="K52" s="2">
        <v>6</v>
      </c>
      <c r="L52" s="2">
        <v>24.77625772118262</v>
      </c>
      <c r="M52" s="2">
        <v>2</v>
      </c>
      <c r="N52" s="2">
        <f t="shared" si="4"/>
        <v>1127</v>
      </c>
    </row>
    <row r="53" spans="1:14">
      <c r="A53" s="2" t="s">
        <v>844</v>
      </c>
      <c r="B53" s="2" t="s">
        <v>698</v>
      </c>
      <c r="C53" s="2" t="s">
        <v>4</v>
      </c>
      <c r="D53" s="2">
        <v>199</v>
      </c>
      <c r="E53" s="2">
        <v>10.050233636397561</v>
      </c>
      <c r="F53" s="2">
        <v>10.57212511600228</v>
      </c>
      <c r="G53" s="2">
        <v>10.833070855804641</v>
      </c>
      <c r="H53" s="2">
        <f t="shared" si="3"/>
        <v>69.649999999999991</v>
      </c>
      <c r="I53" s="2">
        <f t="shared" si="0"/>
        <v>199</v>
      </c>
      <c r="J53" s="2">
        <v>1</v>
      </c>
      <c r="K53" s="2">
        <v>1</v>
      </c>
      <c r="L53" s="2">
        <v>247.8217205071002</v>
      </c>
      <c r="M53" s="2">
        <v>2</v>
      </c>
      <c r="N53" s="2">
        <f t="shared" si="4"/>
        <v>13930</v>
      </c>
    </row>
    <row r="54" spans="1:14">
      <c r="A54" s="2" t="s">
        <v>845</v>
      </c>
      <c r="B54" s="2" t="s">
        <v>698</v>
      </c>
      <c r="C54" s="2" t="s">
        <v>4</v>
      </c>
      <c r="D54" s="2">
        <v>199</v>
      </c>
      <c r="E54" s="2">
        <v>10.041651646655961</v>
      </c>
      <c r="F54" s="2">
        <v>10.563543126260679</v>
      </c>
      <c r="G54" s="2">
        <v>10.824488866063041</v>
      </c>
      <c r="H54" s="2">
        <f t="shared" si="3"/>
        <v>69.649999999999991</v>
      </c>
      <c r="I54" s="2">
        <f t="shared" si="0"/>
        <v>199</v>
      </c>
      <c r="J54" s="2">
        <v>1</v>
      </c>
      <c r="K54" s="2">
        <v>1</v>
      </c>
      <c r="L54" s="2">
        <v>247.82172050709951</v>
      </c>
      <c r="M54" s="2">
        <v>2</v>
      </c>
      <c r="N54" s="2">
        <f t="shared" si="4"/>
        <v>13930</v>
      </c>
    </row>
    <row r="55" spans="1:14">
      <c r="A55" s="2" t="s">
        <v>911</v>
      </c>
      <c r="B55" s="2" t="s">
        <v>698</v>
      </c>
      <c r="C55" s="2" t="s">
        <v>4</v>
      </c>
      <c r="D55" s="2">
        <v>1.2</v>
      </c>
      <c r="E55" s="2">
        <v>6.8452114558174459</v>
      </c>
      <c r="F55" s="2">
        <v>7.3671029354221673</v>
      </c>
      <c r="G55" s="2">
        <v>7.6280486752245276</v>
      </c>
      <c r="H55" s="2">
        <f t="shared" si="3"/>
        <v>0.42</v>
      </c>
      <c r="I55" s="2">
        <f t="shared" si="0"/>
        <v>1.2</v>
      </c>
      <c r="J55" s="2">
        <v>1</v>
      </c>
      <c r="K55" s="2">
        <v>1</v>
      </c>
      <c r="L55" s="2">
        <v>1.494402334716167</v>
      </c>
      <c r="M55" s="2">
        <v>2</v>
      </c>
      <c r="N55" s="2">
        <f t="shared" si="4"/>
        <v>84</v>
      </c>
    </row>
    <row r="56" spans="1:14">
      <c r="A56" s="2" t="s">
        <v>912</v>
      </c>
      <c r="B56" s="2" t="s">
        <v>698</v>
      </c>
      <c r="C56" s="2" t="s">
        <v>4</v>
      </c>
      <c r="D56" s="2">
        <v>1.4</v>
      </c>
      <c r="E56" s="2">
        <v>6.8452124426448364</v>
      </c>
      <c r="F56" s="2">
        <v>7.3671039222495533</v>
      </c>
      <c r="G56" s="2">
        <v>7.6280496620519127</v>
      </c>
      <c r="H56" s="2">
        <f t="shared" si="3"/>
        <v>0.48999999999999994</v>
      </c>
      <c r="I56" s="2">
        <f t="shared" si="0"/>
        <v>1.4</v>
      </c>
      <c r="J56" s="2">
        <v>1</v>
      </c>
      <c r="K56" s="2">
        <v>1</v>
      </c>
      <c r="L56" s="2">
        <v>1.7434693905021961</v>
      </c>
      <c r="M56" s="2">
        <v>2</v>
      </c>
      <c r="N56" s="2">
        <f t="shared" si="4"/>
        <v>98</v>
      </c>
    </row>
    <row r="57" spans="1:14">
      <c r="A57" s="2" t="s">
        <v>1028</v>
      </c>
      <c r="B57" s="2" t="s">
        <v>698</v>
      </c>
      <c r="C57" s="2" t="s">
        <v>4</v>
      </c>
      <c r="D57" s="2">
        <v>2.8</v>
      </c>
      <c r="E57" s="2">
        <v>7.2125890324406692</v>
      </c>
      <c r="F57" s="2">
        <v>7.7344805120453888</v>
      </c>
      <c r="G57" s="2">
        <v>7.995426251847749</v>
      </c>
      <c r="H57" s="2">
        <f t="shared" si="3"/>
        <v>0.97999999999999987</v>
      </c>
      <c r="I57" s="2">
        <f t="shared" si="0"/>
        <v>2.8</v>
      </c>
      <c r="J57" s="2">
        <v>1</v>
      </c>
      <c r="K57" s="2">
        <v>1</v>
      </c>
      <c r="L57" s="2">
        <v>3.4869387810043841</v>
      </c>
      <c r="M57" s="2">
        <v>2</v>
      </c>
      <c r="N57" s="2">
        <f t="shared" si="4"/>
        <v>196</v>
      </c>
    </row>
    <row r="58" spans="1:14">
      <c r="A58" s="2" t="s">
        <v>1029</v>
      </c>
      <c r="B58" s="2" t="s">
        <v>698</v>
      </c>
      <c r="C58" s="2" t="s">
        <v>4</v>
      </c>
      <c r="D58" s="2">
        <v>2.8</v>
      </c>
      <c r="E58" s="2">
        <v>7.2125890324406692</v>
      </c>
      <c r="F58" s="2">
        <v>7.7344805120453888</v>
      </c>
      <c r="G58" s="2">
        <v>7.995426251847749</v>
      </c>
      <c r="H58" s="2">
        <f t="shared" si="3"/>
        <v>0.97999999999999987</v>
      </c>
      <c r="I58" s="2">
        <f t="shared" si="0"/>
        <v>2.8</v>
      </c>
      <c r="J58" s="2">
        <v>1</v>
      </c>
      <c r="K58" s="2">
        <v>1</v>
      </c>
      <c r="L58" s="2">
        <v>3.4869387810043841</v>
      </c>
      <c r="M58" s="2">
        <v>2</v>
      </c>
      <c r="N58" s="2">
        <f t="shared" si="4"/>
        <v>196</v>
      </c>
    </row>
    <row r="59" spans="1:14">
      <c r="A59" s="2" t="s">
        <v>915</v>
      </c>
      <c r="B59" s="2" t="s">
        <v>698</v>
      </c>
      <c r="C59" s="2" t="s">
        <v>4</v>
      </c>
      <c r="D59" s="2">
        <v>10</v>
      </c>
      <c r="E59" s="2">
        <v>10.089204954885391</v>
      </c>
      <c r="F59" s="2">
        <v>10.219254479116589</v>
      </c>
      <c r="G59" s="2">
        <v>10.28427924123219</v>
      </c>
      <c r="H59" s="2">
        <f t="shared" si="3"/>
        <v>3.5</v>
      </c>
      <c r="I59" s="2">
        <f t="shared" si="0"/>
        <v>10</v>
      </c>
      <c r="J59" s="2">
        <v>1</v>
      </c>
      <c r="K59" s="2">
        <v>1</v>
      </c>
      <c r="L59" s="2">
        <v>15.38897995104513</v>
      </c>
      <c r="M59" s="2">
        <v>2</v>
      </c>
      <c r="N59" s="2">
        <f t="shared" si="4"/>
        <v>700</v>
      </c>
    </row>
    <row r="60" spans="1:14">
      <c r="A60" s="2" t="s">
        <v>1030</v>
      </c>
      <c r="B60" s="2" t="s">
        <v>698</v>
      </c>
      <c r="C60" s="2" t="s">
        <v>4</v>
      </c>
      <c r="D60" s="2">
        <v>25.8</v>
      </c>
      <c r="E60" s="2">
        <v>3.3194168585023691</v>
      </c>
      <c r="F60" s="2">
        <v>3.449466382733569</v>
      </c>
      <c r="G60" s="2">
        <v>3.5144911448491691</v>
      </c>
      <c r="H60" s="2">
        <f t="shared" si="3"/>
        <v>9.0299999999999994</v>
      </c>
      <c r="I60" s="2">
        <f t="shared" si="0"/>
        <v>25.8</v>
      </c>
      <c r="J60" s="2">
        <v>1</v>
      </c>
      <c r="K60" s="2">
        <v>1</v>
      </c>
      <c r="L60" s="2">
        <v>39.703568273696433</v>
      </c>
      <c r="M60" s="2">
        <v>2</v>
      </c>
      <c r="N60" s="2">
        <f t="shared" si="4"/>
        <v>1806</v>
      </c>
    </row>
    <row r="61" spans="1:14">
      <c r="A61" s="2" t="s">
        <v>1031</v>
      </c>
      <c r="B61" s="2" t="s">
        <v>698</v>
      </c>
      <c r="C61" s="2" t="s">
        <v>4</v>
      </c>
      <c r="D61" s="2">
        <v>14.6</v>
      </c>
      <c r="E61" s="2">
        <v>11.81149202255021</v>
      </c>
      <c r="F61" s="2">
        <v>11.94154154678141</v>
      </c>
      <c r="G61" s="2">
        <v>12.00656630889701</v>
      </c>
      <c r="H61" s="2">
        <f t="shared" si="3"/>
        <v>5.1099999999999994</v>
      </c>
      <c r="I61" s="2">
        <f t="shared" si="0"/>
        <v>14.6</v>
      </c>
      <c r="J61" s="2">
        <v>1</v>
      </c>
      <c r="K61" s="2">
        <v>1</v>
      </c>
      <c r="L61" s="2">
        <v>22.467910728525919</v>
      </c>
      <c r="M61" s="2">
        <v>2</v>
      </c>
      <c r="N61" s="2">
        <f t="shared" si="4"/>
        <v>1022</v>
      </c>
    </row>
    <row r="62" spans="1:14">
      <c r="A62" s="2" t="s">
        <v>1032</v>
      </c>
      <c r="B62" s="2" t="s">
        <v>698</v>
      </c>
      <c r="C62" s="2" t="s">
        <v>4</v>
      </c>
      <c r="D62" s="2">
        <v>9.1999999999999993</v>
      </c>
      <c r="E62" s="2">
        <v>11.325337248541061</v>
      </c>
      <c r="F62" s="2">
        <v>11.455386772772259</v>
      </c>
      <c r="G62" s="2">
        <v>11.52041153488786</v>
      </c>
      <c r="H62" s="2">
        <f t="shared" si="3"/>
        <v>3.2199999999999998</v>
      </c>
      <c r="I62" s="2">
        <f t="shared" si="0"/>
        <v>9.1999999999999993</v>
      </c>
      <c r="J62" s="2">
        <v>1</v>
      </c>
      <c r="K62" s="2">
        <v>1</v>
      </c>
      <c r="L62" s="2">
        <v>14.157861554961549</v>
      </c>
      <c r="M62" s="2">
        <v>2</v>
      </c>
      <c r="N62" s="2">
        <f t="shared" si="4"/>
        <v>644</v>
      </c>
    </row>
    <row r="63" spans="1:14">
      <c r="A63" s="2" t="s">
        <v>1034</v>
      </c>
      <c r="B63" s="2" t="s">
        <v>698</v>
      </c>
      <c r="C63" s="2" t="s">
        <v>4</v>
      </c>
      <c r="D63" s="2">
        <v>1.4</v>
      </c>
      <c r="E63" s="2">
        <v>1.452562975155308</v>
      </c>
      <c r="F63" s="2">
        <v>1.974454454760028</v>
      </c>
      <c r="G63" s="2">
        <v>2.2354001945623878</v>
      </c>
      <c r="H63" s="2">
        <f t="shared" si="3"/>
        <v>0.48999999999999994</v>
      </c>
      <c r="I63" s="2">
        <f t="shared" si="0"/>
        <v>1.4</v>
      </c>
      <c r="J63" s="2">
        <v>1</v>
      </c>
      <c r="K63" s="2">
        <v>1</v>
      </c>
      <c r="L63" s="2">
        <v>1.7434693905021921</v>
      </c>
      <c r="M63" s="2">
        <v>2</v>
      </c>
      <c r="N63" s="2">
        <f t="shared" si="4"/>
        <v>98</v>
      </c>
    </row>
    <row r="64" spans="1:14">
      <c r="A64" s="2" t="s">
        <v>961</v>
      </c>
      <c r="B64" s="2" t="s">
        <v>698</v>
      </c>
      <c r="C64" s="2" t="s">
        <v>4</v>
      </c>
      <c r="D64" s="2">
        <v>6.9</v>
      </c>
      <c r="E64" s="2">
        <v>10.622619364474289</v>
      </c>
      <c r="F64" s="2">
        <v>11.144510844079001</v>
      </c>
      <c r="G64" s="2">
        <v>11.40545658388136</v>
      </c>
      <c r="H64" s="2">
        <f t="shared" si="3"/>
        <v>2.415</v>
      </c>
      <c r="I64" s="2">
        <f t="shared" si="0"/>
        <v>6.9</v>
      </c>
      <c r="J64" s="2">
        <v>1</v>
      </c>
      <c r="K64" s="2">
        <v>1</v>
      </c>
      <c r="L64" s="2">
        <v>8.5928134246179635</v>
      </c>
      <c r="M64" s="2">
        <v>2</v>
      </c>
      <c r="N64" s="2">
        <f t="shared" si="4"/>
        <v>483</v>
      </c>
    </row>
    <row r="65" spans="1:14">
      <c r="A65" s="2" t="s">
        <v>962</v>
      </c>
      <c r="B65" s="2" t="s">
        <v>698</v>
      </c>
      <c r="C65" s="2" t="s">
        <v>4</v>
      </c>
      <c r="D65" s="2">
        <v>6.9</v>
      </c>
      <c r="E65" s="2">
        <v>10.81094303845628</v>
      </c>
      <c r="F65" s="2">
        <v>11.332834518061</v>
      </c>
      <c r="G65" s="2">
        <v>11.59378025786337</v>
      </c>
      <c r="H65" s="2">
        <f t="shared" si="3"/>
        <v>2.415</v>
      </c>
      <c r="I65" s="2">
        <f t="shared" si="0"/>
        <v>6.9</v>
      </c>
      <c r="J65" s="2">
        <v>1</v>
      </c>
      <c r="K65" s="2">
        <v>1</v>
      </c>
      <c r="L65" s="2">
        <v>8.5928134246179741</v>
      </c>
      <c r="M65" s="2">
        <v>2</v>
      </c>
      <c r="N65" s="2">
        <f t="shared" si="4"/>
        <v>483</v>
      </c>
    </row>
    <row r="66" spans="1:14">
      <c r="A66" s="2" t="s">
        <v>963</v>
      </c>
      <c r="B66" s="2" t="s">
        <v>698</v>
      </c>
      <c r="C66" s="2" t="s">
        <v>4</v>
      </c>
      <c r="D66" s="2">
        <v>6.9</v>
      </c>
      <c r="E66" s="2">
        <v>9.8653312419949142</v>
      </c>
      <c r="F66" s="2">
        <v>10.38722272159964</v>
      </c>
      <c r="G66" s="2">
        <v>10.648168461401999</v>
      </c>
      <c r="H66" s="2">
        <f t="shared" si="3"/>
        <v>2.415</v>
      </c>
      <c r="I66" s="2">
        <f t="shared" ref="I66:I125" si="5">D66</f>
        <v>6.9</v>
      </c>
      <c r="J66" s="2">
        <v>1</v>
      </c>
      <c r="K66" s="2">
        <v>1</v>
      </c>
      <c r="L66" s="2">
        <v>8.5928134246179741</v>
      </c>
      <c r="M66" s="2">
        <v>2</v>
      </c>
      <c r="N66" s="2">
        <f t="shared" si="4"/>
        <v>483</v>
      </c>
    </row>
    <row r="67" spans="1:14">
      <c r="A67" s="2" t="s">
        <v>964</v>
      </c>
      <c r="B67" s="2" t="s">
        <v>698</v>
      </c>
      <c r="C67" s="2" t="s">
        <v>4</v>
      </c>
      <c r="D67" s="2">
        <v>3.4</v>
      </c>
      <c r="E67" s="2">
        <v>6.5462962448039947</v>
      </c>
      <c r="F67" s="2">
        <v>7.0681877244087117</v>
      </c>
      <c r="G67" s="2">
        <v>7.3291334642110701</v>
      </c>
      <c r="H67" s="2">
        <f t="shared" ref="H67:H98" si="6">0.35*D67</f>
        <v>1.19</v>
      </c>
      <c r="I67" s="2">
        <f t="shared" si="5"/>
        <v>3.4</v>
      </c>
      <c r="J67" s="2">
        <v>1</v>
      </c>
      <c r="K67" s="2">
        <v>1</v>
      </c>
      <c r="L67" s="2">
        <v>4.2341399483624702</v>
      </c>
      <c r="M67" s="2">
        <v>2</v>
      </c>
      <c r="N67" s="2">
        <f t="shared" ref="N67:N98" si="7">D67*70</f>
        <v>238</v>
      </c>
    </row>
    <row r="68" spans="1:14">
      <c r="A68" s="2" t="s">
        <v>965</v>
      </c>
      <c r="B68" s="2" t="s">
        <v>698</v>
      </c>
      <c r="C68" s="2" t="s">
        <v>4</v>
      </c>
      <c r="D68" s="2">
        <v>2.8</v>
      </c>
      <c r="E68" s="2">
        <v>7.083098470202323</v>
      </c>
      <c r="F68" s="2">
        <v>7.6049899498070408</v>
      </c>
      <c r="G68" s="2">
        <v>7.8659356896094001</v>
      </c>
      <c r="H68" s="2">
        <f t="shared" si="6"/>
        <v>0.97999999999999987</v>
      </c>
      <c r="I68" s="2">
        <f t="shared" si="5"/>
        <v>2.8</v>
      </c>
      <c r="J68" s="2">
        <v>1</v>
      </c>
      <c r="K68" s="2">
        <v>1</v>
      </c>
      <c r="L68" s="2">
        <v>3.4869387810043859</v>
      </c>
      <c r="M68" s="2">
        <v>2</v>
      </c>
      <c r="N68" s="2">
        <f t="shared" si="7"/>
        <v>196</v>
      </c>
    </row>
    <row r="69" spans="1:14">
      <c r="A69" s="2" t="s">
        <v>966</v>
      </c>
      <c r="B69" s="2" t="s">
        <v>698</v>
      </c>
      <c r="C69" s="2" t="s">
        <v>4</v>
      </c>
      <c r="D69" s="2">
        <v>2.8</v>
      </c>
      <c r="E69" s="2">
        <v>7.7805854989532977</v>
      </c>
      <c r="F69" s="2">
        <v>8.3024769785580226</v>
      </c>
      <c r="G69" s="2">
        <v>8.5634227183603855</v>
      </c>
      <c r="H69" s="2">
        <f t="shared" si="6"/>
        <v>0.97999999999999987</v>
      </c>
      <c r="I69" s="2">
        <f t="shared" si="5"/>
        <v>2.8</v>
      </c>
      <c r="J69" s="2">
        <v>1</v>
      </c>
      <c r="K69" s="2">
        <v>1</v>
      </c>
      <c r="L69" s="2">
        <v>3.486938781004393</v>
      </c>
      <c r="M69" s="2">
        <v>2</v>
      </c>
      <c r="N69" s="2">
        <f t="shared" si="7"/>
        <v>196</v>
      </c>
    </row>
    <row r="70" spans="1:14">
      <c r="A70" s="2" t="s">
        <v>967</v>
      </c>
      <c r="B70" s="2" t="s">
        <v>698</v>
      </c>
      <c r="C70" s="2" t="s">
        <v>4</v>
      </c>
      <c r="D70" s="2">
        <v>2.8</v>
      </c>
      <c r="E70" s="2">
        <v>6.9467325757469967</v>
      </c>
      <c r="F70" s="2">
        <v>7.4686240553517207</v>
      </c>
      <c r="G70" s="2">
        <v>7.7295697951540836</v>
      </c>
      <c r="H70" s="2">
        <f t="shared" si="6"/>
        <v>0.97999999999999987</v>
      </c>
      <c r="I70" s="2">
        <f t="shared" si="5"/>
        <v>2.8</v>
      </c>
      <c r="J70" s="2">
        <v>1</v>
      </c>
      <c r="K70" s="2">
        <v>1</v>
      </c>
      <c r="L70" s="2">
        <v>3.486938781004389</v>
      </c>
      <c r="M70" s="2">
        <v>2</v>
      </c>
      <c r="N70" s="2">
        <f t="shared" si="7"/>
        <v>196</v>
      </c>
    </row>
    <row r="71" spans="1:14">
      <c r="A71" s="2" t="s">
        <v>974</v>
      </c>
      <c r="B71" s="2" t="s">
        <v>698</v>
      </c>
      <c r="C71" s="2" t="s">
        <v>4</v>
      </c>
      <c r="D71" s="2">
        <v>50</v>
      </c>
      <c r="E71" s="2">
        <v>7.3353483325023694</v>
      </c>
      <c r="F71" s="2">
        <v>7.4653978567335724</v>
      </c>
      <c r="G71" s="2">
        <v>7.5304226188491734</v>
      </c>
      <c r="H71" s="2">
        <f t="shared" si="6"/>
        <v>17.5</v>
      </c>
      <c r="I71" s="2">
        <f t="shared" si="5"/>
        <v>50</v>
      </c>
      <c r="J71" s="2">
        <v>1</v>
      </c>
      <c r="K71" s="2">
        <v>1</v>
      </c>
      <c r="L71" s="2">
        <v>76.94489975522545</v>
      </c>
      <c r="M71" s="2">
        <v>2</v>
      </c>
      <c r="N71" s="2">
        <f t="shared" si="7"/>
        <v>3500</v>
      </c>
    </row>
    <row r="72" spans="1:14">
      <c r="A72" s="2" t="s">
        <v>975</v>
      </c>
      <c r="B72" s="2" t="s">
        <v>698</v>
      </c>
      <c r="C72" s="2" t="s">
        <v>4</v>
      </c>
      <c r="D72" s="2">
        <v>50</v>
      </c>
      <c r="E72" s="2">
        <v>7.3353483325023694</v>
      </c>
      <c r="F72" s="2">
        <v>7.4653978567335724</v>
      </c>
      <c r="G72" s="2">
        <v>7.5304226188491734</v>
      </c>
      <c r="H72" s="2">
        <f t="shared" si="6"/>
        <v>17.5</v>
      </c>
      <c r="I72" s="2">
        <f t="shared" si="5"/>
        <v>50</v>
      </c>
      <c r="J72" s="2">
        <v>1</v>
      </c>
      <c r="K72" s="2">
        <v>1</v>
      </c>
      <c r="L72" s="2">
        <v>76.94489975522545</v>
      </c>
      <c r="M72" s="2">
        <v>2</v>
      </c>
      <c r="N72" s="2">
        <f t="shared" si="7"/>
        <v>3500</v>
      </c>
    </row>
    <row r="73" spans="1:14">
      <c r="A73" s="2" t="s">
        <v>976</v>
      </c>
      <c r="B73" s="2" t="s">
        <v>698</v>
      </c>
      <c r="C73" s="2" t="s">
        <v>4</v>
      </c>
      <c r="D73" s="2">
        <v>50</v>
      </c>
      <c r="E73" s="2">
        <v>7.3353483325023694</v>
      </c>
      <c r="F73" s="2">
        <v>7.4653978567335724</v>
      </c>
      <c r="G73" s="2">
        <v>7.5304226188491734</v>
      </c>
      <c r="H73" s="2">
        <f t="shared" si="6"/>
        <v>17.5</v>
      </c>
      <c r="I73" s="2">
        <f t="shared" si="5"/>
        <v>50</v>
      </c>
      <c r="J73" s="2">
        <v>1</v>
      </c>
      <c r="K73" s="2">
        <v>1</v>
      </c>
      <c r="L73" s="2">
        <v>76.94489975522545</v>
      </c>
      <c r="M73" s="2">
        <v>2</v>
      </c>
      <c r="N73" s="2">
        <f t="shared" si="7"/>
        <v>3500</v>
      </c>
    </row>
    <row r="74" spans="1:14">
      <c r="A74" s="2" t="s">
        <v>977</v>
      </c>
      <c r="B74" s="2" t="s">
        <v>698</v>
      </c>
      <c r="C74" s="2" t="s">
        <v>4</v>
      </c>
      <c r="D74" s="2">
        <v>50</v>
      </c>
      <c r="E74" s="2">
        <v>7.3353483325023694</v>
      </c>
      <c r="F74" s="2">
        <v>7.4653978567335724</v>
      </c>
      <c r="G74" s="2">
        <v>7.5304226188491734</v>
      </c>
      <c r="H74" s="2">
        <f t="shared" si="6"/>
        <v>17.5</v>
      </c>
      <c r="I74" s="2">
        <f t="shared" si="5"/>
        <v>50</v>
      </c>
      <c r="J74" s="2">
        <v>1</v>
      </c>
      <c r="K74" s="2">
        <v>1</v>
      </c>
      <c r="L74" s="2">
        <v>76.94489975522545</v>
      </c>
      <c r="M74" s="2">
        <v>2</v>
      </c>
      <c r="N74" s="2">
        <f t="shared" si="7"/>
        <v>3500</v>
      </c>
    </row>
    <row r="75" spans="1:14">
      <c r="A75" s="2" t="s">
        <v>978</v>
      </c>
      <c r="B75" s="2" t="s">
        <v>698</v>
      </c>
      <c r="C75" s="2" t="s">
        <v>4</v>
      </c>
      <c r="D75" s="2">
        <v>50</v>
      </c>
      <c r="E75" s="2">
        <v>7.3353483325023694</v>
      </c>
      <c r="F75" s="2">
        <v>7.4653978567335724</v>
      </c>
      <c r="G75" s="2">
        <v>7.5304226188491734</v>
      </c>
      <c r="H75" s="2">
        <f t="shared" si="6"/>
        <v>17.5</v>
      </c>
      <c r="I75" s="2">
        <f t="shared" si="5"/>
        <v>50</v>
      </c>
      <c r="J75" s="2">
        <v>1</v>
      </c>
      <c r="K75" s="2">
        <v>1</v>
      </c>
      <c r="L75" s="2">
        <v>76.94489975522545</v>
      </c>
      <c r="M75" s="2">
        <v>2</v>
      </c>
      <c r="N75" s="2">
        <f t="shared" si="7"/>
        <v>3500</v>
      </c>
    </row>
    <row r="76" spans="1:14">
      <c r="A76" s="2" t="s">
        <v>979</v>
      </c>
      <c r="B76" s="2" t="s">
        <v>698</v>
      </c>
      <c r="C76" s="2" t="s">
        <v>4</v>
      </c>
      <c r="D76" s="2">
        <v>50</v>
      </c>
      <c r="E76" s="2">
        <v>7.3353483325023694</v>
      </c>
      <c r="F76" s="2">
        <v>7.4653978567335724</v>
      </c>
      <c r="G76" s="2">
        <v>7.5304226188491734</v>
      </c>
      <c r="H76" s="2">
        <f t="shared" si="6"/>
        <v>17.5</v>
      </c>
      <c r="I76" s="2">
        <f t="shared" si="5"/>
        <v>50</v>
      </c>
      <c r="J76" s="2">
        <v>1</v>
      </c>
      <c r="K76" s="2">
        <v>1</v>
      </c>
      <c r="L76" s="2">
        <v>76.94489975522545</v>
      </c>
      <c r="M76" s="2">
        <v>2</v>
      </c>
      <c r="N76" s="2">
        <f t="shared" si="7"/>
        <v>3500</v>
      </c>
    </row>
    <row r="77" spans="1:14">
      <c r="A77" s="2" t="s">
        <v>980</v>
      </c>
      <c r="B77" s="2" t="s">
        <v>698</v>
      </c>
      <c r="C77" s="2" t="s">
        <v>4</v>
      </c>
      <c r="D77" s="2">
        <v>50</v>
      </c>
      <c r="E77" s="2">
        <v>7.3353483325023694</v>
      </c>
      <c r="F77" s="2">
        <v>7.4653978567335724</v>
      </c>
      <c r="G77" s="2">
        <v>7.5304226188491734</v>
      </c>
      <c r="H77" s="2">
        <f t="shared" si="6"/>
        <v>17.5</v>
      </c>
      <c r="I77" s="2">
        <f t="shared" si="5"/>
        <v>50</v>
      </c>
      <c r="J77" s="2">
        <v>1</v>
      </c>
      <c r="K77" s="2">
        <v>1</v>
      </c>
      <c r="L77" s="2">
        <v>76.94489975522545</v>
      </c>
      <c r="M77" s="2">
        <v>2</v>
      </c>
      <c r="N77" s="2">
        <f t="shared" si="7"/>
        <v>3500</v>
      </c>
    </row>
    <row r="78" spans="1:14">
      <c r="A78" s="2" t="s">
        <v>1053</v>
      </c>
      <c r="B78" s="2" t="s">
        <v>698</v>
      </c>
      <c r="C78" s="2" t="s">
        <v>4</v>
      </c>
      <c r="D78" s="2">
        <v>96</v>
      </c>
      <c r="E78" s="2">
        <v>6.3094647895143154</v>
      </c>
      <c r="F78" s="2">
        <v>6.4395143137455184</v>
      </c>
      <c r="G78" s="2">
        <v>6.5045390758611186</v>
      </c>
      <c r="H78" s="2">
        <f t="shared" si="6"/>
        <v>33.599999999999994</v>
      </c>
      <c r="I78" s="2">
        <f t="shared" si="5"/>
        <v>96</v>
      </c>
      <c r="J78" s="2">
        <v>1</v>
      </c>
      <c r="K78" s="2">
        <v>1</v>
      </c>
      <c r="L78" s="2">
        <v>147.7342075300331</v>
      </c>
      <c r="M78" s="2">
        <v>2</v>
      </c>
      <c r="N78" s="2">
        <f t="shared" si="7"/>
        <v>6720</v>
      </c>
    </row>
    <row r="79" spans="1:14">
      <c r="A79" s="2" t="s">
        <v>988</v>
      </c>
      <c r="B79" s="2" t="s">
        <v>698</v>
      </c>
      <c r="C79" s="2" t="s">
        <v>4</v>
      </c>
      <c r="D79" s="2">
        <v>2.4</v>
      </c>
      <c r="E79" s="2">
        <v>7.8501384545536519</v>
      </c>
      <c r="F79" s="2">
        <v>7.9801879787848513</v>
      </c>
      <c r="G79" s="2">
        <v>8.0452127409004515</v>
      </c>
      <c r="H79" s="2">
        <f t="shared" si="6"/>
        <v>0.84</v>
      </c>
      <c r="I79" s="2">
        <f t="shared" si="5"/>
        <v>2.4</v>
      </c>
      <c r="J79" s="2">
        <v>1</v>
      </c>
      <c r="K79" s="2">
        <v>1</v>
      </c>
      <c r="L79" s="2">
        <v>3.6933551882508309</v>
      </c>
      <c r="M79" s="2">
        <v>2</v>
      </c>
      <c r="N79" s="2">
        <f t="shared" si="7"/>
        <v>168</v>
      </c>
    </row>
    <row r="80" spans="1:14">
      <c r="A80" s="2" t="s">
        <v>722</v>
      </c>
      <c r="B80" s="2" t="s">
        <v>700</v>
      </c>
      <c r="C80" s="2" t="s">
        <v>4</v>
      </c>
      <c r="D80" s="2">
        <v>2.6</v>
      </c>
      <c r="E80" s="2">
        <v>8.1342742826894803</v>
      </c>
      <c r="F80" s="2">
        <v>8.2643238069206788</v>
      </c>
      <c r="G80" s="2">
        <v>8.3293485690362772</v>
      </c>
      <c r="H80" s="2">
        <f t="shared" si="6"/>
        <v>0.90999999999999992</v>
      </c>
      <c r="I80" s="2">
        <f t="shared" si="5"/>
        <v>2.6</v>
      </c>
      <c r="J80" s="2">
        <v>1</v>
      </c>
      <c r="K80" s="2">
        <v>1</v>
      </c>
      <c r="L80" s="2">
        <v>4.0011347872717256</v>
      </c>
      <c r="M80" s="2">
        <v>2</v>
      </c>
      <c r="N80" s="2">
        <f t="shared" si="7"/>
        <v>182</v>
      </c>
    </row>
    <row r="81" spans="1:14">
      <c r="A81" s="2" t="s">
        <v>723</v>
      </c>
      <c r="B81" s="2" t="s">
        <v>700</v>
      </c>
      <c r="C81" s="2" t="s">
        <v>4</v>
      </c>
      <c r="D81" s="2">
        <v>2.6</v>
      </c>
      <c r="E81" s="2">
        <v>8.1342742826894803</v>
      </c>
      <c r="F81" s="2">
        <v>8.2643238069206788</v>
      </c>
      <c r="G81" s="2">
        <v>8.3293485690362772</v>
      </c>
      <c r="H81" s="2">
        <f t="shared" si="6"/>
        <v>0.90999999999999992</v>
      </c>
      <c r="I81" s="2">
        <f t="shared" si="5"/>
        <v>2.6</v>
      </c>
      <c r="J81" s="2">
        <v>1</v>
      </c>
      <c r="K81" s="2">
        <v>1</v>
      </c>
      <c r="L81" s="2">
        <v>4.0011347872717256</v>
      </c>
      <c r="M81" s="2">
        <v>2</v>
      </c>
      <c r="N81" s="2">
        <f t="shared" si="7"/>
        <v>182</v>
      </c>
    </row>
    <row r="82" spans="1:14">
      <c r="A82" s="2" t="s">
        <v>724</v>
      </c>
      <c r="B82" s="2" t="s">
        <v>700</v>
      </c>
      <c r="C82" s="2" t="s">
        <v>4</v>
      </c>
      <c r="D82" s="2">
        <v>2.6</v>
      </c>
      <c r="E82" s="2">
        <v>8.1342742826894803</v>
      </c>
      <c r="F82" s="2">
        <v>8.2643238069206788</v>
      </c>
      <c r="G82" s="2">
        <v>8.3293485690362772</v>
      </c>
      <c r="H82" s="2">
        <f t="shared" si="6"/>
        <v>0.90999999999999992</v>
      </c>
      <c r="I82" s="2">
        <f t="shared" si="5"/>
        <v>2.6</v>
      </c>
      <c r="J82" s="2">
        <v>1</v>
      </c>
      <c r="K82" s="2">
        <v>1</v>
      </c>
      <c r="L82" s="2">
        <v>4.0011347872717256</v>
      </c>
      <c r="M82" s="2">
        <v>2</v>
      </c>
      <c r="N82" s="2">
        <f t="shared" si="7"/>
        <v>182</v>
      </c>
    </row>
    <row r="83" spans="1:14">
      <c r="A83" s="2" t="s">
        <v>725</v>
      </c>
      <c r="B83" s="2" t="s">
        <v>700</v>
      </c>
      <c r="C83" s="2" t="s">
        <v>4</v>
      </c>
      <c r="D83" s="2">
        <v>2.6</v>
      </c>
      <c r="E83" s="2">
        <v>8.1342742826894803</v>
      </c>
      <c r="F83" s="2">
        <v>8.2643238069206788</v>
      </c>
      <c r="G83" s="2">
        <v>8.3293485690362772</v>
      </c>
      <c r="H83" s="2">
        <f t="shared" si="6"/>
        <v>0.90999999999999992</v>
      </c>
      <c r="I83" s="2">
        <f t="shared" si="5"/>
        <v>2.6</v>
      </c>
      <c r="J83" s="2">
        <v>1</v>
      </c>
      <c r="K83" s="2">
        <v>1</v>
      </c>
      <c r="L83" s="2">
        <v>4.0011347872717256</v>
      </c>
      <c r="M83" s="2">
        <v>2</v>
      </c>
      <c r="N83" s="2">
        <f t="shared" si="7"/>
        <v>182</v>
      </c>
    </row>
    <row r="84" spans="1:14">
      <c r="A84" s="2" t="s">
        <v>736</v>
      </c>
      <c r="B84" s="2" t="s">
        <v>700</v>
      </c>
      <c r="C84" s="2" t="s">
        <v>4</v>
      </c>
      <c r="D84" s="2">
        <v>21.8</v>
      </c>
      <c r="E84" s="2">
        <v>17.15151099550237</v>
      </c>
      <c r="F84" s="2">
        <v>17.28156051973356</v>
      </c>
      <c r="G84" s="2">
        <v>17.346585281849158</v>
      </c>
      <c r="H84" s="2">
        <f t="shared" si="6"/>
        <v>7.63</v>
      </c>
      <c r="I84" s="2">
        <f t="shared" si="5"/>
        <v>21.8</v>
      </c>
      <c r="J84" s="2">
        <v>1</v>
      </c>
      <c r="K84" s="2">
        <v>1</v>
      </c>
      <c r="L84" s="2">
        <v>33.547976293278509</v>
      </c>
      <c r="M84" s="2">
        <v>2</v>
      </c>
      <c r="N84" s="2">
        <f t="shared" si="7"/>
        <v>1526</v>
      </c>
    </row>
    <row r="85" spans="1:14">
      <c r="A85" s="2" t="s">
        <v>737</v>
      </c>
      <c r="B85" s="2" t="s">
        <v>700</v>
      </c>
      <c r="C85" s="2" t="s">
        <v>4</v>
      </c>
      <c r="D85" s="2">
        <v>2.6</v>
      </c>
      <c r="E85" s="2">
        <v>8.173988553172979</v>
      </c>
      <c r="F85" s="2">
        <v>8.3040380774041811</v>
      </c>
      <c r="G85" s="2">
        <v>8.3690628395197812</v>
      </c>
      <c r="H85" s="2">
        <f t="shared" si="6"/>
        <v>0.90999999999999992</v>
      </c>
      <c r="I85" s="2">
        <f t="shared" si="5"/>
        <v>2.6</v>
      </c>
      <c r="J85" s="2">
        <v>1</v>
      </c>
      <c r="K85" s="2">
        <v>1</v>
      </c>
      <c r="L85" s="2">
        <v>4.0011347872717327</v>
      </c>
      <c r="M85" s="2">
        <v>2</v>
      </c>
      <c r="N85" s="2">
        <f t="shared" si="7"/>
        <v>182</v>
      </c>
    </row>
    <row r="86" spans="1:14">
      <c r="A86" s="2" t="s">
        <v>738</v>
      </c>
      <c r="B86" s="2" t="s">
        <v>700</v>
      </c>
      <c r="C86" s="2" t="s">
        <v>4</v>
      </c>
      <c r="D86" s="2">
        <v>2.6</v>
      </c>
      <c r="E86" s="2">
        <v>8.173988553172979</v>
      </c>
      <c r="F86" s="2">
        <v>8.3040380774041811</v>
      </c>
      <c r="G86" s="2">
        <v>8.3690628395197812</v>
      </c>
      <c r="H86" s="2">
        <f t="shared" si="6"/>
        <v>0.90999999999999992</v>
      </c>
      <c r="I86" s="2">
        <f t="shared" si="5"/>
        <v>2.6</v>
      </c>
      <c r="J86" s="2">
        <v>1</v>
      </c>
      <c r="K86" s="2">
        <v>1</v>
      </c>
      <c r="L86" s="2">
        <v>4.0011347872717327</v>
      </c>
      <c r="M86" s="2">
        <v>2</v>
      </c>
      <c r="N86" s="2">
        <f t="shared" si="7"/>
        <v>182</v>
      </c>
    </row>
    <row r="87" spans="1:14">
      <c r="A87" s="2" t="s">
        <v>1009</v>
      </c>
      <c r="B87" s="2" t="s">
        <v>700</v>
      </c>
      <c r="C87" s="2" t="s">
        <v>4</v>
      </c>
      <c r="D87" s="2">
        <v>18.600000000000001</v>
      </c>
      <c r="E87" s="2">
        <v>9.2925776565023686</v>
      </c>
      <c r="F87" s="2">
        <v>9.4226271807335706</v>
      </c>
      <c r="G87" s="2">
        <v>9.4876519428491726</v>
      </c>
      <c r="H87" s="2">
        <f t="shared" si="6"/>
        <v>6.51</v>
      </c>
      <c r="I87" s="2">
        <f t="shared" si="5"/>
        <v>18.600000000000001</v>
      </c>
      <c r="J87" s="2">
        <v>1</v>
      </c>
      <c r="K87" s="2">
        <v>1</v>
      </c>
      <c r="L87" s="2">
        <v>28.623502708944031</v>
      </c>
      <c r="M87" s="2">
        <v>2</v>
      </c>
      <c r="N87" s="2">
        <f t="shared" si="7"/>
        <v>1302</v>
      </c>
    </row>
    <row r="88" spans="1:14">
      <c r="A88" s="2" t="s">
        <v>767</v>
      </c>
      <c r="B88" s="2" t="s">
        <v>700</v>
      </c>
      <c r="C88" s="2" t="s">
        <v>4</v>
      </c>
      <c r="D88" s="2">
        <v>25</v>
      </c>
      <c r="E88" s="2">
        <v>12.042462414502371</v>
      </c>
      <c r="F88" s="2">
        <v>12.172511938733569</v>
      </c>
      <c r="G88" s="2">
        <v>12.237536700849169</v>
      </c>
      <c r="H88" s="2">
        <f t="shared" si="6"/>
        <v>8.75</v>
      </c>
      <c r="I88" s="2">
        <f t="shared" si="5"/>
        <v>25</v>
      </c>
      <c r="J88" s="2">
        <v>1</v>
      </c>
      <c r="K88" s="2">
        <v>1</v>
      </c>
      <c r="L88" s="2">
        <v>38.472449877612867</v>
      </c>
      <c r="M88" s="2">
        <v>2</v>
      </c>
      <c r="N88" s="2">
        <f t="shared" si="7"/>
        <v>1750</v>
      </c>
    </row>
    <row r="89" spans="1:14">
      <c r="A89" s="2" t="s">
        <v>768</v>
      </c>
      <c r="B89" s="2" t="s">
        <v>700</v>
      </c>
      <c r="C89" s="2" t="s">
        <v>4</v>
      </c>
      <c r="D89" s="2">
        <v>25</v>
      </c>
      <c r="E89" s="2">
        <v>12.042462414502371</v>
      </c>
      <c r="F89" s="2">
        <v>12.172511938733569</v>
      </c>
      <c r="G89" s="2">
        <v>12.237536700849169</v>
      </c>
      <c r="H89" s="2">
        <f t="shared" si="6"/>
        <v>8.75</v>
      </c>
      <c r="I89" s="2">
        <f t="shared" si="5"/>
        <v>25</v>
      </c>
      <c r="J89" s="2">
        <v>1</v>
      </c>
      <c r="K89" s="2">
        <v>1</v>
      </c>
      <c r="L89" s="2">
        <v>38.472449877612867</v>
      </c>
      <c r="M89" s="2">
        <v>2</v>
      </c>
      <c r="N89" s="2">
        <f t="shared" si="7"/>
        <v>1750</v>
      </c>
    </row>
    <row r="90" spans="1:14">
      <c r="A90" s="2" t="s">
        <v>769</v>
      </c>
      <c r="B90" s="2" t="s">
        <v>700</v>
      </c>
      <c r="C90" s="2" t="s">
        <v>4</v>
      </c>
      <c r="D90" s="2">
        <v>25</v>
      </c>
      <c r="E90" s="2">
        <v>12.042462414502371</v>
      </c>
      <c r="F90" s="2">
        <v>12.172511938733569</v>
      </c>
      <c r="G90" s="2">
        <v>12.237536700849169</v>
      </c>
      <c r="H90" s="2">
        <f t="shared" si="6"/>
        <v>8.75</v>
      </c>
      <c r="I90" s="2">
        <f t="shared" si="5"/>
        <v>25</v>
      </c>
      <c r="J90" s="2">
        <v>1</v>
      </c>
      <c r="K90" s="2">
        <v>1</v>
      </c>
      <c r="L90" s="2">
        <v>38.472449877612867</v>
      </c>
      <c r="M90" s="2">
        <v>2</v>
      </c>
      <c r="N90" s="2">
        <f t="shared" si="7"/>
        <v>1750</v>
      </c>
    </row>
    <row r="91" spans="1:14">
      <c r="A91" s="2" t="s">
        <v>770</v>
      </c>
      <c r="B91" s="2" t="s">
        <v>700</v>
      </c>
      <c r="C91" s="2" t="s">
        <v>4</v>
      </c>
      <c r="D91" s="2">
        <v>20</v>
      </c>
      <c r="E91" s="2">
        <v>12.042462414502371</v>
      </c>
      <c r="F91" s="2">
        <v>12.172511938733569</v>
      </c>
      <c r="G91" s="2">
        <v>12.237536700849169</v>
      </c>
      <c r="H91" s="2">
        <f t="shared" si="6"/>
        <v>7</v>
      </c>
      <c r="I91" s="2">
        <f t="shared" si="5"/>
        <v>20</v>
      </c>
      <c r="J91" s="2">
        <v>1</v>
      </c>
      <c r="K91" s="2">
        <v>1</v>
      </c>
      <c r="L91" s="2">
        <v>30.777959902090231</v>
      </c>
      <c r="M91" s="2">
        <v>2</v>
      </c>
      <c r="N91" s="2">
        <f t="shared" si="7"/>
        <v>1400</v>
      </c>
    </row>
    <row r="92" spans="1:14">
      <c r="A92" s="2" t="s">
        <v>771</v>
      </c>
      <c r="B92" s="2" t="s">
        <v>700</v>
      </c>
      <c r="C92" s="2" t="s">
        <v>4</v>
      </c>
      <c r="D92" s="2">
        <v>20</v>
      </c>
      <c r="E92" s="2">
        <v>12.042462414502371</v>
      </c>
      <c r="F92" s="2">
        <v>12.172511938733569</v>
      </c>
      <c r="G92" s="2">
        <v>12.237536700849169</v>
      </c>
      <c r="H92" s="2">
        <f t="shared" si="6"/>
        <v>7</v>
      </c>
      <c r="I92" s="2">
        <f t="shared" si="5"/>
        <v>20</v>
      </c>
      <c r="J92" s="2">
        <v>1</v>
      </c>
      <c r="K92" s="2">
        <v>1</v>
      </c>
      <c r="L92" s="2">
        <v>30.777959902090231</v>
      </c>
      <c r="M92" s="2">
        <v>2</v>
      </c>
      <c r="N92" s="2">
        <f t="shared" si="7"/>
        <v>1400</v>
      </c>
    </row>
    <row r="93" spans="1:14">
      <c r="A93" s="2" t="s">
        <v>782</v>
      </c>
      <c r="B93" s="2" t="s">
        <v>700</v>
      </c>
      <c r="C93" s="2" t="s">
        <v>4</v>
      </c>
      <c r="D93" s="2">
        <v>18.600000000000001</v>
      </c>
      <c r="E93" s="2">
        <v>0.62216695810773326</v>
      </c>
      <c r="F93" s="2">
        <v>0.75221648233893501</v>
      </c>
      <c r="G93" s="2">
        <v>0.81724124445453583</v>
      </c>
      <c r="H93" s="2">
        <f t="shared" si="6"/>
        <v>6.51</v>
      </c>
      <c r="I93" s="2">
        <f t="shared" si="5"/>
        <v>18.600000000000001</v>
      </c>
      <c r="J93" s="2">
        <v>1</v>
      </c>
      <c r="K93" s="2">
        <v>1</v>
      </c>
      <c r="L93" s="2">
        <v>28.62350270894391</v>
      </c>
      <c r="M93" s="2">
        <v>2</v>
      </c>
      <c r="N93" s="2">
        <f t="shared" si="7"/>
        <v>1302</v>
      </c>
    </row>
    <row r="94" spans="1:14">
      <c r="A94" s="2" t="s">
        <v>783</v>
      </c>
      <c r="B94" s="2" t="s">
        <v>700</v>
      </c>
      <c r="C94" s="2" t="s">
        <v>4</v>
      </c>
      <c r="D94" s="2">
        <v>51</v>
      </c>
      <c r="E94" s="2">
        <v>13.28636753674502</v>
      </c>
      <c r="F94" s="2">
        <v>13.416417060976229</v>
      </c>
      <c r="G94" s="2">
        <v>13.48144182309183</v>
      </c>
      <c r="H94" s="2">
        <f t="shared" si="6"/>
        <v>17.849999999999998</v>
      </c>
      <c r="I94" s="2">
        <f t="shared" si="5"/>
        <v>51</v>
      </c>
      <c r="J94" s="2">
        <v>1</v>
      </c>
      <c r="K94" s="2">
        <v>1</v>
      </c>
      <c r="L94" s="2">
        <v>78.483797750329899</v>
      </c>
      <c r="M94" s="2">
        <v>2</v>
      </c>
      <c r="N94" s="2">
        <f t="shared" si="7"/>
        <v>3570</v>
      </c>
    </row>
    <row r="95" spans="1:14">
      <c r="A95" s="2" t="s">
        <v>784</v>
      </c>
      <c r="B95" s="2" t="s">
        <v>700</v>
      </c>
      <c r="C95" s="2" t="s">
        <v>4</v>
      </c>
      <c r="D95" s="2">
        <v>51</v>
      </c>
      <c r="E95" s="2">
        <v>14.3094548131658</v>
      </c>
      <c r="F95" s="2">
        <v>14.439504337397009</v>
      </c>
      <c r="G95" s="2">
        <v>14.504529099512609</v>
      </c>
      <c r="H95" s="2">
        <f t="shared" si="6"/>
        <v>17.849999999999998</v>
      </c>
      <c r="I95" s="2">
        <f t="shared" si="5"/>
        <v>51</v>
      </c>
      <c r="J95" s="2">
        <v>1</v>
      </c>
      <c r="K95" s="2">
        <v>1</v>
      </c>
      <c r="L95" s="2">
        <v>78.483797750329941</v>
      </c>
      <c r="M95" s="2">
        <v>2</v>
      </c>
      <c r="N95" s="2">
        <f t="shared" si="7"/>
        <v>3570</v>
      </c>
    </row>
    <row r="96" spans="1:14">
      <c r="A96" s="2" t="s">
        <v>785</v>
      </c>
      <c r="B96" s="2" t="s">
        <v>700</v>
      </c>
      <c r="C96" s="2" t="s">
        <v>4</v>
      </c>
      <c r="D96" s="2">
        <v>51</v>
      </c>
      <c r="E96" s="2">
        <v>11.075083798083391</v>
      </c>
      <c r="F96" s="2">
        <v>11.205133322314589</v>
      </c>
      <c r="G96" s="2">
        <v>11.270158084430189</v>
      </c>
      <c r="H96" s="2">
        <f t="shared" si="6"/>
        <v>17.849999999999998</v>
      </c>
      <c r="I96" s="2">
        <f t="shared" si="5"/>
        <v>51</v>
      </c>
      <c r="J96" s="2">
        <v>1</v>
      </c>
      <c r="K96" s="2">
        <v>1</v>
      </c>
      <c r="L96" s="2">
        <v>78.483797750330325</v>
      </c>
      <c r="M96" s="2">
        <v>2</v>
      </c>
      <c r="N96" s="2">
        <f t="shared" si="7"/>
        <v>3570</v>
      </c>
    </row>
    <row r="97" spans="1:14">
      <c r="A97" s="2" t="s">
        <v>786</v>
      </c>
      <c r="B97" s="2" t="s">
        <v>700</v>
      </c>
      <c r="C97" s="2" t="s">
        <v>4</v>
      </c>
      <c r="D97" s="2">
        <v>51</v>
      </c>
      <c r="E97" s="2">
        <v>8.0544702110715782</v>
      </c>
      <c r="F97" s="2">
        <v>8.1845197353027803</v>
      </c>
      <c r="G97" s="2">
        <v>8.2495444974183822</v>
      </c>
      <c r="H97" s="2">
        <f t="shared" si="6"/>
        <v>17.849999999999998</v>
      </c>
      <c r="I97" s="2">
        <f t="shared" si="5"/>
        <v>51</v>
      </c>
      <c r="J97" s="2">
        <v>1</v>
      </c>
      <c r="K97" s="2">
        <v>1</v>
      </c>
      <c r="L97" s="2">
        <v>78.483797750330154</v>
      </c>
      <c r="M97" s="2">
        <v>2</v>
      </c>
      <c r="N97" s="2">
        <f t="shared" si="7"/>
        <v>3570</v>
      </c>
    </row>
    <row r="98" spans="1:14">
      <c r="A98" s="2" t="s">
        <v>1055</v>
      </c>
      <c r="B98" s="2" t="s">
        <v>700</v>
      </c>
      <c r="C98" s="2" t="s">
        <v>4</v>
      </c>
      <c r="D98" s="2">
        <v>2.6</v>
      </c>
      <c r="E98" s="2">
        <v>8.0557811615734103</v>
      </c>
      <c r="F98" s="2">
        <v>8.1858306858046088</v>
      </c>
      <c r="G98" s="2">
        <v>8.250855447920209</v>
      </c>
      <c r="H98" s="2">
        <f t="shared" si="6"/>
        <v>0.90999999999999992</v>
      </c>
      <c r="I98" s="2">
        <f t="shared" si="5"/>
        <v>2.6</v>
      </c>
      <c r="J98" s="2">
        <v>1</v>
      </c>
      <c r="K98" s="2">
        <v>1</v>
      </c>
      <c r="L98" s="2">
        <v>4.0011347872717282</v>
      </c>
      <c r="M98" s="2">
        <v>2</v>
      </c>
      <c r="N98" s="2">
        <f t="shared" si="7"/>
        <v>182</v>
      </c>
    </row>
    <row r="99" spans="1:14">
      <c r="A99" s="2" t="s">
        <v>1056</v>
      </c>
      <c r="B99" s="2" t="s">
        <v>700</v>
      </c>
      <c r="C99" s="2" t="s">
        <v>4</v>
      </c>
      <c r="D99" s="2">
        <v>2.6</v>
      </c>
      <c r="E99" s="2">
        <v>8.0557811615734103</v>
      </c>
      <c r="F99" s="2">
        <v>8.1858306858046088</v>
      </c>
      <c r="G99" s="2">
        <v>8.250855447920209</v>
      </c>
      <c r="H99" s="2">
        <f t="shared" ref="H99:H128" si="8">0.35*D99</f>
        <v>0.90999999999999992</v>
      </c>
      <c r="I99" s="2">
        <f t="shared" si="5"/>
        <v>2.6</v>
      </c>
      <c r="J99" s="2">
        <v>1</v>
      </c>
      <c r="K99" s="2">
        <v>1</v>
      </c>
      <c r="L99" s="2">
        <v>4.0011347872717282</v>
      </c>
      <c r="M99" s="2">
        <v>2</v>
      </c>
      <c r="N99" s="2">
        <f t="shared" ref="N99:N129" si="9">D99*70</f>
        <v>182</v>
      </c>
    </row>
    <row r="100" spans="1:14">
      <c r="A100" s="2" t="s">
        <v>1057</v>
      </c>
      <c r="B100" s="2" t="s">
        <v>700</v>
      </c>
      <c r="C100" s="2" t="s">
        <v>4</v>
      </c>
      <c r="D100" s="2">
        <v>2.6</v>
      </c>
      <c r="E100" s="2">
        <v>8.0557811615734103</v>
      </c>
      <c r="F100" s="2">
        <v>8.1858306858046088</v>
      </c>
      <c r="G100" s="2">
        <v>8.250855447920209</v>
      </c>
      <c r="H100" s="2">
        <f t="shared" si="8"/>
        <v>0.90999999999999992</v>
      </c>
      <c r="I100" s="2">
        <f t="shared" si="5"/>
        <v>2.6</v>
      </c>
      <c r="J100" s="2">
        <v>1</v>
      </c>
      <c r="K100" s="2">
        <v>1</v>
      </c>
      <c r="L100" s="2">
        <v>4.0011347872717282</v>
      </c>
      <c r="M100" s="2">
        <v>2</v>
      </c>
      <c r="N100" s="2">
        <f t="shared" si="9"/>
        <v>182</v>
      </c>
    </row>
    <row r="101" spans="1:14">
      <c r="A101" s="2" t="s">
        <v>1058</v>
      </c>
      <c r="B101" s="2" t="s">
        <v>700</v>
      </c>
      <c r="C101" s="2" t="s">
        <v>4</v>
      </c>
      <c r="D101" s="2">
        <v>2.6</v>
      </c>
      <c r="E101" s="2">
        <v>8.0557811615734103</v>
      </c>
      <c r="F101" s="2">
        <v>8.1858306858046088</v>
      </c>
      <c r="G101" s="2">
        <v>8.250855447920209</v>
      </c>
      <c r="H101" s="2">
        <f t="shared" si="8"/>
        <v>0.90999999999999992</v>
      </c>
      <c r="I101" s="2">
        <f t="shared" si="5"/>
        <v>2.6</v>
      </c>
      <c r="J101" s="2">
        <v>1</v>
      </c>
      <c r="K101" s="2">
        <v>1</v>
      </c>
      <c r="L101" s="2">
        <v>4.0011347872717282</v>
      </c>
      <c r="M101" s="2">
        <v>2</v>
      </c>
      <c r="N101" s="2">
        <f t="shared" si="9"/>
        <v>182</v>
      </c>
    </row>
    <row r="102" spans="1:14">
      <c r="A102" s="2" t="s">
        <v>807</v>
      </c>
      <c r="B102" s="2" t="s">
        <v>700</v>
      </c>
      <c r="C102" s="2" t="s">
        <v>4</v>
      </c>
      <c r="D102" s="2">
        <v>21.8</v>
      </c>
      <c r="E102" s="2">
        <v>17.20857915150237</v>
      </c>
      <c r="F102" s="2">
        <v>17.33862867573357</v>
      </c>
      <c r="G102" s="2">
        <v>17.403653437849169</v>
      </c>
      <c r="H102" s="2">
        <f t="shared" si="8"/>
        <v>7.63</v>
      </c>
      <c r="I102" s="2">
        <f t="shared" si="5"/>
        <v>21.8</v>
      </c>
      <c r="J102" s="2">
        <v>1</v>
      </c>
      <c r="K102" s="2">
        <v>1</v>
      </c>
      <c r="L102" s="2">
        <v>33.547976293278417</v>
      </c>
      <c r="M102" s="2">
        <v>2</v>
      </c>
      <c r="N102" s="2">
        <f t="shared" si="9"/>
        <v>1526</v>
      </c>
    </row>
    <row r="103" spans="1:14">
      <c r="A103" s="2" t="s">
        <v>1010</v>
      </c>
      <c r="B103" s="2" t="s">
        <v>700</v>
      </c>
      <c r="C103" s="2" t="s">
        <v>4</v>
      </c>
      <c r="D103" s="2">
        <v>2.6</v>
      </c>
      <c r="E103" s="2">
        <v>8.5251624413195817</v>
      </c>
      <c r="F103" s="2">
        <v>8.655211965550782</v>
      </c>
      <c r="G103" s="2">
        <v>8.7202367276663821</v>
      </c>
      <c r="H103" s="2">
        <f t="shared" si="8"/>
        <v>0.90999999999999992</v>
      </c>
      <c r="I103" s="2">
        <f t="shared" si="5"/>
        <v>2.6</v>
      </c>
      <c r="J103" s="2">
        <v>1</v>
      </c>
      <c r="K103" s="2">
        <v>1</v>
      </c>
      <c r="L103" s="2">
        <v>4.0011347872717291</v>
      </c>
      <c r="M103" s="2">
        <v>2</v>
      </c>
      <c r="N103" s="2">
        <f t="shared" si="9"/>
        <v>182</v>
      </c>
    </row>
    <row r="104" spans="1:14">
      <c r="A104" s="2" t="s">
        <v>1011</v>
      </c>
      <c r="B104" s="2" t="s">
        <v>700</v>
      </c>
      <c r="C104" s="2" t="s">
        <v>4</v>
      </c>
      <c r="D104" s="2">
        <v>2.6</v>
      </c>
      <c r="E104" s="2">
        <v>8.5251624413195817</v>
      </c>
      <c r="F104" s="2">
        <v>8.655211965550782</v>
      </c>
      <c r="G104" s="2">
        <v>8.7202367276663821</v>
      </c>
      <c r="H104" s="2">
        <f t="shared" si="8"/>
        <v>0.90999999999999992</v>
      </c>
      <c r="I104" s="2">
        <f t="shared" si="5"/>
        <v>2.6</v>
      </c>
      <c r="J104" s="2">
        <v>1</v>
      </c>
      <c r="K104" s="2">
        <v>1</v>
      </c>
      <c r="L104" s="2">
        <v>4.0011347872717291</v>
      </c>
      <c r="M104" s="2">
        <v>2</v>
      </c>
      <c r="N104" s="2">
        <f t="shared" si="9"/>
        <v>182</v>
      </c>
    </row>
    <row r="105" spans="1:14">
      <c r="A105" s="2" t="s">
        <v>812</v>
      </c>
      <c r="B105" s="2" t="s">
        <v>700</v>
      </c>
      <c r="C105" s="2" t="s">
        <v>4</v>
      </c>
      <c r="D105" s="2">
        <v>60.5</v>
      </c>
      <c r="E105" s="2">
        <v>7.7240272204639986</v>
      </c>
      <c r="F105" s="2">
        <v>7.8540767446951971</v>
      </c>
      <c r="G105" s="2">
        <v>7.9191015068107964</v>
      </c>
      <c r="H105" s="2">
        <f t="shared" si="8"/>
        <v>21.174999999999997</v>
      </c>
      <c r="I105" s="2">
        <f t="shared" si="5"/>
        <v>60.5</v>
      </c>
      <c r="J105" s="2">
        <v>1</v>
      </c>
      <c r="K105" s="2">
        <v>1</v>
      </c>
      <c r="L105" s="2">
        <v>93.103328703822996</v>
      </c>
      <c r="M105" s="2">
        <v>2</v>
      </c>
      <c r="N105" s="2">
        <f t="shared" si="9"/>
        <v>4235</v>
      </c>
    </row>
    <row r="106" spans="1:14">
      <c r="A106" s="2" t="s">
        <v>813</v>
      </c>
      <c r="B106" s="2" t="s">
        <v>700</v>
      </c>
      <c r="C106" s="2" t="s">
        <v>4</v>
      </c>
      <c r="D106" s="2">
        <v>60.5</v>
      </c>
      <c r="E106" s="2">
        <v>7.7240272204639986</v>
      </c>
      <c r="F106" s="2">
        <v>7.8540767446951971</v>
      </c>
      <c r="G106" s="2">
        <v>7.9191015068107964</v>
      </c>
      <c r="H106" s="2">
        <f t="shared" si="8"/>
        <v>21.174999999999997</v>
      </c>
      <c r="I106" s="2">
        <f t="shared" si="5"/>
        <v>60.5</v>
      </c>
      <c r="J106" s="2">
        <v>1</v>
      </c>
      <c r="K106" s="2">
        <v>1</v>
      </c>
      <c r="L106" s="2">
        <v>93.103328703822996</v>
      </c>
      <c r="M106" s="2">
        <v>2</v>
      </c>
      <c r="N106" s="2">
        <f t="shared" si="9"/>
        <v>4235</v>
      </c>
    </row>
    <row r="107" spans="1:14">
      <c r="A107" s="2" t="s">
        <v>814</v>
      </c>
      <c r="B107" s="2" t="s">
        <v>700</v>
      </c>
      <c r="C107" s="2" t="s">
        <v>4</v>
      </c>
      <c r="D107" s="2">
        <v>60.5</v>
      </c>
      <c r="E107" s="2">
        <v>7.7240272204639986</v>
      </c>
      <c r="F107" s="2">
        <v>7.8540767446951971</v>
      </c>
      <c r="G107" s="2">
        <v>7.9191015068107964</v>
      </c>
      <c r="H107" s="2">
        <f t="shared" si="8"/>
        <v>21.174999999999997</v>
      </c>
      <c r="I107" s="2">
        <f t="shared" si="5"/>
        <v>60.5</v>
      </c>
      <c r="J107" s="2">
        <v>1</v>
      </c>
      <c r="K107" s="2">
        <v>1</v>
      </c>
      <c r="L107" s="2">
        <v>93.103328703822996</v>
      </c>
      <c r="M107" s="2">
        <v>2</v>
      </c>
      <c r="N107" s="2">
        <f t="shared" si="9"/>
        <v>4235</v>
      </c>
    </row>
    <row r="108" spans="1:14">
      <c r="A108" s="2" t="s">
        <v>815</v>
      </c>
      <c r="B108" s="2" t="s">
        <v>700</v>
      </c>
      <c r="C108" s="2" t="s">
        <v>4</v>
      </c>
      <c r="D108" s="2">
        <v>60.5</v>
      </c>
      <c r="E108" s="2">
        <v>7.7240272204639986</v>
      </c>
      <c r="F108" s="2">
        <v>7.8540767446951971</v>
      </c>
      <c r="G108" s="2">
        <v>7.9191015068107964</v>
      </c>
      <c r="H108" s="2">
        <f t="shared" si="8"/>
        <v>21.174999999999997</v>
      </c>
      <c r="I108" s="2">
        <f t="shared" si="5"/>
        <v>60.5</v>
      </c>
      <c r="J108" s="2">
        <v>1</v>
      </c>
      <c r="K108" s="2">
        <v>1</v>
      </c>
      <c r="L108" s="2">
        <v>93.103328703822996</v>
      </c>
      <c r="M108" s="2">
        <v>2</v>
      </c>
      <c r="N108" s="2">
        <f t="shared" si="9"/>
        <v>4235</v>
      </c>
    </row>
    <row r="109" spans="1:14">
      <c r="A109" s="2" t="s">
        <v>839</v>
      </c>
      <c r="B109" s="2" t="s">
        <v>700</v>
      </c>
      <c r="C109" s="2" t="s">
        <v>4</v>
      </c>
      <c r="D109" s="2">
        <v>2.6</v>
      </c>
      <c r="E109" s="2">
        <v>8.0775851148892031</v>
      </c>
      <c r="F109" s="2">
        <v>8.2076346391203998</v>
      </c>
      <c r="G109" s="2">
        <v>8.2726594012359982</v>
      </c>
      <c r="H109" s="2">
        <f t="shared" si="8"/>
        <v>0.90999999999999992</v>
      </c>
      <c r="I109" s="2">
        <f t="shared" si="5"/>
        <v>2.6</v>
      </c>
      <c r="J109" s="2">
        <v>1</v>
      </c>
      <c r="K109" s="2">
        <v>1</v>
      </c>
      <c r="L109" s="2">
        <v>4.0011347872717344</v>
      </c>
      <c r="M109" s="2">
        <v>2</v>
      </c>
      <c r="N109" s="2">
        <f t="shared" si="9"/>
        <v>182</v>
      </c>
    </row>
    <row r="110" spans="1:14">
      <c r="A110" s="2" t="s">
        <v>1012</v>
      </c>
      <c r="B110" s="2" t="s">
        <v>700</v>
      </c>
      <c r="C110" s="2" t="s">
        <v>4</v>
      </c>
      <c r="D110" s="2">
        <v>2.6</v>
      </c>
      <c r="E110" s="2">
        <v>7.7363887598039547</v>
      </c>
      <c r="F110" s="2">
        <v>7.8664382840351523</v>
      </c>
      <c r="G110" s="2">
        <v>7.9314630461507507</v>
      </c>
      <c r="H110" s="2">
        <f t="shared" si="8"/>
        <v>0.90999999999999992</v>
      </c>
      <c r="I110" s="2">
        <f t="shared" si="5"/>
        <v>2.6</v>
      </c>
      <c r="J110" s="2">
        <v>1</v>
      </c>
      <c r="K110" s="2">
        <v>1</v>
      </c>
      <c r="L110" s="2">
        <v>4.0011347872717273</v>
      </c>
      <c r="M110" s="2">
        <v>2</v>
      </c>
      <c r="N110" s="2">
        <f t="shared" si="9"/>
        <v>182</v>
      </c>
    </row>
    <row r="111" spans="1:14">
      <c r="A111" s="2" t="s">
        <v>1013</v>
      </c>
      <c r="B111" s="2" t="s">
        <v>700</v>
      </c>
      <c r="C111" s="2" t="s">
        <v>4</v>
      </c>
      <c r="D111" s="2">
        <v>2.6</v>
      </c>
      <c r="E111" s="2">
        <v>7.7363887598039547</v>
      </c>
      <c r="F111" s="2">
        <v>7.8664382840351523</v>
      </c>
      <c r="G111" s="2">
        <v>7.9314630461507507</v>
      </c>
      <c r="H111" s="2">
        <f t="shared" si="8"/>
        <v>0.90999999999999992</v>
      </c>
      <c r="I111" s="2">
        <f t="shared" si="5"/>
        <v>2.6</v>
      </c>
      <c r="J111" s="2">
        <v>1</v>
      </c>
      <c r="K111" s="2">
        <v>1</v>
      </c>
      <c r="L111" s="2">
        <v>4.0011347872717273</v>
      </c>
      <c r="M111" s="2">
        <v>2</v>
      </c>
      <c r="N111" s="2">
        <f t="shared" si="9"/>
        <v>182</v>
      </c>
    </row>
    <row r="112" spans="1:14">
      <c r="A112" s="2" t="s">
        <v>1014</v>
      </c>
      <c r="B112" s="2" t="s">
        <v>700</v>
      </c>
      <c r="C112" s="2" t="s">
        <v>4</v>
      </c>
      <c r="D112" s="2">
        <v>2.6</v>
      </c>
      <c r="E112" s="2">
        <v>8.0386857126483573</v>
      </c>
      <c r="F112" s="2">
        <v>8.1687352368795594</v>
      </c>
      <c r="G112" s="2">
        <v>8.2337599989951595</v>
      </c>
      <c r="H112" s="2">
        <f t="shared" si="8"/>
        <v>0.90999999999999992</v>
      </c>
      <c r="I112" s="2">
        <f t="shared" si="5"/>
        <v>2.6</v>
      </c>
      <c r="J112" s="2">
        <v>1</v>
      </c>
      <c r="K112" s="2">
        <v>1</v>
      </c>
      <c r="L112" s="2">
        <v>4.0011347872717229</v>
      </c>
      <c r="M112" s="2">
        <v>2</v>
      </c>
      <c r="N112" s="2">
        <f t="shared" si="9"/>
        <v>182</v>
      </c>
    </row>
    <row r="113" spans="1:14">
      <c r="A113" s="2" t="s">
        <v>1015</v>
      </c>
      <c r="B113" s="2" t="s">
        <v>700</v>
      </c>
      <c r="C113" s="2" t="s">
        <v>4</v>
      </c>
      <c r="D113" s="2">
        <v>2.6</v>
      </c>
      <c r="E113" s="2">
        <v>8.0386857126483573</v>
      </c>
      <c r="F113" s="2">
        <v>8.1687352368795594</v>
      </c>
      <c r="G113" s="2">
        <v>8.2337599989951595</v>
      </c>
      <c r="H113" s="2">
        <f t="shared" si="8"/>
        <v>0.90999999999999992</v>
      </c>
      <c r="I113" s="2">
        <f t="shared" si="5"/>
        <v>2.6</v>
      </c>
      <c r="J113" s="2">
        <v>1</v>
      </c>
      <c r="K113" s="2">
        <v>1</v>
      </c>
      <c r="L113" s="2">
        <v>4.0011347872717229</v>
      </c>
      <c r="M113" s="2">
        <v>2</v>
      </c>
      <c r="N113" s="2">
        <f t="shared" si="9"/>
        <v>182</v>
      </c>
    </row>
    <row r="114" spans="1:14">
      <c r="A114" s="2" t="s">
        <v>874</v>
      </c>
      <c r="B114" s="2" t="s">
        <v>700</v>
      </c>
      <c r="C114" s="2" t="s">
        <v>4</v>
      </c>
      <c r="D114" s="2">
        <v>60.5</v>
      </c>
      <c r="E114" s="2">
        <v>22.325162441319581</v>
      </c>
      <c r="F114" s="2">
        <v>22.45521196555077</v>
      </c>
      <c r="G114" s="2">
        <v>22.520236727666369</v>
      </c>
      <c r="H114" s="2">
        <f t="shared" si="8"/>
        <v>21.174999999999997</v>
      </c>
      <c r="I114" s="2">
        <f t="shared" si="5"/>
        <v>60.5</v>
      </c>
      <c r="J114" s="2">
        <v>1</v>
      </c>
      <c r="K114" s="2">
        <v>1</v>
      </c>
      <c r="L114" s="2">
        <v>93.103328703823223</v>
      </c>
      <c r="M114" s="2">
        <v>2</v>
      </c>
      <c r="N114" s="2">
        <f t="shared" si="9"/>
        <v>4235</v>
      </c>
    </row>
    <row r="115" spans="1:14">
      <c r="A115" s="2" t="s">
        <v>875</v>
      </c>
      <c r="B115" s="2" t="s">
        <v>700</v>
      </c>
      <c r="C115" s="2" t="s">
        <v>4</v>
      </c>
      <c r="D115" s="2">
        <v>60.5</v>
      </c>
      <c r="E115" s="2">
        <v>18.387148526076061</v>
      </c>
      <c r="F115" s="2">
        <v>18.51719805030725</v>
      </c>
      <c r="G115" s="2">
        <v>18.582222812422849</v>
      </c>
      <c r="H115" s="2">
        <f t="shared" si="8"/>
        <v>21.174999999999997</v>
      </c>
      <c r="I115" s="2">
        <f t="shared" si="5"/>
        <v>60.5</v>
      </c>
      <c r="J115" s="2">
        <v>1</v>
      </c>
      <c r="K115" s="2">
        <v>1</v>
      </c>
      <c r="L115" s="2">
        <v>93.103328703822712</v>
      </c>
      <c r="M115" s="2">
        <v>2</v>
      </c>
      <c r="N115" s="2">
        <f t="shared" si="9"/>
        <v>4235</v>
      </c>
    </row>
    <row r="116" spans="1:14">
      <c r="A116" s="2" t="s">
        <v>876</v>
      </c>
      <c r="B116" s="2" t="s">
        <v>700</v>
      </c>
      <c r="C116" s="2" t="s">
        <v>4</v>
      </c>
      <c r="D116" s="2">
        <v>60.5</v>
      </c>
      <c r="E116" s="2">
        <v>20.258116268011541</v>
      </c>
      <c r="F116" s="2">
        <v>20.388165792242731</v>
      </c>
      <c r="G116" s="2">
        <v>20.453190554358329</v>
      </c>
      <c r="H116" s="2">
        <f t="shared" si="8"/>
        <v>21.174999999999997</v>
      </c>
      <c r="I116" s="2">
        <f t="shared" si="5"/>
        <v>60.5</v>
      </c>
      <c r="J116" s="2">
        <v>1</v>
      </c>
      <c r="K116" s="2">
        <v>1</v>
      </c>
      <c r="L116" s="2">
        <v>93.103328703823095</v>
      </c>
      <c r="M116" s="2">
        <v>2</v>
      </c>
      <c r="N116" s="2">
        <f t="shared" si="9"/>
        <v>4235</v>
      </c>
    </row>
    <row r="117" spans="1:14">
      <c r="A117" s="2" t="s">
        <v>877</v>
      </c>
      <c r="B117" s="2" t="s">
        <v>700</v>
      </c>
      <c r="C117" s="2" t="s">
        <v>4</v>
      </c>
      <c r="D117" s="2">
        <v>60.5</v>
      </c>
      <c r="E117" s="2">
        <v>17.93427060071236</v>
      </c>
      <c r="F117" s="2">
        <v>18.06432012494356</v>
      </c>
      <c r="G117" s="2">
        <v>18.129344887059151</v>
      </c>
      <c r="H117" s="2">
        <f t="shared" si="8"/>
        <v>21.174999999999997</v>
      </c>
      <c r="I117" s="2">
        <f t="shared" si="5"/>
        <v>60.5</v>
      </c>
      <c r="J117" s="2">
        <v>1</v>
      </c>
      <c r="K117" s="2">
        <v>1</v>
      </c>
      <c r="L117" s="2">
        <v>93.103328703823081</v>
      </c>
      <c r="M117" s="2">
        <v>2</v>
      </c>
      <c r="N117" s="2">
        <f t="shared" si="9"/>
        <v>4235</v>
      </c>
    </row>
    <row r="118" spans="1:14">
      <c r="A118" s="2" t="s">
        <v>1039</v>
      </c>
      <c r="B118" s="2" t="s">
        <v>700</v>
      </c>
      <c r="C118" s="2" t="s">
        <v>4</v>
      </c>
      <c r="D118" s="2">
        <v>414.9</v>
      </c>
      <c r="E118" s="2">
        <v>14.14213134112258</v>
      </c>
      <c r="F118" s="2">
        <v>15.552043475381501</v>
      </c>
      <c r="G118" s="2">
        <v>16.256999542510961</v>
      </c>
      <c r="H118" s="2">
        <f t="shared" si="8"/>
        <v>145.21499999999997</v>
      </c>
      <c r="I118" s="2">
        <f t="shared" si="5"/>
        <v>414.9</v>
      </c>
      <c r="J118" s="2">
        <v>6</v>
      </c>
      <c r="K118" s="2">
        <v>6</v>
      </c>
      <c r="L118" s="2">
        <v>701.92788370750429</v>
      </c>
      <c r="M118" s="2">
        <v>3.17</v>
      </c>
      <c r="N118" s="2">
        <f t="shared" si="9"/>
        <v>29043</v>
      </c>
    </row>
    <row r="119" spans="1:14">
      <c r="A119" s="2" t="s">
        <v>883</v>
      </c>
      <c r="B119" s="2" t="s">
        <v>700</v>
      </c>
      <c r="C119" s="2" t="s">
        <v>4</v>
      </c>
      <c r="D119" s="2">
        <v>75</v>
      </c>
      <c r="E119" s="2">
        <v>11.23336932323166</v>
      </c>
      <c r="F119" s="2">
        <v>12.643281457490581</v>
      </c>
      <c r="G119" s="2">
        <v>13.34823752462003</v>
      </c>
      <c r="H119" s="2">
        <f t="shared" si="8"/>
        <v>26.25</v>
      </c>
      <c r="I119" s="2">
        <f t="shared" si="5"/>
        <v>75</v>
      </c>
      <c r="J119" s="2">
        <v>6</v>
      </c>
      <c r="K119" s="2">
        <v>6</v>
      </c>
      <c r="L119" s="2">
        <v>126.88501151617911</v>
      </c>
      <c r="M119" s="2">
        <v>3.17</v>
      </c>
      <c r="N119" s="2">
        <f t="shared" si="9"/>
        <v>5250</v>
      </c>
    </row>
    <row r="120" spans="1:14">
      <c r="A120" s="2" t="s">
        <v>1060</v>
      </c>
      <c r="B120" s="2" t="s">
        <v>700</v>
      </c>
      <c r="C120" s="2" t="s">
        <v>4</v>
      </c>
      <c r="D120" s="2">
        <v>414.9</v>
      </c>
      <c r="E120" s="2">
        <v>12.03129377905778</v>
      </c>
      <c r="F120" s="2">
        <v>13.44120591331669</v>
      </c>
      <c r="G120" s="2">
        <v>14.14616198044615</v>
      </c>
      <c r="H120" s="2">
        <f t="shared" si="8"/>
        <v>145.21499999999997</v>
      </c>
      <c r="I120" s="2">
        <f t="shared" si="5"/>
        <v>414.9</v>
      </c>
      <c r="J120" s="2">
        <v>6</v>
      </c>
      <c r="K120" s="2">
        <v>6</v>
      </c>
      <c r="L120" s="2">
        <v>701.92788370750361</v>
      </c>
      <c r="M120" s="2">
        <v>3.17</v>
      </c>
      <c r="N120" s="2">
        <f t="shared" si="9"/>
        <v>29043</v>
      </c>
    </row>
    <row r="121" spans="1:14">
      <c r="A121" s="2" t="s">
        <v>1041</v>
      </c>
      <c r="B121" s="2" t="s">
        <v>700</v>
      </c>
      <c r="C121" s="2" t="s">
        <v>4</v>
      </c>
      <c r="D121" s="2">
        <v>2</v>
      </c>
      <c r="E121" s="2">
        <v>7.8872359827600418</v>
      </c>
      <c r="F121" s="2">
        <v>8.017285506991243</v>
      </c>
      <c r="G121" s="2">
        <v>8.0823102691068431</v>
      </c>
      <c r="H121" s="2">
        <f t="shared" si="8"/>
        <v>0.7</v>
      </c>
      <c r="I121" s="2">
        <f t="shared" si="5"/>
        <v>2</v>
      </c>
      <c r="J121" s="2">
        <v>1</v>
      </c>
      <c r="K121" s="2">
        <v>1</v>
      </c>
      <c r="L121" s="2">
        <v>3.0777959902090308</v>
      </c>
      <c r="M121" s="2">
        <v>2</v>
      </c>
      <c r="N121" s="2">
        <f t="shared" si="9"/>
        <v>140</v>
      </c>
    </row>
    <row r="122" spans="1:14">
      <c r="A122" s="2" t="s">
        <v>1042</v>
      </c>
      <c r="B122" s="2" t="s">
        <v>700</v>
      </c>
      <c r="C122" s="2" t="s">
        <v>4</v>
      </c>
      <c r="D122" s="2">
        <v>2</v>
      </c>
      <c r="E122" s="2">
        <v>7.8872359827600418</v>
      </c>
      <c r="F122" s="2">
        <v>8.017285506991243</v>
      </c>
      <c r="G122" s="2">
        <v>8.0823102691068431</v>
      </c>
      <c r="H122" s="2">
        <f t="shared" si="8"/>
        <v>0.7</v>
      </c>
      <c r="I122" s="2">
        <f t="shared" si="5"/>
        <v>2</v>
      </c>
      <c r="J122" s="2">
        <v>1</v>
      </c>
      <c r="K122" s="2">
        <v>1</v>
      </c>
      <c r="L122" s="2">
        <v>3.0777959902090308</v>
      </c>
      <c r="M122" s="2">
        <v>2</v>
      </c>
      <c r="N122" s="2">
        <f t="shared" si="9"/>
        <v>140</v>
      </c>
    </row>
    <row r="123" spans="1:14">
      <c r="A123" s="2" t="s">
        <v>896</v>
      </c>
      <c r="B123" s="2" t="s">
        <v>700</v>
      </c>
      <c r="C123" s="2" t="s">
        <v>4</v>
      </c>
      <c r="D123" s="2">
        <v>19</v>
      </c>
      <c r="E123" s="2">
        <v>28.164438049502369</v>
      </c>
      <c r="F123" s="2">
        <v>28.294487573733569</v>
      </c>
      <c r="G123" s="2">
        <v>28.359512335849171</v>
      </c>
      <c r="H123" s="2">
        <f t="shared" si="8"/>
        <v>6.6499999999999995</v>
      </c>
      <c r="I123" s="2">
        <f t="shared" si="5"/>
        <v>19</v>
      </c>
      <c r="J123" s="2">
        <v>1</v>
      </c>
      <c r="K123" s="2">
        <v>1</v>
      </c>
      <c r="L123" s="2">
        <v>29.239061906986009</v>
      </c>
      <c r="M123" s="2">
        <v>2</v>
      </c>
      <c r="N123" s="2">
        <f t="shared" si="9"/>
        <v>1330</v>
      </c>
    </row>
    <row r="124" spans="1:14">
      <c r="A124" s="2" t="s">
        <v>899</v>
      </c>
      <c r="B124" s="2" t="s">
        <v>700</v>
      </c>
      <c r="C124" s="2" t="s">
        <v>4</v>
      </c>
      <c r="D124" s="2">
        <v>2</v>
      </c>
      <c r="E124" s="2">
        <v>10.30315693994423</v>
      </c>
      <c r="F124" s="2">
        <v>10.433206464175431</v>
      </c>
      <c r="G124" s="2">
        <v>10.498231226291029</v>
      </c>
      <c r="H124" s="2">
        <f t="shared" si="8"/>
        <v>0.7</v>
      </c>
      <c r="I124" s="2">
        <f t="shared" si="5"/>
        <v>2</v>
      </c>
      <c r="J124" s="2">
        <v>1</v>
      </c>
      <c r="K124" s="2">
        <v>1</v>
      </c>
      <c r="L124" s="2">
        <v>3.0777959902090242</v>
      </c>
      <c r="M124" s="2">
        <v>2</v>
      </c>
      <c r="N124" s="2">
        <f t="shared" si="9"/>
        <v>140</v>
      </c>
    </row>
    <row r="125" spans="1:14">
      <c r="A125" s="2" t="s">
        <v>959</v>
      </c>
      <c r="B125" s="2" t="s">
        <v>700</v>
      </c>
      <c r="C125" s="2" t="s">
        <v>4</v>
      </c>
      <c r="D125" s="2">
        <v>21.8</v>
      </c>
      <c r="E125" s="2">
        <v>16.583164982502371</v>
      </c>
      <c r="F125" s="2">
        <v>16.713214506733571</v>
      </c>
      <c r="G125" s="2">
        <v>16.77823926884918</v>
      </c>
      <c r="H125" s="2">
        <f t="shared" si="8"/>
        <v>7.63</v>
      </c>
      <c r="I125" s="2">
        <f t="shared" si="5"/>
        <v>21.8</v>
      </c>
      <c r="J125" s="2">
        <v>1</v>
      </c>
      <c r="K125" s="2">
        <v>1</v>
      </c>
      <c r="L125" s="2">
        <v>33.547976293278559</v>
      </c>
      <c r="M125" s="2">
        <v>2</v>
      </c>
      <c r="N125" s="2">
        <f t="shared" si="9"/>
        <v>1526</v>
      </c>
    </row>
    <row r="126" spans="1:14">
      <c r="A126" s="2" t="s">
        <v>981</v>
      </c>
      <c r="B126" s="2" t="s">
        <v>700</v>
      </c>
      <c r="C126" s="2" t="s">
        <v>4</v>
      </c>
      <c r="D126" s="2">
        <v>2.6</v>
      </c>
      <c r="E126" s="2">
        <v>8.0041234701430213</v>
      </c>
      <c r="F126" s="2">
        <v>8.1341729943742198</v>
      </c>
      <c r="G126" s="2">
        <v>8.1991977564898182</v>
      </c>
      <c r="H126" s="2">
        <f t="shared" si="8"/>
        <v>0.90999999999999992</v>
      </c>
      <c r="I126" s="2">
        <f t="shared" ref="I126:I184" si="10">D126</f>
        <v>2.6</v>
      </c>
      <c r="J126" s="2">
        <v>1</v>
      </c>
      <c r="K126" s="2">
        <v>1</v>
      </c>
      <c r="L126" s="2">
        <v>4.0011347872717344</v>
      </c>
      <c r="M126" s="2">
        <v>2</v>
      </c>
      <c r="N126" s="2">
        <f t="shared" si="9"/>
        <v>182</v>
      </c>
    </row>
    <row r="127" spans="1:14">
      <c r="A127" s="2" t="s">
        <v>1059</v>
      </c>
      <c r="B127" s="2" t="s">
        <v>700</v>
      </c>
      <c r="C127" s="2" t="s">
        <v>4</v>
      </c>
      <c r="D127" s="2">
        <v>2.6</v>
      </c>
      <c r="E127" s="2">
        <v>8.0041234701430213</v>
      </c>
      <c r="F127" s="2">
        <v>8.1341729943742198</v>
      </c>
      <c r="G127" s="2">
        <v>8.1991977564898182</v>
      </c>
      <c r="H127" s="2">
        <f t="shared" si="8"/>
        <v>0.90999999999999992</v>
      </c>
      <c r="I127" s="2">
        <f t="shared" si="10"/>
        <v>2.6</v>
      </c>
      <c r="J127" s="2">
        <v>1</v>
      </c>
      <c r="K127" s="2">
        <v>1</v>
      </c>
      <c r="L127" s="2">
        <v>4.0011347872717344</v>
      </c>
      <c r="M127" s="2">
        <v>2</v>
      </c>
      <c r="N127" s="2">
        <f t="shared" si="9"/>
        <v>182</v>
      </c>
    </row>
    <row r="128" spans="1:14">
      <c r="A128" s="2" t="s">
        <v>1017</v>
      </c>
      <c r="B128" s="2" t="s">
        <v>700</v>
      </c>
      <c r="C128" s="2" t="s">
        <v>4</v>
      </c>
      <c r="D128" s="2">
        <v>23.2</v>
      </c>
      <c r="E128" s="2">
        <v>24.381194107993618</v>
      </c>
      <c r="F128" s="2">
        <v>24.511243632224819</v>
      </c>
      <c r="G128" s="2">
        <v>24.57626839434041</v>
      </c>
      <c r="H128" s="2">
        <f t="shared" si="8"/>
        <v>8.1199999999999992</v>
      </c>
      <c r="I128" s="2">
        <f t="shared" si="10"/>
        <v>23.2</v>
      </c>
      <c r="J128" s="2">
        <v>1</v>
      </c>
      <c r="K128" s="2">
        <v>1</v>
      </c>
      <c r="L128" s="2">
        <v>35.702433486424667</v>
      </c>
      <c r="M128" s="2">
        <v>2</v>
      </c>
      <c r="N128" s="2">
        <f t="shared" si="9"/>
        <v>1624</v>
      </c>
    </row>
    <row r="129" spans="1:14">
      <c r="A129" s="2" t="s">
        <v>675</v>
      </c>
      <c r="B129" s="2" t="s">
        <v>701</v>
      </c>
      <c r="C129" s="2" t="s">
        <v>4</v>
      </c>
      <c r="D129" s="2">
        <v>10000</v>
      </c>
      <c r="E129" s="2">
        <v>10000</v>
      </c>
      <c r="F129" s="2">
        <v>10000</v>
      </c>
      <c r="G129" s="2">
        <v>10000</v>
      </c>
      <c r="H129" s="2">
        <v>0</v>
      </c>
      <c r="I129" s="2">
        <f t="shared" si="10"/>
        <v>10000</v>
      </c>
      <c r="J129" s="2">
        <v>1</v>
      </c>
      <c r="K129" s="2">
        <v>1</v>
      </c>
      <c r="L129" s="2">
        <v>10000</v>
      </c>
      <c r="M129" s="2">
        <v>0</v>
      </c>
      <c r="N129" s="2">
        <f t="shared" si="9"/>
        <v>700000</v>
      </c>
    </row>
    <row r="130" spans="1:14">
      <c r="A130" s="2" t="s">
        <v>683</v>
      </c>
      <c r="B130" s="2" t="s">
        <v>702</v>
      </c>
      <c r="C130" s="2" t="s">
        <v>688</v>
      </c>
      <c r="D130" s="2">
        <v>2200</v>
      </c>
      <c r="E130" s="2">
        <v>0</v>
      </c>
      <c r="F130" s="2">
        <v>0</v>
      </c>
      <c r="G130" s="2">
        <v>0</v>
      </c>
      <c r="H130" s="2">
        <v>0</v>
      </c>
      <c r="I130" s="2">
        <f t="shared" si="10"/>
        <v>2200</v>
      </c>
      <c r="J130" s="2">
        <v>1</v>
      </c>
      <c r="K130" s="2">
        <v>1</v>
      </c>
      <c r="L130" s="2">
        <v>1</v>
      </c>
      <c r="M130" s="2">
        <v>0</v>
      </c>
      <c r="N130" s="2">
        <v>100</v>
      </c>
    </row>
    <row r="131" spans="1:14">
      <c r="A131" s="2" t="s">
        <v>20</v>
      </c>
      <c r="B131" s="2" t="s">
        <v>693</v>
      </c>
      <c r="C131" s="2" t="s">
        <v>9</v>
      </c>
      <c r="D131" s="2">
        <v>684</v>
      </c>
      <c r="E131" s="2">
        <v>0</v>
      </c>
      <c r="F131" s="2">
        <v>0</v>
      </c>
      <c r="G131" s="2">
        <v>0</v>
      </c>
      <c r="H131" s="2">
        <v>0</v>
      </c>
      <c r="I131" s="2">
        <f t="shared" si="10"/>
        <v>684</v>
      </c>
      <c r="J131" s="2">
        <v>1</v>
      </c>
      <c r="K131" s="2">
        <v>1</v>
      </c>
      <c r="L131" s="2">
        <v>1</v>
      </c>
      <c r="M131" s="2">
        <v>0</v>
      </c>
      <c r="N131" s="2">
        <v>100</v>
      </c>
    </row>
    <row r="132" spans="1:14">
      <c r="A132" s="2" t="s">
        <v>851</v>
      </c>
      <c r="B132" s="2" t="s">
        <v>699</v>
      </c>
      <c r="C132" s="2" t="s">
        <v>9</v>
      </c>
      <c r="D132" s="2">
        <v>194.6</v>
      </c>
      <c r="E132" s="2">
        <v>5.8229244616873999</v>
      </c>
      <c r="F132" s="2">
        <v>6.3448159412921186</v>
      </c>
      <c r="G132" s="2">
        <v>6.6057616810944797</v>
      </c>
      <c r="H132" s="2">
        <f t="shared" ref="H132:H147" si="11">0.35*D132</f>
        <v>68.11</v>
      </c>
      <c r="I132" s="2">
        <f t="shared" si="10"/>
        <v>194.6</v>
      </c>
      <c r="J132" s="2">
        <v>6</v>
      </c>
      <c r="K132" s="2">
        <v>6</v>
      </c>
      <c r="L132" s="2">
        <v>242.34224527980481</v>
      </c>
      <c r="M132" s="2">
        <v>3.17</v>
      </c>
      <c r="N132" s="2">
        <f t="shared" ref="N132:N148" si="12">D132*70</f>
        <v>13622</v>
      </c>
    </row>
    <row r="133" spans="1:14">
      <c r="A133" s="2" t="s">
        <v>1049</v>
      </c>
      <c r="B133" s="2" t="s">
        <v>699</v>
      </c>
      <c r="C133" s="2" t="s">
        <v>9</v>
      </c>
      <c r="D133" s="2">
        <v>95.1</v>
      </c>
      <c r="E133" s="2">
        <v>6.1553029186873989</v>
      </c>
      <c r="F133" s="2">
        <v>6.6771943982921202</v>
      </c>
      <c r="G133" s="2">
        <v>6.9381401380944814</v>
      </c>
      <c r="H133" s="2">
        <f t="shared" si="11"/>
        <v>33.284999999999997</v>
      </c>
      <c r="I133" s="2">
        <f t="shared" si="10"/>
        <v>95.1</v>
      </c>
      <c r="J133" s="2">
        <v>6</v>
      </c>
      <c r="K133" s="2">
        <v>6</v>
      </c>
      <c r="L133" s="2">
        <v>118.43138502625619</v>
      </c>
      <c r="M133" s="2">
        <v>3.17</v>
      </c>
      <c r="N133" s="2">
        <f t="shared" si="12"/>
        <v>6657</v>
      </c>
    </row>
    <row r="134" spans="1:14">
      <c r="A134" s="2" t="s">
        <v>996</v>
      </c>
      <c r="B134" s="2" t="s">
        <v>699</v>
      </c>
      <c r="C134" s="2" t="s">
        <v>9</v>
      </c>
      <c r="D134" s="2">
        <v>195.5</v>
      </c>
      <c r="E134" s="2">
        <v>5.3181917196874</v>
      </c>
      <c r="F134" s="2">
        <v>5.8400831992921196</v>
      </c>
      <c r="G134" s="2">
        <v>6.1010289390944816</v>
      </c>
      <c r="H134" s="2">
        <f t="shared" si="11"/>
        <v>68.424999999999997</v>
      </c>
      <c r="I134" s="2">
        <f t="shared" si="10"/>
        <v>195.5</v>
      </c>
      <c r="J134" s="2">
        <v>6</v>
      </c>
      <c r="K134" s="2">
        <v>6</v>
      </c>
      <c r="L134" s="2">
        <v>243.46304703084229</v>
      </c>
      <c r="M134" s="2">
        <v>3.17</v>
      </c>
      <c r="N134" s="2">
        <f t="shared" si="12"/>
        <v>13685</v>
      </c>
    </row>
    <row r="135" spans="1:14">
      <c r="A135" s="2" t="s">
        <v>714</v>
      </c>
      <c r="B135" s="2" t="s">
        <v>698</v>
      </c>
      <c r="C135" s="2" t="s">
        <v>9</v>
      </c>
      <c r="D135" s="2">
        <v>54.5</v>
      </c>
      <c r="E135" s="2">
        <v>1.87204789438432</v>
      </c>
      <c r="F135" s="2">
        <v>2.00209741861552</v>
      </c>
      <c r="G135" s="2">
        <v>2.0671221807311202</v>
      </c>
      <c r="H135" s="2">
        <f t="shared" si="11"/>
        <v>19.074999999999999</v>
      </c>
      <c r="I135" s="2">
        <f t="shared" si="10"/>
        <v>54.5</v>
      </c>
      <c r="J135" s="2">
        <v>1</v>
      </c>
      <c r="K135" s="2">
        <v>1</v>
      </c>
      <c r="L135" s="2">
        <v>83.869940733195961</v>
      </c>
      <c r="M135" s="2">
        <v>2</v>
      </c>
      <c r="N135" s="2">
        <f t="shared" si="12"/>
        <v>3815</v>
      </c>
    </row>
    <row r="136" spans="1:14">
      <c r="A136" s="2" t="s">
        <v>715</v>
      </c>
      <c r="B136" s="2" t="s">
        <v>698</v>
      </c>
      <c r="C136" s="2" t="s">
        <v>9</v>
      </c>
      <c r="D136" s="2">
        <v>54.5</v>
      </c>
      <c r="E136" s="2">
        <v>7.5660169356911924</v>
      </c>
      <c r="F136" s="2">
        <v>7.6960664599223918</v>
      </c>
      <c r="G136" s="2">
        <v>7.7610912220379911</v>
      </c>
      <c r="H136" s="2">
        <f t="shared" si="11"/>
        <v>19.074999999999999</v>
      </c>
      <c r="I136" s="2">
        <f t="shared" si="10"/>
        <v>54.5</v>
      </c>
      <c r="J136" s="2">
        <v>1</v>
      </c>
      <c r="K136" s="2">
        <v>1</v>
      </c>
      <c r="L136" s="2">
        <v>83.869940733195904</v>
      </c>
      <c r="M136" s="2">
        <v>2</v>
      </c>
      <c r="N136" s="2">
        <f t="shared" si="12"/>
        <v>3815</v>
      </c>
    </row>
    <row r="137" spans="1:14">
      <c r="A137" s="2" t="s">
        <v>716</v>
      </c>
      <c r="B137" s="2" t="s">
        <v>698</v>
      </c>
      <c r="C137" s="2" t="s">
        <v>9</v>
      </c>
      <c r="D137" s="2">
        <v>54.5</v>
      </c>
      <c r="E137" s="2">
        <v>20.06778285736517</v>
      </c>
      <c r="F137" s="2">
        <v>20.197832381596349</v>
      </c>
      <c r="G137" s="2">
        <v>20.262857143711951</v>
      </c>
      <c r="H137" s="2">
        <f t="shared" si="11"/>
        <v>19.074999999999999</v>
      </c>
      <c r="I137" s="2">
        <f t="shared" si="10"/>
        <v>54.5</v>
      </c>
      <c r="J137" s="2">
        <v>1</v>
      </c>
      <c r="K137" s="2">
        <v>1</v>
      </c>
      <c r="L137" s="2">
        <v>83.869940733196088</v>
      </c>
      <c r="M137" s="2">
        <v>2</v>
      </c>
      <c r="N137" s="2">
        <f t="shared" si="12"/>
        <v>3815</v>
      </c>
    </row>
    <row r="138" spans="1:14">
      <c r="A138" s="2" t="s">
        <v>790</v>
      </c>
      <c r="B138" s="2" t="s">
        <v>698</v>
      </c>
      <c r="C138" s="2" t="s">
        <v>9</v>
      </c>
      <c r="D138" s="2">
        <v>3.8</v>
      </c>
      <c r="E138" s="2">
        <v>12.360834120264061</v>
      </c>
      <c r="F138" s="2">
        <v>12.490883644495259</v>
      </c>
      <c r="G138" s="2">
        <v>12.555908406610859</v>
      </c>
      <c r="H138" s="2">
        <f t="shared" si="11"/>
        <v>1.3299999999999998</v>
      </c>
      <c r="I138" s="2">
        <f t="shared" si="10"/>
        <v>3.8</v>
      </c>
      <c r="J138" s="2">
        <v>1</v>
      </c>
      <c r="K138" s="2">
        <v>1</v>
      </c>
      <c r="L138" s="2">
        <v>5.8478123813971861</v>
      </c>
      <c r="M138" s="2">
        <v>2</v>
      </c>
      <c r="N138" s="2">
        <f t="shared" si="12"/>
        <v>266</v>
      </c>
    </row>
    <row r="139" spans="1:14">
      <c r="A139" s="2" t="s">
        <v>852</v>
      </c>
      <c r="B139" s="2" t="s">
        <v>698</v>
      </c>
      <c r="C139" s="2" t="s">
        <v>9</v>
      </c>
      <c r="D139" s="2">
        <v>177.8</v>
      </c>
      <c r="E139" s="2">
        <v>5.8229244616873999</v>
      </c>
      <c r="F139" s="2">
        <v>6.3448159412921203</v>
      </c>
      <c r="G139" s="2">
        <v>6.6057616810944806</v>
      </c>
      <c r="H139" s="2">
        <f t="shared" si="11"/>
        <v>62.23</v>
      </c>
      <c r="I139" s="2">
        <f t="shared" si="10"/>
        <v>177.8</v>
      </c>
      <c r="J139" s="2">
        <v>1</v>
      </c>
      <c r="K139" s="2">
        <v>1</v>
      </c>
      <c r="L139" s="2">
        <v>221.420612593779</v>
      </c>
      <c r="M139" s="2">
        <v>2</v>
      </c>
      <c r="N139" s="2">
        <f t="shared" si="12"/>
        <v>12446</v>
      </c>
    </row>
    <row r="140" spans="1:14">
      <c r="A140" s="2" t="s">
        <v>853</v>
      </c>
      <c r="B140" s="2" t="s">
        <v>698</v>
      </c>
      <c r="C140" s="2" t="s">
        <v>9</v>
      </c>
      <c r="D140" s="2">
        <v>177.8</v>
      </c>
      <c r="E140" s="2">
        <v>5.8229244616873999</v>
      </c>
      <c r="F140" s="2">
        <v>6.3448159412921203</v>
      </c>
      <c r="G140" s="2">
        <v>6.6057616810944806</v>
      </c>
      <c r="H140" s="2">
        <f t="shared" si="11"/>
        <v>62.23</v>
      </c>
      <c r="I140" s="2">
        <f t="shared" si="10"/>
        <v>177.8</v>
      </c>
      <c r="J140" s="2">
        <v>1</v>
      </c>
      <c r="K140" s="2">
        <v>1</v>
      </c>
      <c r="L140" s="2">
        <v>221.420612593779</v>
      </c>
      <c r="M140" s="2">
        <v>2</v>
      </c>
      <c r="N140" s="2">
        <f t="shared" si="12"/>
        <v>12446</v>
      </c>
    </row>
    <row r="141" spans="1:14">
      <c r="A141" s="2" t="s">
        <v>1052</v>
      </c>
      <c r="B141" s="2" t="s">
        <v>698</v>
      </c>
      <c r="C141" s="2" t="s">
        <v>9</v>
      </c>
      <c r="D141" s="2">
        <v>179.4</v>
      </c>
      <c r="E141" s="2">
        <v>6.1553029186874006</v>
      </c>
      <c r="F141" s="2">
        <v>6.6771943982921211</v>
      </c>
      <c r="G141" s="2">
        <v>6.9381401380944814</v>
      </c>
      <c r="H141" s="2">
        <f t="shared" si="11"/>
        <v>62.79</v>
      </c>
      <c r="I141" s="2">
        <f t="shared" si="10"/>
        <v>179.4</v>
      </c>
      <c r="J141" s="2">
        <v>1</v>
      </c>
      <c r="K141" s="2">
        <v>1</v>
      </c>
      <c r="L141" s="2">
        <v>223.4131490400664</v>
      </c>
      <c r="M141" s="2">
        <v>2</v>
      </c>
      <c r="N141" s="2">
        <f t="shared" si="12"/>
        <v>12558</v>
      </c>
    </row>
    <row r="142" spans="1:14">
      <c r="A142" s="2" t="s">
        <v>997</v>
      </c>
      <c r="B142" s="2" t="s">
        <v>698</v>
      </c>
      <c r="C142" s="2" t="s">
        <v>9</v>
      </c>
      <c r="D142" s="2">
        <v>184.2</v>
      </c>
      <c r="E142" s="2">
        <v>5.3181917196874</v>
      </c>
      <c r="F142" s="2">
        <v>5.8400831992921214</v>
      </c>
      <c r="G142" s="2">
        <v>6.1010289390944834</v>
      </c>
      <c r="H142" s="2">
        <f t="shared" si="11"/>
        <v>64.47</v>
      </c>
      <c r="I142" s="2">
        <f t="shared" si="10"/>
        <v>184.2</v>
      </c>
      <c r="J142" s="2">
        <v>1</v>
      </c>
      <c r="K142" s="2">
        <v>1</v>
      </c>
      <c r="L142" s="2">
        <v>229.39075837893139</v>
      </c>
      <c r="M142" s="2">
        <v>2</v>
      </c>
      <c r="N142" s="2">
        <f t="shared" si="12"/>
        <v>12894</v>
      </c>
    </row>
    <row r="143" spans="1:14">
      <c r="A143" s="2" t="s">
        <v>998</v>
      </c>
      <c r="B143" s="2" t="s">
        <v>698</v>
      </c>
      <c r="C143" s="2" t="s">
        <v>9</v>
      </c>
      <c r="D143" s="2">
        <v>184.2</v>
      </c>
      <c r="E143" s="2">
        <v>5.3181917196874</v>
      </c>
      <c r="F143" s="2">
        <v>5.8400831992921214</v>
      </c>
      <c r="G143" s="2">
        <v>6.1010289390944834</v>
      </c>
      <c r="H143" s="2">
        <f t="shared" si="11"/>
        <v>64.47</v>
      </c>
      <c r="I143" s="2">
        <f t="shared" si="10"/>
        <v>184.2</v>
      </c>
      <c r="J143" s="2">
        <v>1</v>
      </c>
      <c r="K143" s="2">
        <v>1</v>
      </c>
      <c r="L143" s="2">
        <v>229.39075837893139</v>
      </c>
      <c r="M143" s="2">
        <v>2</v>
      </c>
      <c r="N143" s="2">
        <f t="shared" si="12"/>
        <v>12894</v>
      </c>
    </row>
    <row r="144" spans="1:14">
      <c r="A144" s="2" t="s">
        <v>743</v>
      </c>
      <c r="B144" s="2" t="s">
        <v>700</v>
      </c>
      <c r="C144" s="2" t="s">
        <v>9</v>
      </c>
      <c r="D144" s="2">
        <v>186.8</v>
      </c>
      <c r="E144" s="2">
        <v>10.48333773506962</v>
      </c>
      <c r="F144" s="2">
        <v>10.613387259300829</v>
      </c>
      <c r="G144" s="2">
        <v>10.678412021416429</v>
      </c>
      <c r="H144" s="2">
        <f t="shared" si="11"/>
        <v>65.38</v>
      </c>
      <c r="I144" s="2">
        <f t="shared" si="10"/>
        <v>186.8</v>
      </c>
      <c r="J144" s="2">
        <v>1</v>
      </c>
      <c r="K144" s="2">
        <v>1</v>
      </c>
      <c r="L144" s="2">
        <v>287.4661454855235</v>
      </c>
      <c r="M144" s="2">
        <v>2</v>
      </c>
      <c r="N144" s="2">
        <f t="shared" si="12"/>
        <v>13076</v>
      </c>
    </row>
    <row r="145" spans="1:14">
      <c r="A145" s="2" t="s">
        <v>1002</v>
      </c>
      <c r="B145" s="2" t="s">
        <v>700</v>
      </c>
      <c r="C145" s="2" t="s">
        <v>9</v>
      </c>
      <c r="D145" s="2">
        <v>50</v>
      </c>
      <c r="E145" s="2">
        <v>10.669733843010709</v>
      </c>
      <c r="F145" s="2">
        <v>12.079645977269641</v>
      </c>
      <c r="G145" s="2">
        <v>12.784602044399101</v>
      </c>
      <c r="H145" s="2">
        <f t="shared" si="11"/>
        <v>17.5</v>
      </c>
      <c r="I145" s="2">
        <f t="shared" si="10"/>
        <v>50</v>
      </c>
      <c r="J145" s="2">
        <v>6</v>
      </c>
      <c r="K145" s="2">
        <v>6</v>
      </c>
      <c r="L145" s="2">
        <v>84.590007677452391</v>
      </c>
      <c r="M145" s="2">
        <v>3.17</v>
      </c>
      <c r="N145" s="2">
        <f t="shared" si="12"/>
        <v>3500</v>
      </c>
    </row>
    <row r="146" spans="1:14">
      <c r="A146" s="2" t="s">
        <v>1003</v>
      </c>
      <c r="B146" s="2" t="s">
        <v>700</v>
      </c>
      <c r="C146" s="2" t="s">
        <v>9</v>
      </c>
      <c r="D146" s="2">
        <v>50</v>
      </c>
      <c r="E146" s="2">
        <v>10.468569795098629</v>
      </c>
      <c r="F146" s="2">
        <v>11.878481929357539</v>
      </c>
      <c r="G146" s="2">
        <v>12.583437996487</v>
      </c>
      <c r="H146" s="2">
        <f t="shared" si="11"/>
        <v>17.5</v>
      </c>
      <c r="I146" s="2">
        <f t="shared" si="10"/>
        <v>50</v>
      </c>
      <c r="J146" s="2">
        <v>6</v>
      </c>
      <c r="K146" s="2">
        <v>6</v>
      </c>
      <c r="L146" s="2">
        <v>84.590007677452988</v>
      </c>
      <c r="M146" s="2">
        <v>3.17</v>
      </c>
      <c r="N146" s="2">
        <f t="shared" si="12"/>
        <v>3500</v>
      </c>
    </row>
    <row r="147" spans="1:14">
      <c r="A147" s="2" t="s">
        <v>1005</v>
      </c>
      <c r="B147" s="2" t="s">
        <v>700</v>
      </c>
      <c r="C147" s="2" t="s">
        <v>9</v>
      </c>
      <c r="D147" s="2">
        <v>632.4</v>
      </c>
      <c r="E147" s="2">
        <v>7.9582891843883576</v>
      </c>
      <c r="F147" s="2">
        <v>9.368201318647273</v>
      </c>
      <c r="G147" s="2">
        <v>10.07315738577673</v>
      </c>
      <c r="H147" s="2">
        <f t="shared" si="11"/>
        <v>221.33999999999997</v>
      </c>
      <c r="I147" s="2">
        <f t="shared" si="10"/>
        <v>632.4</v>
      </c>
      <c r="J147" s="2">
        <v>6</v>
      </c>
      <c r="K147" s="2">
        <v>6</v>
      </c>
      <c r="L147" s="2">
        <v>1069.894417104422</v>
      </c>
      <c r="M147" s="2">
        <v>3.17</v>
      </c>
      <c r="N147" s="2">
        <f t="shared" si="12"/>
        <v>44268</v>
      </c>
    </row>
    <row r="148" spans="1:14">
      <c r="A148" s="2" t="s">
        <v>676</v>
      </c>
      <c r="B148" s="2" t="s">
        <v>701</v>
      </c>
      <c r="C148" s="2" t="s">
        <v>9</v>
      </c>
      <c r="D148" s="2">
        <v>10000</v>
      </c>
      <c r="E148" s="2">
        <v>10000</v>
      </c>
      <c r="F148" s="2">
        <v>10000</v>
      </c>
      <c r="G148" s="2">
        <v>10000</v>
      </c>
      <c r="H148" s="2">
        <v>0</v>
      </c>
      <c r="I148" s="2">
        <f t="shared" si="10"/>
        <v>10000</v>
      </c>
      <c r="J148" s="2">
        <v>1</v>
      </c>
      <c r="K148" s="2">
        <v>1</v>
      </c>
      <c r="L148" s="2">
        <v>10000</v>
      </c>
      <c r="M148" s="2">
        <v>0</v>
      </c>
      <c r="N148" s="2">
        <f t="shared" si="12"/>
        <v>700000</v>
      </c>
    </row>
    <row r="149" spans="1:14">
      <c r="A149" s="2" t="s">
        <v>684</v>
      </c>
      <c r="B149" s="2" t="s">
        <v>702</v>
      </c>
      <c r="C149" s="2" t="s">
        <v>689</v>
      </c>
      <c r="D149" s="2">
        <v>1000</v>
      </c>
      <c r="E149" s="2">
        <v>0</v>
      </c>
      <c r="F149" s="2">
        <v>0</v>
      </c>
      <c r="G149" s="2">
        <v>0</v>
      </c>
      <c r="H149" s="2">
        <v>0</v>
      </c>
      <c r="I149" s="2">
        <f t="shared" si="10"/>
        <v>1000</v>
      </c>
      <c r="J149" s="2">
        <v>1</v>
      </c>
      <c r="K149" s="2">
        <v>1</v>
      </c>
      <c r="L149" s="2">
        <v>1</v>
      </c>
      <c r="M149" s="2">
        <v>0</v>
      </c>
      <c r="N149" s="2">
        <v>100</v>
      </c>
    </row>
    <row r="150" spans="1:14">
      <c r="A150" s="2" t="s">
        <v>21</v>
      </c>
      <c r="B150" s="2" t="s">
        <v>693</v>
      </c>
      <c r="C150" s="2" t="s">
        <v>8</v>
      </c>
      <c r="D150" s="2">
        <v>45.1</v>
      </c>
      <c r="E150" s="2">
        <v>0</v>
      </c>
      <c r="F150" s="2">
        <v>0</v>
      </c>
      <c r="G150" s="2">
        <v>0</v>
      </c>
      <c r="H150" s="2">
        <v>0</v>
      </c>
      <c r="I150" s="2">
        <f t="shared" si="10"/>
        <v>45.1</v>
      </c>
      <c r="J150" s="2">
        <v>1</v>
      </c>
      <c r="K150" s="2">
        <v>1</v>
      </c>
      <c r="L150" s="2">
        <v>1</v>
      </c>
      <c r="M150" s="2">
        <v>0</v>
      </c>
      <c r="N150" s="2">
        <v>100</v>
      </c>
    </row>
    <row r="151" spans="1:14">
      <c r="A151" s="2" t="s">
        <v>802</v>
      </c>
      <c r="B151" s="2" t="s">
        <v>699</v>
      </c>
      <c r="C151" s="2" t="s">
        <v>8</v>
      </c>
      <c r="D151" s="2">
        <v>315</v>
      </c>
      <c r="E151" s="2">
        <v>5.7845725366873966</v>
      </c>
      <c r="F151" s="2">
        <v>6.3064640162921171</v>
      </c>
      <c r="G151" s="2">
        <v>6.5674097560944773</v>
      </c>
      <c r="H151" s="2">
        <f t="shared" ref="H151:H182" si="13">0.35*D151</f>
        <v>110.25</v>
      </c>
      <c r="I151" s="2">
        <f t="shared" si="10"/>
        <v>315</v>
      </c>
      <c r="J151" s="2">
        <v>6</v>
      </c>
      <c r="K151" s="2">
        <v>6</v>
      </c>
      <c r="L151" s="2">
        <v>392.28061286299328</v>
      </c>
      <c r="M151" s="2">
        <v>3.17</v>
      </c>
      <c r="N151" s="2">
        <f t="shared" ref="N151:N182" si="14">D151*70</f>
        <v>22050</v>
      </c>
    </row>
    <row r="152" spans="1:14">
      <c r="A152" s="2" t="s">
        <v>816</v>
      </c>
      <c r="B152" s="2" t="s">
        <v>699</v>
      </c>
      <c r="C152" s="2" t="s">
        <v>8</v>
      </c>
      <c r="D152" s="2">
        <v>10</v>
      </c>
      <c r="E152" s="2">
        <v>2.2857991236874011</v>
      </c>
      <c r="F152" s="2">
        <v>2.8076906032921212</v>
      </c>
      <c r="G152" s="2">
        <v>3.068636343094481</v>
      </c>
      <c r="H152" s="2">
        <f t="shared" si="13"/>
        <v>3.5</v>
      </c>
      <c r="I152" s="2">
        <f t="shared" si="10"/>
        <v>10</v>
      </c>
      <c r="J152" s="2">
        <v>6</v>
      </c>
      <c r="K152" s="2">
        <v>6</v>
      </c>
      <c r="L152" s="2">
        <v>12.4533527893014</v>
      </c>
      <c r="M152" s="2">
        <v>3.17</v>
      </c>
      <c r="N152" s="2">
        <f t="shared" si="14"/>
        <v>700</v>
      </c>
    </row>
    <row r="153" spans="1:14">
      <c r="A153" s="2" t="s">
        <v>817</v>
      </c>
      <c r="B153" s="2" t="s">
        <v>699</v>
      </c>
      <c r="C153" s="2" t="s">
        <v>8</v>
      </c>
      <c r="D153" s="2">
        <v>10</v>
      </c>
      <c r="E153" s="2">
        <v>2.2857991236874011</v>
      </c>
      <c r="F153" s="2">
        <v>2.8076906032921212</v>
      </c>
      <c r="G153" s="2">
        <v>3.068636343094481</v>
      </c>
      <c r="H153" s="2">
        <f t="shared" si="13"/>
        <v>3.5</v>
      </c>
      <c r="I153" s="2">
        <f t="shared" si="10"/>
        <v>10</v>
      </c>
      <c r="J153" s="2">
        <v>6</v>
      </c>
      <c r="K153" s="2">
        <v>6</v>
      </c>
      <c r="L153" s="2">
        <v>12.4533527893014</v>
      </c>
      <c r="M153" s="2">
        <v>3.17</v>
      </c>
      <c r="N153" s="2">
        <f t="shared" si="14"/>
        <v>700</v>
      </c>
    </row>
    <row r="154" spans="1:14">
      <c r="A154" s="2" t="s">
        <v>818</v>
      </c>
      <c r="B154" s="2" t="s">
        <v>699</v>
      </c>
      <c r="C154" s="2" t="s">
        <v>8</v>
      </c>
      <c r="D154" s="2">
        <v>12.5</v>
      </c>
      <c r="E154" s="2">
        <v>2.2857991236873998</v>
      </c>
      <c r="F154" s="2">
        <v>2.8076906032921221</v>
      </c>
      <c r="G154" s="2">
        <v>3.0686363430944832</v>
      </c>
      <c r="H154" s="2">
        <f t="shared" si="13"/>
        <v>4.375</v>
      </c>
      <c r="I154" s="2">
        <f t="shared" si="10"/>
        <v>12.5</v>
      </c>
      <c r="J154" s="2">
        <v>6</v>
      </c>
      <c r="K154" s="2">
        <v>6</v>
      </c>
      <c r="L154" s="2">
        <v>15.5666909866267</v>
      </c>
      <c r="M154" s="2">
        <v>3.17</v>
      </c>
      <c r="N154" s="2">
        <f t="shared" si="14"/>
        <v>875</v>
      </c>
    </row>
    <row r="155" spans="1:14">
      <c r="A155" s="2" t="s">
        <v>819</v>
      </c>
      <c r="B155" s="2" t="s">
        <v>699</v>
      </c>
      <c r="C155" s="2" t="s">
        <v>8</v>
      </c>
      <c r="D155" s="2">
        <v>5</v>
      </c>
      <c r="E155" s="2">
        <v>3.2047214876874022</v>
      </c>
      <c r="F155" s="2">
        <v>3.7266129672921222</v>
      </c>
      <c r="G155" s="2">
        <v>3.987558707094482</v>
      </c>
      <c r="H155" s="2">
        <f t="shared" si="13"/>
        <v>1.75</v>
      </c>
      <c r="I155" s="2">
        <f t="shared" si="10"/>
        <v>5</v>
      </c>
      <c r="J155" s="2">
        <v>6</v>
      </c>
      <c r="K155" s="2">
        <v>6</v>
      </c>
      <c r="L155" s="2">
        <v>6.2266763946506938</v>
      </c>
      <c r="M155" s="2">
        <v>3.17</v>
      </c>
      <c r="N155" s="2">
        <f t="shared" si="14"/>
        <v>350</v>
      </c>
    </row>
    <row r="156" spans="1:14">
      <c r="A156" s="2" t="s">
        <v>840</v>
      </c>
      <c r="B156" s="2" t="s">
        <v>699</v>
      </c>
      <c r="C156" s="2" t="s">
        <v>8</v>
      </c>
      <c r="D156" s="2">
        <v>27.2</v>
      </c>
      <c r="E156" s="2">
        <v>0.85805465595858377</v>
      </c>
      <c r="F156" s="2">
        <v>1.379946135563304</v>
      </c>
      <c r="G156" s="2">
        <v>1.6408918753656629</v>
      </c>
      <c r="H156" s="2">
        <f t="shared" si="13"/>
        <v>9.52</v>
      </c>
      <c r="I156" s="2">
        <f t="shared" si="10"/>
        <v>27.2</v>
      </c>
      <c r="J156" s="2">
        <v>6</v>
      </c>
      <c r="K156" s="2">
        <v>6</v>
      </c>
      <c r="L156" s="2">
        <v>33.873119586899783</v>
      </c>
      <c r="M156" s="2">
        <v>3.17</v>
      </c>
      <c r="N156" s="2">
        <f t="shared" si="14"/>
        <v>1904</v>
      </c>
    </row>
    <row r="157" spans="1:14">
      <c r="A157" s="2" t="s">
        <v>863</v>
      </c>
      <c r="B157" s="2" t="s">
        <v>699</v>
      </c>
      <c r="C157" s="2" t="s">
        <v>8</v>
      </c>
      <c r="D157" s="2">
        <v>11</v>
      </c>
      <c r="E157" s="2">
        <v>3.8248172396874009</v>
      </c>
      <c r="F157" s="2">
        <v>4.3467087192921214</v>
      </c>
      <c r="G157" s="2">
        <v>4.6076544590944817</v>
      </c>
      <c r="H157" s="2">
        <f t="shared" si="13"/>
        <v>3.8499999999999996</v>
      </c>
      <c r="I157" s="2">
        <f t="shared" si="10"/>
        <v>11</v>
      </c>
      <c r="J157" s="2">
        <v>6</v>
      </c>
      <c r="K157" s="2">
        <v>6</v>
      </c>
      <c r="L157" s="2">
        <v>13.698688068231521</v>
      </c>
      <c r="M157" s="2">
        <v>3.17</v>
      </c>
      <c r="N157" s="2">
        <f t="shared" si="14"/>
        <v>770</v>
      </c>
    </row>
    <row r="158" spans="1:14">
      <c r="A158" s="2" t="s">
        <v>864</v>
      </c>
      <c r="B158" s="2" t="s">
        <v>699</v>
      </c>
      <c r="C158" s="2" t="s">
        <v>8</v>
      </c>
      <c r="D158" s="2">
        <v>11</v>
      </c>
      <c r="E158" s="2">
        <v>3.8248172396874009</v>
      </c>
      <c r="F158" s="2">
        <v>4.3467087192921214</v>
      </c>
      <c r="G158" s="2">
        <v>4.6076544590944817</v>
      </c>
      <c r="H158" s="2">
        <f t="shared" si="13"/>
        <v>3.8499999999999996</v>
      </c>
      <c r="I158" s="2">
        <f t="shared" si="10"/>
        <v>11</v>
      </c>
      <c r="J158" s="2">
        <v>6</v>
      </c>
      <c r="K158" s="2">
        <v>6</v>
      </c>
      <c r="L158" s="2">
        <v>13.698688068231521</v>
      </c>
      <c r="M158" s="2">
        <v>3.17</v>
      </c>
      <c r="N158" s="2">
        <f t="shared" si="14"/>
        <v>770</v>
      </c>
    </row>
    <row r="159" spans="1:14">
      <c r="A159" s="2" t="s">
        <v>884</v>
      </c>
      <c r="B159" s="2" t="s">
        <v>699</v>
      </c>
      <c r="C159" s="2" t="s">
        <v>8</v>
      </c>
      <c r="D159" s="2">
        <v>315</v>
      </c>
      <c r="E159" s="2">
        <v>5.881724950687401</v>
      </c>
      <c r="F159" s="2">
        <v>6.4036164302921206</v>
      </c>
      <c r="G159" s="2">
        <v>6.6645621700944808</v>
      </c>
      <c r="H159" s="2">
        <f t="shared" si="13"/>
        <v>110.25</v>
      </c>
      <c r="I159" s="2">
        <f t="shared" si="10"/>
        <v>315</v>
      </c>
      <c r="J159" s="2">
        <v>6</v>
      </c>
      <c r="K159" s="2">
        <v>6</v>
      </c>
      <c r="L159" s="2">
        <v>392.28061286299368</v>
      </c>
      <c r="M159" s="2">
        <v>3.17</v>
      </c>
      <c r="N159" s="2">
        <f t="shared" si="14"/>
        <v>22050</v>
      </c>
    </row>
    <row r="160" spans="1:14">
      <c r="A160" s="2" t="s">
        <v>885</v>
      </c>
      <c r="B160" s="2" t="s">
        <v>699</v>
      </c>
      <c r="C160" s="2" t="s">
        <v>8</v>
      </c>
      <c r="D160" s="2">
        <v>315</v>
      </c>
      <c r="E160" s="2">
        <v>5.881724950687401</v>
      </c>
      <c r="F160" s="2">
        <v>6.4036164302921206</v>
      </c>
      <c r="G160" s="2">
        <v>6.6645621700944808</v>
      </c>
      <c r="H160" s="2">
        <f t="shared" si="13"/>
        <v>110.25</v>
      </c>
      <c r="I160" s="2">
        <f t="shared" si="10"/>
        <v>315</v>
      </c>
      <c r="J160" s="2">
        <v>6</v>
      </c>
      <c r="K160" s="2">
        <v>6</v>
      </c>
      <c r="L160" s="2">
        <v>392.28061286299368</v>
      </c>
      <c r="M160" s="2">
        <v>3.17</v>
      </c>
      <c r="N160" s="2">
        <f t="shared" si="14"/>
        <v>22050</v>
      </c>
    </row>
    <row r="161" spans="1:14">
      <c r="A161" s="2" t="s">
        <v>931</v>
      </c>
      <c r="B161" s="2" t="s">
        <v>699</v>
      </c>
      <c r="C161" s="2" t="s">
        <v>8</v>
      </c>
      <c r="D161" s="2">
        <v>3.7</v>
      </c>
      <c r="E161" s="2">
        <v>33.12041095548355</v>
      </c>
      <c r="F161" s="2">
        <v>33.642302435088268</v>
      </c>
      <c r="G161" s="2">
        <v>33.903248174890628</v>
      </c>
      <c r="H161" s="2">
        <f t="shared" si="13"/>
        <v>1.2949999999999999</v>
      </c>
      <c r="I161" s="2">
        <f t="shared" si="10"/>
        <v>3.7</v>
      </c>
      <c r="J161" s="2">
        <v>6</v>
      </c>
      <c r="K161" s="2">
        <v>6</v>
      </c>
      <c r="L161" s="2">
        <v>4.6077405320415394</v>
      </c>
      <c r="M161" s="2">
        <v>3.17</v>
      </c>
      <c r="N161" s="2">
        <f t="shared" si="14"/>
        <v>259</v>
      </c>
    </row>
    <row r="162" spans="1:14">
      <c r="A162" s="2" t="s">
        <v>933</v>
      </c>
      <c r="B162" s="2" t="s">
        <v>699</v>
      </c>
      <c r="C162" s="2" t="s">
        <v>8</v>
      </c>
      <c r="D162" s="2">
        <v>158.4</v>
      </c>
      <c r="E162" s="2">
        <v>17.435215802577499</v>
      </c>
      <c r="F162" s="2">
        <v>17.957107282182221</v>
      </c>
      <c r="G162" s="2">
        <v>18.218053021984581</v>
      </c>
      <c r="H162" s="2">
        <f t="shared" si="13"/>
        <v>55.44</v>
      </c>
      <c r="I162" s="2">
        <f t="shared" si="10"/>
        <v>158.4</v>
      </c>
      <c r="J162" s="2">
        <v>6</v>
      </c>
      <c r="K162" s="2">
        <v>6</v>
      </c>
      <c r="L162" s="2">
        <v>197.2611081825346</v>
      </c>
      <c r="M162" s="2">
        <v>3.17</v>
      </c>
      <c r="N162" s="2">
        <f t="shared" si="14"/>
        <v>11088</v>
      </c>
    </row>
    <row r="163" spans="1:14">
      <c r="A163" s="2" t="s">
        <v>934</v>
      </c>
      <c r="B163" s="2" t="s">
        <v>699</v>
      </c>
      <c r="C163" s="2" t="s">
        <v>8</v>
      </c>
      <c r="D163" s="2">
        <v>158.4</v>
      </c>
      <c r="E163" s="2">
        <v>16.850526217911039</v>
      </c>
      <c r="F163" s="2">
        <v>17.37241769751575</v>
      </c>
      <c r="G163" s="2">
        <v>17.63336343731811</v>
      </c>
      <c r="H163" s="2">
        <f t="shared" si="13"/>
        <v>55.44</v>
      </c>
      <c r="I163" s="2">
        <f t="shared" si="10"/>
        <v>158.4</v>
      </c>
      <c r="J163" s="2">
        <v>6</v>
      </c>
      <c r="K163" s="2">
        <v>6</v>
      </c>
      <c r="L163" s="2">
        <v>197.2611081825346</v>
      </c>
      <c r="M163" s="2">
        <v>3.17</v>
      </c>
      <c r="N163" s="2">
        <f t="shared" si="14"/>
        <v>11088</v>
      </c>
    </row>
    <row r="164" spans="1:14">
      <c r="A164" s="2" t="s">
        <v>955</v>
      </c>
      <c r="B164" s="2" t="s">
        <v>699</v>
      </c>
      <c r="C164" s="2" t="s">
        <v>8</v>
      </c>
      <c r="D164" s="2">
        <v>27.1</v>
      </c>
      <c r="E164" s="2">
        <v>7.4206878386874022</v>
      </c>
      <c r="F164" s="2">
        <v>7.9425793182921209</v>
      </c>
      <c r="G164" s="2">
        <v>8.2035250580944812</v>
      </c>
      <c r="H164" s="2">
        <f t="shared" si="13"/>
        <v>9.4849999999999994</v>
      </c>
      <c r="I164" s="2">
        <f t="shared" si="10"/>
        <v>27.1</v>
      </c>
      <c r="J164" s="2">
        <v>6</v>
      </c>
      <c r="K164" s="2">
        <v>6</v>
      </c>
      <c r="L164" s="2">
        <v>33.748586059006733</v>
      </c>
      <c r="M164" s="2">
        <v>3.17</v>
      </c>
      <c r="N164" s="2">
        <f t="shared" si="14"/>
        <v>1897</v>
      </c>
    </row>
    <row r="165" spans="1:14">
      <c r="A165" s="2" t="s">
        <v>968</v>
      </c>
      <c r="B165" s="2" t="s">
        <v>699</v>
      </c>
      <c r="C165" s="2" t="s">
        <v>8</v>
      </c>
      <c r="D165" s="2">
        <v>2.5</v>
      </c>
      <c r="E165" s="2">
        <v>4.7363751426874003</v>
      </c>
      <c r="F165" s="2">
        <v>5.2582666222921208</v>
      </c>
      <c r="G165" s="2">
        <v>5.5192123620944811</v>
      </c>
      <c r="H165" s="2">
        <f t="shared" si="13"/>
        <v>0.875</v>
      </c>
      <c r="I165" s="2">
        <f t="shared" si="10"/>
        <v>2.5</v>
      </c>
      <c r="J165" s="2">
        <v>6</v>
      </c>
      <c r="K165" s="2">
        <v>6</v>
      </c>
      <c r="L165" s="2">
        <v>3.1133381973253429</v>
      </c>
      <c r="M165" s="2">
        <v>3.17</v>
      </c>
      <c r="N165" s="2">
        <f t="shared" si="14"/>
        <v>175</v>
      </c>
    </row>
    <row r="166" spans="1:14">
      <c r="A166" s="2" t="s">
        <v>969</v>
      </c>
      <c r="B166" s="2" t="s">
        <v>699</v>
      </c>
      <c r="C166" s="2" t="s">
        <v>8</v>
      </c>
      <c r="D166" s="2">
        <v>2.5</v>
      </c>
      <c r="E166" s="2">
        <v>4.7363751426874003</v>
      </c>
      <c r="F166" s="2">
        <v>5.2582666222921208</v>
      </c>
      <c r="G166" s="2">
        <v>5.5192123620944811</v>
      </c>
      <c r="H166" s="2">
        <f t="shared" si="13"/>
        <v>0.875</v>
      </c>
      <c r="I166" s="2">
        <f t="shared" si="10"/>
        <v>2.5</v>
      </c>
      <c r="J166" s="2">
        <v>6</v>
      </c>
      <c r="K166" s="2">
        <v>6</v>
      </c>
      <c r="L166" s="2">
        <v>3.1133381973253429</v>
      </c>
      <c r="M166" s="2">
        <v>3.17</v>
      </c>
      <c r="N166" s="2">
        <f t="shared" si="14"/>
        <v>175</v>
      </c>
    </row>
    <row r="167" spans="1:14">
      <c r="A167" s="2" t="s">
        <v>970</v>
      </c>
      <c r="B167" s="2" t="s">
        <v>699</v>
      </c>
      <c r="C167" s="2" t="s">
        <v>8</v>
      </c>
      <c r="D167" s="2">
        <v>5</v>
      </c>
      <c r="E167" s="2">
        <v>4.7363751426874003</v>
      </c>
      <c r="F167" s="2">
        <v>5.2582666222921208</v>
      </c>
      <c r="G167" s="2">
        <v>5.5192123620944811</v>
      </c>
      <c r="H167" s="2">
        <f t="shared" si="13"/>
        <v>1.75</v>
      </c>
      <c r="I167" s="2">
        <f t="shared" si="10"/>
        <v>5</v>
      </c>
      <c r="J167" s="2">
        <v>6</v>
      </c>
      <c r="K167" s="2">
        <v>6</v>
      </c>
      <c r="L167" s="2">
        <v>6.2266763946506867</v>
      </c>
      <c r="M167" s="2">
        <v>3.17</v>
      </c>
      <c r="N167" s="2">
        <f t="shared" si="14"/>
        <v>350</v>
      </c>
    </row>
    <row r="168" spans="1:14">
      <c r="A168" s="2" t="s">
        <v>731</v>
      </c>
      <c r="B168" s="2" t="s">
        <v>698</v>
      </c>
      <c r="C168" s="2" t="s">
        <v>8</v>
      </c>
      <c r="D168" s="2">
        <v>2</v>
      </c>
      <c r="E168" s="2">
        <v>8.5058810058327055</v>
      </c>
      <c r="F168" s="2">
        <v>9.0277724854374224</v>
      </c>
      <c r="G168" s="2">
        <v>9.28871822523978</v>
      </c>
      <c r="H168" s="2">
        <f t="shared" si="13"/>
        <v>0.7</v>
      </c>
      <c r="I168" s="2">
        <f t="shared" si="10"/>
        <v>2</v>
      </c>
      <c r="J168" s="2">
        <v>1</v>
      </c>
      <c r="K168" s="2">
        <v>1</v>
      </c>
      <c r="L168" s="2">
        <v>2.4906705578602741</v>
      </c>
      <c r="M168" s="2">
        <v>2</v>
      </c>
      <c r="N168" s="2">
        <f t="shared" si="14"/>
        <v>140</v>
      </c>
    </row>
    <row r="169" spans="1:14">
      <c r="A169" s="2" t="s">
        <v>803</v>
      </c>
      <c r="B169" s="2" t="s">
        <v>698</v>
      </c>
      <c r="C169" s="2" t="s">
        <v>8</v>
      </c>
      <c r="D169" s="2">
        <v>278.60000000000002</v>
      </c>
      <c r="E169" s="2">
        <v>5.7845725366874001</v>
      </c>
      <c r="F169" s="2">
        <v>6.3064640162921206</v>
      </c>
      <c r="G169" s="2">
        <v>6.5674097560944826</v>
      </c>
      <c r="H169" s="2">
        <f t="shared" si="13"/>
        <v>97.51</v>
      </c>
      <c r="I169" s="2">
        <f t="shared" si="10"/>
        <v>278.60000000000002</v>
      </c>
      <c r="J169" s="2">
        <v>1</v>
      </c>
      <c r="K169" s="2">
        <v>1</v>
      </c>
      <c r="L169" s="2">
        <v>346.95040870993608</v>
      </c>
      <c r="M169" s="2">
        <v>2</v>
      </c>
      <c r="N169" s="2">
        <f t="shared" si="14"/>
        <v>19502</v>
      </c>
    </row>
    <row r="170" spans="1:14">
      <c r="A170" s="2" t="s">
        <v>804</v>
      </c>
      <c r="B170" s="2" t="s">
        <v>698</v>
      </c>
      <c r="C170" s="2" t="s">
        <v>8</v>
      </c>
      <c r="D170" s="2">
        <v>278.60000000000002</v>
      </c>
      <c r="E170" s="2">
        <v>5.7845725366874001</v>
      </c>
      <c r="F170" s="2">
        <v>6.3064640162921206</v>
      </c>
      <c r="G170" s="2">
        <v>6.5674097560944826</v>
      </c>
      <c r="H170" s="2">
        <f t="shared" si="13"/>
        <v>97.51</v>
      </c>
      <c r="I170" s="2">
        <f t="shared" si="10"/>
        <v>278.60000000000002</v>
      </c>
      <c r="J170" s="2">
        <v>1</v>
      </c>
      <c r="K170" s="2">
        <v>1</v>
      </c>
      <c r="L170" s="2">
        <v>346.95040870993608</v>
      </c>
      <c r="M170" s="2">
        <v>2</v>
      </c>
      <c r="N170" s="2">
        <f t="shared" si="14"/>
        <v>19502</v>
      </c>
    </row>
    <row r="171" spans="1:14">
      <c r="A171" s="2" t="s">
        <v>820</v>
      </c>
      <c r="B171" s="2" t="s">
        <v>698</v>
      </c>
      <c r="C171" s="2" t="s">
        <v>8</v>
      </c>
      <c r="D171" s="2">
        <v>7.2</v>
      </c>
      <c r="E171" s="2">
        <v>13.10930735739958</v>
      </c>
      <c r="F171" s="2">
        <v>13.23935688163078</v>
      </c>
      <c r="G171" s="2">
        <v>13.30438164374638</v>
      </c>
      <c r="H171" s="2">
        <f t="shared" si="13"/>
        <v>2.52</v>
      </c>
      <c r="I171" s="2">
        <f t="shared" si="10"/>
        <v>7.2</v>
      </c>
      <c r="J171" s="2">
        <v>1</v>
      </c>
      <c r="K171" s="2">
        <v>1</v>
      </c>
      <c r="L171" s="2">
        <v>11.0800655647525</v>
      </c>
      <c r="M171" s="2">
        <v>2</v>
      </c>
      <c r="N171" s="2">
        <f t="shared" si="14"/>
        <v>504</v>
      </c>
    </row>
    <row r="172" spans="1:14">
      <c r="A172" s="2" t="s">
        <v>828</v>
      </c>
      <c r="B172" s="2" t="s">
        <v>698</v>
      </c>
      <c r="C172" s="2" t="s">
        <v>8</v>
      </c>
      <c r="D172" s="2">
        <v>1.2</v>
      </c>
      <c r="E172" s="2">
        <v>9.8717502552210004</v>
      </c>
      <c r="F172" s="2">
        <v>10.393641734825721</v>
      </c>
      <c r="G172" s="2">
        <v>10.65458747462808</v>
      </c>
      <c r="H172" s="2">
        <f t="shared" si="13"/>
        <v>0.42</v>
      </c>
      <c r="I172" s="2">
        <f t="shared" si="10"/>
        <v>1.2</v>
      </c>
      <c r="J172" s="2">
        <v>1</v>
      </c>
      <c r="K172" s="2">
        <v>1</v>
      </c>
      <c r="L172" s="2">
        <v>1.494402334716169</v>
      </c>
      <c r="M172" s="2">
        <v>2</v>
      </c>
      <c r="N172" s="2">
        <f t="shared" si="14"/>
        <v>84</v>
      </c>
    </row>
    <row r="173" spans="1:14">
      <c r="A173" s="2" t="s">
        <v>829</v>
      </c>
      <c r="B173" s="2" t="s">
        <v>698</v>
      </c>
      <c r="C173" s="2" t="s">
        <v>8</v>
      </c>
      <c r="D173" s="2">
        <v>1.2</v>
      </c>
      <c r="E173" s="2">
        <v>9.8717502552210004</v>
      </c>
      <c r="F173" s="2">
        <v>10.393641734825721</v>
      </c>
      <c r="G173" s="2">
        <v>10.65458747462808</v>
      </c>
      <c r="H173" s="2">
        <f t="shared" si="13"/>
        <v>0.42</v>
      </c>
      <c r="I173" s="2">
        <f t="shared" si="10"/>
        <v>1.2</v>
      </c>
      <c r="J173" s="2">
        <v>1</v>
      </c>
      <c r="K173" s="2">
        <v>1</v>
      </c>
      <c r="L173" s="2">
        <v>1.494402334716169</v>
      </c>
      <c r="M173" s="2">
        <v>2</v>
      </c>
      <c r="N173" s="2">
        <f t="shared" si="14"/>
        <v>84</v>
      </c>
    </row>
    <row r="174" spans="1:14">
      <c r="A174" s="2" t="s">
        <v>830</v>
      </c>
      <c r="B174" s="2" t="s">
        <v>698</v>
      </c>
      <c r="C174" s="2" t="s">
        <v>8</v>
      </c>
      <c r="D174" s="2">
        <v>1.2</v>
      </c>
      <c r="E174" s="2">
        <v>9.8717502552210004</v>
      </c>
      <c r="F174" s="2">
        <v>10.393641734825721</v>
      </c>
      <c r="G174" s="2">
        <v>10.65458747462808</v>
      </c>
      <c r="H174" s="2">
        <f t="shared" si="13"/>
        <v>0.42</v>
      </c>
      <c r="I174" s="2">
        <f t="shared" si="10"/>
        <v>1.2</v>
      </c>
      <c r="J174" s="2">
        <v>1</v>
      </c>
      <c r="K174" s="2">
        <v>1</v>
      </c>
      <c r="L174" s="2">
        <v>1.494402334716169</v>
      </c>
      <c r="M174" s="2">
        <v>2</v>
      </c>
      <c r="N174" s="2">
        <f t="shared" si="14"/>
        <v>84</v>
      </c>
    </row>
    <row r="175" spans="1:14">
      <c r="A175" s="2" t="s">
        <v>831</v>
      </c>
      <c r="B175" s="2" t="s">
        <v>698</v>
      </c>
      <c r="C175" s="2" t="s">
        <v>8</v>
      </c>
      <c r="D175" s="2">
        <v>1.2</v>
      </c>
      <c r="E175" s="2">
        <v>9.8717502552210004</v>
      </c>
      <c r="F175" s="2">
        <v>10.393641734825721</v>
      </c>
      <c r="G175" s="2">
        <v>10.65458747462808</v>
      </c>
      <c r="H175" s="2">
        <f t="shared" si="13"/>
        <v>0.42</v>
      </c>
      <c r="I175" s="2">
        <f t="shared" si="10"/>
        <v>1.2</v>
      </c>
      <c r="J175" s="2">
        <v>1</v>
      </c>
      <c r="K175" s="2">
        <v>1</v>
      </c>
      <c r="L175" s="2">
        <v>1.494402334716169</v>
      </c>
      <c r="M175" s="2">
        <v>2</v>
      </c>
      <c r="N175" s="2">
        <f t="shared" si="14"/>
        <v>84</v>
      </c>
    </row>
    <row r="176" spans="1:14">
      <c r="A176" s="2" t="s">
        <v>832</v>
      </c>
      <c r="B176" s="2" t="s">
        <v>698</v>
      </c>
      <c r="C176" s="2" t="s">
        <v>8</v>
      </c>
      <c r="D176" s="2">
        <v>1.3</v>
      </c>
      <c r="E176" s="2">
        <v>9.8718214351842217</v>
      </c>
      <c r="F176" s="2">
        <v>10.39371291478894</v>
      </c>
      <c r="G176" s="2">
        <v>10.6546586545913</v>
      </c>
      <c r="H176" s="2">
        <f t="shared" si="13"/>
        <v>0.45499999999999996</v>
      </c>
      <c r="I176" s="2">
        <f t="shared" si="10"/>
        <v>1.3</v>
      </c>
      <c r="J176" s="2">
        <v>1</v>
      </c>
      <c r="K176" s="2">
        <v>1</v>
      </c>
      <c r="L176" s="2">
        <v>1.6189358626091801</v>
      </c>
      <c r="M176" s="2">
        <v>2</v>
      </c>
      <c r="N176" s="2">
        <f t="shared" si="14"/>
        <v>91</v>
      </c>
    </row>
    <row r="177" spans="1:14">
      <c r="A177" s="2" t="s">
        <v>833</v>
      </c>
      <c r="B177" s="2" t="s">
        <v>698</v>
      </c>
      <c r="C177" s="2" t="s">
        <v>8</v>
      </c>
      <c r="D177" s="2">
        <v>1.1000000000000001</v>
      </c>
      <c r="E177" s="2">
        <v>9.8716661345330614</v>
      </c>
      <c r="F177" s="2">
        <v>10.39355761413778</v>
      </c>
      <c r="G177" s="2">
        <v>10.654503353940139</v>
      </c>
      <c r="H177" s="2">
        <f t="shared" si="13"/>
        <v>0.38500000000000001</v>
      </c>
      <c r="I177" s="2">
        <f t="shared" si="10"/>
        <v>1.1000000000000001</v>
      </c>
      <c r="J177" s="2">
        <v>1</v>
      </c>
      <c r="K177" s="2">
        <v>1</v>
      </c>
      <c r="L177" s="2">
        <v>1.369868806823151</v>
      </c>
      <c r="M177" s="2">
        <v>2</v>
      </c>
      <c r="N177" s="2">
        <f t="shared" si="14"/>
        <v>77</v>
      </c>
    </row>
    <row r="178" spans="1:14">
      <c r="A178" s="2" t="s">
        <v>834</v>
      </c>
      <c r="B178" s="2" t="s">
        <v>698</v>
      </c>
      <c r="C178" s="2" t="s">
        <v>8</v>
      </c>
      <c r="D178" s="2">
        <v>1.3</v>
      </c>
      <c r="E178" s="2">
        <v>9.8718214351842217</v>
      </c>
      <c r="F178" s="2">
        <v>10.39371291478894</v>
      </c>
      <c r="G178" s="2">
        <v>10.6546586545913</v>
      </c>
      <c r="H178" s="2">
        <f t="shared" si="13"/>
        <v>0.45499999999999996</v>
      </c>
      <c r="I178" s="2">
        <f t="shared" si="10"/>
        <v>1.3</v>
      </c>
      <c r="J178" s="2">
        <v>1</v>
      </c>
      <c r="K178" s="2">
        <v>1</v>
      </c>
      <c r="L178" s="2">
        <v>1.6189358626091801</v>
      </c>
      <c r="M178" s="2">
        <v>2</v>
      </c>
      <c r="N178" s="2">
        <f t="shared" si="14"/>
        <v>91</v>
      </c>
    </row>
    <row r="179" spans="1:14">
      <c r="A179" s="2" t="s">
        <v>841</v>
      </c>
      <c r="B179" s="2" t="s">
        <v>698</v>
      </c>
      <c r="C179" s="2" t="s">
        <v>8</v>
      </c>
      <c r="D179" s="2">
        <v>186.2</v>
      </c>
      <c r="E179" s="2">
        <v>4.0567366516874017</v>
      </c>
      <c r="F179" s="2">
        <v>4.5786281312921222</v>
      </c>
      <c r="G179" s="2">
        <v>4.8395738710944816</v>
      </c>
      <c r="H179" s="2">
        <f t="shared" si="13"/>
        <v>65.169999999999987</v>
      </c>
      <c r="I179" s="2">
        <f t="shared" si="10"/>
        <v>186.2</v>
      </c>
      <c r="J179" s="2">
        <v>1</v>
      </c>
      <c r="K179" s="2">
        <v>1</v>
      </c>
      <c r="L179" s="2">
        <v>231.88142893679159</v>
      </c>
      <c r="M179" s="2">
        <v>2</v>
      </c>
      <c r="N179" s="2">
        <f t="shared" si="14"/>
        <v>13034</v>
      </c>
    </row>
    <row r="180" spans="1:14">
      <c r="A180" s="2" t="s">
        <v>859</v>
      </c>
      <c r="B180" s="2" t="s">
        <v>698</v>
      </c>
      <c r="C180" s="2" t="s">
        <v>8</v>
      </c>
      <c r="D180" s="2">
        <v>21.2</v>
      </c>
      <c r="E180" s="2">
        <v>3.95954687850237</v>
      </c>
      <c r="F180" s="2">
        <v>4.0895964027335694</v>
      </c>
      <c r="G180" s="2">
        <v>4.1546211648491704</v>
      </c>
      <c r="H180" s="2">
        <f t="shared" si="13"/>
        <v>7.419999999999999</v>
      </c>
      <c r="I180" s="2">
        <f t="shared" si="10"/>
        <v>21.2</v>
      </c>
      <c r="J180" s="2">
        <v>1</v>
      </c>
      <c r="K180" s="2">
        <v>1</v>
      </c>
      <c r="L180" s="2">
        <v>32.624637496215627</v>
      </c>
      <c r="M180" s="2">
        <v>2</v>
      </c>
      <c r="N180" s="2">
        <f t="shared" si="14"/>
        <v>1484</v>
      </c>
    </row>
    <row r="181" spans="1:14">
      <c r="A181" s="2" t="s">
        <v>865</v>
      </c>
      <c r="B181" s="2" t="s">
        <v>698</v>
      </c>
      <c r="C181" s="2" t="s">
        <v>8</v>
      </c>
      <c r="D181" s="2">
        <v>12.5</v>
      </c>
      <c r="E181" s="2">
        <v>9.5039303334783973</v>
      </c>
      <c r="F181" s="2">
        <v>9.6339798577095976</v>
      </c>
      <c r="G181" s="2">
        <v>9.6990046198251978</v>
      </c>
      <c r="H181" s="2">
        <f t="shared" si="13"/>
        <v>4.375</v>
      </c>
      <c r="I181" s="2">
        <f t="shared" si="10"/>
        <v>12.5</v>
      </c>
      <c r="J181" s="2">
        <v>1</v>
      </c>
      <c r="K181" s="2">
        <v>1</v>
      </c>
      <c r="L181" s="2">
        <v>19.23622493880633</v>
      </c>
      <c r="M181" s="2">
        <v>2</v>
      </c>
      <c r="N181" s="2">
        <f t="shared" si="14"/>
        <v>875</v>
      </c>
    </row>
    <row r="182" spans="1:14">
      <c r="A182" s="2" t="s">
        <v>866</v>
      </c>
      <c r="B182" s="2" t="s">
        <v>698</v>
      </c>
      <c r="C182" s="2" t="s">
        <v>8</v>
      </c>
      <c r="D182" s="2">
        <v>12.5</v>
      </c>
      <c r="E182" s="2">
        <v>9.5039303334783973</v>
      </c>
      <c r="F182" s="2">
        <v>9.6339798577095976</v>
      </c>
      <c r="G182" s="2">
        <v>9.6990046198251978</v>
      </c>
      <c r="H182" s="2">
        <f t="shared" si="13"/>
        <v>4.375</v>
      </c>
      <c r="I182" s="2">
        <f t="shared" si="10"/>
        <v>12.5</v>
      </c>
      <c r="J182" s="2">
        <v>1</v>
      </c>
      <c r="K182" s="2">
        <v>1</v>
      </c>
      <c r="L182" s="2">
        <v>19.23622493880633</v>
      </c>
      <c r="M182" s="2">
        <v>2</v>
      </c>
      <c r="N182" s="2">
        <f t="shared" si="14"/>
        <v>875</v>
      </c>
    </row>
    <row r="183" spans="1:14">
      <c r="A183" s="2" t="s">
        <v>867</v>
      </c>
      <c r="B183" s="2" t="s">
        <v>698</v>
      </c>
      <c r="C183" s="2" t="s">
        <v>8</v>
      </c>
      <c r="D183" s="2">
        <v>13.8</v>
      </c>
      <c r="E183" s="2">
        <v>9.5039303010809135</v>
      </c>
      <c r="F183" s="2">
        <v>9.6339798253121138</v>
      </c>
      <c r="G183" s="2">
        <v>9.6990045874277158</v>
      </c>
      <c r="H183" s="2">
        <f t="shared" ref="H183:H211" si="15">0.35*D183</f>
        <v>4.83</v>
      </c>
      <c r="I183" s="2">
        <f t="shared" si="10"/>
        <v>13.8</v>
      </c>
      <c r="J183" s="2">
        <v>1</v>
      </c>
      <c r="K183" s="2">
        <v>1</v>
      </c>
      <c r="L183" s="2">
        <v>21.236792332442299</v>
      </c>
      <c r="M183" s="2">
        <v>2</v>
      </c>
      <c r="N183" s="2">
        <f t="shared" ref="N183:N211" si="16">D183*70</f>
        <v>966</v>
      </c>
    </row>
    <row r="184" spans="1:14">
      <c r="A184" s="2" t="s">
        <v>886</v>
      </c>
      <c r="B184" s="2" t="s">
        <v>698</v>
      </c>
      <c r="C184" s="2" t="s">
        <v>8</v>
      </c>
      <c r="D184" s="2">
        <v>278.60000000000002</v>
      </c>
      <c r="E184" s="2">
        <v>5.8817249506874001</v>
      </c>
      <c r="F184" s="2">
        <v>6.4036164302921206</v>
      </c>
      <c r="G184" s="2">
        <v>6.6645621700944817</v>
      </c>
      <c r="H184" s="2">
        <f t="shared" si="15"/>
        <v>97.51</v>
      </c>
      <c r="I184" s="2">
        <f t="shared" si="10"/>
        <v>278.60000000000002</v>
      </c>
      <c r="J184" s="2">
        <v>1</v>
      </c>
      <c r="K184" s="2">
        <v>1</v>
      </c>
      <c r="L184" s="2">
        <v>346.95040870993699</v>
      </c>
      <c r="M184" s="2">
        <v>2</v>
      </c>
      <c r="N184" s="2">
        <f t="shared" si="16"/>
        <v>19502</v>
      </c>
    </row>
    <row r="185" spans="1:14">
      <c r="A185" s="2" t="s">
        <v>887</v>
      </c>
      <c r="B185" s="2" t="s">
        <v>698</v>
      </c>
      <c r="C185" s="2" t="s">
        <v>8</v>
      </c>
      <c r="D185" s="2">
        <v>278.60000000000002</v>
      </c>
      <c r="E185" s="2">
        <v>5.8817249506874001</v>
      </c>
      <c r="F185" s="2">
        <v>6.4036164302921206</v>
      </c>
      <c r="G185" s="2">
        <v>6.6645621700944817</v>
      </c>
      <c r="H185" s="2">
        <f t="shared" si="15"/>
        <v>97.51</v>
      </c>
      <c r="I185" s="2">
        <f t="shared" ref="I185:I218" si="17">D185</f>
        <v>278.60000000000002</v>
      </c>
      <c r="J185" s="2">
        <v>1</v>
      </c>
      <c r="K185" s="2">
        <v>1</v>
      </c>
      <c r="L185" s="2">
        <v>346.95040870993699</v>
      </c>
      <c r="M185" s="2">
        <v>2</v>
      </c>
      <c r="N185" s="2">
        <f t="shared" si="16"/>
        <v>19502</v>
      </c>
    </row>
    <row r="186" spans="1:14">
      <c r="A186" s="2" t="s">
        <v>888</v>
      </c>
      <c r="B186" s="2" t="s">
        <v>698</v>
      </c>
      <c r="C186" s="2" t="s">
        <v>8</v>
      </c>
      <c r="D186" s="2">
        <v>278.60000000000002</v>
      </c>
      <c r="E186" s="2">
        <v>5.8817249506874001</v>
      </c>
      <c r="F186" s="2">
        <v>6.4036164302921206</v>
      </c>
      <c r="G186" s="2">
        <v>6.6645621700944817</v>
      </c>
      <c r="H186" s="2">
        <f t="shared" si="15"/>
        <v>97.51</v>
      </c>
      <c r="I186" s="2">
        <f t="shared" si="17"/>
        <v>278.60000000000002</v>
      </c>
      <c r="J186" s="2">
        <v>1</v>
      </c>
      <c r="K186" s="2">
        <v>1</v>
      </c>
      <c r="L186" s="2">
        <v>346.95040870993699</v>
      </c>
      <c r="M186" s="2">
        <v>2</v>
      </c>
      <c r="N186" s="2">
        <f t="shared" si="16"/>
        <v>19502</v>
      </c>
    </row>
    <row r="187" spans="1:14">
      <c r="A187" s="2" t="s">
        <v>889</v>
      </c>
      <c r="B187" s="2" t="s">
        <v>698</v>
      </c>
      <c r="C187" s="2" t="s">
        <v>8</v>
      </c>
      <c r="D187" s="2">
        <v>278.60000000000002</v>
      </c>
      <c r="E187" s="2">
        <v>5.8817249506874001</v>
      </c>
      <c r="F187" s="2">
        <v>6.4036164302921206</v>
      </c>
      <c r="G187" s="2">
        <v>6.6645621700944817</v>
      </c>
      <c r="H187" s="2">
        <f t="shared" si="15"/>
        <v>97.51</v>
      </c>
      <c r="I187" s="2">
        <f t="shared" si="17"/>
        <v>278.60000000000002</v>
      </c>
      <c r="J187" s="2">
        <v>1</v>
      </c>
      <c r="K187" s="2">
        <v>1</v>
      </c>
      <c r="L187" s="2">
        <v>346.95040870993699</v>
      </c>
      <c r="M187" s="2">
        <v>2</v>
      </c>
      <c r="N187" s="2">
        <f t="shared" si="16"/>
        <v>19502</v>
      </c>
    </row>
    <row r="188" spans="1:14">
      <c r="A188" s="2" t="s">
        <v>935</v>
      </c>
      <c r="B188" s="2" t="s">
        <v>698</v>
      </c>
      <c r="C188" s="2" t="s">
        <v>8</v>
      </c>
      <c r="D188" s="2">
        <v>240.7</v>
      </c>
      <c r="E188" s="2">
        <v>5.1225000036873984</v>
      </c>
      <c r="F188" s="2">
        <v>5.6443914832921198</v>
      </c>
      <c r="G188" s="2">
        <v>5.9053372230944809</v>
      </c>
      <c r="H188" s="2">
        <f t="shared" si="15"/>
        <v>84.24499999999999</v>
      </c>
      <c r="I188" s="2">
        <f t="shared" si="17"/>
        <v>240.7</v>
      </c>
      <c r="J188" s="2">
        <v>1</v>
      </c>
      <c r="K188" s="2">
        <v>1</v>
      </c>
      <c r="L188" s="2">
        <v>299.75220163848422</v>
      </c>
      <c r="M188" s="2">
        <v>2</v>
      </c>
      <c r="N188" s="2">
        <f t="shared" si="16"/>
        <v>16849</v>
      </c>
    </row>
    <row r="189" spans="1:14">
      <c r="A189" s="2" t="s">
        <v>936</v>
      </c>
      <c r="B189" s="2" t="s">
        <v>698</v>
      </c>
      <c r="C189" s="2" t="s">
        <v>8</v>
      </c>
      <c r="D189" s="2">
        <v>240.7</v>
      </c>
      <c r="E189" s="2">
        <v>5.1225000036873984</v>
      </c>
      <c r="F189" s="2">
        <v>5.6443914832921198</v>
      </c>
      <c r="G189" s="2">
        <v>5.9053372230944809</v>
      </c>
      <c r="H189" s="2">
        <f t="shared" si="15"/>
        <v>84.24499999999999</v>
      </c>
      <c r="I189" s="2">
        <f t="shared" si="17"/>
        <v>240.7</v>
      </c>
      <c r="J189" s="2">
        <v>1</v>
      </c>
      <c r="K189" s="2">
        <v>1</v>
      </c>
      <c r="L189" s="2">
        <v>299.75220163848422</v>
      </c>
      <c r="M189" s="2">
        <v>2</v>
      </c>
      <c r="N189" s="2">
        <f t="shared" si="16"/>
        <v>16849</v>
      </c>
    </row>
    <row r="190" spans="1:14">
      <c r="A190" s="2" t="s">
        <v>945</v>
      </c>
      <c r="B190" s="2" t="s">
        <v>698</v>
      </c>
      <c r="C190" s="2" t="s">
        <v>8</v>
      </c>
      <c r="D190" s="2">
        <v>0.6</v>
      </c>
      <c r="E190" s="2">
        <v>9.5707701626459478</v>
      </c>
      <c r="F190" s="2">
        <v>10.09266164225067</v>
      </c>
      <c r="G190" s="2">
        <v>10.353607382053029</v>
      </c>
      <c r="H190" s="2">
        <f t="shared" si="15"/>
        <v>0.21</v>
      </c>
      <c r="I190" s="2">
        <f t="shared" si="17"/>
        <v>0.6</v>
      </c>
      <c r="J190" s="2">
        <v>1</v>
      </c>
      <c r="K190" s="2">
        <v>1</v>
      </c>
      <c r="L190" s="2">
        <v>0.74720116735808539</v>
      </c>
      <c r="M190" s="2">
        <v>2</v>
      </c>
      <c r="N190" s="2">
        <f t="shared" si="16"/>
        <v>42</v>
      </c>
    </row>
    <row r="191" spans="1:14">
      <c r="A191" s="2" t="s">
        <v>946</v>
      </c>
      <c r="B191" s="2" t="s">
        <v>698</v>
      </c>
      <c r="C191" s="2" t="s">
        <v>8</v>
      </c>
      <c r="D191" s="2">
        <v>0.6</v>
      </c>
      <c r="E191" s="2">
        <v>9.5707701626459478</v>
      </c>
      <c r="F191" s="2">
        <v>10.09266164225067</v>
      </c>
      <c r="G191" s="2">
        <v>10.353607382053029</v>
      </c>
      <c r="H191" s="2">
        <f t="shared" si="15"/>
        <v>0.21</v>
      </c>
      <c r="I191" s="2">
        <f t="shared" si="17"/>
        <v>0.6</v>
      </c>
      <c r="J191" s="2">
        <v>1</v>
      </c>
      <c r="K191" s="2">
        <v>1</v>
      </c>
      <c r="L191" s="2">
        <v>0.74720116735808539</v>
      </c>
      <c r="M191" s="2">
        <v>2</v>
      </c>
      <c r="N191" s="2">
        <f t="shared" si="16"/>
        <v>42</v>
      </c>
    </row>
    <row r="192" spans="1:14">
      <c r="A192" s="2" t="s">
        <v>947</v>
      </c>
      <c r="B192" s="2" t="s">
        <v>698</v>
      </c>
      <c r="C192" s="2" t="s">
        <v>8</v>
      </c>
      <c r="D192" s="2">
        <v>0.6</v>
      </c>
      <c r="E192" s="2">
        <v>9.5707701626459478</v>
      </c>
      <c r="F192" s="2">
        <v>10.09266164225067</v>
      </c>
      <c r="G192" s="2">
        <v>10.353607382053029</v>
      </c>
      <c r="H192" s="2">
        <f t="shared" si="15"/>
        <v>0.21</v>
      </c>
      <c r="I192" s="2">
        <f t="shared" si="17"/>
        <v>0.6</v>
      </c>
      <c r="J192" s="2">
        <v>1</v>
      </c>
      <c r="K192" s="2">
        <v>1</v>
      </c>
      <c r="L192" s="2">
        <v>0.74720116735808539</v>
      </c>
      <c r="M192" s="2">
        <v>2</v>
      </c>
      <c r="N192" s="2">
        <f t="shared" si="16"/>
        <v>42</v>
      </c>
    </row>
    <row r="193" spans="1:14">
      <c r="A193" s="2" t="s">
        <v>956</v>
      </c>
      <c r="B193" s="2" t="s">
        <v>698</v>
      </c>
      <c r="C193" s="2" t="s">
        <v>8</v>
      </c>
      <c r="D193" s="2">
        <v>57.9</v>
      </c>
      <c r="E193" s="2">
        <v>7.4206878386874013</v>
      </c>
      <c r="F193" s="2">
        <v>7.94257931829212</v>
      </c>
      <c r="G193" s="2">
        <v>8.2035250580944794</v>
      </c>
      <c r="H193" s="2">
        <f t="shared" si="15"/>
        <v>20.264999999999997</v>
      </c>
      <c r="I193" s="2">
        <f t="shared" si="17"/>
        <v>57.9</v>
      </c>
      <c r="J193" s="2">
        <v>1</v>
      </c>
      <c r="K193" s="2">
        <v>1</v>
      </c>
      <c r="L193" s="2">
        <v>72.104912650055113</v>
      </c>
      <c r="M193" s="2">
        <v>2</v>
      </c>
      <c r="N193" s="2">
        <f t="shared" si="16"/>
        <v>4053</v>
      </c>
    </row>
    <row r="194" spans="1:14">
      <c r="A194" s="2" t="s">
        <v>971</v>
      </c>
      <c r="B194" s="2" t="s">
        <v>698</v>
      </c>
      <c r="C194" s="2" t="s">
        <v>8</v>
      </c>
      <c r="D194" s="2">
        <v>7.5</v>
      </c>
      <c r="E194" s="2">
        <v>7.5777170709361172</v>
      </c>
      <c r="F194" s="2">
        <v>7.707766595167322</v>
      </c>
      <c r="G194" s="2">
        <v>7.7727913572829248</v>
      </c>
      <c r="H194" s="2">
        <f t="shared" si="15"/>
        <v>2.625</v>
      </c>
      <c r="I194" s="2">
        <f t="shared" si="17"/>
        <v>7.5</v>
      </c>
      <c r="J194" s="2">
        <v>1</v>
      </c>
      <c r="K194" s="2">
        <v>1</v>
      </c>
      <c r="L194" s="2">
        <v>11.541734963283799</v>
      </c>
      <c r="M194" s="2">
        <v>2</v>
      </c>
      <c r="N194" s="2">
        <f t="shared" si="16"/>
        <v>525</v>
      </c>
    </row>
    <row r="195" spans="1:14">
      <c r="A195" s="2" t="s">
        <v>1054</v>
      </c>
      <c r="B195" s="2" t="s">
        <v>698</v>
      </c>
      <c r="C195" s="2" t="s">
        <v>8</v>
      </c>
      <c r="D195" s="2">
        <v>21.3</v>
      </c>
      <c r="E195" s="2">
        <v>14.962813433033061</v>
      </c>
      <c r="F195" s="2">
        <v>15.092862957264259</v>
      </c>
      <c r="G195" s="2">
        <v>15.15788771937987</v>
      </c>
      <c r="H195" s="2">
        <f t="shared" si="15"/>
        <v>7.4550000000000001</v>
      </c>
      <c r="I195" s="2">
        <f t="shared" si="17"/>
        <v>21.3</v>
      </c>
      <c r="J195" s="2">
        <v>1</v>
      </c>
      <c r="K195" s="2">
        <v>1</v>
      </c>
      <c r="L195" s="2">
        <v>32.778527295726029</v>
      </c>
      <c r="M195" s="2">
        <v>2</v>
      </c>
      <c r="N195" s="2">
        <f t="shared" si="16"/>
        <v>1491</v>
      </c>
    </row>
    <row r="196" spans="1:14">
      <c r="A196" s="2" t="s">
        <v>982</v>
      </c>
      <c r="B196" s="2" t="s">
        <v>698</v>
      </c>
      <c r="C196" s="2" t="s">
        <v>8</v>
      </c>
      <c r="D196" s="2">
        <v>43.6</v>
      </c>
      <c r="E196" s="2">
        <v>7.9031251679123127</v>
      </c>
      <c r="F196" s="2">
        <v>8.0331746921435112</v>
      </c>
      <c r="G196" s="2">
        <v>8.0981994542591114</v>
      </c>
      <c r="H196" s="2">
        <f t="shared" si="15"/>
        <v>15.26</v>
      </c>
      <c r="I196" s="2">
        <f t="shared" si="17"/>
        <v>43.6</v>
      </c>
      <c r="J196" s="2">
        <v>1</v>
      </c>
      <c r="K196" s="2">
        <v>1</v>
      </c>
      <c r="L196" s="2">
        <v>67.095952586556905</v>
      </c>
      <c r="M196" s="2">
        <v>2</v>
      </c>
      <c r="N196" s="2">
        <f t="shared" si="16"/>
        <v>3052</v>
      </c>
    </row>
    <row r="197" spans="1:14">
      <c r="A197" s="2" t="s">
        <v>984</v>
      </c>
      <c r="B197" s="2" t="s">
        <v>698</v>
      </c>
      <c r="C197" s="2" t="s">
        <v>8</v>
      </c>
      <c r="D197" s="2">
        <v>1.3</v>
      </c>
      <c r="E197" s="2">
        <v>9.8420572750328184</v>
      </c>
      <c r="F197" s="2">
        <v>9.9721067992640169</v>
      </c>
      <c r="G197" s="2">
        <v>10.037131561379621</v>
      </c>
      <c r="H197" s="2">
        <f t="shared" si="15"/>
        <v>0.45499999999999996</v>
      </c>
      <c r="I197" s="2">
        <f t="shared" si="17"/>
        <v>1.3</v>
      </c>
      <c r="J197" s="2">
        <v>1</v>
      </c>
      <c r="K197" s="2">
        <v>1</v>
      </c>
      <c r="L197" s="2">
        <v>2.0005673936358619</v>
      </c>
      <c r="M197" s="2">
        <v>2</v>
      </c>
      <c r="N197" s="2">
        <f t="shared" si="16"/>
        <v>91</v>
      </c>
    </row>
    <row r="198" spans="1:14">
      <c r="A198" s="2" t="s">
        <v>985</v>
      </c>
      <c r="B198" s="2" t="s">
        <v>698</v>
      </c>
      <c r="C198" s="2" t="s">
        <v>8</v>
      </c>
      <c r="D198" s="2">
        <v>1.3</v>
      </c>
      <c r="E198" s="2">
        <v>9.8420572750328184</v>
      </c>
      <c r="F198" s="2">
        <v>9.9721067992640169</v>
      </c>
      <c r="G198" s="2">
        <v>10.037131561379621</v>
      </c>
      <c r="H198" s="2">
        <f t="shared" si="15"/>
        <v>0.45499999999999996</v>
      </c>
      <c r="I198" s="2">
        <f t="shared" si="17"/>
        <v>1.3</v>
      </c>
      <c r="J198" s="2">
        <v>1</v>
      </c>
      <c r="K198" s="2">
        <v>1</v>
      </c>
      <c r="L198" s="2">
        <v>2.0005673936358619</v>
      </c>
      <c r="M198" s="2">
        <v>2</v>
      </c>
      <c r="N198" s="2">
        <f t="shared" si="16"/>
        <v>91</v>
      </c>
    </row>
    <row r="199" spans="1:14">
      <c r="A199" s="2" t="s">
        <v>986</v>
      </c>
      <c r="B199" s="2" t="s">
        <v>698</v>
      </c>
      <c r="C199" s="2" t="s">
        <v>8</v>
      </c>
      <c r="D199" s="2">
        <v>1.3</v>
      </c>
      <c r="E199" s="2">
        <v>9.8420572750328184</v>
      </c>
      <c r="F199" s="2">
        <v>9.9721067992640169</v>
      </c>
      <c r="G199" s="2">
        <v>10.037131561379621</v>
      </c>
      <c r="H199" s="2">
        <f t="shared" si="15"/>
        <v>0.45499999999999996</v>
      </c>
      <c r="I199" s="2">
        <f t="shared" si="17"/>
        <v>1.3</v>
      </c>
      <c r="J199" s="2">
        <v>1</v>
      </c>
      <c r="K199" s="2">
        <v>1</v>
      </c>
      <c r="L199" s="2">
        <v>2.0005673936358619</v>
      </c>
      <c r="M199" s="2">
        <v>2</v>
      </c>
      <c r="N199" s="2">
        <f t="shared" si="16"/>
        <v>91</v>
      </c>
    </row>
    <row r="200" spans="1:14">
      <c r="A200" s="2" t="s">
        <v>987</v>
      </c>
      <c r="B200" s="2" t="s">
        <v>698</v>
      </c>
      <c r="C200" s="2" t="s">
        <v>8</v>
      </c>
      <c r="D200" s="2">
        <v>1.9</v>
      </c>
      <c r="E200" s="2">
        <v>9.8420544080326895</v>
      </c>
      <c r="F200" s="2">
        <v>9.9721039322638845</v>
      </c>
      <c r="G200" s="2">
        <v>10.037128694379479</v>
      </c>
      <c r="H200" s="2">
        <f t="shared" si="15"/>
        <v>0.66499999999999992</v>
      </c>
      <c r="I200" s="2">
        <f t="shared" si="17"/>
        <v>1.9</v>
      </c>
      <c r="J200" s="2">
        <v>1</v>
      </c>
      <c r="K200" s="2">
        <v>1</v>
      </c>
      <c r="L200" s="2">
        <v>2.9239061906985788</v>
      </c>
      <c r="M200" s="2">
        <v>2</v>
      </c>
      <c r="N200" s="2">
        <f t="shared" si="16"/>
        <v>133</v>
      </c>
    </row>
    <row r="201" spans="1:14">
      <c r="A201" s="2" t="s">
        <v>989</v>
      </c>
      <c r="B201" s="2" t="s">
        <v>698</v>
      </c>
      <c r="C201" s="2" t="s">
        <v>8</v>
      </c>
      <c r="D201" s="2">
        <v>4.0999999999999996</v>
      </c>
      <c r="E201" s="2">
        <v>16.75467852448476</v>
      </c>
      <c r="F201" s="2">
        <v>16.884728048715971</v>
      </c>
      <c r="G201" s="2">
        <v>16.949752810831569</v>
      </c>
      <c r="H201" s="2">
        <f t="shared" si="15"/>
        <v>1.4349999999999998</v>
      </c>
      <c r="I201" s="2">
        <f t="shared" si="17"/>
        <v>4.0999999999999996</v>
      </c>
      <c r="J201" s="2">
        <v>1</v>
      </c>
      <c r="K201" s="2">
        <v>1</v>
      </c>
      <c r="L201" s="2">
        <v>6.3094817799285217</v>
      </c>
      <c r="M201" s="2">
        <v>2</v>
      </c>
      <c r="N201" s="2">
        <f t="shared" si="16"/>
        <v>287</v>
      </c>
    </row>
    <row r="202" spans="1:14">
      <c r="A202" s="2" t="s">
        <v>756</v>
      </c>
      <c r="B202" s="2" t="s">
        <v>700</v>
      </c>
      <c r="C202" s="2" t="s">
        <v>8</v>
      </c>
      <c r="D202" s="2">
        <v>2.2000000000000002</v>
      </c>
      <c r="E202" s="2">
        <v>6.8772641572522284</v>
      </c>
      <c r="F202" s="2">
        <v>7.0073136814834287</v>
      </c>
      <c r="G202" s="2">
        <v>7.072338443599028</v>
      </c>
      <c r="H202" s="2">
        <f t="shared" si="15"/>
        <v>0.77</v>
      </c>
      <c r="I202" s="2">
        <f t="shared" si="17"/>
        <v>2.2000000000000002</v>
      </c>
      <c r="J202" s="2">
        <v>1</v>
      </c>
      <c r="K202" s="2">
        <v>1</v>
      </c>
      <c r="L202" s="2">
        <v>3.3855755892299291</v>
      </c>
      <c r="M202" s="2">
        <v>2</v>
      </c>
      <c r="N202" s="2">
        <f t="shared" si="16"/>
        <v>154</v>
      </c>
    </row>
    <row r="203" spans="1:14">
      <c r="A203" s="2" t="s">
        <v>757</v>
      </c>
      <c r="B203" s="2" t="s">
        <v>700</v>
      </c>
      <c r="C203" s="2" t="s">
        <v>8</v>
      </c>
      <c r="D203" s="2">
        <v>2.2000000000000002</v>
      </c>
      <c r="E203" s="2">
        <v>6.8772641572522284</v>
      </c>
      <c r="F203" s="2">
        <v>7.0073136814834287</v>
      </c>
      <c r="G203" s="2">
        <v>7.072338443599028</v>
      </c>
      <c r="H203" s="2">
        <f t="shared" si="15"/>
        <v>0.77</v>
      </c>
      <c r="I203" s="2">
        <f t="shared" si="17"/>
        <v>2.2000000000000002</v>
      </c>
      <c r="J203" s="2">
        <v>1</v>
      </c>
      <c r="K203" s="2">
        <v>1</v>
      </c>
      <c r="L203" s="2">
        <v>3.3855755892299291</v>
      </c>
      <c r="M203" s="2">
        <v>2</v>
      </c>
      <c r="N203" s="2">
        <f t="shared" si="16"/>
        <v>154</v>
      </c>
    </row>
    <row r="204" spans="1:14">
      <c r="A204" s="2" t="s">
        <v>758</v>
      </c>
      <c r="B204" s="2" t="s">
        <v>700</v>
      </c>
      <c r="C204" s="2" t="s">
        <v>8</v>
      </c>
      <c r="D204" s="2">
        <v>5.6</v>
      </c>
      <c r="E204" s="2">
        <v>6.8773366737417128</v>
      </c>
      <c r="F204" s="2">
        <v>7.007386197972914</v>
      </c>
      <c r="G204" s="2">
        <v>7.0724109600885141</v>
      </c>
      <c r="H204" s="2">
        <f t="shared" si="15"/>
        <v>1.9599999999999997</v>
      </c>
      <c r="I204" s="2">
        <f t="shared" si="17"/>
        <v>5.6</v>
      </c>
      <c r="J204" s="2">
        <v>1</v>
      </c>
      <c r="K204" s="2">
        <v>1</v>
      </c>
      <c r="L204" s="2">
        <v>8.6178287725852574</v>
      </c>
      <c r="M204" s="2">
        <v>2</v>
      </c>
      <c r="N204" s="2">
        <f t="shared" si="16"/>
        <v>392</v>
      </c>
    </row>
    <row r="205" spans="1:14">
      <c r="A205" s="2" t="s">
        <v>759</v>
      </c>
      <c r="B205" s="2" t="s">
        <v>700</v>
      </c>
      <c r="C205" s="2" t="s">
        <v>8</v>
      </c>
      <c r="D205" s="2">
        <v>3.3</v>
      </c>
      <c r="E205" s="2">
        <v>6.8773198294160061</v>
      </c>
      <c r="F205" s="2">
        <v>7.0073693536472099</v>
      </c>
      <c r="G205" s="2">
        <v>7.072394115762811</v>
      </c>
      <c r="H205" s="2">
        <f t="shared" si="15"/>
        <v>1.1549999999999998</v>
      </c>
      <c r="I205" s="2">
        <f t="shared" si="17"/>
        <v>3.3</v>
      </c>
      <c r="J205" s="2">
        <v>1</v>
      </c>
      <c r="K205" s="2">
        <v>1</v>
      </c>
      <c r="L205" s="2">
        <v>5.0783633838448861</v>
      </c>
      <c r="M205" s="2">
        <v>2</v>
      </c>
      <c r="N205" s="2">
        <f t="shared" si="16"/>
        <v>231</v>
      </c>
    </row>
    <row r="206" spans="1:14">
      <c r="A206" s="2" t="s">
        <v>760</v>
      </c>
      <c r="B206" s="2" t="s">
        <v>700</v>
      </c>
      <c r="C206" s="2" t="s">
        <v>8</v>
      </c>
      <c r="D206" s="2">
        <v>4</v>
      </c>
      <c r="E206" s="2">
        <v>6.8773415102086721</v>
      </c>
      <c r="F206" s="2">
        <v>7.0073910344398742</v>
      </c>
      <c r="G206" s="2">
        <v>7.0724157965554753</v>
      </c>
      <c r="H206" s="2">
        <f t="shared" si="15"/>
        <v>1.4</v>
      </c>
      <c r="I206" s="2">
        <f t="shared" si="17"/>
        <v>4</v>
      </c>
      <c r="J206" s="2">
        <v>1</v>
      </c>
      <c r="K206" s="2">
        <v>1</v>
      </c>
      <c r="L206" s="2">
        <v>6.155591980418059</v>
      </c>
      <c r="M206" s="2">
        <v>2</v>
      </c>
      <c r="N206" s="2">
        <f t="shared" si="16"/>
        <v>280</v>
      </c>
    </row>
    <row r="207" spans="1:14">
      <c r="A207" s="2" t="s">
        <v>795</v>
      </c>
      <c r="B207" s="2" t="s">
        <v>700</v>
      </c>
      <c r="C207" s="2" t="s">
        <v>8</v>
      </c>
      <c r="D207" s="2">
        <v>14.2</v>
      </c>
      <c r="E207" s="2">
        <v>38.624862366502363</v>
      </c>
      <c r="F207" s="2">
        <v>38.754911890733553</v>
      </c>
      <c r="G207" s="2">
        <v>38.819936652849137</v>
      </c>
      <c r="H207" s="2">
        <f t="shared" si="15"/>
        <v>4.97</v>
      </c>
      <c r="I207" s="2">
        <f t="shared" si="17"/>
        <v>14.2</v>
      </c>
      <c r="J207" s="2">
        <v>1</v>
      </c>
      <c r="K207" s="2">
        <v>1</v>
      </c>
      <c r="L207" s="2">
        <v>21.85235153048427</v>
      </c>
      <c r="M207" s="2">
        <v>2</v>
      </c>
      <c r="N207" s="2">
        <f t="shared" si="16"/>
        <v>994</v>
      </c>
    </row>
    <row r="208" spans="1:14">
      <c r="A208" s="2" t="s">
        <v>796</v>
      </c>
      <c r="B208" s="2" t="s">
        <v>700</v>
      </c>
      <c r="C208" s="2" t="s">
        <v>8</v>
      </c>
      <c r="D208" s="2">
        <v>14.2</v>
      </c>
      <c r="E208" s="2">
        <v>38.624862366502363</v>
      </c>
      <c r="F208" s="2">
        <v>38.754911890733553</v>
      </c>
      <c r="G208" s="2">
        <v>38.819936652849137</v>
      </c>
      <c r="H208" s="2">
        <f t="shared" si="15"/>
        <v>4.97</v>
      </c>
      <c r="I208" s="2">
        <f t="shared" si="17"/>
        <v>14.2</v>
      </c>
      <c r="J208" s="2">
        <v>1</v>
      </c>
      <c r="K208" s="2">
        <v>1</v>
      </c>
      <c r="L208" s="2">
        <v>21.85235153048427</v>
      </c>
      <c r="M208" s="2">
        <v>2</v>
      </c>
      <c r="N208" s="2">
        <f t="shared" si="16"/>
        <v>994</v>
      </c>
    </row>
    <row r="209" spans="1:14">
      <c r="A209" s="2" t="s">
        <v>842</v>
      </c>
      <c r="B209" s="2" t="s">
        <v>700</v>
      </c>
      <c r="C209" s="2" t="s">
        <v>8</v>
      </c>
      <c r="D209" s="2">
        <v>20</v>
      </c>
      <c r="E209" s="2">
        <v>3.730088117502369</v>
      </c>
      <c r="F209" s="2">
        <v>3.8601376417335711</v>
      </c>
      <c r="G209" s="2">
        <v>3.9251624038491708</v>
      </c>
      <c r="H209" s="2">
        <f t="shared" si="15"/>
        <v>7</v>
      </c>
      <c r="I209" s="2">
        <f t="shared" si="17"/>
        <v>20</v>
      </c>
      <c r="J209" s="2">
        <v>1</v>
      </c>
      <c r="K209" s="2">
        <v>1</v>
      </c>
      <c r="L209" s="2">
        <v>30.777959902090199</v>
      </c>
      <c r="M209" s="2">
        <v>2</v>
      </c>
      <c r="N209" s="2">
        <f t="shared" si="16"/>
        <v>1400</v>
      </c>
    </row>
    <row r="210" spans="1:14">
      <c r="A210" s="2" t="s">
        <v>890</v>
      </c>
      <c r="B210" s="2" t="s">
        <v>700</v>
      </c>
      <c r="C210" s="2" t="s">
        <v>8</v>
      </c>
      <c r="D210" s="2">
        <v>617</v>
      </c>
      <c r="E210" s="2">
        <v>10.069516622499711</v>
      </c>
      <c r="F210" s="2">
        <v>11.479428756758621</v>
      </c>
      <c r="G210" s="2">
        <v>12.184384823888079</v>
      </c>
      <c r="H210" s="2">
        <f t="shared" si="15"/>
        <v>215.95</v>
      </c>
      <c r="I210" s="2">
        <f t="shared" si="17"/>
        <v>617</v>
      </c>
      <c r="J210" s="2">
        <v>6</v>
      </c>
      <c r="K210" s="2">
        <v>6</v>
      </c>
      <c r="L210" s="2">
        <v>1043.8406947397691</v>
      </c>
      <c r="M210" s="2">
        <v>3.17</v>
      </c>
      <c r="N210" s="2">
        <f t="shared" si="16"/>
        <v>43190</v>
      </c>
    </row>
    <row r="211" spans="1:14">
      <c r="A211" s="2" t="s">
        <v>940</v>
      </c>
      <c r="B211" s="2" t="s">
        <v>700</v>
      </c>
      <c r="C211" s="2" t="s">
        <v>8</v>
      </c>
      <c r="D211" s="2">
        <v>2.8</v>
      </c>
      <c r="E211" s="2">
        <v>15.90683649864792</v>
      </c>
      <c r="F211" s="2">
        <v>16.03688602287912</v>
      </c>
      <c r="G211" s="2">
        <v>16.101910784994711</v>
      </c>
      <c r="H211" s="2">
        <f t="shared" si="15"/>
        <v>0.97999999999999987</v>
      </c>
      <c r="I211" s="2">
        <f t="shared" si="17"/>
        <v>2.8</v>
      </c>
      <c r="J211" s="2">
        <v>1</v>
      </c>
      <c r="K211" s="2">
        <v>1</v>
      </c>
      <c r="L211" s="2">
        <v>4.308914386292634</v>
      </c>
      <c r="M211" s="2">
        <v>2</v>
      </c>
      <c r="N211" s="2">
        <f t="shared" si="16"/>
        <v>196</v>
      </c>
    </row>
    <row r="212" spans="1:14">
      <c r="A212" s="2" t="s">
        <v>941</v>
      </c>
      <c r="B212" s="2" t="s">
        <v>700</v>
      </c>
      <c r="C212" s="2" t="s">
        <v>8</v>
      </c>
      <c r="D212" s="2">
        <v>2.8</v>
      </c>
      <c r="E212" s="2">
        <v>15.90683649864792</v>
      </c>
      <c r="F212" s="2">
        <v>16.03688602287912</v>
      </c>
      <c r="G212" s="2">
        <v>16.101910784994711</v>
      </c>
      <c r="H212" s="2">
        <f t="shared" ref="H212:H217" si="18">0.35*D212</f>
        <v>0.97999999999999987</v>
      </c>
      <c r="I212" s="2">
        <f t="shared" si="17"/>
        <v>2.8</v>
      </c>
      <c r="J212" s="2">
        <v>1</v>
      </c>
      <c r="K212" s="2">
        <v>1</v>
      </c>
      <c r="L212" s="2">
        <v>4.308914386292634</v>
      </c>
      <c r="M212" s="2">
        <v>2</v>
      </c>
      <c r="N212" s="2">
        <f t="shared" ref="N212:N222" si="19">D212*70</f>
        <v>196</v>
      </c>
    </row>
    <row r="213" spans="1:14">
      <c r="A213" s="2" t="s">
        <v>942</v>
      </c>
      <c r="B213" s="2" t="s">
        <v>700</v>
      </c>
      <c r="C213" s="2" t="s">
        <v>8</v>
      </c>
      <c r="D213" s="2">
        <v>2.8</v>
      </c>
      <c r="E213" s="2">
        <v>15.90683649864792</v>
      </c>
      <c r="F213" s="2">
        <v>16.03688602287912</v>
      </c>
      <c r="G213" s="2">
        <v>16.101910784994711</v>
      </c>
      <c r="H213" s="2">
        <f t="shared" si="18"/>
        <v>0.97999999999999987</v>
      </c>
      <c r="I213" s="2">
        <f t="shared" si="17"/>
        <v>2.8</v>
      </c>
      <c r="J213" s="2">
        <v>1</v>
      </c>
      <c r="K213" s="2">
        <v>1</v>
      </c>
      <c r="L213" s="2">
        <v>4.308914386292634</v>
      </c>
      <c r="M213" s="2">
        <v>2</v>
      </c>
      <c r="N213" s="2">
        <f t="shared" si="19"/>
        <v>196</v>
      </c>
    </row>
    <row r="214" spans="1:14">
      <c r="A214" s="2" t="s">
        <v>943</v>
      </c>
      <c r="B214" s="2" t="s">
        <v>700</v>
      </c>
      <c r="C214" s="2" t="s">
        <v>8</v>
      </c>
      <c r="D214" s="2">
        <v>2.8</v>
      </c>
      <c r="E214" s="2">
        <v>15.90683649864792</v>
      </c>
      <c r="F214" s="2">
        <v>16.03688602287912</v>
      </c>
      <c r="G214" s="2">
        <v>16.101910784994711</v>
      </c>
      <c r="H214" s="2">
        <f t="shared" si="18"/>
        <v>0.97999999999999987</v>
      </c>
      <c r="I214" s="2">
        <f t="shared" si="17"/>
        <v>2.8</v>
      </c>
      <c r="J214" s="2">
        <v>1</v>
      </c>
      <c r="K214" s="2">
        <v>1</v>
      </c>
      <c r="L214" s="2">
        <v>4.308914386292634</v>
      </c>
      <c r="M214" s="2">
        <v>2</v>
      </c>
      <c r="N214" s="2">
        <f t="shared" si="19"/>
        <v>196</v>
      </c>
    </row>
    <row r="215" spans="1:14">
      <c r="A215" s="2" t="s">
        <v>944</v>
      </c>
      <c r="B215" s="2" t="s">
        <v>700</v>
      </c>
      <c r="C215" s="2" t="s">
        <v>8</v>
      </c>
      <c r="D215" s="2">
        <v>2.8</v>
      </c>
      <c r="E215" s="2">
        <v>15.90683649864792</v>
      </c>
      <c r="F215" s="2">
        <v>16.03688602287912</v>
      </c>
      <c r="G215" s="2">
        <v>16.101910784994711</v>
      </c>
      <c r="H215" s="2">
        <f t="shared" si="18"/>
        <v>0.97999999999999987</v>
      </c>
      <c r="I215" s="2">
        <f t="shared" si="17"/>
        <v>2.8</v>
      </c>
      <c r="J215" s="2">
        <v>1</v>
      </c>
      <c r="K215" s="2">
        <v>1</v>
      </c>
      <c r="L215" s="2">
        <v>4.308914386292634</v>
      </c>
      <c r="M215" s="2">
        <v>2</v>
      </c>
      <c r="N215" s="2">
        <f t="shared" si="19"/>
        <v>196</v>
      </c>
    </row>
    <row r="216" spans="1:14">
      <c r="A216" s="2" t="s">
        <v>1000</v>
      </c>
      <c r="B216" s="2" t="s">
        <v>700</v>
      </c>
      <c r="C216" s="2" t="s">
        <v>8</v>
      </c>
      <c r="D216" s="2">
        <v>2.7</v>
      </c>
      <c r="E216" s="2">
        <v>9.9628626827064473</v>
      </c>
      <c r="F216" s="2">
        <v>10.092912206937649</v>
      </c>
      <c r="G216" s="2">
        <v>10.157936969053249</v>
      </c>
      <c r="H216" s="2">
        <f t="shared" si="18"/>
        <v>0.94499999999999995</v>
      </c>
      <c r="I216" s="2">
        <f t="shared" si="17"/>
        <v>2.7</v>
      </c>
      <c r="J216" s="2">
        <v>1</v>
      </c>
      <c r="K216" s="2">
        <v>1</v>
      </c>
      <c r="L216" s="2">
        <v>4.1550245867821927</v>
      </c>
      <c r="M216" s="2">
        <v>2</v>
      </c>
      <c r="N216" s="2">
        <f t="shared" si="19"/>
        <v>189</v>
      </c>
    </row>
    <row r="217" spans="1:14">
      <c r="A217" s="2" t="s">
        <v>1001</v>
      </c>
      <c r="B217" s="2" t="s">
        <v>700</v>
      </c>
      <c r="C217" s="2" t="s">
        <v>8</v>
      </c>
      <c r="D217" s="2">
        <v>2.7</v>
      </c>
      <c r="E217" s="2">
        <v>9.9628626827064473</v>
      </c>
      <c r="F217" s="2">
        <v>10.092912206937649</v>
      </c>
      <c r="G217" s="2">
        <v>10.157936969053249</v>
      </c>
      <c r="H217" s="2">
        <f t="shared" si="18"/>
        <v>0.94499999999999995</v>
      </c>
      <c r="I217" s="2">
        <f t="shared" si="17"/>
        <v>2.7</v>
      </c>
      <c r="J217" s="2">
        <v>1</v>
      </c>
      <c r="K217" s="2">
        <v>1</v>
      </c>
      <c r="L217" s="2">
        <v>4.1550245867821927</v>
      </c>
      <c r="M217" s="2">
        <v>2</v>
      </c>
      <c r="N217" s="2">
        <f t="shared" si="19"/>
        <v>189</v>
      </c>
    </row>
    <row r="218" spans="1:14">
      <c r="A218" s="2" t="s">
        <v>677</v>
      </c>
      <c r="B218" s="2" t="s">
        <v>701</v>
      </c>
      <c r="C218" s="2" t="s">
        <v>8</v>
      </c>
      <c r="D218" s="2">
        <v>10000</v>
      </c>
      <c r="E218" s="2">
        <v>10000</v>
      </c>
      <c r="F218" s="2">
        <v>10000</v>
      </c>
      <c r="G218" s="2">
        <v>10000</v>
      </c>
      <c r="H218" s="2">
        <v>0</v>
      </c>
      <c r="I218" s="2">
        <f t="shared" si="17"/>
        <v>10000</v>
      </c>
      <c r="J218" s="2">
        <v>1</v>
      </c>
      <c r="K218" s="2">
        <v>1</v>
      </c>
      <c r="L218" s="2">
        <v>10000</v>
      </c>
      <c r="M218" s="2">
        <v>0</v>
      </c>
      <c r="N218" s="2">
        <f t="shared" si="19"/>
        <v>700000</v>
      </c>
    </row>
    <row r="219" spans="1:14">
      <c r="A219" s="2" t="s">
        <v>868</v>
      </c>
      <c r="B219" s="2" t="s">
        <v>694</v>
      </c>
      <c r="C219" s="2" t="s">
        <v>5</v>
      </c>
      <c r="D219" s="2">
        <v>113.6</v>
      </c>
      <c r="E219" s="2">
        <v>12.04228779890436</v>
      </c>
      <c r="F219" s="2">
        <v>13.272130323235331</v>
      </c>
      <c r="G219" s="2">
        <v>13.88705158540081</v>
      </c>
      <c r="H219" s="2">
        <f>0.35*D219</f>
        <v>39.76</v>
      </c>
      <c r="I219" s="2">
        <f>0.25*D219</f>
        <v>28.4</v>
      </c>
      <c r="J219" s="2">
        <v>12</v>
      </c>
      <c r="K219" s="2">
        <v>12</v>
      </c>
      <c r="L219" s="2">
        <v>180.91611463995761</v>
      </c>
      <c r="M219" s="2">
        <v>4.5999999999999996</v>
      </c>
      <c r="N219" s="2">
        <f t="shared" si="19"/>
        <v>7952</v>
      </c>
    </row>
    <row r="220" spans="1:14">
      <c r="A220" s="2" t="s">
        <v>869</v>
      </c>
      <c r="B220" s="2" t="s">
        <v>694</v>
      </c>
      <c r="C220" s="2" t="s">
        <v>5</v>
      </c>
      <c r="D220" s="2">
        <v>345.6</v>
      </c>
      <c r="E220" s="2">
        <v>9.8142666991140253</v>
      </c>
      <c r="F220" s="2">
        <v>11.044109223444989</v>
      </c>
      <c r="G220" s="2">
        <v>11.659030485610471</v>
      </c>
      <c r="H220" s="2">
        <f>0.35*D220</f>
        <v>120.96</v>
      </c>
      <c r="I220" s="2">
        <f>0.25*D220</f>
        <v>86.4</v>
      </c>
      <c r="J220" s="2">
        <v>12</v>
      </c>
      <c r="K220" s="2">
        <v>12</v>
      </c>
      <c r="L220" s="2">
        <v>550.39268679198676</v>
      </c>
      <c r="M220" s="2">
        <v>4.5999999999999996</v>
      </c>
      <c r="N220" s="2">
        <f t="shared" si="19"/>
        <v>24192</v>
      </c>
    </row>
    <row r="221" spans="1:14">
      <c r="A221" s="2" t="s">
        <v>937</v>
      </c>
      <c r="B221" s="2" t="s">
        <v>694</v>
      </c>
      <c r="C221" s="2" t="s">
        <v>5</v>
      </c>
      <c r="D221" s="2">
        <v>50</v>
      </c>
      <c r="E221" s="2">
        <v>11.73794904719945</v>
      </c>
      <c r="F221" s="2">
        <v>12.967791571530411</v>
      </c>
      <c r="G221" s="2">
        <v>13.58271283369589</v>
      </c>
      <c r="H221" s="2">
        <f>0.35*D221</f>
        <v>17.5</v>
      </c>
      <c r="I221" s="2">
        <f>0.25*D221</f>
        <v>12.5</v>
      </c>
      <c r="J221" s="2">
        <v>12</v>
      </c>
      <c r="K221" s="2">
        <v>12</v>
      </c>
      <c r="L221" s="2">
        <v>79.628571584488242</v>
      </c>
      <c r="M221" s="2">
        <v>4.5999999999999996</v>
      </c>
      <c r="N221" s="2">
        <f t="shared" si="19"/>
        <v>3500</v>
      </c>
    </row>
    <row r="222" spans="1:14">
      <c r="A222" s="2" t="s">
        <v>938</v>
      </c>
      <c r="B222" s="2" t="s">
        <v>694</v>
      </c>
      <c r="C222" s="2" t="s">
        <v>5</v>
      </c>
      <c r="D222" s="2">
        <v>50</v>
      </c>
      <c r="E222" s="2">
        <v>11.71474742721105</v>
      </c>
      <c r="F222" s="2">
        <v>12.94458995154201</v>
      </c>
      <c r="G222" s="2">
        <v>13.55951121370749</v>
      </c>
      <c r="H222" s="2">
        <f>0.35*D222</f>
        <v>17.5</v>
      </c>
      <c r="I222" s="2">
        <f>0.25*D222</f>
        <v>12.5</v>
      </c>
      <c r="J222" s="2">
        <v>12</v>
      </c>
      <c r="K222" s="2">
        <v>12</v>
      </c>
      <c r="L222" s="2">
        <v>79.628571584488682</v>
      </c>
      <c r="M222" s="2">
        <v>4.5999999999999996</v>
      </c>
      <c r="N222" s="2">
        <f t="shared" si="19"/>
        <v>3500</v>
      </c>
    </row>
    <row r="223" spans="1:14">
      <c r="A223" s="2" t="s">
        <v>22</v>
      </c>
      <c r="B223" s="2" t="s">
        <v>693</v>
      </c>
      <c r="C223" s="2" t="s">
        <v>5</v>
      </c>
      <c r="D223" s="2">
        <v>511.7</v>
      </c>
      <c r="E223" s="2">
        <v>0</v>
      </c>
      <c r="F223" s="2">
        <v>0</v>
      </c>
      <c r="G223" s="2">
        <v>0</v>
      </c>
      <c r="H223" s="2">
        <v>0</v>
      </c>
      <c r="I223" s="2">
        <f t="shared" ref="I223:I252" si="20">D223</f>
        <v>511.7</v>
      </c>
      <c r="J223" s="2">
        <v>1</v>
      </c>
      <c r="K223" s="2">
        <v>1</v>
      </c>
      <c r="L223" s="2">
        <v>1</v>
      </c>
      <c r="M223" s="2">
        <v>0</v>
      </c>
      <c r="N223" s="2">
        <v>100</v>
      </c>
    </row>
    <row r="224" spans="1:14">
      <c r="A224" s="2" t="s">
        <v>1018</v>
      </c>
      <c r="B224" s="2" t="s">
        <v>699</v>
      </c>
      <c r="C224" s="2" t="s">
        <v>5</v>
      </c>
      <c r="D224" s="2">
        <v>234.3</v>
      </c>
      <c r="E224" s="2">
        <v>5.8723821046873983</v>
      </c>
      <c r="F224" s="2">
        <v>6.3942735842921206</v>
      </c>
      <c r="G224" s="2">
        <v>6.6552193240944826</v>
      </c>
      <c r="H224" s="2">
        <f t="shared" ref="H224:H237" si="21">0.35*D224</f>
        <v>82.004999999999995</v>
      </c>
      <c r="I224" s="2">
        <f t="shared" si="20"/>
        <v>234.3</v>
      </c>
      <c r="J224" s="2">
        <v>6</v>
      </c>
      <c r="K224" s="2">
        <v>6</v>
      </c>
      <c r="L224" s="2">
        <v>291.78205585333131</v>
      </c>
      <c r="M224" s="2">
        <v>3.17</v>
      </c>
      <c r="N224" s="2">
        <f t="shared" ref="N224:N238" si="22">D224*70</f>
        <v>16401</v>
      </c>
    </row>
    <row r="225" spans="1:14">
      <c r="A225" s="2" t="s">
        <v>821</v>
      </c>
      <c r="B225" s="2" t="s">
        <v>699</v>
      </c>
      <c r="C225" s="2" t="s">
        <v>5</v>
      </c>
      <c r="D225" s="2">
        <v>270</v>
      </c>
      <c r="E225" s="2">
        <v>5.532414736687401</v>
      </c>
      <c r="F225" s="2">
        <v>6.0543062162921224</v>
      </c>
      <c r="G225" s="2">
        <v>6.3152519560944818</v>
      </c>
      <c r="H225" s="2">
        <f t="shared" si="21"/>
        <v>94.5</v>
      </c>
      <c r="I225" s="2">
        <f t="shared" si="20"/>
        <v>270</v>
      </c>
      <c r="J225" s="2">
        <v>6</v>
      </c>
      <c r="K225" s="2">
        <v>6</v>
      </c>
      <c r="L225" s="2">
        <v>336.24052531113711</v>
      </c>
      <c r="M225" s="2">
        <v>3.17</v>
      </c>
      <c r="N225" s="2">
        <f t="shared" si="22"/>
        <v>18900</v>
      </c>
    </row>
    <row r="226" spans="1:14">
      <c r="A226" s="2" t="s">
        <v>1027</v>
      </c>
      <c r="B226" s="2" t="s">
        <v>698</v>
      </c>
      <c r="C226" s="2" t="s">
        <v>5</v>
      </c>
      <c r="D226" s="2">
        <v>185.6</v>
      </c>
      <c r="E226" s="2">
        <v>5.8723821046873992</v>
      </c>
      <c r="F226" s="2">
        <v>6.3942735842921206</v>
      </c>
      <c r="G226" s="2">
        <v>6.6552193240944826</v>
      </c>
      <c r="H226" s="2">
        <f t="shared" si="21"/>
        <v>64.959999999999994</v>
      </c>
      <c r="I226" s="2">
        <f t="shared" si="20"/>
        <v>185.6</v>
      </c>
      <c r="J226" s="2">
        <v>1</v>
      </c>
      <c r="K226" s="2">
        <v>1</v>
      </c>
      <c r="L226" s="2">
        <v>231.13422776943361</v>
      </c>
      <c r="M226" s="2">
        <v>2</v>
      </c>
      <c r="N226" s="2">
        <f t="shared" si="22"/>
        <v>12992</v>
      </c>
    </row>
    <row r="227" spans="1:14">
      <c r="A227" s="2" t="s">
        <v>794</v>
      </c>
      <c r="B227" s="2" t="s">
        <v>698</v>
      </c>
      <c r="C227" s="2" t="s">
        <v>5</v>
      </c>
      <c r="D227" s="2">
        <v>185.6</v>
      </c>
      <c r="E227" s="2">
        <v>5.8723821046873992</v>
      </c>
      <c r="F227" s="2">
        <v>6.3942735842921206</v>
      </c>
      <c r="G227" s="2">
        <v>6.6552193240944826</v>
      </c>
      <c r="H227" s="2">
        <f t="shared" si="21"/>
        <v>64.959999999999994</v>
      </c>
      <c r="I227" s="2">
        <f t="shared" si="20"/>
        <v>185.6</v>
      </c>
      <c r="J227" s="2">
        <v>1</v>
      </c>
      <c r="K227" s="2">
        <v>1</v>
      </c>
      <c r="L227" s="2">
        <v>231.13422776943361</v>
      </c>
      <c r="M227" s="2">
        <v>2</v>
      </c>
      <c r="N227" s="2">
        <f t="shared" si="22"/>
        <v>12992</v>
      </c>
    </row>
    <row r="228" spans="1:14">
      <c r="A228" s="2" t="s">
        <v>822</v>
      </c>
      <c r="B228" s="2" t="s">
        <v>698</v>
      </c>
      <c r="C228" s="2" t="s">
        <v>5</v>
      </c>
      <c r="D228" s="2">
        <v>260</v>
      </c>
      <c r="E228" s="2">
        <v>5.532414736687401</v>
      </c>
      <c r="F228" s="2">
        <v>6.0543062162921197</v>
      </c>
      <c r="G228" s="2">
        <v>6.31525195609448</v>
      </c>
      <c r="H228" s="2">
        <f t="shared" si="21"/>
        <v>91</v>
      </c>
      <c r="I228" s="2">
        <f t="shared" si="20"/>
        <v>260</v>
      </c>
      <c r="J228" s="2">
        <v>1</v>
      </c>
      <c r="K228" s="2">
        <v>1</v>
      </c>
      <c r="L228" s="2">
        <v>323.78717252183611</v>
      </c>
      <c r="M228" s="2">
        <v>2</v>
      </c>
      <c r="N228" s="2">
        <f t="shared" si="22"/>
        <v>18200</v>
      </c>
    </row>
    <row r="229" spans="1:14">
      <c r="A229" s="2" t="s">
        <v>823</v>
      </c>
      <c r="B229" s="2" t="s">
        <v>698</v>
      </c>
      <c r="C229" s="2" t="s">
        <v>5</v>
      </c>
      <c r="D229" s="2">
        <v>260</v>
      </c>
      <c r="E229" s="2">
        <v>5.532414736687401</v>
      </c>
      <c r="F229" s="2">
        <v>6.0543062162921197</v>
      </c>
      <c r="G229" s="2">
        <v>6.31525195609448</v>
      </c>
      <c r="H229" s="2">
        <f t="shared" si="21"/>
        <v>91</v>
      </c>
      <c r="I229" s="2">
        <f t="shared" si="20"/>
        <v>260</v>
      </c>
      <c r="J229" s="2">
        <v>1</v>
      </c>
      <c r="K229" s="2">
        <v>1</v>
      </c>
      <c r="L229" s="2">
        <v>323.78717252183611</v>
      </c>
      <c r="M229" s="2">
        <v>2</v>
      </c>
      <c r="N229" s="2">
        <f t="shared" si="22"/>
        <v>18200</v>
      </c>
    </row>
    <row r="230" spans="1:14">
      <c r="A230" s="2" t="s">
        <v>824</v>
      </c>
      <c r="B230" s="2" t="s">
        <v>698</v>
      </c>
      <c r="C230" s="2" t="s">
        <v>5</v>
      </c>
      <c r="D230" s="2">
        <v>5</v>
      </c>
      <c r="E230" s="2">
        <v>9.7703823902594404</v>
      </c>
      <c r="F230" s="2">
        <v>9.9004319144906408</v>
      </c>
      <c r="G230" s="2">
        <v>9.9654566766062409</v>
      </c>
      <c r="H230" s="2">
        <f t="shared" si="21"/>
        <v>1.75</v>
      </c>
      <c r="I230" s="2">
        <f t="shared" si="20"/>
        <v>5</v>
      </c>
      <c r="J230" s="2">
        <v>1</v>
      </c>
      <c r="K230" s="2">
        <v>1</v>
      </c>
      <c r="L230" s="2">
        <v>7.6944899755225622</v>
      </c>
      <c r="M230" s="2">
        <v>2</v>
      </c>
      <c r="N230" s="2">
        <f t="shared" si="22"/>
        <v>350</v>
      </c>
    </row>
    <row r="231" spans="1:14">
      <c r="A231" s="2" t="s">
        <v>776</v>
      </c>
      <c r="B231" s="2" t="s">
        <v>700</v>
      </c>
      <c r="C231" s="2" t="s">
        <v>5</v>
      </c>
      <c r="D231" s="2">
        <v>2</v>
      </c>
      <c r="E231" s="2">
        <v>55.598828330484693</v>
      </c>
      <c r="F231" s="2">
        <v>57.008740464743603</v>
      </c>
      <c r="G231" s="2">
        <v>57.713696531873062</v>
      </c>
      <c r="H231" s="2">
        <f t="shared" si="21"/>
        <v>0.7</v>
      </c>
      <c r="I231" s="2">
        <f t="shared" si="20"/>
        <v>2</v>
      </c>
      <c r="J231" s="2">
        <v>6</v>
      </c>
      <c r="K231" s="2">
        <v>6</v>
      </c>
      <c r="L231" s="2">
        <v>3.383600307098094</v>
      </c>
      <c r="M231" s="2">
        <v>3.17</v>
      </c>
      <c r="N231" s="2">
        <f t="shared" si="22"/>
        <v>140</v>
      </c>
    </row>
    <row r="232" spans="1:14">
      <c r="A232" s="2" t="s">
        <v>777</v>
      </c>
      <c r="B232" s="2" t="s">
        <v>700</v>
      </c>
      <c r="C232" s="2" t="s">
        <v>5</v>
      </c>
      <c r="D232" s="2">
        <v>2</v>
      </c>
      <c r="E232" s="2">
        <v>130.51694840652021</v>
      </c>
      <c r="F232" s="2">
        <v>131.92686054077919</v>
      </c>
      <c r="G232" s="2">
        <v>132.63181660790869</v>
      </c>
      <c r="H232" s="2">
        <f t="shared" si="21"/>
        <v>0.7</v>
      </c>
      <c r="I232" s="2">
        <f t="shared" si="20"/>
        <v>2</v>
      </c>
      <c r="J232" s="2">
        <v>6</v>
      </c>
      <c r="K232" s="2">
        <v>6</v>
      </c>
      <c r="L232" s="2">
        <v>3.383600307098142</v>
      </c>
      <c r="M232" s="2">
        <v>3.17</v>
      </c>
      <c r="N232" s="2">
        <f t="shared" si="22"/>
        <v>140</v>
      </c>
    </row>
    <row r="233" spans="1:14">
      <c r="A233" s="2" t="s">
        <v>778</v>
      </c>
      <c r="B233" s="2" t="s">
        <v>700</v>
      </c>
      <c r="C233" s="2" t="s">
        <v>5</v>
      </c>
      <c r="D233" s="2">
        <v>3</v>
      </c>
      <c r="E233" s="2">
        <v>22.935421635895121</v>
      </c>
      <c r="F233" s="2">
        <v>24.345333770154049</v>
      </c>
      <c r="G233" s="2">
        <v>25.050289837283511</v>
      </c>
      <c r="H233" s="2">
        <f t="shared" si="21"/>
        <v>1.0499999999999998</v>
      </c>
      <c r="I233" s="2">
        <f t="shared" si="20"/>
        <v>3</v>
      </c>
      <c r="J233" s="2">
        <v>6</v>
      </c>
      <c r="K233" s="2">
        <v>6</v>
      </c>
      <c r="L233" s="2">
        <v>5.0754004606471446</v>
      </c>
      <c r="M233" s="2">
        <v>3.17</v>
      </c>
      <c r="N233" s="2">
        <f t="shared" si="22"/>
        <v>210</v>
      </c>
    </row>
    <row r="234" spans="1:14">
      <c r="A234" s="2" t="s">
        <v>849</v>
      </c>
      <c r="B234" s="2" t="s">
        <v>700</v>
      </c>
      <c r="C234" s="2" t="s">
        <v>5</v>
      </c>
      <c r="D234" s="2">
        <v>18</v>
      </c>
      <c r="E234" s="2">
        <v>46.796394864502382</v>
      </c>
      <c r="F234" s="2">
        <v>46.926444388733593</v>
      </c>
      <c r="G234" s="2">
        <v>46.991469150849177</v>
      </c>
      <c r="H234" s="2">
        <f t="shared" si="21"/>
        <v>6.3</v>
      </c>
      <c r="I234" s="2">
        <f t="shared" si="20"/>
        <v>18</v>
      </c>
      <c r="J234" s="2">
        <v>1</v>
      </c>
      <c r="K234" s="2">
        <v>1</v>
      </c>
      <c r="L234" s="2">
        <v>27.700163911881081</v>
      </c>
      <c r="M234" s="2">
        <v>2</v>
      </c>
      <c r="N234" s="2">
        <f t="shared" si="22"/>
        <v>1260</v>
      </c>
    </row>
    <row r="235" spans="1:14">
      <c r="A235" s="2" t="s">
        <v>895</v>
      </c>
      <c r="B235" s="2" t="s">
        <v>700</v>
      </c>
      <c r="C235" s="2" t="s">
        <v>5</v>
      </c>
      <c r="D235" s="2">
        <v>414</v>
      </c>
      <c r="E235" s="2">
        <v>11.57146279002075</v>
      </c>
      <c r="F235" s="2">
        <v>12.98137492427966</v>
      </c>
      <c r="G235" s="2">
        <v>13.686330991409109</v>
      </c>
      <c r="H235" s="2">
        <f t="shared" si="21"/>
        <v>144.89999999999998</v>
      </c>
      <c r="I235" s="2">
        <f t="shared" si="20"/>
        <v>414</v>
      </c>
      <c r="J235" s="2">
        <v>6</v>
      </c>
      <c r="K235" s="2">
        <v>6</v>
      </c>
      <c r="L235" s="2">
        <v>700.4052635693123</v>
      </c>
      <c r="M235" s="2">
        <v>3.17</v>
      </c>
      <c r="N235" s="2">
        <f t="shared" si="22"/>
        <v>28980</v>
      </c>
    </row>
    <row r="236" spans="1:14">
      <c r="A236" s="2" t="s">
        <v>939</v>
      </c>
      <c r="B236" s="2" t="s">
        <v>700</v>
      </c>
      <c r="C236" s="2" t="s">
        <v>5</v>
      </c>
      <c r="D236" s="2">
        <v>21.2</v>
      </c>
      <c r="E236" s="2">
        <v>14.63255944450237</v>
      </c>
      <c r="F236" s="2">
        <v>14.76260896873357</v>
      </c>
      <c r="G236" s="2">
        <v>14.827633730849159</v>
      </c>
      <c r="H236" s="2">
        <f t="shared" si="21"/>
        <v>7.419999999999999</v>
      </c>
      <c r="I236" s="2">
        <f t="shared" si="20"/>
        <v>21.2</v>
      </c>
      <c r="J236" s="2">
        <v>1</v>
      </c>
      <c r="K236" s="2">
        <v>1</v>
      </c>
      <c r="L236" s="2">
        <v>32.624637496215627</v>
      </c>
      <c r="M236" s="2">
        <v>2</v>
      </c>
      <c r="N236" s="2">
        <f t="shared" si="22"/>
        <v>1484</v>
      </c>
    </row>
    <row r="237" spans="1:14">
      <c r="A237" s="2" t="s">
        <v>999</v>
      </c>
      <c r="B237" s="2" t="s">
        <v>700</v>
      </c>
      <c r="C237" s="2" t="s">
        <v>5</v>
      </c>
      <c r="D237" s="2">
        <v>18.600000000000001</v>
      </c>
      <c r="E237" s="2">
        <v>34.358221787502373</v>
      </c>
      <c r="F237" s="2">
        <v>34.488271311733563</v>
      </c>
      <c r="G237" s="2">
        <v>34.553296073849161</v>
      </c>
      <c r="H237" s="2">
        <f t="shared" si="21"/>
        <v>6.51</v>
      </c>
      <c r="I237" s="2">
        <f t="shared" si="20"/>
        <v>18.600000000000001</v>
      </c>
      <c r="J237" s="2">
        <v>1</v>
      </c>
      <c r="K237" s="2">
        <v>1</v>
      </c>
      <c r="L237" s="2">
        <v>28.623502708944269</v>
      </c>
      <c r="M237" s="2">
        <v>2</v>
      </c>
      <c r="N237" s="2">
        <f t="shared" si="22"/>
        <v>1302</v>
      </c>
    </row>
    <row r="238" spans="1:14">
      <c r="A238" s="2" t="s">
        <v>678</v>
      </c>
      <c r="B238" s="2" t="s">
        <v>701</v>
      </c>
      <c r="C238" s="2" t="s">
        <v>5</v>
      </c>
      <c r="D238" s="2">
        <v>10000</v>
      </c>
      <c r="E238" s="2">
        <v>10000</v>
      </c>
      <c r="F238" s="2">
        <v>10000</v>
      </c>
      <c r="G238" s="2">
        <v>10000</v>
      </c>
      <c r="H238" s="2">
        <v>0</v>
      </c>
      <c r="I238" s="2">
        <f t="shared" si="20"/>
        <v>10000</v>
      </c>
      <c r="J238" s="2">
        <v>1</v>
      </c>
      <c r="K238" s="2">
        <v>1</v>
      </c>
      <c r="L238" s="2">
        <v>10000</v>
      </c>
      <c r="M238" s="2">
        <v>0</v>
      </c>
      <c r="N238" s="2">
        <f t="shared" si="22"/>
        <v>700000</v>
      </c>
    </row>
    <row r="239" spans="1:14">
      <c r="A239" s="2" t="s">
        <v>685</v>
      </c>
      <c r="B239" s="2" t="s">
        <v>702</v>
      </c>
      <c r="C239" s="2" t="s">
        <v>690</v>
      </c>
      <c r="D239" s="2">
        <v>720</v>
      </c>
      <c r="E239" s="2">
        <v>0</v>
      </c>
      <c r="F239" s="2">
        <v>0</v>
      </c>
      <c r="G239" s="2">
        <v>0</v>
      </c>
      <c r="H239" s="2">
        <v>0</v>
      </c>
      <c r="I239" s="2">
        <f t="shared" si="20"/>
        <v>720</v>
      </c>
      <c r="J239" s="2">
        <v>1</v>
      </c>
      <c r="K239" s="2">
        <v>1</v>
      </c>
      <c r="L239" s="2">
        <v>1</v>
      </c>
      <c r="M239" s="2">
        <v>0</v>
      </c>
      <c r="N239" s="2">
        <v>100</v>
      </c>
    </row>
    <row r="240" spans="1:14">
      <c r="A240" s="2" t="s">
        <v>686</v>
      </c>
      <c r="B240" s="2" t="s">
        <v>702</v>
      </c>
      <c r="C240" s="2" t="s">
        <v>691</v>
      </c>
      <c r="D240" s="2">
        <v>720</v>
      </c>
      <c r="E240" s="2">
        <v>0</v>
      </c>
      <c r="F240" s="2">
        <v>0</v>
      </c>
      <c r="G240" s="2">
        <v>0</v>
      </c>
      <c r="H240" s="2">
        <v>0</v>
      </c>
      <c r="I240" s="2">
        <f t="shared" si="20"/>
        <v>720</v>
      </c>
      <c r="J240" s="2">
        <v>1</v>
      </c>
      <c r="K240" s="2">
        <v>1</v>
      </c>
      <c r="L240" s="2">
        <v>1</v>
      </c>
      <c r="M240" s="2">
        <v>0</v>
      </c>
      <c r="N240" s="2">
        <v>100</v>
      </c>
    </row>
    <row r="241" spans="1:14">
      <c r="A241" s="2" t="s">
        <v>687</v>
      </c>
      <c r="B241" s="2" t="s">
        <v>702</v>
      </c>
      <c r="C241" s="2" t="s">
        <v>692</v>
      </c>
      <c r="D241" s="2">
        <v>180</v>
      </c>
      <c r="E241" s="2">
        <v>0</v>
      </c>
      <c r="F241" s="2">
        <v>0</v>
      </c>
      <c r="G241" s="2">
        <v>0</v>
      </c>
      <c r="H241" s="2">
        <v>0</v>
      </c>
      <c r="I241" s="2">
        <f t="shared" si="20"/>
        <v>180</v>
      </c>
      <c r="J241" s="2">
        <v>1</v>
      </c>
      <c r="K241" s="2">
        <v>1</v>
      </c>
      <c r="L241" s="2">
        <v>1</v>
      </c>
      <c r="M241" s="2">
        <v>0</v>
      </c>
      <c r="N241" s="2">
        <v>100</v>
      </c>
    </row>
    <row r="242" spans="1:14">
      <c r="A242" s="2" t="s">
        <v>23</v>
      </c>
      <c r="B242" s="2" t="s">
        <v>693</v>
      </c>
      <c r="C242" s="2" t="s">
        <v>10</v>
      </c>
      <c r="D242" s="2">
        <v>1.6</v>
      </c>
      <c r="E242" s="2">
        <v>0</v>
      </c>
      <c r="F242" s="2">
        <v>0</v>
      </c>
      <c r="G242" s="2">
        <v>0</v>
      </c>
      <c r="H242" s="2">
        <v>0</v>
      </c>
      <c r="I242" s="2">
        <f t="shared" si="20"/>
        <v>1.6</v>
      </c>
      <c r="J242" s="2">
        <v>1</v>
      </c>
      <c r="K242" s="2">
        <v>1</v>
      </c>
      <c r="L242" s="2">
        <v>1</v>
      </c>
      <c r="M242" s="2">
        <v>0</v>
      </c>
      <c r="N242" s="2">
        <v>100</v>
      </c>
    </row>
    <row r="243" spans="1:14">
      <c r="A243" s="2" t="s">
        <v>854</v>
      </c>
      <c r="B243" s="2" t="s">
        <v>699</v>
      </c>
      <c r="C243" s="2" t="s">
        <v>10</v>
      </c>
      <c r="D243" s="2">
        <v>48</v>
      </c>
      <c r="E243" s="2">
        <v>6.8541237416874008</v>
      </c>
      <c r="F243" s="2">
        <v>7.3760152212921204</v>
      </c>
      <c r="G243" s="2">
        <v>7.6369609610944789</v>
      </c>
      <c r="H243" s="2">
        <f t="shared" ref="H243:H271" si="23">0.35*D243</f>
        <v>16.799999999999997</v>
      </c>
      <c r="I243" s="2">
        <f t="shared" si="20"/>
        <v>48</v>
      </c>
      <c r="J243" s="2">
        <v>6</v>
      </c>
      <c r="K243" s="2">
        <v>6</v>
      </c>
      <c r="L243" s="2">
        <v>59.776093388646572</v>
      </c>
      <c r="M243" s="2">
        <v>3.17</v>
      </c>
      <c r="N243" s="2">
        <f t="shared" ref="N243:N274" si="24">D243*70</f>
        <v>3360</v>
      </c>
    </row>
    <row r="244" spans="1:14">
      <c r="A244" s="2" t="s">
        <v>855</v>
      </c>
      <c r="B244" s="2" t="s">
        <v>699</v>
      </c>
      <c r="C244" s="2" t="s">
        <v>10</v>
      </c>
      <c r="D244" s="2">
        <v>46</v>
      </c>
      <c r="E244" s="2">
        <v>6.854123741687399</v>
      </c>
      <c r="F244" s="2">
        <v>7.3760152212921168</v>
      </c>
      <c r="G244" s="2">
        <v>7.6369609610944753</v>
      </c>
      <c r="H244" s="2">
        <f t="shared" si="23"/>
        <v>16.099999999999998</v>
      </c>
      <c r="I244" s="2">
        <f t="shared" si="20"/>
        <v>46</v>
      </c>
      <c r="J244" s="2">
        <v>6</v>
      </c>
      <c r="K244" s="2">
        <v>6</v>
      </c>
      <c r="L244" s="2">
        <v>57.285422830786338</v>
      </c>
      <c r="M244" s="2">
        <v>3.17</v>
      </c>
      <c r="N244" s="2">
        <f t="shared" si="24"/>
        <v>3220</v>
      </c>
    </row>
    <row r="245" spans="1:14">
      <c r="A245" s="2" t="s">
        <v>856</v>
      </c>
      <c r="B245" s="2" t="s">
        <v>699</v>
      </c>
      <c r="C245" s="2" t="s">
        <v>10</v>
      </c>
      <c r="D245" s="2">
        <v>46</v>
      </c>
      <c r="E245" s="2">
        <v>6.854123741687399</v>
      </c>
      <c r="F245" s="2">
        <v>7.3760152212921168</v>
      </c>
      <c r="G245" s="2">
        <v>7.6369609610944753</v>
      </c>
      <c r="H245" s="2">
        <f t="shared" si="23"/>
        <v>16.099999999999998</v>
      </c>
      <c r="I245" s="2">
        <f t="shared" si="20"/>
        <v>46</v>
      </c>
      <c r="J245" s="2">
        <v>6</v>
      </c>
      <c r="K245" s="2">
        <v>6</v>
      </c>
      <c r="L245" s="2">
        <v>57.285422830786338</v>
      </c>
      <c r="M245" s="2">
        <v>3.17</v>
      </c>
      <c r="N245" s="2">
        <f t="shared" si="24"/>
        <v>3220</v>
      </c>
    </row>
    <row r="246" spans="1:14">
      <c r="A246" s="2" t="s">
        <v>903</v>
      </c>
      <c r="B246" s="2" t="s">
        <v>699</v>
      </c>
      <c r="C246" s="2" t="s">
        <v>10</v>
      </c>
      <c r="D246" s="2">
        <v>88.6</v>
      </c>
      <c r="E246" s="2">
        <v>6.1237210896873986</v>
      </c>
      <c r="F246" s="2">
        <v>6.6456125692921209</v>
      </c>
      <c r="G246" s="2">
        <v>6.9065583090944811</v>
      </c>
      <c r="H246" s="2">
        <f t="shared" si="23"/>
        <v>31.009999999999994</v>
      </c>
      <c r="I246" s="2">
        <f t="shared" si="20"/>
        <v>88.6</v>
      </c>
      <c r="J246" s="2">
        <v>6</v>
      </c>
      <c r="K246" s="2">
        <v>6</v>
      </c>
      <c r="L246" s="2">
        <v>110.33670571321031</v>
      </c>
      <c r="M246" s="2">
        <v>3.17</v>
      </c>
      <c r="N246" s="2">
        <f t="shared" si="24"/>
        <v>6202</v>
      </c>
    </row>
    <row r="247" spans="1:14">
      <c r="A247" s="2" t="s">
        <v>906</v>
      </c>
      <c r="B247" s="2" t="s">
        <v>699</v>
      </c>
      <c r="C247" s="2" t="s">
        <v>10</v>
      </c>
      <c r="D247" s="2">
        <v>88.6</v>
      </c>
      <c r="E247" s="2">
        <v>6.7460330776873993</v>
      </c>
      <c r="F247" s="2">
        <v>7.2679245572921234</v>
      </c>
      <c r="G247" s="2">
        <v>7.5288702970944854</v>
      </c>
      <c r="H247" s="2">
        <f t="shared" si="23"/>
        <v>31.009999999999994</v>
      </c>
      <c r="I247" s="2">
        <f t="shared" si="20"/>
        <v>88.6</v>
      </c>
      <c r="J247" s="2">
        <v>6</v>
      </c>
      <c r="K247" s="2">
        <v>6</v>
      </c>
      <c r="L247" s="2">
        <v>110.33670571321019</v>
      </c>
      <c r="M247" s="2">
        <v>3.17</v>
      </c>
      <c r="N247" s="2">
        <f t="shared" si="24"/>
        <v>6202</v>
      </c>
    </row>
    <row r="248" spans="1:14">
      <c r="A248" s="2" t="s">
        <v>909</v>
      </c>
      <c r="B248" s="2" t="s">
        <v>699</v>
      </c>
      <c r="C248" s="2" t="s">
        <v>10</v>
      </c>
      <c r="D248" s="2">
        <v>27</v>
      </c>
      <c r="E248" s="2">
        <v>7.7633825686873994</v>
      </c>
      <c r="F248" s="2">
        <v>8.2852740482921163</v>
      </c>
      <c r="G248" s="2">
        <v>8.5462197880944757</v>
      </c>
      <c r="H248" s="2">
        <f t="shared" si="23"/>
        <v>9.4499999999999993</v>
      </c>
      <c r="I248" s="2">
        <f t="shared" si="20"/>
        <v>27</v>
      </c>
      <c r="J248" s="2">
        <v>6</v>
      </c>
      <c r="K248" s="2">
        <v>6</v>
      </c>
      <c r="L248" s="2">
        <v>33.624052531113762</v>
      </c>
      <c r="M248" s="2">
        <v>3.17</v>
      </c>
      <c r="N248" s="2">
        <f t="shared" si="24"/>
        <v>1890</v>
      </c>
    </row>
    <row r="249" spans="1:14">
      <c r="A249" s="2" t="s">
        <v>924</v>
      </c>
      <c r="B249" s="2" t="s">
        <v>699</v>
      </c>
      <c r="C249" s="2" t="s">
        <v>10</v>
      </c>
      <c r="D249" s="2">
        <v>1.7</v>
      </c>
      <c r="E249" s="2">
        <v>3.985247790687402</v>
      </c>
      <c r="F249" s="2">
        <v>4.5071392702921207</v>
      </c>
      <c r="G249" s="2">
        <v>4.7680850100944792</v>
      </c>
      <c r="H249" s="2">
        <f t="shared" si="23"/>
        <v>0.59499999999999997</v>
      </c>
      <c r="I249" s="2">
        <f t="shared" si="20"/>
        <v>1.7</v>
      </c>
      <c r="J249" s="2">
        <v>6</v>
      </c>
      <c r="K249" s="2">
        <v>6</v>
      </c>
      <c r="L249" s="2">
        <v>2.1170699741812329</v>
      </c>
      <c r="M249" s="2">
        <v>3.17</v>
      </c>
      <c r="N249" s="2">
        <f t="shared" si="24"/>
        <v>119</v>
      </c>
    </row>
    <row r="250" spans="1:14">
      <c r="A250" s="2" t="s">
        <v>925</v>
      </c>
      <c r="B250" s="2" t="s">
        <v>699</v>
      </c>
      <c r="C250" s="2" t="s">
        <v>10</v>
      </c>
      <c r="D250" s="2">
        <v>1.7</v>
      </c>
      <c r="E250" s="2">
        <v>3.985247790687402</v>
      </c>
      <c r="F250" s="2">
        <v>4.5071392702921207</v>
      </c>
      <c r="G250" s="2">
        <v>4.7680850100944792</v>
      </c>
      <c r="H250" s="2">
        <f t="shared" si="23"/>
        <v>0.59499999999999997</v>
      </c>
      <c r="I250" s="2">
        <f t="shared" si="20"/>
        <v>1.7</v>
      </c>
      <c r="J250" s="2">
        <v>6</v>
      </c>
      <c r="K250" s="2">
        <v>6</v>
      </c>
      <c r="L250" s="2">
        <v>2.1170699741812329</v>
      </c>
      <c r="M250" s="2">
        <v>3.17</v>
      </c>
      <c r="N250" s="2">
        <f t="shared" si="24"/>
        <v>119</v>
      </c>
    </row>
    <row r="251" spans="1:14">
      <c r="A251" s="2" t="s">
        <v>926</v>
      </c>
      <c r="B251" s="2" t="s">
        <v>699</v>
      </c>
      <c r="C251" s="2" t="s">
        <v>10</v>
      </c>
      <c r="D251" s="2">
        <v>3.5</v>
      </c>
      <c r="E251" s="2">
        <v>3.9852477906874011</v>
      </c>
      <c r="F251" s="2">
        <v>4.5071392702921216</v>
      </c>
      <c r="G251" s="2">
        <v>4.7680850100944809</v>
      </c>
      <c r="H251" s="2">
        <f t="shared" si="23"/>
        <v>1.2249999999999999</v>
      </c>
      <c r="I251" s="2">
        <f t="shared" si="20"/>
        <v>3.5</v>
      </c>
      <c r="J251" s="2">
        <v>6</v>
      </c>
      <c r="K251" s="2">
        <v>6</v>
      </c>
      <c r="L251" s="2">
        <v>4.3586734762554844</v>
      </c>
      <c r="M251" s="2">
        <v>3.17</v>
      </c>
      <c r="N251" s="2">
        <f t="shared" si="24"/>
        <v>245</v>
      </c>
    </row>
    <row r="252" spans="1:14">
      <c r="A252" s="2" t="s">
        <v>927</v>
      </c>
      <c r="B252" s="2" t="s">
        <v>699</v>
      </c>
      <c r="C252" s="2" t="s">
        <v>10</v>
      </c>
      <c r="D252" s="2">
        <v>3.5</v>
      </c>
      <c r="E252" s="2">
        <v>3.9852477906874011</v>
      </c>
      <c r="F252" s="2">
        <v>4.5071392702921216</v>
      </c>
      <c r="G252" s="2">
        <v>4.7680850100944809</v>
      </c>
      <c r="H252" s="2">
        <f t="shared" si="23"/>
        <v>1.2249999999999999</v>
      </c>
      <c r="I252" s="2">
        <f t="shared" si="20"/>
        <v>3.5</v>
      </c>
      <c r="J252" s="2">
        <v>6</v>
      </c>
      <c r="K252" s="2">
        <v>6</v>
      </c>
      <c r="L252" s="2">
        <v>4.3586734762554844</v>
      </c>
      <c r="M252" s="2">
        <v>3.17</v>
      </c>
      <c r="N252" s="2">
        <f t="shared" si="24"/>
        <v>245</v>
      </c>
    </row>
    <row r="253" spans="1:14">
      <c r="A253" s="2" t="s">
        <v>928</v>
      </c>
      <c r="B253" s="2" t="s">
        <v>699</v>
      </c>
      <c r="C253" s="2" t="s">
        <v>10</v>
      </c>
      <c r="D253" s="2">
        <v>204</v>
      </c>
      <c r="E253" s="2">
        <v>5.4071517036874006</v>
      </c>
      <c r="F253" s="2">
        <v>5.9290431832921202</v>
      </c>
      <c r="G253" s="2">
        <v>6.1899889230944796</v>
      </c>
      <c r="H253" s="2">
        <f t="shared" si="23"/>
        <v>71.399999999999991</v>
      </c>
      <c r="I253" s="2">
        <f t="shared" ref="I253:I284" si="25">D253</f>
        <v>204</v>
      </c>
      <c r="J253" s="2">
        <v>6</v>
      </c>
      <c r="K253" s="2">
        <v>6</v>
      </c>
      <c r="L253" s="2">
        <v>254.04839690174771</v>
      </c>
      <c r="M253" s="2">
        <v>3.17</v>
      </c>
      <c r="N253" s="2">
        <f t="shared" si="24"/>
        <v>14280</v>
      </c>
    </row>
    <row r="254" spans="1:14">
      <c r="A254" s="2" t="s">
        <v>957</v>
      </c>
      <c r="B254" s="2" t="s">
        <v>699</v>
      </c>
      <c r="C254" s="2" t="s">
        <v>10</v>
      </c>
      <c r="D254" s="2">
        <v>93.2</v>
      </c>
      <c r="E254" s="2">
        <v>5.5074169756874021</v>
      </c>
      <c r="F254" s="2">
        <v>6.0293084552921217</v>
      </c>
      <c r="G254" s="2">
        <v>6.2902541950944819</v>
      </c>
      <c r="H254" s="2">
        <f t="shared" si="23"/>
        <v>32.619999999999997</v>
      </c>
      <c r="I254" s="2">
        <f t="shared" si="25"/>
        <v>93.2</v>
      </c>
      <c r="J254" s="2">
        <v>6</v>
      </c>
      <c r="K254" s="2">
        <v>6</v>
      </c>
      <c r="L254" s="2">
        <v>116.0652479962889</v>
      </c>
      <c r="M254" s="2">
        <v>3.17</v>
      </c>
      <c r="N254" s="2">
        <f t="shared" si="24"/>
        <v>6524</v>
      </c>
    </row>
    <row r="255" spans="1:14">
      <c r="A255" s="2" t="s">
        <v>753</v>
      </c>
      <c r="B255" s="2" t="s">
        <v>698</v>
      </c>
      <c r="C255" s="2" t="s">
        <v>10</v>
      </c>
      <c r="D255" s="2">
        <v>3.5</v>
      </c>
      <c r="E255" s="2">
        <v>15.39352149656756</v>
      </c>
      <c r="F255" s="2">
        <v>15.523571020798769</v>
      </c>
      <c r="G255" s="2">
        <v>15.58859578291437</v>
      </c>
      <c r="H255" s="2">
        <f t="shared" si="23"/>
        <v>1.2249999999999999</v>
      </c>
      <c r="I255" s="2">
        <f t="shared" si="25"/>
        <v>3.5</v>
      </c>
      <c r="J255" s="2">
        <v>1</v>
      </c>
      <c r="K255" s="2">
        <v>1</v>
      </c>
      <c r="L255" s="2">
        <v>5.386142982865783</v>
      </c>
      <c r="M255" s="2">
        <v>2</v>
      </c>
      <c r="N255" s="2">
        <f t="shared" si="24"/>
        <v>245</v>
      </c>
    </row>
    <row r="256" spans="1:14">
      <c r="A256" s="2" t="s">
        <v>754</v>
      </c>
      <c r="B256" s="2" t="s">
        <v>698</v>
      </c>
      <c r="C256" s="2" t="s">
        <v>10</v>
      </c>
      <c r="D256" s="2">
        <v>3.5</v>
      </c>
      <c r="E256" s="2">
        <v>15.39352149656756</v>
      </c>
      <c r="F256" s="2">
        <v>15.523571020798769</v>
      </c>
      <c r="G256" s="2">
        <v>15.58859578291437</v>
      </c>
      <c r="H256" s="2">
        <f t="shared" si="23"/>
        <v>1.2249999999999999</v>
      </c>
      <c r="I256" s="2">
        <f t="shared" si="25"/>
        <v>3.5</v>
      </c>
      <c r="J256" s="2">
        <v>1</v>
      </c>
      <c r="K256" s="2">
        <v>1</v>
      </c>
      <c r="L256" s="2">
        <v>5.386142982865783</v>
      </c>
      <c r="M256" s="2">
        <v>2</v>
      </c>
      <c r="N256" s="2">
        <f t="shared" si="24"/>
        <v>245</v>
      </c>
    </row>
    <row r="257" spans="1:14">
      <c r="A257" s="2" t="s">
        <v>755</v>
      </c>
      <c r="B257" s="2" t="s">
        <v>698</v>
      </c>
      <c r="C257" s="2" t="s">
        <v>10</v>
      </c>
      <c r="D257" s="2">
        <v>2</v>
      </c>
      <c r="E257" s="2">
        <v>9.3180871725023735</v>
      </c>
      <c r="F257" s="2">
        <v>9.448136696733572</v>
      </c>
      <c r="G257" s="2">
        <v>9.5131614588491722</v>
      </c>
      <c r="H257" s="2">
        <f t="shared" si="23"/>
        <v>0.7</v>
      </c>
      <c r="I257" s="2">
        <f t="shared" si="25"/>
        <v>2</v>
      </c>
      <c r="J257" s="2">
        <v>1</v>
      </c>
      <c r="K257" s="2">
        <v>1</v>
      </c>
      <c r="L257" s="2">
        <v>3.0777959902090251</v>
      </c>
      <c r="M257" s="2">
        <v>2</v>
      </c>
      <c r="N257" s="2">
        <f t="shared" si="24"/>
        <v>140</v>
      </c>
    </row>
    <row r="258" spans="1:14">
      <c r="A258" s="2" t="s">
        <v>857</v>
      </c>
      <c r="B258" s="2" t="s">
        <v>698</v>
      </c>
      <c r="C258" s="2" t="s">
        <v>10</v>
      </c>
      <c r="D258" s="2">
        <v>125</v>
      </c>
      <c r="E258" s="2">
        <v>6.8541237416874008</v>
      </c>
      <c r="F258" s="2">
        <v>7.3760152212921168</v>
      </c>
      <c r="G258" s="2">
        <v>7.6369609610944753</v>
      </c>
      <c r="H258" s="2">
        <f t="shared" si="23"/>
        <v>43.75</v>
      </c>
      <c r="I258" s="2">
        <f t="shared" si="25"/>
        <v>125</v>
      </c>
      <c r="J258" s="2">
        <v>1</v>
      </c>
      <c r="K258" s="2">
        <v>1</v>
      </c>
      <c r="L258" s="2">
        <v>155.6669098662673</v>
      </c>
      <c r="M258" s="2">
        <v>2</v>
      </c>
      <c r="N258" s="2">
        <f t="shared" si="24"/>
        <v>8750</v>
      </c>
    </row>
    <row r="259" spans="1:14">
      <c r="A259" s="2" t="s">
        <v>858</v>
      </c>
      <c r="B259" s="2" t="s">
        <v>698</v>
      </c>
      <c r="C259" s="2" t="s">
        <v>10</v>
      </c>
      <c r="D259" s="2">
        <v>125</v>
      </c>
      <c r="E259" s="2">
        <v>6.8541237416874008</v>
      </c>
      <c r="F259" s="2">
        <v>7.3760152212921168</v>
      </c>
      <c r="G259" s="2">
        <v>7.6369609610944753</v>
      </c>
      <c r="H259" s="2">
        <f t="shared" si="23"/>
        <v>43.75</v>
      </c>
      <c r="I259" s="2">
        <f t="shared" si="25"/>
        <v>125</v>
      </c>
      <c r="J259" s="2">
        <v>1</v>
      </c>
      <c r="K259" s="2">
        <v>1</v>
      </c>
      <c r="L259" s="2">
        <v>155.6669098662673</v>
      </c>
      <c r="M259" s="2">
        <v>2</v>
      </c>
      <c r="N259" s="2">
        <f t="shared" si="24"/>
        <v>8750</v>
      </c>
    </row>
    <row r="260" spans="1:14">
      <c r="A260" s="2" t="s">
        <v>1061</v>
      </c>
      <c r="B260" s="2" t="s">
        <v>698</v>
      </c>
      <c r="C260" s="2" t="s">
        <v>10</v>
      </c>
      <c r="D260" s="2">
        <v>125</v>
      </c>
      <c r="E260" s="2">
        <v>6.8541237416874008</v>
      </c>
      <c r="F260" s="2">
        <v>7.3760152212921168</v>
      </c>
      <c r="G260" s="2">
        <v>7.6369609610944753</v>
      </c>
      <c r="H260" s="2">
        <f t="shared" si="23"/>
        <v>43.75</v>
      </c>
      <c r="I260" s="2">
        <f t="shared" si="25"/>
        <v>125</v>
      </c>
      <c r="J260" s="2">
        <v>1</v>
      </c>
      <c r="K260" s="2">
        <v>1</v>
      </c>
      <c r="L260" s="2">
        <v>155.6669098662673</v>
      </c>
      <c r="M260" s="2">
        <v>2</v>
      </c>
      <c r="N260" s="2">
        <f t="shared" si="24"/>
        <v>8750</v>
      </c>
    </row>
    <row r="261" spans="1:14">
      <c r="A261" s="2" t="s">
        <v>904</v>
      </c>
      <c r="B261" s="2" t="s">
        <v>698</v>
      </c>
      <c r="C261" s="2" t="s">
        <v>10</v>
      </c>
      <c r="D261" s="2">
        <v>82.8</v>
      </c>
      <c r="E261" s="2">
        <v>6.1237210896873977</v>
      </c>
      <c r="F261" s="2">
        <v>6.6456125692921182</v>
      </c>
      <c r="G261" s="2">
        <v>6.9065583090944784</v>
      </c>
      <c r="H261" s="2">
        <f t="shared" si="23"/>
        <v>28.979999999999997</v>
      </c>
      <c r="I261" s="2">
        <f t="shared" si="25"/>
        <v>82.8</v>
      </c>
      <c r="J261" s="2">
        <v>1</v>
      </c>
      <c r="K261" s="2">
        <v>1</v>
      </c>
      <c r="L261" s="2">
        <v>103.1137610954155</v>
      </c>
      <c r="M261" s="2">
        <v>2</v>
      </c>
      <c r="N261" s="2">
        <f t="shared" si="24"/>
        <v>5796</v>
      </c>
    </row>
    <row r="262" spans="1:14">
      <c r="A262" s="2" t="s">
        <v>905</v>
      </c>
      <c r="B262" s="2" t="s">
        <v>698</v>
      </c>
      <c r="C262" s="2" t="s">
        <v>10</v>
      </c>
      <c r="D262" s="2">
        <v>82.8</v>
      </c>
      <c r="E262" s="2">
        <v>6.1237210896873977</v>
      </c>
      <c r="F262" s="2">
        <v>6.6456125692921182</v>
      </c>
      <c r="G262" s="2">
        <v>6.9065583090944784</v>
      </c>
      <c r="H262" s="2">
        <f t="shared" si="23"/>
        <v>28.979999999999997</v>
      </c>
      <c r="I262" s="2">
        <f t="shared" si="25"/>
        <v>82.8</v>
      </c>
      <c r="J262" s="2">
        <v>1</v>
      </c>
      <c r="K262" s="2">
        <v>1</v>
      </c>
      <c r="L262" s="2">
        <v>103.1137610954155</v>
      </c>
      <c r="M262" s="2">
        <v>2</v>
      </c>
      <c r="N262" s="2">
        <f t="shared" si="24"/>
        <v>5796</v>
      </c>
    </row>
    <row r="263" spans="1:14">
      <c r="A263" s="2" t="s">
        <v>907</v>
      </c>
      <c r="B263" s="2" t="s">
        <v>698</v>
      </c>
      <c r="C263" s="2" t="s">
        <v>10</v>
      </c>
      <c r="D263" s="2">
        <v>82.8</v>
      </c>
      <c r="E263" s="2">
        <v>6.7460330776873976</v>
      </c>
      <c r="F263" s="2">
        <v>7.2679245572921234</v>
      </c>
      <c r="G263" s="2">
        <v>7.5288702970944854</v>
      </c>
      <c r="H263" s="2">
        <f t="shared" si="23"/>
        <v>28.979999999999997</v>
      </c>
      <c r="I263" s="2">
        <f t="shared" si="25"/>
        <v>82.8</v>
      </c>
      <c r="J263" s="2">
        <v>1</v>
      </c>
      <c r="K263" s="2">
        <v>1</v>
      </c>
      <c r="L263" s="2">
        <v>103.1137610954156</v>
      </c>
      <c r="M263" s="2">
        <v>2</v>
      </c>
      <c r="N263" s="2">
        <f t="shared" si="24"/>
        <v>5796</v>
      </c>
    </row>
    <row r="264" spans="1:14">
      <c r="A264" s="2" t="s">
        <v>908</v>
      </c>
      <c r="B264" s="2" t="s">
        <v>698</v>
      </c>
      <c r="C264" s="2" t="s">
        <v>10</v>
      </c>
      <c r="D264" s="2">
        <v>82.8</v>
      </c>
      <c r="E264" s="2">
        <v>6.7460330776873976</v>
      </c>
      <c r="F264" s="2">
        <v>7.2679245572921234</v>
      </c>
      <c r="G264" s="2">
        <v>7.5288702970944854</v>
      </c>
      <c r="H264" s="2">
        <f t="shared" si="23"/>
        <v>28.979999999999997</v>
      </c>
      <c r="I264" s="2">
        <f t="shared" si="25"/>
        <v>82.8</v>
      </c>
      <c r="J264" s="2">
        <v>1</v>
      </c>
      <c r="K264" s="2">
        <v>1</v>
      </c>
      <c r="L264" s="2">
        <v>103.1137610954156</v>
      </c>
      <c r="M264" s="2">
        <v>2</v>
      </c>
      <c r="N264" s="2">
        <f t="shared" si="24"/>
        <v>5796</v>
      </c>
    </row>
    <row r="265" spans="1:14">
      <c r="A265" s="2" t="s">
        <v>910</v>
      </c>
      <c r="B265" s="2" t="s">
        <v>698</v>
      </c>
      <c r="C265" s="2" t="s">
        <v>10</v>
      </c>
      <c r="D265" s="2">
        <v>41.8</v>
      </c>
      <c r="E265" s="2">
        <v>7.7633825686874021</v>
      </c>
      <c r="F265" s="2">
        <v>8.2852740482921181</v>
      </c>
      <c r="G265" s="2">
        <v>8.5462197880944757</v>
      </c>
      <c r="H265" s="2">
        <f t="shared" si="23"/>
        <v>14.629999999999997</v>
      </c>
      <c r="I265" s="2">
        <f t="shared" si="25"/>
        <v>41.8</v>
      </c>
      <c r="J265" s="2">
        <v>1</v>
      </c>
      <c r="K265" s="2">
        <v>1</v>
      </c>
      <c r="L265" s="2">
        <v>52.055014659279713</v>
      </c>
      <c r="M265" s="2">
        <v>2</v>
      </c>
      <c r="N265" s="2">
        <f t="shared" si="24"/>
        <v>2926</v>
      </c>
    </row>
    <row r="266" spans="1:14">
      <c r="A266" s="2" t="s">
        <v>929</v>
      </c>
      <c r="B266" s="2" t="s">
        <v>698</v>
      </c>
      <c r="C266" s="2" t="s">
        <v>10</v>
      </c>
      <c r="D266" s="2">
        <v>196</v>
      </c>
      <c r="E266" s="2">
        <v>5.4071517036873997</v>
      </c>
      <c r="F266" s="2">
        <v>5.929043183292122</v>
      </c>
      <c r="G266" s="2">
        <v>6.1899889230944831</v>
      </c>
      <c r="H266" s="2">
        <f t="shared" si="23"/>
        <v>68.599999999999994</v>
      </c>
      <c r="I266" s="2">
        <f t="shared" si="25"/>
        <v>196</v>
      </c>
      <c r="J266" s="2">
        <v>1</v>
      </c>
      <c r="K266" s="2">
        <v>1</v>
      </c>
      <c r="L266" s="2">
        <v>244.08571467030731</v>
      </c>
      <c r="M266" s="2">
        <v>2</v>
      </c>
      <c r="N266" s="2">
        <f t="shared" si="24"/>
        <v>13720</v>
      </c>
    </row>
    <row r="267" spans="1:14">
      <c r="A267" s="2" t="s">
        <v>930</v>
      </c>
      <c r="B267" s="2" t="s">
        <v>698</v>
      </c>
      <c r="C267" s="2" t="s">
        <v>10</v>
      </c>
      <c r="D267" s="2">
        <v>196</v>
      </c>
      <c r="E267" s="2">
        <v>5.4071517036873997</v>
      </c>
      <c r="F267" s="2">
        <v>5.929043183292122</v>
      </c>
      <c r="G267" s="2">
        <v>6.1899889230944831</v>
      </c>
      <c r="H267" s="2">
        <f t="shared" si="23"/>
        <v>68.599999999999994</v>
      </c>
      <c r="I267" s="2">
        <f t="shared" si="25"/>
        <v>196</v>
      </c>
      <c r="J267" s="2">
        <v>1</v>
      </c>
      <c r="K267" s="2">
        <v>1</v>
      </c>
      <c r="L267" s="2">
        <v>244.08571467030731</v>
      </c>
      <c r="M267" s="2">
        <v>2</v>
      </c>
      <c r="N267" s="2">
        <f t="shared" si="24"/>
        <v>13720</v>
      </c>
    </row>
    <row r="268" spans="1:14">
      <c r="A268" s="2" t="s">
        <v>958</v>
      </c>
      <c r="B268" s="2" t="s">
        <v>698</v>
      </c>
      <c r="C268" s="2" t="s">
        <v>10</v>
      </c>
      <c r="D268" s="2">
        <v>179.3</v>
      </c>
      <c r="E268" s="2">
        <v>5.5074169756874012</v>
      </c>
      <c r="F268" s="2">
        <v>6.0293084552921199</v>
      </c>
      <c r="G268" s="2">
        <v>6.2902541950944801</v>
      </c>
      <c r="H268" s="2">
        <f t="shared" si="23"/>
        <v>62.755000000000003</v>
      </c>
      <c r="I268" s="2">
        <f t="shared" si="25"/>
        <v>179.3</v>
      </c>
      <c r="J268" s="2">
        <v>1</v>
      </c>
      <c r="K268" s="2">
        <v>1</v>
      </c>
      <c r="L268" s="2">
        <v>223.288615512174</v>
      </c>
      <c r="M268" s="2">
        <v>2</v>
      </c>
      <c r="N268" s="2">
        <f t="shared" si="24"/>
        <v>12551</v>
      </c>
    </row>
    <row r="269" spans="1:14">
      <c r="A269" s="2" t="s">
        <v>1045</v>
      </c>
      <c r="B269" s="2" t="s">
        <v>698</v>
      </c>
      <c r="C269" s="2" t="s">
        <v>10</v>
      </c>
      <c r="D269" s="2">
        <v>7.5</v>
      </c>
      <c r="E269" s="2">
        <v>11.29134461814461</v>
      </c>
      <c r="F269" s="2">
        <v>11.42139414237581</v>
      </c>
      <c r="G269" s="2">
        <v>11.48641890449141</v>
      </c>
      <c r="H269" s="2">
        <f t="shared" si="23"/>
        <v>2.625</v>
      </c>
      <c r="I269" s="2">
        <f t="shared" si="25"/>
        <v>7.5</v>
      </c>
      <c r="J269" s="2">
        <v>1</v>
      </c>
      <c r="K269" s="2">
        <v>1</v>
      </c>
      <c r="L269" s="2">
        <v>11.54173496328381</v>
      </c>
      <c r="M269" s="2">
        <v>2</v>
      </c>
      <c r="N269" s="2">
        <f t="shared" si="24"/>
        <v>525</v>
      </c>
    </row>
    <row r="270" spans="1:14">
      <c r="A270" s="2" t="s">
        <v>1046</v>
      </c>
      <c r="B270" s="2" t="s">
        <v>698</v>
      </c>
      <c r="C270" s="2" t="s">
        <v>10</v>
      </c>
      <c r="D270" s="2">
        <v>5</v>
      </c>
      <c r="E270" s="2">
        <v>6.8239800347209956</v>
      </c>
      <c r="F270" s="2">
        <v>6.9540295589521959</v>
      </c>
      <c r="G270" s="2">
        <v>7.0190543210677969</v>
      </c>
      <c r="H270" s="2">
        <f t="shared" si="23"/>
        <v>1.75</v>
      </c>
      <c r="I270" s="2">
        <f t="shared" si="25"/>
        <v>5</v>
      </c>
      <c r="J270" s="2">
        <v>1</v>
      </c>
      <c r="K270" s="2">
        <v>1</v>
      </c>
      <c r="L270" s="2">
        <v>7.6944899755225569</v>
      </c>
      <c r="M270" s="2">
        <v>2</v>
      </c>
      <c r="N270" s="2">
        <f t="shared" si="24"/>
        <v>350</v>
      </c>
    </row>
    <row r="271" spans="1:14">
      <c r="A271" s="2" t="s">
        <v>1047</v>
      </c>
      <c r="B271" s="2" t="s">
        <v>698</v>
      </c>
      <c r="C271" s="2" t="s">
        <v>10</v>
      </c>
      <c r="D271" s="2">
        <v>7.5</v>
      </c>
      <c r="E271" s="2">
        <v>6.8239800347209938</v>
      </c>
      <c r="F271" s="2">
        <v>6.954029558952195</v>
      </c>
      <c r="G271" s="2">
        <v>7.019054321067796</v>
      </c>
      <c r="H271" s="2">
        <f t="shared" si="23"/>
        <v>2.625</v>
      </c>
      <c r="I271" s="2">
        <f t="shared" si="25"/>
        <v>7.5</v>
      </c>
      <c r="J271" s="2">
        <v>1</v>
      </c>
      <c r="K271" s="2">
        <v>1</v>
      </c>
      <c r="L271" s="2">
        <v>11.541734963283821</v>
      </c>
      <c r="M271" s="2">
        <v>2</v>
      </c>
      <c r="N271" s="2">
        <f t="shared" si="24"/>
        <v>525</v>
      </c>
    </row>
    <row r="272" spans="1:14">
      <c r="A272" s="2" t="s">
        <v>679</v>
      </c>
      <c r="B272" s="2" t="s">
        <v>701</v>
      </c>
      <c r="C272" s="2" t="s">
        <v>10</v>
      </c>
      <c r="D272" s="2">
        <v>10000</v>
      </c>
      <c r="E272" s="2">
        <v>10000</v>
      </c>
      <c r="F272" s="2">
        <v>10000</v>
      </c>
      <c r="G272" s="2">
        <v>10000</v>
      </c>
      <c r="H272" s="2">
        <v>0</v>
      </c>
      <c r="I272" s="2">
        <f t="shared" si="25"/>
        <v>10000</v>
      </c>
      <c r="J272" s="2">
        <v>1</v>
      </c>
      <c r="K272" s="2">
        <v>1</v>
      </c>
      <c r="L272" s="2">
        <v>10000</v>
      </c>
      <c r="M272" s="2">
        <v>0</v>
      </c>
      <c r="N272" s="2">
        <f t="shared" si="24"/>
        <v>700000</v>
      </c>
    </row>
    <row r="273" spans="1:14">
      <c r="A273" s="2" t="s">
        <v>717</v>
      </c>
      <c r="B273" s="2" t="s">
        <v>699</v>
      </c>
      <c r="C273" s="2" t="s">
        <v>7</v>
      </c>
      <c r="D273" s="2">
        <v>289</v>
      </c>
      <c r="E273" s="2">
        <v>5.8706132796874018</v>
      </c>
      <c r="F273" s="2">
        <v>6.3925047592921196</v>
      </c>
      <c r="G273" s="2">
        <v>6.6534504990944798</v>
      </c>
      <c r="H273" s="2">
        <f t="shared" ref="H273:H300" si="26">0.35*D273</f>
        <v>101.14999999999999</v>
      </c>
      <c r="I273" s="2">
        <f t="shared" si="25"/>
        <v>289</v>
      </c>
      <c r="J273" s="2">
        <v>6</v>
      </c>
      <c r="K273" s="2">
        <v>6</v>
      </c>
      <c r="L273" s="2">
        <v>359.90189561080899</v>
      </c>
      <c r="M273" s="2">
        <v>3.17</v>
      </c>
      <c r="N273" s="2">
        <f t="shared" si="24"/>
        <v>20230</v>
      </c>
    </row>
    <row r="274" spans="1:14">
      <c r="A274" s="2" t="s">
        <v>718</v>
      </c>
      <c r="B274" s="2" t="s">
        <v>699</v>
      </c>
      <c r="C274" s="2" t="s">
        <v>7</v>
      </c>
      <c r="D274" s="2">
        <v>289</v>
      </c>
      <c r="E274" s="2">
        <v>5.8706132796874018</v>
      </c>
      <c r="F274" s="2">
        <v>6.3925047592921196</v>
      </c>
      <c r="G274" s="2">
        <v>6.6534504990944798</v>
      </c>
      <c r="H274" s="2">
        <f t="shared" si="26"/>
        <v>101.14999999999999</v>
      </c>
      <c r="I274" s="2">
        <f t="shared" si="25"/>
        <v>289</v>
      </c>
      <c r="J274" s="2">
        <v>6</v>
      </c>
      <c r="K274" s="2">
        <v>6</v>
      </c>
      <c r="L274" s="2">
        <v>359.90189561080899</v>
      </c>
      <c r="M274" s="2">
        <v>3.17</v>
      </c>
      <c r="N274" s="2">
        <f t="shared" si="24"/>
        <v>20230</v>
      </c>
    </row>
    <row r="275" spans="1:14">
      <c r="A275" s="2" t="s">
        <v>719</v>
      </c>
      <c r="B275" s="2" t="s">
        <v>699</v>
      </c>
      <c r="C275" s="2" t="s">
        <v>7</v>
      </c>
      <c r="D275" s="2">
        <v>289</v>
      </c>
      <c r="E275" s="2">
        <v>5.5504823586874021</v>
      </c>
      <c r="F275" s="2">
        <v>6.07237383829212</v>
      </c>
      <c r="G275" s="2">
        <v>6.3333195780944784</v>
      </c>
      <c r="H275" s="2">
        <f t="shared" si="26"/>
        <v>101.14999999999999</v>
      </c>
      <c r="I275" s="2">
        <f t="shared" si="25"/>
        <v>289</v>
      </c>
      <c r="J275" s="2">
        <v>6</v>
      </c>
      <c r="K275" s="2">
        <v>6</v>
      </c>
      <c r="L275" s="2">
        <v>359.90189561081053</v>
      </c>
      <c r="M275" s="2">
        <v>3.17</v>
      </c>
      <c r="N275" s="2">
        <f t="shared" ref="N275:N301" si="27">D275*70</f>
        <v>20230</v>
      </c>
    </row>
    <row r="276" spans="1:14">
      <c r="A276" s="2" t="s">
        <v>720</v>
      </c>
      <c r="B276" s="2" t="s">
        <v>699</v>
      </c>
      <c r="C276" s="2" t="s">
        <v>7</v>
      </c>
      <c r="D276" s="2">
        <v>289</v>
      </c>
      <c r="E276" s="2">
        <v>5.5504823586874021</v>
      </c>
      <c r="F276" s="2">
        <v>6.07237383829212</v>
      </c>
      <c r="G276" s="2">
        <v>6.3333195780944784</v>
      </c>
      <c r="H276" s="2">
        <f t="shared" si="26"/>
        <v>101.14999999999999</v>
      </c>
      <c r="I276" s="2">
        <f t="shared" si="25"/>
        <v>289</v>
      </c>
      <c r="J276" s="2">
        <v>6</v>
      </c>
      <c r="K276" s="2">
        <v>6</v>
      </c>
      <c r="L276" s="2">
        <v>359.90189561081053</v>
      </c>
      <c r="M276" s="2">
        <v>3.17</v>
      </c>
      <c r="N276" s="2">
        <f t="shared" si="27"/>
        <v>20230</v>
      </c>
    </row>
    <row r="277" spans="1:14">
      <c r="A277" s="2" t="s">
        <v>726</v>
      </c>
      <c r="B277" s="2" t="s">
        <v>699</v>
      </c>
      <c r="C277" s="2" t="s">
        <v>7</v>
      </c>
      <c r="D277" s="2">
        <v>128.69999999999999</v>
      </c>
      <c r="E277" s="2">
        <v>6.9755799626874033</v>
      </c>
      <c r="F277" s="2">
        <v>7.4974714422921247</v>
      </c>
      <c r="G277" s="2">
        <v>7.7584171820944858</v>
      </c>
      <c r="H277" s="2">
        <f t="shared" si="26"/>
        <v>45.044999999999995</v>
      </c>
      <c r="I277" s="2">
        <f t="shared" si="25"/>
        <v>128.69999999999999</v>
      </c>
      <c r="J277" s="2">
        <v>6</v>
      </c>
      <c r="K277" s="2">
        <v>6</v>
      </c>
      <c r="L277" s="2">
        <v>160.27465039830889</v>
      </c>
      <c r="M277" s="2">
        <v>3.17</v>
      </c>
      <c r="N277" s="2">
        <f t="shared" si="27"/>
        <v>9009</v>
      </c>
    </row>
    <row r="278" spans="1:14">
      <c r="A278" s="2" t="s">
        <v>763</v>
      </c>
      <c r="B278" s="2" t="s">
        <v>699</v>
      </c>
      <c r="C278" s="2" t="s">
        <v>7</v>
      </c>
      <c r="D278" s="2">
        <v>95</v>
      </c>
      <c r="E278" s="2">
        <v>9.8437978546874003</v>
      </c>
      <c r="F278" s="2">
        <v>10.365689334292121</v>
      </c>
      <c r="G278" s="2">
        <v>10.62663507409448</v>
      </c>
      <c r="H278" s="2">
        <f t="shared" si="26"/>
        <v>33.25</v>
      </c>
      <c r="I278" s="2">
        <f t="shared" si="25"/>
        <v>95</v>
      </c>
      <c r="J278" s="2">
        <v>6</v>
      </c>
      <c r="K278" s="2">
        <v>6</v>
      </c>
      <c r="L278" s="2">
        <v>118.306851498363</v>
      </c>
      <c r="M278" s="2">
        <v>3.17</v>
      </c>
      <c r="N278" s="2">
        <f t="shared" si="27"/>
        <v>6650</v>
      </c>
    </row>
    <row r="279" spans="1:14">
      <c r="A279" s="2" t="s">
        <v>779</v>
      </c>
      <c r="B279" s="2" t="s">
        <v>699</v>
      </c>
      <c r="C279" s="2" t="s">
        <v>7</v>
      </c>
      <c r="D279" s="2">
        <v>32.200000000000003</v>
      </c>
      <c r="E279" s="2">
        <v>7.3682006046873996</v>
      </c>
      <c r="F279" s="2">
        <v>7.8900920842921174</v>
      </c>
      <c r="G279" s="2">
        <v>8.1510378240944767</v>
      </c>
      <c r="H279" s="2">
        <f t="shared" si="26"/>
        <v>11.27</v>
      </c>
      <c r="I279" s="2">
        <f t="shared" si="25"/>
        <v>32.200000000000003</v>
      </c>
      <c r="J279" s="2">
        <v>6</v>
      </c>
      <c r="K279" s="2">
        <v>6</v>
      </c>
      <c r="L279" s="2">
        <v>40.0997959815505</v>
      </c>
      <c r="M279" s="2">
        <v>3.17</v>
      </c>
      <c r="N279" s="2">
        <f t="shared" si="27"/>
        <v>2254</v>
      </c>
    </row>
    <row r="280" spans="1:14">
      <c r="A280" s="2" t="s">
        <v>787</v>
      </c>
      <c r="B280" s="2" t="s">
        <v>699</v>
      </c>
      <c r="C280" s="2" t="s">
        <v>7</v>
      </c>
      <c r="D280" s="2">
        <v>200</v>
      </c>
      <c r="E280" s="2">
        <v>5.9731062805023694</v>
      </c>
      <c r="F280" s="2">
        <v>6.1031558047335714</v>
      </c>
      <c r="G280" s="2">
        <v>6.1681805668491716</v>
      </c>
      <c r="H280" s="2">
        <f t="shared" si="26"/>
        <v>70</v>
      </c>
      <c r="I280" s="2">
        <f t="shared" si="25"/>
        <v>200</v>
      </c>
      <c r="J280" s="2">
        <v>6</v>
      </c>
      <c r="K280" s="2">
        <v>6</v>
      </c>
      <c r="L280" s="2">
        <v>307.77959902090208</v>
      </c>
      <c r="M280" s="2">
        <v>3.17</v>
      </c>
      <c r="N280" s="2">
        <f t="shared" si="27"/>
        <v>14000</v>
      </c>
    </row>
    <row r="281" spans="1:14">
      <c r="A281" s="2" t="s">
        <v>1019</v>
      </c>
      <c r="B281" s="2" t="s">
        <v>699</v>
      </c>
      <c r="C281" s="2" t="s">
        <v>7</v>
      </c>
      <c r="D281" s="2">
        <v>120.4</v>
      </c>
      <c r="E281" s="2">
        <v>6.571709966687397</v>
      </c>
      <c r="F281" s="2">
        <v>7.093601446292122</v>
      </c>
      <c r="G281" s="2">
        <v>7.354547186094484</v>
      </c>
      <c r="H281" s="2">
        <f t="shared" si="26"/>
        <v>42.14</v>
      </c>
      <c r="I281" s="2">
        <f t="shared" si="25"/>
        <v>120.4</v>
      </c>
      <c r="J281" s="2">
        <v>6</v>
      </c>
      <c r="K281" s="2">
        <v>6</v>
      </c>
      <c r="L281" s="2">
        <v>149.93836758318889</v>
      </c>
      <c r="M281" s="2">
        <v>3.17</v>
      </c>
      <c r="N281" s="2">
        <f t="shared" si="27"/>
        <v>8428</v>
      </c>
    </row>
    <row r="282" spans="1:14">
      <c r="A282" s="2" t="s">
        <v>920</v>
      </c>
      <c r="B282" s="2" t="s">
        <v>699</v>
      </c>
      <c r="C282" s="2" t="s">
        <v>7</v>
      </c>
      <c r="D282" s="2">
        <v>25</v>
      </c>
      <c r="E282" s="2">
        <v>8.3905997626873994</v>
      </c>
      <c r="F282" s="2">
        <v>8.9124912422921252</v>
      </c>
      <c r="G282" s="2">
        <v>9.1734369820944881</v>
      </c>
      <c r="H282" s="2">
        <f t="shared" si="26"/>
        <v>8.75</v>
      </c>
      <c r="I282" s="2">
        <f t="shared" si="25"/>
        <v>25</v>
      </c>
      <c r="J282" s="2">
        <v>6</v>
      </c>
      <c r="K282" s="2">
        <v>6</v>
      </c>
      <c r="L282" s="2">
        <v>31.133381973253432</v>
      </c>
      <c r="M282" s="2">
        <v>3.17</v>
      </c>
      <c r="N282" s="2">
        <f t="shared" si="27"/>
        <v>1750</v>
      </c>
    </row>
    <row r="283" spans="1:14">
      <c r="A283" s="2" t="s">
        <v>727</v>
      </c>
      <c r="B283" s="2" t="s">
        <v>698</v>
      </c>
      <c r="C283" s="2" t="s">
        <v>7</v>
      </c>
      <c r="D283" s="2">
        <v>128.69999999999999</v>
      </c>
      <c r="E283" s="2">
        <v>6.9755799626874033</v>
      </c>
      <c r="F283" s="2">
        <v>7.4974714422921247</v>
      </c>
      <c r="G283" s="2">
        <v>7.7584171820944858</v>
      </c>
      <c r="H283" s="2">
        <f t="shared" si="26"/>
        <v>45.044999999999995</v>
      </c>
      <c r="I283" s="2">
        <f t="shared" si="25"/>
        <v>128.69999999999999</v>
      </c>
      <c r="J283" s="2">
        <v>1</v>
      </c>
      <c r="K283" s="2">
        <v>1</v>
      </c>
      <c r="L283" s="2">
        <v>160.27465039830889</v>
      </c>
      <c r="M283" s="2">
        <v>2</v>
      </c>
      <c r="N283" s="2">
        <f t="shared" si="27"/>
        <v>9009</v>
      </c>
    </row>
    <row r="284" spans="1:14">
      <c r="A284" s="2" t="s">
        <v>728</v>
      </c>
      <c r="B284" s="2" t="s">
        <v>698</v>
      </c>
      <c r="C284" s="2" t="s">
        <v>7</v>
      </c>
      <c r="D284" s="2">
        <v>128.69999999999999</v>
      </c>
      <c r="E284" s="2">
        <v>6.9755799626874033</v>
      </c>
      <c r="F284" s="2">
        <v>7.4974714422921247</v>
      </c>
      <c r="G284" s="2">
        <v>7.7584171820944858</v>
      </c>
      <c r="H284" s="2">
        <f t="shared" si="26"/>
        <v>45.044999999999995</v>
      </c>
      <c r="I284" s="2">
        <f t="shared" si="25"/>
        <v>128.69999999999999</v>
      </c>
      <c r="J284" s="2">
        <v>1</v>
      </c>
      <c r="K284" s="2">
        <v>1</v>
      </c>
      <c r="L284" s="2">
        <v>160.27465039830889</v>
      </c>
      <c r="M284" s="2">
        <v>2</v>
      </c>
      <c r="N284" s="2">
        <f t="shared" si="27"/>
        <v>9009</v>
      </c>
    </row>
    <row r="285" spans="1:14">
      <c r="A285" s="2" t="s">
        <v>1022</v>
      </c>
      <c r="B285" s="2" t="s">
        <v>698</v>
      </c>
      <c r="C285" s="2" t="s">
        <v>7</v>
      </c>
      <c r="D285" s="2">
        <v>1.5</v>
      </c>
      <c r="E285" s="2">
        <v>8.4074967800824503</v>
      </c>
      <c r="F285" s="2">
        <v>8.5375463043136506</v>
      </c>
      <c r="G285" s="2">
        <v>8.6025710664292507</v>
      </c>
      <c r="H285" s="2">
        <f t="shared" si="26"/>
        <v>0.52499999999999991</v>
      </c>
      <c r="I285" s="2">
        <f t="shared" ref="I285:I307" si="28">D285</f>
        <v>1.5</v>
      </c>
      <c r="J285" s="2">
        <v>1</v>
      </c>
      <c r="K285" s="2">
        <v>1</v>
      </c>
      <c r="L285" s="2">
        <v>2.308346992656765</v>
      </c>
      <c r="M285" s="2">
        <v>2</v>
      </c>
      <c r="N285" s="2">
        <f t="shared" si="27"/>
        <v>105</v>
      </c>
    </row>
    <row r="286" spans="1:14">
      <c r="A286" s="2" t="s">
        <v>764</v>
      </c>
      <c r="B286" s="2" t="s">
        <v>698</v>
      </c>
      <c r="C286" s="2" t="s">
        <v>7</v>
      </c>
      <c r="D286" s="2">
        <v>23</v>
      </c>
      <c r="E286" s="2">
        <v>9.8437978546874021</v>
      </c>
      <c r="F286" s="2">
        <v>10.365689334292121</v>
      </c>
      <c r="G286" s="2">
        <v>10.62663507409447</v>
      </c>
      <c r="H286" s="2">
        <f t="shared" si="26"/>
        <v>8.0499999999999989</v>
      </c>
      <c r="I286" s="2">
        <f t="shared" si="28"/>
        <v>23</v>
      </c>
      <c r="J286" s="2">
        <v>1</v>
      </c>
      <c r="K286" s="2">
        <v>1</v>
      </c>
      <c r="L286" s="2">
        <v>28.642711415393201</v>
      </c>
      <c r="M286" s="2">
        <v>2</v>
      </c>
      <c r="N286" s="2">
        <f t="shared" si="27"/>
        <v>1610</v>
      </c>
    </row>
    <row r="287" spans="1:14">
      <c r="A287" s="2" t="s">
        <v>780</v>
      </c>
      <c r="B287" s="2" t="s">
        <v>698</v>
      </c>
      <c r="C287" s="2" t="s">
        <v>7</v>
      </c>
      <c r="D287" s="2">
        <v>41.9</v>
      </c>
      <c r="E287" s="2">
        <v>7.3682006046873987</v>
      </c>
      <c r="F287" s="2">
        <v>7.8900920842921174</v>
      </c>
      <c r="G287" s="2">
        <v>8.1510378240944767</v>
      </c>
      <c r="H287" s="2">
        <f t="shared" si="26"/>
        <v>14.664999999999999</v>
      </c>
      <c r="I287" s="2">
        <f t="shared" si="28"/>
        <v>41.9</v>
      </c>
      <c r="J287" s="2">
        <v>1</v>
      </c>
      <c r="K287" s="2">
        <v>1</v>
      </c>
      <c r="L287" s="2">
        <v>52.179548187172827</v>
      </c>
      <c r="M287" s="2">
        <v>2</v>
      </c>
      <c r="N287" s="2">
        <f t="shared" si="27"/>
        <v>2933</v>
      </c>
    </row>
    <row r="288" spans="1:14">
      <c r="A288" s="2" t="s">
        <v>781</v>
      </c>
      <c r="B288" s="2" t="s">
        <v>698</v>
      </c>
      <c r="C288" s="2" t="s">
        <v>7</v>
      </c>
      <c r="D288" s="2">
        <v>23.3</v>
      </c>
      <c r="E288" s="2">
        <v>7.0415520705023678</v>
      </c>
      <c r="F288" s="2">
        <v>7.1716015947335681</v>
      </c>
      <c r="G288" s="2">
        <v>7.2366263568491673</v>
      </c>
      <c r="H288" s="2">
        <f t="shared" si="26"/>
        <v>8.1549999999999994</v>
      </c>
      <c r="I288" s="2">
        <f t="shared" si="28"/>
        <v>23.3</v>
      </c>
      <c r="J288" s="2">
        <v>1</v>
      </c>
      <c r="K288" s="2">
        <v>1</v>
      </c>
      <c r="L288" s="2">
        <v>35.856323285935161</v>
      </c>
      <c r="M288" s="2">
        <v>2</v>
      </c>
      <c r="N288" s="2">
        <f t="shared" si="27"/>
        <v>1631</v>
      </c>
    </row>
    <row r="289" spans="1:14">
      <c r="A289" s="2" t="s">
        <v>878</v>
      </c>
      <c r="B289" s="2" t="s">
        <v>698</v>
      </c>
      <c r="C289" s="2" t="s">
        <v>7</v>
      </c>
      <c r="D289" s="2">
        <v>128.9</v>
      </c>
      <c r="E289" s="2">
        <v>6.5717099666873979</v>
      </c>
      <c r="F289" s="2">
        <v>7.0936014462921229</v>
      </c>
      <c r="G289" s="2">
        <v>7.3545471860944858</v>
      </c>
      <c r="H289" s="2">
        <f t="shared" si="26"/>
        <v>45.115000000000002</v>
      </c>
      <c r="I289" s="2">
        <f t="shared" si="28"/>
        <v>128.9</v>
      </c>
      <c r="J289" s="2">
        <v>1</v>
      </c>
      <c r="K289" s="2">
        <v>1</v>
      </c>
      <c r="L289" s="2">
        <v>160.52371745409539</v>
      </c>
      <c r="M289" s="2">
        <v>2</v>
      </c>
      <c r="N289" s="2">
        <f t="shared" si="27"/>
        <v>9023</v>
      </c>
    </row>
    <row r="290" spans="1:14">
      <c r="A290" s="2" t="s">
        <v>921</v>
      </c>
      <c r="B290" s="2" t="s">
        <v>698</v>
      </c>
      <c r="C290" s="2" t="s">
        <v>7</v>
      </c>
      <c r="D290" s="2">
        <v>76</v>
      </c>
      <c r="E290" s="2">
        <v>8.3905997626873994</v>
      </c>
      <c r="F290" s="2">
        <v>8.9124912422921216</v>
      </c>
      <c r="G290" s="2">
        <v>9.1734369820944845</v>
      </c>
      <c r="H290" s="2">
        <f t="shared" si="26"/>
        <v>26.599999999999998</v>
      </c>
      <c r="I290" s="2">
        <f t="shared" si="28"/>
        <v>76</v>
      </c>
      <c r="J290" s="2">
        <v>1</v>
      </c>
      <c r="K290" s="2">
        <v>1</v>
      </c>
      <c r="L290" s="2">
        <v>94.645481198691016</v>
      </c>
      <c r="M290" s="2">
        <v>2</v>
      </c>
      <c r="N290" s="2">
        <f t="shared" si="27"/>
        <v>5320</v>
      </c>
    </row>
    <row r="291" spans="1:14">
      <c r="A291" s="2" t="s">
        <v>922</v>
      </c>
      <c r="B291" s="2" t="s">
        <v>698</v>
      </c>
      <c r="C291" s="2" t="s">
        <v>7</v>
      </c>
      <c r="D291" s="2">
        <v>58</v>
      </c>
      <c r="E291" s="2">
        <v>8.063951228502372</v>
      </c>
      <c r="F291" s="2">
        <v>8.1940007527335723</v>
      </c>
      <c r="G291" s="2">
        <v>8.2590255148491725</v>
      </c>
      <c r="H291" s="2">
        <f t="shared" si="26"/>
        <v>20.299999999999997</v>
      </c>
      <c r="I291" s="2">
        <f t="shared" si="28"/>
        <v>58</v>
      </c>
      <c r="J291" s="2">
        <v>1</v>
      </c>
      <c r="K291" s="2">
        <v>1</v>
      </c>
      <c r="L291" s="2">
        <v>89.256083716061667</v>
      </c>
      <c r="M291" s="2">
        <v>2</v>
      </c>
      <c r="N291" s="2">
        <f t="shared" si="27"/>
        <v>4060</v>
      </c>
    </row>
    <row r="292" spans="1:14">
      <c r="A292" s="2" t="s">
        <v>923</v>
      </c>
      <c r="B292" s="2" t="s">
        <v>698</v>
      </c>
      <c r="C292" s="2" t="s">
        <v>7</v>
      </c>
      <c r="D292" s="2">
        <v>58</v>
      </c>
      <c r="E292" s="2">
        <v>8.063951228502372</v>
      </c>
      <c r="F292" s="2">
        <v>8.1940007527335723</v>
      </c>
      <c r="G292" s="2">
        <v>8.2590255148491725</v>
      </c>
      <c r="H292" s="2">
        <f t="shared" si="26"/>
        <v>20.299999999999997</v>
      </c>
      <c r="I292" s="2">
        <f t="shared" si="28"/>
        <v>58</v>
      </c>
      <c r="J292" s="2">
        <v>1</v>
      </c>
      <c r="K292" s="2">
        <v>1</v>
      </c>
      <c r="L292" s="2">
        <v>89.256083716061667</v>
      </c>
      <c r="M292" s="2">
        <v>2</v>
      </c>
      <c r="N292" s="2">
        <f t="shared" si="27"/>
        <v>4060</v>
      </c>
    </row>
    <row r="293" spans="1:14">
      <c r="A293" s="2" t="s">
        <v>745</v>
      </c>
      <c r="B293" s="2" t="s">
        <v>700</v>
      </c>
      <c r="C293" s="2" t="s">
        <v>7</v>
      </c>
      <c r="D293" s="2">
        <v>585</v>
      </c>
      <c r="E293" s="2">
        <v>8.6242412183397512</v>
      </c>
      <c r="F293" s="2">
        <v>10.034153352598659</v>
      </c>
      <c r="G293" s="2">
        <v>10.73910941972812</v>
      </c>
      <c r="H293" s="2">
        <f t="shared" si="26"/>
        <v>204.75</v>
      </c>
      <c r="I293" s="2">
        <f t="shared" si="28"/>
        <v>585</v>
      </c>
      <c r="J293" s="2">
        <v>6</v>
      </c>
      <c r="K293" s="2">
        <v>6</v>
      </c>
      <c r="L293" s="2">
        <v>989.70308982619929</v>
      </c>
      <c r="M293" s="2">
        <v>3.17</v>
      </c>
      <c r="N293" s="2">
        <f t="shared" si="27"/>
        <v>40950</v>
      </c>
    </row>
    <row r="294" spans="1:14">
      <c r="A294" s="2" t="s">
        <v>746</v>
      </c>
      <c r="B294" s="2" t="s">
        <v>700</v>
      </c>
      <c r="C294" s="2" t="s">
        <v>7</v>
      </c>
      <c r="D294" s="2">
        <v>580</v>
      </c>
      <c r="E294" s="2">
        <v>9.5791116586822938</v>
      </c>
      <c r="F294" s="2">
        <v>10.989023792941209</v>
      </c>
      <c r="G294" s="2">
        <v>11.693979860070669</v>
      </c>
      <c r="H294" s="2">
        <f t="shared" si="26"/>
        <v>203</v>
      </c>
      <c r="I294" s="2">
        <f t="shared" si="28"/>
        <v>580</v>
      </c>
      <c r="J294" s="2">
        <v>6</v>
      </c>
      <c r="K294" s="2">
        <v>6</v>
      </c>
      <c r="L294" s="2">
        <v>981.24408905845382</v>
      </c>
      <c r="M294" s="2">
        <v>3.17</v>
      </c>
      <c r="N294" s="2">
        <f t="shared" si="27"/>
        <v>40600</v>
      </c>
    </row>
    <row r="295" spans="1:14">
      <c r="A295" s="2" t="s">
        <v>765</v>
      </c>
      <c r="B295" s="2" t="s">
        <v>700</v>
      </c>
      <c r="C295" s="2" t="s">
        <v>7</v>
      </c>
      <c r="D295" s="2">
        <v>28.3</v>
      </c>
      <c r="E295" s="2">
        <v>13.301794761961871</v>
      </c>
      <c r="F295" s="2">
        <v>14.711706896220781</v>
      </c>
      <c r="G295" s="2">
        <v>15.416662963350239</v>
      </c>
      <c r="H295" s="2">
        <f t="shared" si="26"/>
        <v>9.9049999999999994</v>
      </c>
      <c r="I295" s="2">
        <f t="shared" si="28"/>
        <v>28.3</v>
      </c>
      <c r="J295" s="2">
        <v>6</v>
      </c>
      <c r="K295" s="2">
        <v>6</v>
      </c>
      <c r="L295" s="2">
        <v>47.877944345438458</v>
      </c>
      <c r="M295" s="2">
        <v>3.17</v>
      </c>
      <c r="N295" s="2">
        <f t="shared" si="27"/>
        <v>1981</v>
      </c>
    </row>
    <row r="296" spans="1:14">
      <c r="A296" s="2" t="s">
        <v>900</v>
      </c>
      <c r="B296" s="2" t="s">
        <v>700</v>
      </c>
      <c r="C296" s="2" t="s">
        <v>7</v>
      </c>
      <c r="D296" s="2">
        <v>2.7</v>
      </c>
      <c r="E296" s="2">
        <v>7.9801749968536626</v>
      </c>
      <c r="F296" s="2">
        <v>8.1102245210848647</v>
      </c>
      <c r="G296" s="2">
        <v>8.1752492832004648</v>
      </c>
      <c r="H296" s="2">
        <f t="shared" si="26"/>
        <v>0.94499999999999995</v>
      </c>
      <c r="I296" s="2">
        <f t="shared" si="28"/>
        <v>2.7</v>
      </c>
      <c r="J296" s="2">
        <v>1</v>
      </c>
      <c r="K296" s="2">
        <v>1</v>
      </c>
      <c r="L296" s="2">
        <v>4.1550245867821847</v>
      </c>
      <c r="M296" s="2">
        <v>2</v>
      </c>
      <c r="N296" s="2">
        <f t="shared" si="27"/>
        <v>189</v>
      </c>
    </row>
    <row r="297" spans="1:14">
      <c r="A297" s="2" t="s">
        <v>901</v>
      </c>
      <c r="B297" s="2" t="s">
        <v>700</v>
      </c>
      <c r="C297" s="2" t="s">
        <v>7</v>
      </c>
      <c r="D297" s="2">
        <v>2.7</v>
      </c>
      <c r="E297" s="2">
        <v>7.9801749968536626</v>
      </c>
      <c r="F297" s="2">
        <v>8.1102245210848647</v>
      </c>
      <c r="G297" s="2">
        <v>8.1752492832004648</v>
      </c>
      <c r="H297" s="2">
        <f t="shared" si="26"/>
        <v>0.94499999999999995</v>
      </c>
      <c r="I297" s="2">
        <f t="shared" si="28"/>
        <v>2.7</v>
      </c>
      <c r="J297" s="2">
        <v>1</v>
      </c>
      <c r="K297" s="2">
        <v>1</v>
      </c>
      <c r="L297" s="2">
        <v>4.1550245867821847</v>
      </c>
      <c r="M297" s="2">
        <v>2</v>
      </c>
      <c r="N297" s="2">
        <f t="shared" si="27"/>
        <v>189</v>
      </c>
    </row>
    <row r="298" spans="1:14">
      <c r="A298" s="2" t="s">
        <v>902</v>
      </c>
      <c r="B298" s="2" t="s">
        <v>700</v>
      </c>
      <c r="C298" s="2" t="s">
        <v>7</v>
      </c>
      <c r="D298" s="2">
        <v>2.7</v>
      </c>
      <c r="E298" s="2">
        <v>7.9801749968536626</v>
      </c>
      <c r="F298" s="2">
        <v>8.1102245210848647</v>
      </c>
      <c r="G298" s="2">
        <v>8.1752492832004648</v>
      </c>
      <c r="H298" s="2">
        <f t="shared" si="26"/>
        <v>0.94499999999999995</v>
      </c>
      <c r="I298" s="2">
        <f t="shared" si="28"/>
        <v>2.7</v>
      </c>
      <c r="J298" s="2">
        <v>1</v>
      </c>
      <c r="K298" s="2">
        <v>1</v>
      </c>
      <c r="L298" s="2">
        <v>4.1550245867821847</v>
      </c>
      <c r="M298" s="2">
        <v>2</v>
      </c>
      <c r="N298" s="2">
        <f t="shared" si="27"/>
        <v>189</v>
      </c>
    </row>
    <row r="299" spans="1:14">
      <c r="A299" s="2" t="s">
        <v>990</v>
      </c>
      <c r="B299" s="2" t="s">
        <v>700</v>
      </c>
      <c r="C299" s="2" t="s">
        <v>7</v>
      </c>
      <c r="D299" s="2">
        <v>2.7</v>
      </c>
      <c r="E299" s="2">
        <v>8.2045067529219473</v>
      </c>
      <c r="F299" s="2">
        <v>8.3345562771531494</v>
      </c>
      <c r="G299" s="2">
        <v>8.3995810392687513</v>
      </c>
      <c r="H299" s="2">
        <f t="shared" si="26"/>
        <v>0.94499999999999995</v>
      </c>
      <c r="I299" s="2">
        <f t="shared" si="28"/>
        <v>2.7</v>
      </c>
      <c r="J299" s="2">
        <v>1</v>
      </c>
      <c r="K299" s="2">
        <v>1</v>
      </c>
      <c r="L299" s="2">
        <v>4.1550245867822024</v>
      </c>
      <c r="M299" s="2">
        <v>2</v>
      </c>
      <c r="N299" s="2">
        <f t="shared" si="27"/>
        <v>189</v>
      </c>
    </row>
    <row r="300" spans="1:14">
      <c r="A300" s="2" t="s">
        <v>991</v>
      </c>
      <c r="B300" s="2" t="s">
        <v>700</v>
      </c>
      <c r="C300" s="2" t="s">
        <v>7</v>
      </c>
      <c r="D300" s="2">
        <v>2.7</v>
      </c>
      <c r="E300" s="2">
        <v>8.2045067529219473</v>
      </c>
      <c r="F300" s="2">
        <v>8.3345562771531494</v>
      </c>
      <c r="G300" s="2">
        <v>8.3995810392687513</v>
      </c>
      <c r="H300" s="2">
        <f t="shared" si="26"/>
        <v>0.94499999999999995</v>
      </c>
      <c r="I300" s="2">
        <f t="shared" si="28"/>
        <v>2.7</v>
      </c>
      <c r="J300" s="2">
        <v>1</v>
      </c>
      <c r="K300" s="2">
        <v>1</v>
      </c>
      <c r="L300" s="2">
        <v>4.1550245867822024</v>
      </c>
      <c r="M300" s="2">
        <v>2</v>
      </c>
      <c r="N300" s="2">
        <f t="shared" si="27"/>
        <v>189</v>
      </c>
    </row>
    <row r="301" spans="1:14">
      <c r="A301" s="2" t="s">
        <v>680</v>
      </c>
      <c r="B301" s="2" t="s">
        <v>701</v>
      </c>
      <c r="C301" s="2" t="s">
        <v>7</v>
      </c>
      <c r="D301" s="2">
        <v>10000</v>
      </c>
      <c r="E301" s="2">
        <v>10000</v>
      </c>
      <c r="F301" s="2">
        <v>10000</v>
      </c>
      <c r="G301" s="2">
        <v>10000</v>
      </c>
      <c r="H301" s="2">
        <v>0</v>
      </c>
      <c r="I301" s="2">
        <f t="shared" si="28"/>
        <v>10000</v>
      </c>
      <c r="J301" s="2">
        <v>1</v>
      </c>
      <c r="K301" s="2">
        <v>1</v>
      </c>
      <c r="L301" s="2">
        <v>10000</v>
      </c>
      <c r="M301" s="2">
        <v>0</v>
      </c>
      <c r="N301" s="2">
        <f t="shared" si="27"/>
        <v>700000</v>
      </c>
    </row>
    <row r="302" spans="1:14">
      <c r="A302" s="2" t="s">
        <v>24</v>
      </c>
      <c r="B302" s="2" t="s">
        <v>693</v>
      </c>
      <c r="C302" s="2" t="s">
        <v>11</v>
      </c>
      <c r="D302" s="2">
        <v>327.10000000000002</v>
      </c>
      <c r="E302" s="2">
        <v>0</v>
      </c>
      <c r="F302" s="2">
        <v>0</v>
      </c>
      <c r="G302" s="2">
        <v>0</v>
      </c>
      <c r="H302" s="2">
        <v>0</v>
      </c>
      <c r="I302" s="2">
        <f t="shared" si="28"/>
        <v>327.10000000000002</v>
      </c>
      <c r="J302" s="2">
        <v>1</v>
      </c>
      <c r="K302" s="2">
        <v>1</v>
      </c>
      <c r="L302" s="2">
        <v>1</v>
      </c>
      <c r="M302" s="2">
        <v>0</v>
      </c>
      <c r="N302" s="2">
        <v>100</v>
      </c>
    </row>
    <row r="303" spans="1:14">
      <c r="A303" s="2" t="s">
        <v>721</v>
      </c>
      <c r="B303" s="2" t="s">
        <v>700</v>
      </c>
      <c r="C303" s="2" t="s">
        <v>11</v>
      </c>
      <c r="D303" s="2">
        <v>13.2</v>
      </c>
      <c r="E303" s="2">
        <v>44.539960188375389</v>
      </c>
      <c r="F303" s="2">
        <v>44.670009712606593</v>
      </c>
      <c r="G303" s="2">
        <v>44.735034474722177</v>
      </c>
      <c r="H303" s="2">
        <f t="shared" ref="H303:H311" si="29">0.35*D303</f>
        <v>4.6199999999999992</v>
      </c>
      <c r="I303" s="2">
        <f t="shared" si="28"/>
        <v>13.2</v>
      </c>
      <c r="J303" s="2">
        <v>1</v>
      </c>
      <c r="K303" s="2">
        <v>1</v>
      </c>
      <c r="L303" s="2">
        <v>20.313453535379409</v>
      </c>
      <c r="M303" s="2">
        <v>2</v>
      </c>
      <c r="N303" s="2">
        <f t="shared" ref="N303:N312" si="30">D303*70</f>
        <v>924</v>
      </c>
    </row>
    <row r="304" spans="1:14">
      <c r="A304" s="2" t="s">
        <v>730</v>
      </c>
      <c r="B304" s="2" t="s">
        <v>700</v>
      </c>
      <c r="C304" s="2" t="s">
        <v>11</v>
      </c>
      <c r="D304" s="2">
        <v>41.8</v>
      </c>
      <c r="E304" s="2">
        <v>14.24838623750237</v>
      </c>
      <c r="F304" s="2">
        <v>14.37843576173357</v>
      </c>
      <c r="G304" s="2">
        <v>14.44346052384917</v>
      </c>
      <c r="H304" s="2">
        <f t="shared" si="29"/>
        <v>14.629999999999997</v>
      </c>
      <c r="I304" s="2">
        <f t="shared" si="28"/>
        <v>41.8</v>
      </c>
      <c r="J304" s="2">
        <v>1</v>
      </c>
      <c r="K304" s="2">
        <v>1</v>
      </c>
      <c r="L304" s="2">
        <v>64.325936195368911</v>
      </c>
      <c r="M304" s="2">
        <v>2</v>
      </c>
      <c r="N304" s="2">
        <f t="shared" si="30"/>
        <v>2926</v>
      </c>
    </row>
    <row r="305" spans="1:14">
      <c r="A305" s="2" t="s">
        <v>744</v>
      </c>
      <c r="B305" s="2" t="s">
        <v>700</v>
      </c>
      <c r="C305" s="2" t="s">
        <v>11</v>
      </c>
      <c r="D305" s="2">
        <v>25.5</v>
      </c>
      <c r="E305" s="2">
        <v>18.44470572950236</v>
      </c>
      <c r="F305" s="2">
        <v>18.574755253733571</v>
      </c>
      <c r="G305" s="2">
        <v>18.639780015849169</v>
      </c>
      <c r="H305" s="2">
        <f t="shared" si="29"/>
        <v>8.9249999999999989</v>
      </c>
      <c r="I305" s="2">
        <f t="shared" si="28"/>
        <v>25.5</v>
      </c>
      <c r="J305" s="2">
        <v>1</v>
      </c>
      <c r="K305" s="2">
        <v>1</v>
      </c>
      <c r="L305" s="2">
        <v>39.241898875165042</v>
      </c>
      <c r="M305" s="2">
        <v>2</v>
      </c>
      <c r="N305" s="2">
        <f t="shared" si="30"/>
        <v>1785</v>
      </c>
    </row>
    <row r="306" spans="1:14">
      <c r="A306" s="2" t="s">
        <v>1036</v>
      </c>
      <c r="B306" s="2" t="s">
        <v>700</v>
      </c>
      <c r="C306" s="2" t="s">
        <v>11</v>
      </c>
      <c r="D306" s="2">
        <v>2</v>
      </c>
      <c r="E306" s="2">
        <v>8.4455925488464612</v>
      </c>
      <c r="F306" s="2">
        <v>8.5756420730776615</v>
      </c>
      <c r="G306" s="2">
        <v>8.6406668351932616</v>
      </c>
      <c r="H306" s="2">
        <f t="shared" si="29"/>
        <v>0.7</v>
      </c>
      <c r="I306" s="2">
        <f t="shared" si="28"/>
        <v>2</v>
      </c>
      <c r="J306" s="2">
        <v>1</v>
      </c>
      <c r="K306" s="2">
        <v>1</v>
      </c>
      <c r="L306" s="2">
        <v>3.0777959902090268</v>
      </c>
      <c r="M306" s="2">
        <v>2</v>
      </c>
      <c r="N306" s="2">
        <f t="shared" si="30"/>
        <v>140</v>
      </c>
    </row>
    <row r="307" spans="1:14">
      <c r="A307" s="2" t="s">
        <v>1037</v>
      </c>
      <c r="B307" s="2" t="s">
        <v>700</v>
      </c>
      <c r="C307" s="2" t="s">
        <v>11</v>
      </c>
      <c r="D307" s="2">
        <v>2</v>
      </c>
      <c r="E307" s="2">
        <v>8.4455925488464612</v>
      </c>
      <c r="F307" s="2">
        <v>8.5756420730776615</v>
      </c>
      <c r="G307" s="2">
        <v>8.6406668351932616</v>
      </c>
      <c r="H307" s="2">
        <f t="shared" si="29"/>
        <v>0.7</v>
      </c>
      <c r="I307" s="2">
        <f t="shared" si="28"/>
        <v>2</v>
      </c>
      <c r="J307" s="2">
        <v>1</v>
      </c>
      <c r="K307" s="2">
        <v>1</v>
      </c>
      <c r="L307" s="2">
        <v>3.0777959902090268</v>
      </c>
      <c r="M307" s="2">
        <v>2</v>
      </c>
      <c r="N307" s="2">
        <f t="shared" si="30"/>
        <v>140</v>
      </c>
    </row>
    <row r="308" spans="1:14">
      <c r="A308" s="2" t="s">
        <v>1038</v>
      </c>
      <c r="B308" s="2" t="s">
        <v>700</v>
      </c>
      <c r="C308" s="2" t="s">
        <v>11</v>
      </c>
      <c r="D308" s="2">
        <v>2</v>
      </c>
      <c r="E308" s="2">
        <v>8.4455925488464612</v>
      </c>
      <c r="F308" s="2">
        <v>8.5756420730776615</v>
      </c>
      <c r="G308" s="2">
        <v>8.6406668351932616</v>
      </c>
      <c r="H308" s="2">
        <f t="shared" si="29"/>
        <v>0.7</v>
      </c>
      <c r="I308" s="2">
        <f t="shared" ref="I308:I336" si="31">D308</f>
        <v>2</v>
      </c>
      <c r="J308" s="2">
        <v>1</v>
      </c>
      <c r="K308" s="2">
        <v>1</v>
      </c>
      <c r="L308" s="2">
        <v>3.0777959902090268</v>
      </c>
      <c r="M308" s="2">
        <v>2</v>
      </c>
      <c r="N308" s="2">
        <f t="shared" si="30"/>
        <v>140</v>
      </c>
    </row>
    <row r="309" spans="1:14">
      <c r="A309" s="2" t="s">
        <v>932</v>
      </c>
      <c r="B309" s="2" t="s">
        <v>700</v>
      </c>
      <c r="C309" s="2" t="s">
        <v>11</v>
      </c>
      <c r="D309" s="2">
        <v>13.2</v>
      </c>
      <c r="E309" s="2">
        <v>23.539238687653889</v>
      </c>
      <c r="F309" s="2">
        <v>23.669288211885089</v>
      </c>
      <c r="G309" s="2">
        <v>23.734312974000702</v>
      </c>
      <c r="H309" s="2">
        <f t="shared" si="29"/>
        <v>4.6199999999999992</v>
      </c>
      <c r="I309" s="2">
        <f t="shared" si="31"/>
        <v>13.2</v>
      </c>
      <c r="J309" s="2">
        <v>1</v>
      </c>
      <c r="K309" s="2">
        <v>1</v>
      </c>
      <c r="L309" s="2">
        <v>20.31345353537964</v>
      </c>
      <c r="M309" s="2">
        <v>2</v>
      </c>
      <c r="N309" s="2">
        <f t="shared" si="30"/>
        <v>924</v>
      </c>
    </row>
    <row r="310" spans="1:14">
      <c r="A310" s="2" t="s">
        <v>972</v>
      </c>
      <c r="B310" s="2" t="s">
        <v>700</v>
      </c>
      <c r="C310" s="2" t="s">
        <v>11</v>
      </c>
      <c r="D310" s="2">
        <v>2</v>
      </c>
      <c r="E310" s="2">
        <v>8.150431258523879</v>
      </c>
      <c r="F310" s="2">
        <v>8.2804807827550793</v>
      </c>
      <c r="G310" s="2">
        <v>8.3455055448706794</v>
      </c>
      <c r="H310" s="2">
        <f t="shared" si="29"/>
        <v>0.7</v>
      </c>
      <c r="I310" s="2">
        <f t="shared" si="31"/>
        <v>2</v>
      </c>
      <c r="J310" s="2">
        <v>1</v>
      </c>
      <c r="K310" s="2">
        <v>1</v>
      </c>
      <c r="L310" s="2">
        <v>3.0777959902090268</v>
      </c>
      <c r="M310" s="2">
        <v>2</v>
      </c>
      <c r="N310" s="2">
        <f t="shared" si="30"/>
        <v>140</v>
      </c>
    </row>
    <row r="311" spans="1:14">
      <c r="A311" s="2" t="s">
        <v>973</v>
      </c>
      <c r="B311" s="2" t="s">
        <v>700</v>
      </c>
      <c r="C311" s="2" t="s">
        <v>11</v>
      </c>
      <c r="D311" s="2">
        <v>2</v>
      </c>
      <c r="E311" s="2">
        <v>8.150431258523879</v>
      </c>
      <c r="F311" s="2">
        <v>8.2804807827550793</v>
      </c>
      <c r="G311" s="2">
        <v>8.3455055448706794</v>
      </c>
      <c r="H311" s="2">
        <f t="shared" si="29"/>
        <v>0.7</v>
      </c>
      <c r="I311" s="2">
        <f t="shared" si="31"/>
        <v>2</v>
      </c>
      <c r="J311" s="2">
        <v>1</v>
      </c>
      <c r="K311" s="2">
        <v>1</v>
      </c>
      <c r="L311" s="2">
        <v>3.0777959902090268</v>
      </c>
      <c r="M311" s="2">
        <v>2</v>
      </c>
      <c r="N311" s="2">
        <f t="shared" si="30"/>
        <v>140</v>
      </c>
    </row>
    <row r="312" spans="1:14">
      <c r="A312" s="2" t="s">
        <v>681</v>
      </c>
      <c r="B312" s="2" t="s">
        <v>701</v>
      </c>
      <c r="C312" s="2" t="s">
        <v>11</v>
      </c>
      <c r="D312" s="2">
        <v>10000</v>
      </c>
      <c r="E312" s="2">
        <v>10000</v>
      </c>
      <c r="F312" s="2">
        <v>10000</v>
      </c>
      <c r="G312" s="2">
        <v>10000</v>
      </c>
      <c r="H312" s="2">
        <v>0</v>
      </c>
      <c r="I312" s="2">
        <f t="shared" si="31"/>
        <v>10000</v>
      </c>
      <c r="J312" s="2">
        <v>1</v>
      </c>
      <c r="K312" s="2">
        <v>1</v>
      </c>
      <c r="L312" s="2">
        <v>10000</v>
      </c>
      <c r="M312" s="2">
        <v>0</v>
      </c>
      <c r="N312" s="2">
        <f t="shared" si="30"/>
        <v>700000</v>
      </c>
    </row>
    <row r="313" spans="1:14">
      <c r="A313" s="2" t="s">
        <v>25</v>
      </c>
      <c r="B313" s="2" t="s">
        <v>693</v>
      </c>
      <c r="C313" s="2" t="s">
        <v>6</v>
      </c>
      <c r="D313" s="2">
        <v>1991.1</v>
      </c>
      <c r="E313" s="2">
        <v>0</v>
      </c>
      <c r="F313" s="2">
        <v>0</v>
      </c>
      <c r="G313" s="2">
        <v>0</v>
      </c>
      <c r="H313" s="2">
        <v>0</v>
      </c>
      <c r="I313" s="2">
        <f t="shared" si="31"/>
        <v>1991.1</v>
      </c>
      <c r="J313" s="2">
        <v>1</v>
      </c>
      <c r="K313" s="2">
        <v>1</v>
      </c>
      <c r="L313" s="2">
        <v>1</v>
      </c>
      <c r="M313" s="2">
        <v>0</v>
      </c>
      <c r="N313" s="2">
        <v>100</v>
      </c>
    </row>
    <row r="314" spans="1:14">
      <c r="A314" s="2" t="s">
        <v>712</v>
      </c>
      <c r="B314" s="2" t="s">
        <v>699</v>
      </c>
      <c r="C314" s="2" t="s">
        <v>6</v>
      </c>
      <c r="D314" s="2">
        <v>0.5</v>
      </c>
      <c r="E314" s="2">
        <v>95.072901181661834</v>
      </c>
      <c r="F314" s="2">
        <v>95.594792661266595</v>
      </c>
      <c r="G314" s="2">
        <v>95.855738401068962</v>
      </c>
      <c r="H314" s="2">
        <f t="shared" ref="H314:H344" si="32">0.35*D314</f>
        <v>0.17499999999999999</v>
      </c>
      <c r="I314" s="2">
        <f t="shared" si="31"/>
        <v>0.5</v>
      </c>
      <c r="J314" s="2">
        <v>6</v>
      </c>
      <c r="K314" s="2">
        <v>6</v>
      </c>
      <c r="L314" s="2">
        <v>0.62266763946507986</v>
      </c>
      <c r="M314" s="2">
        <v>3.17</v>
      </c>
      <c r="N314" s="2">
        <f t="shared" ref="N314:N349" si="33">D314*70</f>
        <v>35</v>
      </c>
    </row>
    <row r="315" spans="1:14">
      <c r="A315" s="2" t="s">
        <v>729</v>
      </c>
      <c r="B315" s="2" t="s">
        <v>699</v>
      </c>
      <c r="C315" s="2" t="s">
        <v>6</v>
      </c>
      <c r="D315" s="2">
        <v>289</v>
      </c>
      <c r="E315" s="2">
        <v>5.8477651116874023</v>
      </c>
      <c r="F315" s="2">
        <v>6.369656591292121</v>
      </c>
      <c r="G315" s="2">
        <v>6.6306023310944813</v>
      </c>
      <c r="H315" s="2">
        <f t="shared" si="32"/>
        <v>101.14999999999999</v>
      </c>
      <c r="I315" s="2">
        <f t="shared" si="31"/>
        <v>289</v>
      </c>
      <c r="J315" s="2">
        <v>6</v>
      </c>
      <c r="K315" s="2">
        <v>6</v>
      </c>
      <c r="L315" s="2">
        <v>359.90189561080888</v>
      </c>
      <c r="M315" s="2">
        <v>3.17</v>
      </c>
      <c r="N315" s="2">
        <f t="shared" si="33"/>
        <v>20230</v>
      </c>
    </row>
    <row r="316" spans="1:14">
      <c r="A316" s="2" t="s">
        <v>792</v>
      </c>
      <c r="B316" s="2" t="s">
        <v>699</v>
      </c>
      <c r="C316" s="2" t="s">
        <v>6</v>
      </c>
      <c r="D316" s="2">
        <v>113.6</v>
      </c>
      <c r="E316" s="2">
        <v>12.97649841855181</v>
      </c>
      <c r="F316" s="2">
        <v>13.49838989815653</v>
      </c>
      <c r="G316" s="2">
        <v>13.7593356379589</v>
      </c>
      <c r="H316" s="2">
        <f t="shared" si="32"/>
        <v>39.76</v>
      </c>
      <c r="I316" s="2">
        <f t="shared" si="31"/>
        <v>113.6</v>
      </c>
      <c r="J316" s="2">
        <v>6</v>
      </c>
      <c r="K316" s="2">
        <v>6</v>
      </c>
      <c r="L316" s="2">
        <v>141.4700876864635</v>
      </c>
      <c r="M316" s="2">
        <v>3.17</v>
      </c>
      <c r="N316" s="2">
        <f t="shared" si="33"/>
        <v>7952</v>
      </c>
    </row>
    <row r="317" spans="1:14">
      <c r="A317" s="2" t="s">
        <v>838</v>
      </c>
      <c r="B317" s="2" t="s">
        <v>699</v>
      </c>
      <c r="C317" s="2" t="s">
        <v>6</v>
      </c>
      <c r="D317" s="2">
        <v>5.7</v>
      </c>
      <c r="E317" s="2">
        <v>61.516176282132861</v>
      </c>
      <c r="F317" s="2">
        <v>62.038067761737601</v>
      </c>
      <c r="G317" s="2">
        <v>62.299013501539967</v>
      </c>
      <c r="H317" s="2">
        <f t="shared" si="32"/>
        <v>1.9949999999999999</v>
      </c>
      <c r="I317" s="2">
        <f t="shared" si="31"/>
        <v>5.7</v>
      </c>
      <c r="J317" s="2">
        <v>6</v>
      </c>
      <c r="K317" s="2">
        <v>6</v>
      </c>
      <c r="L317" s="2">
        <v>7.0984110899017523</v>
      </c>
      <c r="M317" s="2">
        <v>3.17</v>
      </c>
      <c r="N317" s="2">
        <f t="shared" si="33"/>
        <v>399</v>
      </c>
    </row>
    <row r="318" spans="1:14">
      <c r="A318" s="2" t="s">
        <v>860</v>
      </c>
      <c r="B318" s="2" t="s">
        <v>699</v>
      </c>
      <c r="C318" s="2" t="s">
        <v>6</v>
      </c>
      <c r="D318" s="2">
        <v>80.900000000000006</v>
      </c>
      <c r="E318" s="2">
        <v>6.490142510687404</v>
      </c>
      <c r="F318" s="2">
        <v>7.0120339902921218</v>
      </c>
      <c r="G318" s="2">
        <v>7.2729797300944803</v>
      </c>
      <c r="H318" s="2">
        <f t="shared" si="32"/>
        <v>28.315000000000001</v>
      </c>
      <c r="I318" s="2">
        <f t="shared" si="31"/>
        <v>80.900000000000006</v>
      </c>
      <c r="J318" s="2">
        <v>6</v>
      </c>
      <c r="K318" s="2">
        <v>6</v>
      </c>
      <c r="L318" s="2">
        <v>100.74762406544851</v>
      </c>
      <c r="M318" s="2">
        <v>3.17</v>
      </c>
      <c r="N318" s="2">
        <f t="shared" si="33"/>
        <v>5663</v>
      </c>
    </row>
    <row r="319" spans="1:14">
      <c r="A319" s="2" t="s">
        <v>881</v>
      </c>
      <c r="B319" s="2" t="s">
        <v>699</v>
      </c>
      <c r="C319" s="2" t="s">
        <v>6</v>
      </c>
      <c r="D319" s="2">
        <v>132.30000000000001</v>
      </c>
      <c r="E319" s="2">
        <v>5.4761768086874021</v>
      </c>
      <c r="F319" s="2">
        <v>5.9980682882921208</v>
      </c>
      <c r="G319" s="2">
        <v>6.2590140280944802</v>
      </c>
      <c r="H319" s="2">
        <f t="shared" si="32"/>
        <v>46.305</v>
      </c>
      <c r="I319" s="2">
        <f t="shared" si="31"/>
        <v>132.30000000000001</v>
      </c>
      <c r="J319" s="2">
        <v>6</v>
      </c>
      <c r="K319" s="2">
        <v>6</v>
      </c>
      <c r="L319" s="2">
        <v>164.75785740245709</v>
      </c>
      <c r="M319" s="2">
        <v>3.17</v>
      </c>
      <c r="N319" s="2">
        <f t="shared" si="33"/>
        <v>9261</v>
      </c>
    </row>
    <row r="320" spans="1:14">
      <c r="A320" s="2" t="s">
        <v>897</v>
      </c>
      <c r="B320" s="2" t="s">
        <v>699</v>
      </c>
      <c r="C320" s="2" t="s">
        <v>6</v>
      </c>
      <c r="D320" s="2">
        <v>2.5</v>
      </c>
      <c r="E320" s="2">
        <v>28.370465164788719</v>
      </c>
      <c r="F320" s="2">
        <v>28.892356644393441</v>
      </c>
      <c r="G320" s="2">
        <v>29.15330238419579</v>
      </c>
      <c r="H320" s="2">
        <f t="shared" si="32"/>
        <v>0.875</v>
      </c>
      <c r="I320" s="2">
        <f t="shared" si="31"/>
        <v>2.5</v>
      </c>
      <c r="J320" s="2">
        <v>6</v>
      </c>
      <c r="K320" s="2">
        <v>6</v>
      </c>
      <c r="L320" s="2">
        <v>3.1133381973253571</v>
      </c>
      <c r="M320" s="2">
        <v>3.17</v>
      </c>
      <c r="N320" s="2">
        <f t="shared" si="33"/>
        <v>175</v>
      </c>
    </row>
    <row r="321" spans="1:14">
      <c r="A321" s="2" t="s">
        <v>898</v>
      </c>
      <c r="B321" s="2" t="s">
        <v>699</v>
      </c>
      <c r="C321" s="2" t="s">
        <v>6</v>
      </c>
      <c r="D321" s="2">
        <v>3.1</v>
      </c>
      <c r="E321" s="2">
        <v>34.131901764128642</v>
      </c>
      <c r="F321" s="2">
        <v>34.653793243733361</v>
      </c>
      <c r="G321" s="2">
        <v>34.91473898353572</v>
      </c>
      <c r="H321" s="2">
        <f t="shared" si="32"/>
        <v>1.085</v>
      </c>
      <c r="I321" s="2">
        <f t="shared" si="31"/>
        <v>3.1</v>
      </c>
      <c r="J321" s="2">
        <v>6</v>
      </c>
      <c r="K321" s="2">
        <v>6</v>
      </c>
      <c r="L321" s="2">
        <v>3.860539364683433</v>
      </c>
      <c r="M321" s="2">
        <v>3.17</v>
      </c>
      <c r="N321" s="2">
        <f t="shared" si="33"/>
        <v>217</v>
      </c>
    </row>
    <row r="322" spans="1:14">
      <c r="A322" s="2" t="s">
        <v>916</v>
      </c>
      <c r="B322" s="2" t="s">
        <v>699</v>
      </c>
      <c r="C322" s="2" t="s">
        <v>6</v>
      </c>
      <c r="D322" s="2">
        <v>53.4</v>
      </c>
      <c r="E322" s="2">
        <v>7.0317222136873996</v>
      </c>
      <c r="F322" s="2">
        <v>7.5536136932921201</v>
      </c>
      <c r="G322" s="2">
        <v>7.8145594330944812</v>
      </c>
      <c r="H322" s="2">
        <f t="shared" si="32"/>
        <v>18.689999999999998</v>
      </c>
      <c r="I322" s="2">
        <f t="shared" si="31"/>
        <v>53.4</v>
      </c>
      <c r="J322" s="2">
        <v>6</v>
      </c>
      <c r="K322" s="2">
        <v>6</v>
      </c>
      <c r="L322" s="2">
        <v>66.500903894869538</v>
      </c>
      <c r="M322" s="2">
        <v>3.17</v>
      </c>
      <c r="N322" s="2">
        <f t="shared" si="33"/>
        <v>3738</v>
      </c>
    </row>
    <row r="323" spans="1:14">
      <c r="A323" s="2" t="s">
        <v>1021</v>
      </c>
      <c r="B323" s="2" t="s">
        <v>699</v>
      </c>
      <c r="C323" s="2" t="s">
        <v>6</v>
      </c>
      <c r="D323" s="2">
        <v>3</v>
      </c>
      <c r="E323" s="2">
        <v>60.601167485616593</v>
      </c>
      <c r="F323" s="2">
        <v>61.123058965221297</v>
      </c>
      <c r="G323" s="2">
        <v>61.384004705023663</v>
      </c>
      <c r="H323" s="2">
        <f t="shared" si="32"/>
        <v>1.0499999999999998</v>
      </c>
      <c r="I323" s="2">
        <f t="shared" si="31"/>
        <v>3</v>
      </c>
      <c r="J323" s="2">
        <v>6</v>
      </c>
      <c r="K323" s="2">
        <v>6</v>
      </c>
      <c r="L323" s="2">
        <v>3.736005836790357</v>
      </c>
      <c r="M323" s="2">
        <v>3.17</v>
      </c>
      <c r="N323" s="2">
        <f t="shared" si="33"/>
        <v>210</v>
      </c>
    </row>
    <row r="324" spans="1:14">
      <c r="A324" s="2" t="s">
        <v>713</v>
      </c>
      <c r="B324" s="2" t="s">
        <v>698</v>
      </c>
      <c r="C324" s="2" t="s">
        <v>6</v>
      </c>
      <c r="D324" s="2">
        <v>1.2</v>
      </c>
      <c r="E324" s="2">
        <v>15.8466500173828</v>
      </c>
      <c r="F324" s="2">
        <v>15.976699541614011</v>
      </c>
      <c r="G324" s="2">
        <v>16.04172430372962</v>
      </c>
      <c r="H324" s="2">
        <f t="shared" si="32"/>
        <v>0.42</v>
      </c>
      <c r="I324" s="2">
        <f t="shared" si="31"/>
        <v>1.2</v>
      </c>
      <c r="J324" s="2">
        <v>1</v>
      </c>
      <c r="K324" s="2">
        <v>1</v>
      </c>
      <c r="L324" s="2">
        <v>1.846677594125419</v>
      </c>
      <c r="M324" s="2">
        <v>2</v>
      </c>
      <c r="N324" s="2">
        <f t="shared" si="33"/>
        <v>84</v>
      </c>
    </row>
    <row r="325" spans="1:14">
      <c r="A325" s="2" t="s">
        <v>762</v>
      </c>
      <c r="B325" s="2" t="s">
        <v>698</v>
      </c>
      <c r="C325" s="2" t="s">
        <v>6</v>
      </c>
      <c r="D325" s="2">
        <v>2</v>
      </c>
      <c r="E325" s="2">
        <v>8.4074967800824485</v>
      </c>
      <c r="F325" s="2">
        <v>8.5375463043136506</v>
      </c>
      <c r="G325" s="2">
        <v>8.6025710664292507</v>
      </c>
      <c r="H325" s="2">
        <f t="shared" si="32"/>
        <v>0.7</v>
      </c>
      <c r="I325" s="2">
        <f t="shared" si="31"/>
        <v>2</v>
      </c>
      <c r="J325" s="2">
        <v>1</v>
      </c>
      <c r="K325" s="2">
        <v>1</v>
      </c>
      <c r="L325" s="2">
        <v>3.0777959902090228</v>
      </c>
      <c r="M325" s="2">
        <v>2</v>
      </c>
      <c r="N325" s="2">
        <f t="shared" si="33"/>
        <v>140</v>
      </c>
    </row>
    <row r="326" spans="1:14">
      <c r="A326" s="2" t="s">
        <v>791</v>
      </c>
      <c r="B326" s="2" t="s">
        <v>698</v>
      </c>
      <c r="C326" s="2" t="s">
        <v>6</v>
      </c>
      <c r="D326" s="2">
        <v>5.6</v>
      </c>
      <c r="E326" s="2">
        <v>11.21537003821615</v>
      </c>
      <c r="F326" s="2">
        <v>11.345419562447351</v>
      </c>
      <c r="G326" s="2">
        <v>11.410444324562951</v>
      </c>
      <c r="H326" s="2">
        <f t="shared" si="32"/>
        <v>1.9599999999999997</v>
      </c>
      <c r="I326" s="2">
        <f t="shared" si="31"/>
        <v>5.6</v>
      </c>
      <c r="J326" s="2">
        <v>1</v>
      </c>
      <c r="K326" s="2">
        <v>1</v>
      </c>
      <c r="L326" s="2">
        <v>8.6178287725852663</v>
      </c>
      <c r="M326" s="2">
        <v>2</v>
      </c>
      <c r="N326" s="2">
        <f t="shared" si="33"/>
        <v>392</v>
      </c>
    </row>
    <row r="327" spans="1:14">
      <c r="A327" s="2" t="s">
        <v>1025</v>
      </c>
      <c r="B327" s="2" t="s">
        <v>698</v>
      </c>
      <c r="C327" s="2" t="s">
        <v>6</v>
      </c>
      <c r="D327" s="2">
        <v>60</v>
      </c>
      <c r="E327" s="2">
        <v>9.2069025285023667</v>
      </c>
      <c r="F327" s="2">
        <v>9.3369520527335705</v>
      </c>
      <c r="G327" s="2">
        <v>9.4019768148491707</v>
      </c>
      <c r="H327" s="2">
        <f t="shared" si="32"/>
        <v>21</v>
      </c>
      <c r="I327" s="2">
        <f t="shared" si="31"/>
        <v>60</v>
      </c>
      <c r="J327" s="2">
        <v>1</v>
      </c>
      <c r="K327" s="2">
        <v>1</v>
      </c>
      <c r="L327" s="2">
        <v>92.333879706270594</v>
      </c>
      <c r="M327" s="2">
        <v>2</v>
      </c>
      <c r="N327" s="2">
        <f t="shared" si="33"/>
        <v>4200</v>
      </c>
    </row>
    <row r="328" spans="1:14">
      <c r="A328" s="2" t="s">
        <v>1026</v>
      </c>
      <c r="B328" s="2" t="s">
        <v>698</v>
      </c>
      <c r="C328" s="2" t="s">
        <v>6</v>
      </c>
      <c r="D328" s="2">
        <v>60</v>
      </c>
      <c r="E328" s="2">
        <v>9.2069025285023667</v>
      </c>
      <c r="F328" s="2">
        <v>9.3369520527335705</v>
      </c>
      <c r="G328" s="2">
        <v>9.4019768148491707</v>
      </c>
      <c r="H328" s="2">
        <f t="shared" si="32"/>
        <v>21</v>
      </c>
      <c r="I328" s="2">
        <f t="shared" si="31"/>
        <v>60</v>
      </c>
      <c r="J328" s="2">
        <v>1</v>
      </c>
      <c r="K328" s="2">
        <v>1</v>
      </c>
      <c r="L328" s="2">
        <v>92.333879706270594</v>
      </c>
      <c r="M328" s="2">
        <v>2</v>
      </c>
      <c r="N328" s="2">
        <f t="shared" si="33"/>
        <v>4200</v>
      </c>
    </row>
    <row r="329" spans="1:14">
      <c r="A329" s="2" t="s">
        <v>861</v>
      </c>
      <c r="B329" s="2" t="s">
        <v>698</v>
      </c>
      <c r="C329" s="2" t="s">
        <v>6</v>
      </c>
      <c r="D329" s="2">
        <v>90</v>
      </c>
      <c r="E329" s="2">
        <v>6.4901425106874013</v>
      </c>
      <c r="F329" s="2">
        <v>7.0120339902921209</v>
      </c>
      <c r="G329" s="2">
        <v>7.2729797300944803</v>
      </c>
      <c r="H329" s="2">
        <f t="shared" si="32"/>
        <v>31.499999999999996</v>
      </c>
      <c r="I329" s="2">
        <f t="shared" si="31"/>
        <v>90</v>
      </c>
      <c r="J329" s="2">
        <v>1</v>
      </c>
      <c r="K329" s="2">
        <v>1</v>
      </c>
      <c r="L329" s="2">
        <v>112.08017510371241</v>
      </c>
      <c r="M329" s="2">
        <v>2</v>
      </c>
      <c r="N329" s="2">
        <f t="shared" si="33"/>
        <v>6300</v>
      </c>
    </row>
    <row r="330" spans="1:14">
      <c r="A330" s="2" t="s">
        <v>862</v>
      </c>
      <c r="B330" s="2" t="s">
        <v>698</v>
      </c>
      <c r="C330" s="2" t="s">
        <v>6</v>
      </c>
      <c r="D330" s="2">
        <v>90</v>
      </c>
      <c r="E330" s="2">
        <v>6.4901425106874013</v>
      </c>
      <c r="F330" s="2">
        <v>7.0120339902921209</v>
      </c>
      <c r="G330" s="2">
        <v>7.2729797300944803</v>
      </c>
      <c r="H330" s="2">
        <f t="shared" si="32"/>
        <v>31.499999999999996</v>
      </c>
      <c r="I330" s="2">
        <f t="shared" si="31"/>
        <v>90</v>
      </c>
      <c r="J330" s="2">
        <v>1</v>
      </c>
      <c r="K330" s="2">
        <v>1</v>
      </c>
      <c r="L330" s="2">
        <v>112.08017510371241</v>
      </c>
      <c r="M330" s="2">
        <v>2</v>
      </c>
      <c r="N330" s="2">
        <f t="shared" si="33"/>
        <v>6300</v>
      </c>
    </row>
    <row r="331" spans="1:14">
      <c r="A331" s="2" t="s">
        <v>882</v>
      </c>
      <c r="B331" s="2" t="s">
        <v>698</v>
      </c>
      <c r="C331" s="2" t="s">
        <v>6</v>
      </c>
      <c r="D331" s="2">
        <v>295.2</v>
      </c>
      <c r="E331" s="2">
        <v>5.4761768086873994</v>
      </c>
      <c r="F331" s="2">
        <v>5.998068288292119</v>
      </c>
      <c r="G331" s="2">
        <v>6.2590140280944793</v>
      </c>
      <c r="H331" s="2">
        <f t="shared" si="32"/>
        <v>103.32</v>
      </c>
      <c r="I331" s="2">
        <f t="shared" si="31"/>
        <v>295.2</v>
      </c>
      <c r="J331" s="2">
        <v>1</v>
      </c>
      <c r="K331" s="2">
        <v>1</v>
      </c>
      <c r="L331" s="2">
        <v>367.62297434017728</v>
      </c>
      <c r="M331" s="2">
        <v>2</v>
      </c>
      <c r="N331" s="2">
        <f t="shared" si="33"/>
        <v>20664</v>
      </c>
    </row>
    <row r="332" spans="1:14">
      <c r="A332" s="2" t="s">
        <v>917</v>
      </c>
      <c r="B332" s="2" t="s">
        <v>698</v>
      </c>
      <c r="C332" s="2" t="s">
        <v>6</v>
      </c>
      <c r="D332" s="2">
        <v>40.700000000000003</v>
      </c>
      <c r="E332" s="2">
        <v>7.0317222136874022</v>
      </c>
      <c r="F332" s="2">
        <v>7.553613693292121</v>
      </c>
      <c r="G332" s="2">
        <v>7.8145594330944803</v>
      </c>
      <c r="H332" s="2">
        <f t="shared" si="32"/>
        <v>14.244999999999999</v>
      </c>
      <c r="I332" s="2">
        <f t="shared" si="31"/>
        <v>40.700000000000003</v>
      </c>
      <c r="J332" s="2">
        <v>1</v>
      </c>
      <c r="K332" s="2">
        <v>1</v>
      </c>
      <c r="L332" s="2">
        <v>50.685145852456671</v>
      </c>
      <c r="M332" s="2">
        <v>2</v>
      </c>
      <c r="N332" s="2">
        <f t="shared" si="33"/>
        <v>2849</v>
      </c>
    </row>
    <row r="333" spans="1:14">
      <c r="A333" s="2" t="s">
        <v>918</v>
      </c>
      <c r="B333" s="2" t="s">
        <v>698</v>
      </c>
      <c r="C333" s="2" t="s">
        <v>6</v>
      </c>
      <c r="D333" s="2">
        <v>40.700000000000003</v>
      </c>
      <c r="E333" s="2">
        <v>7.0317222136874022</v>
      </c>
      <c r="F333" s="2">
        <v>7.553613693292121</v>
      </c>
      <c r="G333" s="2">
        <v>7.8145594330944803</v>
      </c>
      <c r="H333" s="2">
        <f t="shared" si="32"/>
        <v>14.244999999999999</v>
      </c>
      <c r="I333" s="2">
        <f t="shared" si="31"/>
        <v>40.700000000000003</v>
      </c>
      <c r="J333" s="2">
        <v>1</v>
      </c>
      <c r="K333" s="2">
        <v>1</v>
      </c>
      <c r="L333" s="2">
        <v>50.685145852456671</v>
      </c>
      <c r="M333" s="2">
        <v>2</v>
      </c>
      <c r="N333" s="2">
        <f t="shared" si="33"/>
        <v>2849</v>
      </c>
    </row>
    <row r="334" spans="1:14">
      <c r="A334" s="2" t="s">
        <v>919</v>
      </c>
      <c r="B334" s="2" t="s">
        <v>698</v>
      </c>
      <c r="C334" s="2" t="s">
        <v>6</v>
      </c>
      <c r="D334" s="2">
        <v>40.700000000000003</v>
      </c>
      <c r="E334" s="2">
        <v>7.0317222136874022</v>
      </c>
      <c r="F334" s="2">
        <v>7.553613693292121</v>
      </c>
      <c r="G334" s="2">
        <v>7.8145594330944803</v>
      </c>
      <c r="H334" s="2">
        <f t="shared" si="32"/>
        <v>14.244999999999999</v>
      </c>
      <c r="I334" s="2">
        <f t="shared" si="31"/>
        <v>40.700000000000003</v>
      </c>
      <c r="J334" s="2">
        <v>1</v>
      </c>
      <c r="K334" s="2">
        <v>1</v>
      </c>
      <c r="L334" s="2">
        <v>50.685145852456671</v>
      </c>
      <c r="M334" s="2">
        <v>2</v>
      </c>
      <c r="N334" s="2">
        <f t="shared" si="33"/>
        <v>2849</v>
      </c>
    </row>
    <row r="335" spans="1:14">
      <c r="A335" s="2" t="s">
        <v>1033</v>
      </c>
      <c r="B335" s="2" t="s">
        <v>698</v>
      </c>
      <c r="C335" s="2" t="s">
        <v>6</v>
      </c>
      <c r="D335" s="2">
        <v>5.3</v>
      </c>
      <c r="E335" s="2">
        <v>15.52379588208583</v>
      </c>
      <c r="F335" s="2">
        <v>15.65384540631703</v>
      </c>
      <c r="G335" s="2">
        <v>15.71887016843263</v>
      </c>
      <c r="H335" s="2">
        <f t="shared" si="32"/>
        <v>1.8549999999999998</v>
      </c>
      <c r="I335" s="2">
        <f t="shared" si="31"/>
        <v>5.3</v>
      </c>
      <c r="J335" s="2">
        <v>1</v>
      </c>
      <c r="K335" s="2">
        <v>1</v>
      </c>
      <c r="L335" s="2">
        <v>8.1561593740539688</v>
      </c>
      <c r="M335" s="2">
        <v>2</v>
      </c>
      <c r="N335" s="2">
        <f t="shared" si="33"/>
        <v>371</v>
      </c>
    </row>
    <row r="336" spans="1:14">
      <c r="A336" s="2" t="s">
        <v>810</v>
      </c>
      <c r="B336" s="2" t="s">
        <v>700</v>
      </c>
      <c r="C336" s="2" t="s">
        <v>6</v>
      </c>
      <c r="D336" s="2">
        <v>2.7</v>
      </c>
      <c r="E336" s="2">
        <v>8.1710198110481453</v>
      </c>
      <c r="F336" s="2">
        <v>8.3010693352793474</v>
      </c>
      <c r="G336" s="2">
        <v>8.3660940973949494</v>
      </c>
      <c r="H336" s="2">
        <f t="shared" si="32"/>
        <v>0.94499999999999995</v>
      </c>
      <c r="I336" s="2">
        <f t="shared" si="31"/>
        <v>2.7</v>
      </c>
      <c r="J336" s="2">
        <v>1</v>
      </c>
      <c r="K336" s="2">
        <v>1</v>
      </c>
      <c r="L336" s="2">
        <v>4.1550245867821856</v>
      </c>
      <c r="M336" s="2">
        <v>2</v>
      </c>
      <c r="N336" s="2">
        <f t="shared" si="33"/>
        <v>189</v>
      </c>
    </row>
    <row r="337" spans="1:14">
      <c r="A337" s="2" t="s">
        <v>811</v>
      </c>
      <c r="B337" s="2" t="s">
        <v>700</v>
      </c>
      <c r="C337" s="2" t="s">
        <v>6</v>
      </c>
      <c r="D337" s="2">
        <v>2.7</v>
      </c>
      <c r="E337" s="2">
        <v>8.1710198110481453</v>
      </c>
      <c r="F337" s="2">
        <v>8.3010693352793474</v>
      </c>
      <c r="G337" s="2">
        <v>8.3660940973949494</v>
      </c>
      <c r="H337" s="2">
        <f t="shared" si="32"/>
        <v>0.94499999999999995</v>
      </c>
      <c r="I337" s="2">
        <f t="shared" ref="I337:I345" si="34">D337</f>
        <v>2.7</v>
      </c>
      <c r="J337" s="2">
        <v>1</v>
      </c>
      <c r="K337" s="2">
        <v>1</v>
      </c>
      <c r="L337" s="2">
        <v>4.1550245867821856</v>
      </c>
      <c r="M337" s="2">
        <v>2</v>
      </c>
      <c r="N337" s="2">
        <f t="shared" si="33"/>
        <v>189</v>
      </c>
    </row>
    <row r="338" spans="1:14">
      <c r="A338" s="2" t="s">
        <v>948</v>
      </c>
      <c r="B338" s="2" t="s">
        <v>700</v>
      </c>
      <c r="C338" s="2" t="s">
        <v>6</v>
      </c>
      <c r="D338" s="2">
        <v>105</v>
      </c>
      <c r="E338" s="2">
        <v>7.0398723520455411</v>
      </c>
      <c r="F338" s="2">
        <v>8.4497844863044556</v>
      </c>
      <c r="G338" s="2">
        <v>9.1547405534339141</v>
      </c>
      <c r="H338" s="2">
        <f t="shared" si="32"/>
        <v>36.75</v>
      </c>
      <c r="I338" s="2">
        <f t="shared" si="34"/>
        <v>105</v>
      </c>
      <c r="J338" s="2">
        <v>1</v>
      </c>
      <c r="K338" s="2">
        <v>1</v>
      </c>
      <c r="L338" s="2">
        <v>177.63901612265079</v>
      </c>
      <c r="M338" s="2">
        <v>2</v>
      </c>
      <c r="N338" s="2">
        <f t="shared" si="33"/>
        <v>7350</v>
      </c>
    </row>
    <row r="339" spans="1:14">
      <c r="A339" s="2" t="s">
        <v>949</v>
      </c>
      <c r="B339" s="2" t="s">
        <v>700</v>
      </c>
      <c r="C339" s="2" t="s">
        <v>6</v>
      </c>
      <c r="D339" s="2">
        <v>85</v>
      </c>
      <c r="E339" s="2">
        <v>7.0398723520455402</v>
      </c>
      <c r="F339" s="2">
        <v>8.4497844863044538</v>
      </c>
      <c r="G339" s="2">
        <v>9.1547405534339106</v>
      </c>
      <c r="H339" s="2">
        <f t="shared" si="32"/>
        <v>29.749999999999996</v>
      </c>
      <c r="I339" s="2">
        <f t="shared" si="34"/>
        <v>85</v>
      </c>
      <c r="J339" s="2">
        <v>1</v>
      </c>
      <c r="K339" s="2">
        <v>1</v>
      </c>
      <c r="L339" s="2">
        <v>143.80301305166989</v>
      </c>
      <c r="M339" s="2">
        <v>2</v>
      </c>
      <c r="N339" s="2">
        <f t="shared" si="33"/>
        <v>5950</v>
      </c>
    </row>
    <row r="340" spans="1:14">
      <c r="A340" s="2" t="s">
        <v>950</v>
      </c>
      <c r="B340" s="2" t="s">
        <v>700</v>
      </c>
      <c r="C340" s="2" t="s">
        <v>6</v>
      </c>
      <c r="D340" s="2">
        <v>85</v>
      </c>
      <c r="E340" s="2">
        <v>7.0398723520455402</v>
      </c>
      <c r="F340" s="2">
        <v>8.4497844863044538</v>
      </c>
      <c r="G340" s="2">
        <v>9.1547405534339106</v>
      </c>
      <c r="H340" s="2">
        <f t="shared" si="32"/>
        <v>29.749999999999996</v>
      </c>
      <c r="I340" s="2">
        <f t="shared" si="34"/>
        <v>85</v>
      </c>
      <c r="J340" s="2">
        <v>1</v>
      </c>
      <c r="K340" s="2">
        <v>1</v>
      </c>
      <c r="L340" s="2">
        <v>143.80301305166989</v>
      </c>
      <c r="M340" s="2">
        <v>2</v>
      </c>
      <c r="N340" s="2">
        <f t="shared" si="33"/>
        <v>5950</v>
      </c>
    </row>
    <row r="341" spans="1:14">
      <c r="A341" s="2" t="s">
        <v>951</v>
      </c>
      <c r="B341" s="2" t="s">
        <v>700</v>
      </c>
      <c r="C341" s="2" t="s">
        <v>6</v>
      </c>
      <c r="D341" s="2">
        <v>85</v>
      </c>
      <c r="E341" s="2">
        <v>7.0398723520455402</v>
      </c>
      <c r="F341" s="2">
        <v>8.4497844863044538</v>
      </c>
      <c r="G341" s="2">
        <v>9.1547405534339106</v>
      </c>
      <c r="H341" s="2">
        <f t="shared" si="32"/>
        <v>29.749999999999996</v>
      </c>
      <c r="I341" s="2">
        <f t="shared" si="34"/>
        <v>85</v>
      </c>
      <c r="J341" s="2">
        <v>1</v>
      </c>
      <c r="K341" s="2">
        <v>1</v>
      </c>
      <c r="L341" s="2">
        <v>143.80301305166989</v>
      </c>
      <c r="M341" s="2">
        <v>2</v>
      </c>
      <c r="N341" s="2">
        <f t="shared" si="33"/>
        <v>5950</v>
      </c>
    </row>
    <row r="342" spans="1:14">
      <c r="A342" s="2" t="s">
        <v>952</v>
      </c>
      <c r="B342" s="2" t="s">
        <v>700</v>
      </c>
      <c r="C342" s="2" t="s">
        <v>6</v>
      </c>
      <c r="D342" s="2">
        <v>85</v>
      </c>
      <c r="E342" s="2">
        <v>7.5810343665023696</v>
      </c>
      <c r="F342" s="2">
        <v>7.7110838907335726</v>
      </c>
      <c r="G342" s="2">
        <v>7.7761086528491754</v>
      </c>
      <c r="H342" s="2">
        <f t="shared" si="32"/>
        <v>29.749999999999996</v>
      </c>
      <c r="I342" s="2">
        <f t="shared" si="34"/>
        <v>85</v>
      </c>
      <c r="J342" s="2">
        <v>1</v>
      </c>
      <c r="K342" s="2">
        <v>1</v>
      </c>
      <c r="L342" s="2">
        <v>130.8063295838833</v>
      </c>
      <c r="M342" s="2">
        <v>2</v>
      </c>
      <c r="N342" s="2">
        <f t="shared" si="33"/>
        <v>5950</v>
      </c>
    </row>
    <row r="343" spans="1:14">
      <c r="A343" s="2" t="s">
        <v>953</v>
      </c>
      <c r="B343" s="2" t="s">
        <v>700</v>
      </c>
      <c r="C343" s="2" t="s">
        <v>6</v>
      </c>
      <c r="D343" s="2">
        <v>85</v>
      </c>
      <c r="E343" s="2">
        <v>7.5810343665023696</v>
      </c>
      <c r="F343" s="2">
        <v>7.7110838907335726</v>
      </c>
      <c r="G343" s="2">
        <v>7.7761086528491754</v>
      </c>
      <c r="H343" s="2">
        <f t="shared" si="32"/>
        <v>29.749999999999996</v>
      </c>
      <c r="I343" s="2">
        <f t="shared" si="34"/>
        <v>85</v>
      </c>
      <c r="J343" s="2">
        <v>1</v>
      </c>
      <c r="K343" s="2">
        <v>1</v>
      </c>
      <c r="L343" s="2">
        <v>130.8063295838833</v>
      </c>
      <c r="M343" s="2">
        <v>2</v>
      </c>
      <c r="N343" s="2">
        <f t="shared" si="33"/>
        <v>5950</v>
      </c>
    </row>
    <row r="344" spans="1:14">
      <c r="A344" s="2" t="s">
        <v>954</v>
      </c>
      <c r="B344" s="2" t="s">
        <v>700</v>
      </c>
      <c r="C344" s="2" t="s">
        <v>6</v>
      </c>
      <c r="D344" s="2">
        <v>0.6</v>
      </c>
      <c r="E344" s="2">
        <v>7.5810343665023687</v>
      </c>
      <c r="F344" s="2">
        <v>7.7110838907335708</v>
      </c>
      <c r="G344" s="2">
        <v>7.7761086528491719</v>
      </c>
      <c r="H344" s="2">
        <f t="shared" si="32"/>
        <v>0.21</v>
      </c>
      <c r="I344" s="2">
        <f t="shared" si="34"/>
        <v>0.6</v>
      </c>
      <c r="J344" s="2">
        <v>1</v>
      </c>
      <c r="K344" s="2">
        <v>1</v>
      </c>
      <c r="L344" s="2">
        <v>0.92333879706270805</v>
      </c>
      <c r="M344" s="2">
        <v>2</v>
      </c>
      <c r="N344" s="2">
        <f t="shared" si="33"/>
        <v>42</v>
      </c>
    </row>
    <row r="345" spans="1:14">
      <c r="A345" s="2" t="s">
        <v>682</v>
      </c>
      <c r="B345" s="2" t="s">
        <v>701</v>
      </c>
      <c r="C345" s="2" t="s">
        <v>6</v>
      </c>
      <c r="D345" s="2">
        <v>10000</v>
      </c>
      <c r="E345" s="2">
        <v>10000</v>
      </c>
      <c r="F345" s="2">
        <v>10000</v>
      </c>
      <c r="G345" s="2">
        <v>10000</v>
      </c>
      <c r="H345" s="2">
        <v>0</v>
      </c>
      <c r="I345" s="2">
        <f t="shared" si="34"/>
        <v>10000</v>
      </c>
      <c r="J345" s="2">
        <v>1</v>
      </c>
      <c r="K345" s="2">
        <v>1</v>
      </c>
      <c r="L345" s="2">
        <v>10000</v>
      </c>
      <c r="M345" s="2">
        <v>0</v>
      </c>
      <c r="N345" s="2">
        <f t="shared" si="33"/>
        <v>700000</v>
      </c>
    </row>
    <row r="346" spans="1:14">
      <c r="A346" s="2" t="s">
        <v>1091</v>
      </c>
      <c r="B346" s="2" t="s">
        <v>698</v>
      </c>
      <c r="C346" s="2" t="s">
        <v>4</v>
      </c>
      <c r="D346" s="2">
        <v>576</v>
      </c>
      <c r="E346" s="2">
        <f>AVERAGEIF($B$2:$B$345, "ngct", E$2:E$345)</f>
        <v>8.3008750360747445</v>
      </c>
      <c r="F346" s="2">
        <f t="shared" ref="F346:G349" si="35">AVERAGEIF($B$2:$B$345, "ngct", F$2:F$345)</f>
        <v>8.6775383783731943</v>
      </c>
      <c r="G346" s="2">
        <f t="shared" si="35"/>
        <v>8.865870049522421</v>
      </c>
      <c r="H346" s="2">
        <f>0.35*D346</f>
        <v>201.6</v>
      </c>
      <c r="I346" s="2">
        <f t="shared" ref="I346:I349" si="36">D346</f>
        <v>576</v>
      </c>
      <c r="J346" s="2">
        <v>1</v>
      </c>
      <c r="K346" s="2">
        <v>1</v>
      </c>
      <c r="L346" s="2">
        <f>AVERAGEIF($B$2:$B$345, "ngct", L$2:L$345)</f>
        <v>83.308165302174714</v>
      </c>
      <c r="M346" s="2">
        <f>AVERAGEIF($B$2:$B$345, "ngct", M$2:M$345)</f>
        <v>2</v>
      </c>
      <c r="N346" s="2">
        <f t="shared" si="33"/>
        <v>40320</v>
      </c>
    </row>
    <row r="347" spans="1:14">
      <c r="A347" s="2" t="s">
        <v>1092</v>
      </c>
      <c r="B347" s="2" t="s">
        <v>698</v>
      </c>
      <c r="C347" s="2" t="s">
        <v>8</v>
      </c>
      <c r="D347" s="2">
        <v>157</v>
      </c>
      <c r="E347" s="2">
        <f t="shared" ref="E347:E349" si="37">AVERAGEIF($B$2:$B$345, "ngct", E$2:E$345)</f>
        <v>8.3008750360747445</v>
      </c>
      <c r="F347" s="2">
        <f t="shared" si="35"/>
        <v>8.6775383783731943</v>
      </c>
      <c r="G347" s="2">
        <f t="shared" si="35"/>
        <v>8.865870049522421</v>
      </c>
      <c r="H347" s="2">
        <f t="shared" ref="H347:H349" si="38">0.35*D347</f>
        <v>54.949999999999996</v>
      </c>
      <c r="I347" s="2">
        <f t="shared" si="36"/>
        <v>157</v>
      </c>
      <c r="J347" s="2">
        <v>1</v>
      </c>
      <c r="K347" s="2">
        <v>1</v>
      </c>
      <c r="L347" s="2">
        <f t="shared" ref="L347:M349" si="39">AVERAGEIF($B$2:$B$345, "ngct", L$2:L$345)</f>
        <v>83.308165302174714</v>
      </c>
      <c r="M347" s="2">
        <f t="shared" si="39"/>
        <v>2</v>
      </c>
      <c r="N347" s="2">
        <f t="shared" si="33"/>
        <v>10990</v>
      </c>
    </row>
    <row r="348" spans="1:14">
      <c r="A348" s="2" t="s">
        <v>1093</v>
      </c>
      <c r="B348" s="2" t="s">
        <v>698</v>
      </c>
      <c r="C348" s="2" t="s">
        <v>7</v>
      </c>
      <c r="D348" s="2">
        <v>96</v>
      </c>
      <c r="E348" s="2">
        <f t="shared" si="37"/>
        <v>8.3008750360747445</v>
      </c>
      <c r="F348" s="2">
        <f t="shared" si="35"/>
        <v>8.6775383783731943</v>
      </c>
      <c r="G348" s="2">
        <f t="shared" si="35"/>
        <v>8.865870049522421</v>
      </c>
      <c r="H348" s="2">
        <f t="shared" si="38"/>
        <v>33.599999999999994</v>
      </c>
      <c r="I348" s="2">
        <f t="shared" si="36"/>
        <v>96</v>
      </c>
      <c r="J348" s="2">
        <v>1</v>
      </c>
      <c r="K348" s="2">
        <v>1</v>
      </c>
      <c r="L348" s="2">
        <f t="shared" si="39"/>
        <v>83.308165302174714</v>
      </c>
      <c r="M348" s="2">
        <f t="shared" si="39"/>
        <v>2</v>
      </c>
      <c r="N348" s="2">
        <f t="shared" si="33"/>
        <v>6720</v>
      </c>
    </row>
    <row r="349" spans="1:14">
      <c r="A349" s="2" t="s">
        <v>1094</v>
      </c>
      <c r="B349" s="2" t="s">
        <v>698</v>
      </c>
      <c r="C349" s="2" t="s">
        <v>6</v>
      </c>
      <c r="D349" s="2">
        <v>56</v>
      </c>
      <c r="E349" s="2">
        <f t="shared" si="37"/>
        <v>8.3008750360747445</v>
      </c>
      <c r="F349" s="2">
        <f t="shared" si="35"/>
        <v>8.6775383783731943</v>
      </c>
      <c r="G349" s="2">
        <f t="shared" si="35"/>
        <v>8.865870049522421</v>
      </c>
      <c r="H349" s="2">
        <f t="shared" si="38"/>
        <v>19.599999999999998</v>
      </c>
      <c r="I349" s="2">
        <f t="shared" si="36"/>
        <v>56</v>
      </c>
      <c r="J349" s="2">
        <v>1</v>
      </c>
      <c r="K349" s="2">
        <v>1</v>
      </c>
      <c r="L349" s="2">
        <f t="shared" si="39"/>
        <v>83.308165302174714</v>
      </c>
      <c r="M349" s="2">
        <f t="shared" si="39"/>
        <v>2</v>
      </c>
      <c r="N349" s="2">
        <f t="shared" si="33"/>
        <v>3920</v>
      </c>
    </row>
  </sheetData>
  <sortState ref="A2:N345">
    <sortCondition ref="C2:C34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selection activeCell="J12" sqref="J12"/>
    </sheetView>
  </sheetViews>
  <sheetFormatPr defaultColWidth="8.77734375" defaultRowHeight="14.4"/>
  <cols>
    <col min="2" max="2" width="35.441406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</row>
    <row r="2" spans="1:6">
      <c r="A2" t="s">
        <v>4</v>
      </c>
      <c r="B2" t="s">
        <v>32</v>
      </c>
      <c r="C2" t="s">
        <v>81</v>
      </c>
      <c r="D2">
        <v>0.9</v>
      </c>
      <c r="E2">
        <v>0.107</v>
      </c>
      <c r="F2">
        <v>9.6299999999999997E-2</v>
      </c>
    </row>
    <row r="3" spans="1:6">
      <c r="A3" t="s">
        <v>4</v>
      </c>
      <c r="B3" t="s">
        <v>32</v>
      </c>
      <c r="C3" t="s">
        <v>81</v>
      </c>
      <c r="D3">
        <v>0.9</v>
      </c>
      <c r="E3">
        <v>0.107</v>
      </c>
      <c r="F3">
        <v>9.6299999999999997E-2</v>
      </c>
    </row>
    <row r="4" spans="1:6">
      <c r="A4" t="s">
        <v>4</v>
      </c>
      <c r="B4" t="s">
        <v>33</v>
      </c>
      <c r="C4" t="s">
        <v>81</v>
      </c>
      <c r="D4">
        <v>0.8</v>
      </c>
      <c r="E4">
        <v>0.36199999999999999</v>
      </c>
      <c r="F4">
        <v>0.28960000000000002</v>
      </c>
    </row>
    <row r="5" spans="1:6">
      <c r="A5" t="s">
        <v>4</v>
      </c>
      <c r="B5" t="s">
        <v>33</v>
      </c>
      <c r="C5" t="s">
        <v>81</v>
      </c>
      <c r="D5">
        <v>0.8</v>
      </c>
      <c r="E5">
        <v>0.36199999999999999</v>
      </c>
      <c r="F5">
        <v>0.28960000000000002</v>
      </c>
    </row>
    <row r="6" spans="1:6">
      <c r="A6" t="s">
        <v>4</v>
      </c>
      <c r="B6" t="s">
        <v>33</v>
      </c>
      <c r="C6" t="s">
        <v>81</v>
      </c>
      <c r="D6">
        <v>0.8</v>
      </c>
      <c r="E6">
        <v>0.36199999999999999</v>
      </c>
      <c r="F6">
        <v>0.28960000000000002</v>
      </c>
    </row>
    <row r="7" spans="1:6">
      <c r="A7" t="s">
        <v>6</v>
      </c>
      <c r="B7" t="s">
        <v>37</v>
      </c>
      <c r="C7" t="s">
        <v>81</v>
      </c>
      <c r="D7">
        <v>2.1</v>
      </c>
      <c r="E7">
        <v>0.71099999999999997</v>
      </c>
      <c r="F7">
        <v>1.4931000000000001</v>
      </c>
    </row>
    <row r="8" spans="1:6">
      <c r="A8" t="s">
        <v>6</v>
      </c>
      <c r="B8" t="s">
        <v>37</v>
      </c>
      <c r="C8" t="s">
        <v>81</v>
      </c>
      <c r="D8">
        <v>1.9</v>
      </c>
      <c r="E8">
        <v>0.71099999999999997</v>
      </c>
      <c r="F8">
        <v>1.3509</v>
      </c>
    </row>
    <row r="9" spans="1:6">
      <c r="A9" t="s">
        <v>6</v>
      </c>
      <c r="B9" t="s">
        <v>37</v>
      </c>
      <c r="C9" t="s">
        <v>81</v>
      </c>
      <c r="D9">
        <v>1.9</v>
      </c>
      <c r="E9">
        <v>0.71099999999999997</v>
      </c>
      <c r="F9">
        <v>1.3509</v>
      </c>
    </row>
    <row r="10" spans="1:6">
      <c r="A10" t="s">
        <v>6</v>
      </c>
      <c r="B10" t="s">
        <v>37</v>
      </c>
      <c r="C10" t="s">
        <v>81</v>
      </c>
      <c r="D10">
        <v>1.9</v>
      </c>
      <c r="E10">
        <v>0.71099999999999997</v>
      </c>
      <c r="F10">
        <v>1.3509</v>
      </c>
    </row>
    <row r="11" spans="1:6">
      <c r="A11" t="s">
        <v>6</v>
      </c>
      <c r="B11" t="s">
        <v>39</v>
      </c>
      <c r="C11" t="s">
        <v>81</v>
      </c>
      <c r="D11">
        <v>1.6</v>
      </c>
      <c r="E11">
        <v>0.89800000000000002</v>
      </c>
      <c r="F11">
        <v>1.4368000000000001</v>
      </c>
    </row>
    <row r="12" spans="1:6">
      <c r="A12" t="s">
        <v>6</v>
      </c>
      <c r="B12" t="s">
        <v>39</v>
      </c>
      <c r="C12" t="s">
        <v>81</v>
      </c>
      <c r="D12">
        <v>1.6</v>
      </c>
      <c r="E12">
        <v>0.89800000000000002</v>
      </c>
      <c r="F12">
        <v>1.4368000000000001</v>
      </c>
    </row>
    <row r="13" spans="1:6">
      <c r="A13" t="s">
        <v>6</v>
      </c>
      <c r="B13" t="s">
        <v>39</v>
      </c>
      <c r="C13" t="s">
        <v>81</v>
      </c>
      <c r="D13">
        <v>1.6</v>
      </c>
      <c r="E13">
        <v>0.89800000000000002</v>
      </c>
      <c r="F13">
        <v>1.4368000000000001</v>
      </c>
    </row>
    <row r="14" spans="1:6">
      <c r="A14" t="s">
        <v>6</v>
      </c>
      <c r="B14" t="s">
        <v>40</v>
      </c>
      <c r="C14" t="s">
        <v>81</v>
      </c>
      <c r="D14">
        <v>3.2</v>
      </c>
      <c r="E14">
        <v>0.34599999999999997</v>
      </c>
      <c r="F14">
        <v>1.1072</v>
      </c>
    </row>
    <row r="15" spans="1:6">
      <c r="A15" t="s">
        <v>7</v>
      </c>
      <c r="B15" t="s">
        <v>41</v>
      </c>
      <c r="C15" t="s">
        <v>81</v>
      </c>
      <c r="D15">
        <v>3.3</v>
      </c>
      <c r="E15">
        <v>0.501</v>
      </c>
      <c r="F15">
        <v>1.6533</v>
      </c>
    </row>
    <row r="16" spans="1:6">
      <c r="A16" t="s">
        <v>7</v>
      </c>
      <c r="B16" t="s">
        <v>42</v>
      </c>
      <c r="C16" t="s">
        <v>81</v>
      </c>
      <c r="D16">
        <v>5.3</v>
      </c>
      <c r="E16">
        <v>0.439</v>
      </c>
      <c r="F16">
        <v>2.3267000000000002</v>
      </c>
    </row>
    <row r="17" spans="1:6">
      <c r="A17" t="s">
        <v>7</v>
      </c>
      <c r="B17" t="s">
        <v>43</v>
      </c>
      <c r="C17" t="s">
        <v>81</v>
      </c>
      <c r="D17">
        <v>0.9</v>
      </c>
      <c r="E17">
        <v>0.35899999999999999</v>
      </c>
      <c r="F17">
        <v>0.3231</v>
      </c>
    </row>
    <row r="18" spans="1:6">
      <c r="A18" t="s">
        <v>7</v>
      </c>
      <c r="B18" t="s">
        <v>43</v>
      </c>
      <c r="C18" t="s">
        <v>81</v>
      </c>
      <c r="D18">
        <v>0.9</v>
      </c>
      <c r="E18">
        <v>0.35899999999999999</v>
      </c>
      <c r="F18">
        <v>0.3231</v>
      </c>
    </row>
    <row r="19" spans="1:6">
      <c r="A19" t="s">
        <v>7</v>
      </c>
      <c r="B19" t="s">
        <v>43</v>
      </c>
      <c r="C19" t="s">
        <v>81</v>
      </c>
      <c r="D19">
        <v>0.9</v>
      </c>
      <c r="E19">
        <v>0.35899999999999999</v>
      </c>
      <c r="F19">
        <v>0.3231</v>
      </c>
    </row>
    <row r="20" spans="1:6">
      <c r="A20" t="s">
        <v>7</v>
      </c>
      <c r="B20" t="s">
        <v>43</v>
      </c>
      <c r="C20" t="s">
        <v>81</v>
      </c>
      <c r="D20">
        <v>0.9</v>
      </c>
      <c r="E20">
        <v>0.35899999999999999</v>
      </c>
      <c r="F20">
        <v>0.3231</v>
      </c>
    </row>
    <row r="21" spans="1:6">
      <c r="A21" t="s">
        <v>6</v>
      </c>
      <c r="B21" t="s">
        <v>48</v>
      </c>
      <c r="C21" t="s">
        <v>81</v>
      </c>
      <c r="D21">
        <v>1.6</v>
      </c>
      <c r="E21">
        <v>0.315</v>
      </c>
      <c r="F21">
        <v>0.504</v>
      </c>
    </row>
    <row r="22" spans="1:6">
      <c r="A22" t="s">
        <v>9</v>
      </c>
      <c r="B22" t="s">
        <v>56</v>
      </c>
      <c r="C22" t="s">
        <v>81</v>
      </c>
      <c r="D22">
        <v>1.1000000000000001</v>
      </c>
      <c r="E22">
        <v>0.246</v>
      </c>
      <c r="F22">
        <v>0.27060000000000012</v>
      </c>
    </row>
    <row r="23" spans="1:6">
      <c r="A23" t="s">
        <v>9</v>
      </c>
      <c r="B23" t="s">
        <v>56</v>
      </c>
      <c r="C23" t="s">
        <v>81</v>
      </c>
      <c r="D23">
        <v>1.1000000000000001</v>
      </c>
      <c r="E23">
        <v>0.246</v>
      </c>
      <c r="F23">
        <v>0.27060000000000012</v>
      </c>
    </row>
    <row r="24" spans="1:6">
      <c r="A24" t="s">
        <v>9</v>
      </c>
      <c r="B24" t="s">
        <v>56</v>
      </c>
      <c r="C24" t="s">
        <v>81</v>
      </c>
      <c r="D24">
        <v>1.1000000000000001</v>
      </c>
      <c r="E24">
        <v>0.246</v>
      </c>
      <c r="F24">
        <v>0.27060000000000012</v>
      </c>
    </row>
    <row r="25" spans="1:6">
      <c r="A25" t="s">
        <v>9</v>
      </c>
      <c r="B25" t="s">
        <v>61</v>
      </c>
      <c r="C25" t="s">
        <v>81</v>
      </c>
      <c r="D25">
        <v>1.6</v>
      </c>
      <c r="E25">
        <v>0.80299999999999994</v>
      </c>
      <c r="F25">
        <v>1.2847999999999999</v>
      </c>
    </row>
    <row r="26" spans="1:6">
      <c r="A26" t="s">
        <v>9</v>
      </c>
      <c r="B26" t="s">
        <v>61</v>
      </c>
      <c r="C26" t="s">
        <v>81</v>
      </c>
      <c r="D26">
        <v>1.6</v>
      </c>
      <c r="E26">
        <v>0.80299999999999994</v>
      </c>
      <c r="F26">
        <v>1.2847999999999999</v>
      </c>
    </row>
    <row r="27" spans="1:6">
      <c r="A27" t="s">
        <v>5</v>
      </c>
      <c r="B27" t="s">
        <v>66</v>
      </c>
      <c r="C27" t="s">
        <v>81</v>
      </c>
      <c r="D27">
        <v>0.8</v>
      </c>
      <c r="E27">
        <v>0.72299999999999998</v>
      </c>
      <c r="F27">
        <v>0.57840000000000003</v>
      </c>
    </row>
    <row r="28" spans="1:6">
      <c r="A28" t="s">
        <v>5</v>
      </c>
      <c r="B28" t="s">
        <v>66</v>
      </c>
      <c r="C28" t="s">
        <v>81</v>
      </c>
      <c r="D28">
        <v>1.6</v>
      </c>
      <c r="E28">
        <v>0.72299999999999998</v>
      </c>
      <c r="F28">
        <v>1.1568000000000001</v>
      </c>
    </row>
    <row r="29" spans="1:6">
      <c r="A29" t="s">
        <v>5</v>
      </c>
      <c r="B29" t="s">
        <v>71</v>
      </c>
      <c r="C29" t="s">
        <v>81</v>
      </c>
      <c r="D29">
        <v>0.8</v>
      </c>
      <c r="E29">
        <v>0.23799999999999999</v>
      </c>
      <c r="F29">
        <v>0.19040000000000001</v>
      </c>
    </row>
    <row r="30" spans="1:6">
      <c r="A30" t="s">
        <v>5</v>
      </c>
      <c r="B30" t="s">
        <v>71</v>
      </c>
      <c r="C30" t="s">
        <v>81</v>
      </c>
      <c r="D30">
        <v>0.8</v>
      </c>
      <c r="E30">
        <v>0.23799999999999999</v>
      </c>
      <c r="F30">
        <v>0.19040000000000001</v>
      </c>
    </row>
    <row r="31" spans="1:6">
      <c r="A31" t="s">
        <v>5</v>
      </c>
      <c r="B31" t="s">
        <v>71</v>
      </c>
      <c r="C31" t="s">
        <v>81</v>
      </c>
      <c r="D31">
        <v>0.8</v>
      </c>
      <c r="E31">
        <v>0.23799999999999999</v>
      </c>
      <c r="F31">
        <v>0.19040000000000001</v>
      </c>
    </row>
    <row r="32" spans="1:6">
      <c r="A32" t="s">
        <v>5</v>
      </c>
      <c r="B32" t="s">
        <v>71</v>
      </c>
      <c r="C32" t="s">
        <v>81</v>
      </c>
      <c r="D32">
        <v>0.8</v>
      </c>
      <c r="E32">
        <v>0.23799999999999999</v>
      </c>
      <c r="F32">
        <v>0.19040000000000001</v>
      </c>
    </row>
    <row r="33" spans="1:6">
      <c r="A33" t="s">
        <v>5</v>
      </c>
      <c r="B33" t="s">
        <v>71</v>
      </c>
      <c r="C33" t="s">
        <v>81</v>
      </c>
      <c r="D33">
        <v>3</v>
      </c>
      <c r="E33">
        <v>0.41199999999999998</v>
      </c>
      <c r="F33">
        <v>1.236</v>
      </c>
    </row>
    <row r="34" spans="1:6">
      <c r="A34" t="s">
        <v>5</v>
      </c>
      <c r="B34" t="s">
        <v>71</v>
      </c>
      <c r="C34" t="s">
        <v>81</v>
      </c>
      <c r="D34">
        <v>3</v>
      </c>
      <c r="E34">
        <v>0.41199999999999998</v>
      </c>
      <c r="F34">
        <v>1.236</v>
      </c>
    </row>
    <row r="35" spans="1:6">
      <c r="A35" t="s">
        <v>5</v>
      </c>
      <c r="B35" t="s">
        <v>72</v>
      </c>
      <c r="C35" t="s">
        <v>81</v>
      </c>
      <c r="D35">
        <v>7.9</v>
      </c>
      <c r="E35">
        <v>0.80900000000000005</v>
      </c>
      <c r="F35">
        <v>6.3911000000000007</v>
      </c>
    </row>
    <row r="36" spans="1:6">
      <c r="A36" t="s">
        <v>10</v>
      </c>
      <c r="B36" t="s">
        <v>74</v>
      </c>
      <c r="C36" t="s">
        <v>81</v>
      </c>
      <c r="D36">
        <v>10.5</v>
      </c>
      <c r="E36">
        <v>0.64500000000000002</v>
      </c>
      <c r="F36">
        <v>6.7725</v>
      </c>
    </row>
    <row r="37" spans="1:6">
      <c r="A37" t="s">
        <v>10</v>
      </c>
      <c r="B37" t="s">
        <v>74</v>
      </c>
      <c r="C37" t="s">
        <v>81</v>
      </c>
      <c r="D37">
        <v>6.3</v>
      </c>
      <c r="E37">
        <v>0.70400000000000007</v>
      </c>
      <c r="F37">
        <v>4.4352</v>
      </c>
    </row>
    <row r="38" spans="1:6">
      <c r="A38" t="s">
        <v>10</v>
      </c>
      <c r="B38" t="s">
        <v>74</v>
      </c>
      <c r="C38" t="s">
        <v>81</v>
      </c>
      <c r="D38">
        <v>6.3</v>
      </c>
      <c r="E38">
        <v>0.67400000000000004</v>
      </c>
      <c r="F38">
        <v>4.2462</v>
      </c>
    </row>
    <row r="39" spans="1:6">
      <c r="A39" t="s">
        <v>10</v>
      </c>
      <c r="B39" t="s">
        <v>74</v>
      </c>
      <c r="C39" t="s">
        <v>81</v>
      </c>
      <c r="D39">
        <v>6.3</v>
      </c>
      <c r="E39">
        <v>0.69900000000000007</v>
      </c>
      <c r="F39">
        <v>4.4037000000000006</v>
      </c>
    </row>
    <row r="40" spans="1:6">
      <c r="A40" t="s">
        <v>10</v>
      </c>
      <c r="B40" t="s">
        <v>74</v>
      </c>
      <c r="C40" t="s">
        <v>81</v>
      </c>
      <c r="D40">
        <v>6.3</v>
      </c>
      <c r="E40">
        <v>0.67099999999999993</v>
      </c>
      <c r="F40">
        <v>4.2272999999999996</v>
      </c>
    </row>
    <row r="41" spans="1:6">
      <c r="A41" t="s">
        <v>11</v>
      </c>
      <c r="B41" t="s">
        <v>77</v>
      </c>
      <c r="C41" t="s">
        <v>81</v>
      </c>
      <c r="D41">
        <v>1.6</v>
      </c>
      <c r="E41">
        <v>0.86</v>
      </c>
      <c r="F41">
        <v>1.3759999999999999</v>
      </c>
    </row>
    <row r="42" spans="1:6">
      <c r="A42" t="s">
        <v>4</v>
      </c>
      <c r="B42" t="s">
        <v>28</v>
      </c>
      <c r="C42" t="s">
        <v>79</v>
      </c>
      <c r="D42">
        <v>16.3</v>
      </c>
      <c r="E42">
        <v>0.628</v>
      </c>
      <c r="F42">
        <v>10.2364</v>
      </c>
    </row>
    <row r="43" spans="1:6">
      <c r="A43" t="s">
        <v>4</v>
      </c>
      <c r="B43" t="s">
        <v>29</v>
      </c>
      <c r="C43" t="s">
        <v>79</v>
      </c>
      <c r="D43">
        <v>18.3</v>
      </c>
      <c r="E43">
        <v>0.81</v>
      </c>
      <c r="F43">
        <v>14.823</v>
      </c>
    </row>
    <row r="44" spans="1:6">
      <c r="A44" t="s">
        <v>4</v>
      </c>
      <c r="B44" t="s">
        <v>30</v>
      </c>
      <c r="C44" t="s">
        <v>79</v>
      </c>
      <c r="D44">
        <v>45</v>
      </c>
      <c r="E44">
        <v>0.21</v>
      </c>
      <c r="F44">
        <v>9.4499999999999993</v>
      </c>
    </row>
    <row r="45" spans="1:6">
      <c r="A45" t="s">
        <v>4</v>
      </c>
      <c r="B45" t="s">
        <v>30</v>
      </c>
      <c r="C45" t="s">
        <v>79</v>
      </c>
      <c r="D45">
        <v>45</v>
      </c>
      <c r="E45">
        <v>0.34899999999999998</v>
      </c>
      <c r="F45">
        <v>15.705</v>
      </c>
    </row>
    <row r="46" spans="1:6">
      <c r="A46" t="s">
        <v>4</v>
      </c>
      <c r="B46" t="s">
        <v>35</v>
      </c>
      <c r="C46" t="s">
        <v>79</v>
      </c>
      <c r="D46">
        <v>67</v>
      </c>
      <c r="E46">
        <v>0.71700000000000008</v>
      </c>
      <c r="F46">
        <v>48.039000000000009</v>
      </c>
    </row>
    <row r="47" spans="1:6">
      <c r="A47" t="s">
        <v>4</v>
      </c>
      <c r="B47" t="s">
        <v>36</v>
      </c>
      <c r="C47" t="s">
        <v>79</v>
      </c>
      <c r="D47">
        <v>14.6</v>
      </c>
      <c r="E47">
        <v>0.746</v>
      </c>
      <c r="F47">
        <v>10.8916</v>
      </c>
    </row>
    <row r="48" spans="1:6">
      <c r="A48" t="s">
        <v>8</v>
      </c>
      <c r="B48" t="s">
        <v>38</v>
      </c>
      <c r="C48" t="s">
        <v>79</v>
      </c>
      <c r="D48">
        <v>46</v>
      </c>
      <c r="E48">
        <v>0.83299999999999996</v>
      </c>
      <c r="F48">
        <v>38.317999999999998</v>
      </c>
    </row>
    <row r="49" spans="1:6">
      <c r="A49" t="s">
        <v>6</v>
      </c>
      <c r="B49" t="s">
        <v>46</v>
      </c>
      <c r="C49" t="s">
        <v>79</v>
      </c>
      <c r="D49">
        <v>9.4</v>
      </c>
      <c r="E49">
        <v>0.47799999999999998</v>
      </c>
      <c r="F49">
        <v>4.4931999999999999</v>
      </c>
    </row>
    <row r="50" spans="1:6">
      <c r="A50" t="s">
        <v>7</v>
      </c>
      <c r="B50" t="s">
        <v>47</v>
      </c>
      <c r="C50" t="s">
        <v>79</v>
      </c>
      <c r="D50">
        <v>64.5</v>
      </c>
      <c r="E50">
        <v>0.63</v>
      </c>
      <c r="F50">
        <v>40.634999999999998</v>
      </c>
    </row>
    <row r="51" spans="1:6">
      <c r="A51" t="s">
        <v>7</v>
      </c>
      <c r="B51" t="s">
        <v>47</v>
      </c>
      <c r="C51" t="s">
        <v>79</v>
      </c>
      <c r="D51">
        <v>34</v>
      </c>
      <c r="E51">
        <v>0.71299999999999997</v>
      </c>
      <c r="F51">
        <v>24.242000000000001</v>
      </c>
    </row>
    <row r="52" spans="1:6">
      <c r="A52" t="s">
        <v>7</v>
      </c>
      <c r="B52" t="s">
        <v>49</v>
      </c>
      <c r="C52" t="s">
        <v>79</v>
      </c>
      <c r="D52">
        <v>47.6</v>
      </c>
      <c r="E52">
        <v>0.7659999999999999</v>
      </c>
      <c r="F52">
        <v>36.461599999999997</v>
      </c>
    </row>
    <row r="53" spans="1:6">
      <c r="A53" t="s">
        <v>8</v>
      </c>
      <c r="B53" t="s">
        <v>50</v>
      </c>
      <c r="C53" t="s">
        <v>79</v>
      </c>
      <c r="D53">
        <v>40.299999999999997</v>
      </c>
      <c r="E53">
        <v>0.68200000000000005</v>
      </c>
      <c r="F53">
        <v>27.4846</v>
      </c>
    </row>
    <row r="54" spans="1:6">
      <c r="A54" t="s">
        <v>8</v>
      </c>
      <c r="B54" t="s">
        <v>51</v>
      </c>
      <c r="C54" t="s">
        <v>79</v>
      </c>
      <c r="D54">
        <v>53.7</v>
      </c>
      <c r="E54">
        <v>0.49199999999999999</v>
      </c>
      <c r="F54">
        <v>26.420400000000001</v>
      </c>
    </row>
    <row r="55" spans="1:6">
      <c r="A55" t="s">
        <v>9</v>
      </c>
      <c r="B55" t="s">
        <v>54</v>
      </c>
      <c r="C55" t="s">
        <v>79</v>
      </c>
      <c r="D55">
        <v>5</v>
      </c>
      <c r="E55">
        <v>0.35599999999999998</v>
      </c>
      <c r="F55">
        <v>1.78</v>
      </c>
    </row>
    <row r="56" spans="1:6">
      <c r="A56" t="s">
        <v>9</v>
      </c>
      <c r="B56" t="s">
        <v>55</v>
      </c>
      <c r="C56" t="s">
        <v>79</v>
      </c>
      <c r="D56">
        <v>25.3</v>
      </c>
      <c r="E56">
        <v>0.54100000000000004</v>
      </c>
      <c r="F56">
        <v>13.6873</v>
      </c>
    </row>
    <row r="57" spans="1:6">
      <c r="A57" t="s">
        <v>9</v>
      </c>
      <c r="B57" t="s">
        <v>59</v>
      </c>
      <c r="C57" t="s">
        <v>79</v>
      </c>
      <c r="D57">
        <v>13.3</v>
      </c>
      <c r="E57">
        <v>0.72199999999999998</v>
      </c>
      <c r="F57">
        <v>9.6026000000000007</v>
      </c>
    </row>
    <row r="58" spans="1:6">
      <c r="A58" t="s">
        <v>5</v>
      </c>
      <c r="B58" t="s">
        <v>73</v>
      </c>
      <c r="C58" t="s">
        <v>79</v>
      </c>
      <c r="D58">
        <v>14</v>
      </c>
      <c r="E58">
        <v>0.79299999999999993</v>
      </c>
      <c r="F58">
        <v>11.102</v>
      </c>
    </row>
    <row r="59" spans="1:6">
      <c r="A59" t="s">
        <v>4</v>
      </c>
      <c r="B59" t="s">
        <v>31</v>
      </c>
      <c r="C59" t="s">
        <v>80</v>
      </c>
      <c r="D59">
        <v>909.9</v>
      </c>
      <c r="E59">
        <v>0.8909999999999999</v>
      </c>
      <c r="F59">
        <v>810.72089999999992</v>
      </c>
    </row>
    <row r="60" spans="1:6">
      <c r="A60" t="s">
        <v>4</v>
      </c>
      <c r="B60" t="s">
        <v>31</v>
      </c>
      <c r="C60" t="s">
        <v>80</v>
      </c>
      <c r="D60">
        <v>1253</v>
      </c>
      <c r="E60">
        <v>0.8909999999999999</v>
      </c>
      <c r="F60">
        <v>1116.423</v>
      </c>
    </row>
    <row r="61" spans="1:6">
      <c r="A61" t="s">
        <v>5</v>
      </c>
      <c r="B61" t="s">
        <v>69</v>
      </c>
      <c r="C61" t="s">
        <v>80</v>
      </c>
      <c r="D61">
        <v>1242</v>
      </c>
      <c r="E61">
        <v>0.92500000000000004</v>
      </c>
      <c r="F61">
        <v>1148.8499999999999</v>
      </c>
    </row>
    <row r="62" spans="1:6">
      <c r="A62" t="s">
        <v>4</v>
      </c>
      <c r="B62" t="s">
        <v>34</v>
      </c>
      <c r="C62" t="s">
        <v>82</v>
      </c>
      <c r="D62">
        <v>43</v>
      </c>
      <c r="E62">
        <v>0.69499999999999995</v>
      </c>
      <c r="F62">
        <v>29.885000000000002</v>
      </c>
    </row>
    <row r="63" spans="1:6">
      <c r="A63" t="s">
        <v>6</v>
      </c>
      <c r="B63" t="s">
        <v>45</v>
      </c>
      <c r="C63" t="s">
        <v>82</v>
      </c>
      <c r="D63">
        <v>18</v>
      </c>
      <c r="E63">
        <v>0.67400000000000004</v>
      </c>
      <c r="F63">
        <v>12.132</v>
      </c>
    </row>
    <row r="64" spans="1:6">
      <c r="A64" t="s">
        <v>9</v>
      </c>
      <c r="B64" t="s">
        <v>52</v>
      </c>
      <c r="C64" t="s">
        <v>82</v>
      </c>
      <c r="D64">
        <v>8.5</v>
      </c>
      <c r="E64">
        <v>0.78</v>
      </c>
      <c r="F64">
        <v>6.63</v>
      </c>
    </row>
    <row r="65" spans="1:6">
      <c r="A65" t="s">
        <v>9</v>
      </c>
      <c r="B65" t="s">
        <v>53</v>
      </c>
      <c r="C65" t="s">
        <v>82</v>
      </c>
      <c r="D65">
        <v>27.5</v>
      </c>
      <c r="E65">
        <v>0.121</v>
      </c>
      <c r="F65">
        <v>3.3275000000000001</v>
      </c>
    </row>
    <row r="66" spans="1:6">
      <c r="A66" t="s">
        <v>9</v>
      </c>
      <c r="B66" t="s">
        <v>57</v>
      </c>
      <c r="C66" t="s">
        <v>82</v>
      </c>
      <c r="D66">
        <v>39.6</v>
      </c>
      <c r="E66">
        <v>0.64400000000000002</v>
      </c>
      <c r="F66">
        <v>25.502400000000002</v>
      </c>
    </row>
    <row r="67" spans="1:6">
      <c r="A67" t="s">
        <v>9</v>
      </c>
      <c r="B67" t="s">
        <v>58</v>
      </c>
      <c r="C67" t="s">
        <v>82</v>
      </c>
      <c r="D67">
        <v>45.7</v>
      </c>
      <c r="E67">
        <v>0.62</v>
      </c>
      <c r="F67">
        <v>28.334</v>
      </c>
    </row>
    <row r="68" spans="1:6">
      <c r="A68" t="s">
        <v>9</v>
      </c>
      <c r="B68" t="s">
        <v>60</v>
      </c>
      <c r="C68" t="s">
        <v>82</v>
      </c>
      <c r="D68">
        <v>47.5</v>
      </c>
      <c r="E68">
        <v>0.158</v>
      </c>
      <c r="F68">
        <v>7.5049999999999999</v>
      </c>
    </row>
    <row r="69" spans="1:6">
      <c r="A69" t="s">
        <v>9</v>
      </c>
      <c r="B69" t="s">
        <v>60</v>
      </c>
      <c r="C69" t="s">
        <v>82</v>
      </c>
      <c r="D69">
        <v>15</v>
      </c>
      <c r="E69">
        <v>0.14299999999999999</v>
      </c>
      <c r="F69">
        <v>2.145</v>
      </c>
    </row>
    <row r="70" spans="1:6">
      <c r="A70" t="s">
        <v>5</v>
      </c>
      <c r="B70" t="s">
        <v>62</v>
      </c>
      <c r="C70" t="s">
        <v>82</v>
      </c>
      <c r="D70">
        <v>20</v>
      </c>
      <c r="E70">
        <v>0.44500000000000001</v>
      </c>
      <c r="F70">
        <v>8.9</v>
      </c>
    </row>
    <row r="71" spans="1:6">
      <c r="A71" t="s">
        <v>5</v>
      </c>
      <c r="B71" t="s">
        <v>63</v>
      </c>
      <c r="C71" t="s">
        <v>82</v>
      </c>
      <c r="D71">
        <v>75</v>
      </c>
      <c r="E71">
        <v>0.76</v>
      </c>
      <c r="F71">
        <v>57</v>
      </c>
    </row>
    <row r="72" spans="1:6">
      <c r="A72" t="s">
        <v>5</v>
      </c>
      <c r="B72" t="s">
        <v>64</v>
      </c>
      <c r="C72" t="s">
        <v>82</v>
      </c>
      <c r="D72">
        <v>19.899999999999999</v>
      </c>
      <c r="E72">
        <v>0.66</v>
      </c>
      <c r="F72">
        <v>13.134</v>
      </c>
    </row>
    <row r="73" spans="1:6">
      <c r="A73" t="s">
        <v>5</v>
      </c>
      <c r="B73" t="s">
        <v>65</v>
      </c>
      <c r="C73" t="s">
        <v>82</v>
      </c>
      <c r="D73">
        <v>16</v>
      </c>
      <c r="E73">
        <v>0</v>
      </c>
      <c r="F73">
        <v>0</v>
      </c>
    </row>
    <row r="74" spans="1:6">
      <c r="A74" t="s">
        <v>5</v>
      </c>
      <c r="B74" t="s">
        <v>67</v>
      </c>
      <c r="C74" t="s">
        <v>82</v>
      </c>
      <c r="D74">
        <v>17.5</v>
      </c>
      <c r="E74">
        <v>0.49700000000000011</v>
      </c>
      <c r="F74">
        <v>8.6975000000000016</v>
      </c>
    </row>
    <row r="75" spans="1:6">
      <c r="A75" t="s">
        <v>5</v>
      </c>
      <c r="B75" t="s">
        <v>68</v>
      </c>
      <c r="C75" t="s">
        <v>82</v>
      </c>
      <c r="D75">
        <v>25</v>
      </c>
      <c r="E75">
        <v>0.42399999999999999</v>
      </c>
      <c r="F75">
        <v>10.6</v>
      </c>
    </row>
    <row r="76" spans="1:6">
      <c r="A76" t="s">
        <v>5</v>
      </c>
      <c r="B76" t="s">
        <v>12</v>
      </c>
      <c r="C76" t="s">
        <v>82</v>
      </c>
      <c r="D76">
        <v>50</v>
      </c>
      <c r="E76">
        <v>0.56000000000000005</v>
      </c>
      <c r="F76">
        <v>28</v>
      </c>
    </row>
    <row r="77" spans="1:6">
      <c r="A77" t="s">
        <v>5</v>
      </c>
      <c r="B77" t="s">
        <v>70</v>
      </c>
      <c r="C77" t="s">
        <v>82</v>
      </c>
      <c r="D77">
        <v>20</v>
      </c>
      <c r="E77">
        <v>0.76500000000000001</v>
      </c>
      <c r="F77">
        <v>15.3</v>
      </c>
    </row>
    <row r="78" spans="1:6">
      <c r="A78" t="s">
        <v>11</v>
      </c>
      <c r="B78" t="s">
        <v>75</v>
      </c>
      <c r="C78" t="s">
        <v>82</v>
      </c>
      <c r="D78">
        <v>59.5</v>
      </c>
      <c r="E78">
        <v>0.47099999999999997</v>
      </c>
      <c r="F78">
        <v>28.0245</v>
      </c>
    </row>
    <row r="79" spans="1:6">
      <c r="A79" t="s">
        <v>11</v>
      </c>
      <c r="B79" t="s">
        <v>76</v>
      </c>
      <c r="C79" t="s">
        <v>82</v>
      </c>
      <c r="D79">
        <v>0.6</v>
      </c>
      <c r="E79">
        <v>0.53100000000000003</v>
      </c>
      <c r="F79">
        <v>0.31859999999999999</v>
      </c>
    </row>
    <row r="80" spans="1:6">
      <c r="A80" t="s">
        <v>11</v>
      </c>
      <c r="B80" t="s">
        <v>76</v>
      </c>
      <c r="C80" t="s">
        <v>82</v>
      </c>
      <c r="D80">
        <v>0.8</v>
      </c>
      <c r="E80">
        <v>9.3000000000000013E-2</v>
      </c>
      <c r="F80">
        <v>7.4400000000000008E-2</v>
      </c>
    </row>
    <row r="81" spans="1:6">
      <c r="A81" t="s">
        <v>11</v>
      </c>
      <c r="B81" t="s">
        <v>78</v>
      </c>
      <c r="C81" t="s">
        <v>82</v>
      </c>
      <c r="D81">
        <v>21.5</v>
      </c>
      <c r="E81">
        <v>0.8859999999999999</v>
      </c>
      <c r="F81">
        <v>19.048999999999999</v>
      </c>
    </row>
  </sheetData>
  <sortState ref="A2:F81">
    <sortCondition ref="C1:C8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8"/>
  <sheetViews>
    <sheetView topLeftCell="A977" workbookViewId="0">
      <selection activeCell="F1009" sqref="F1009"/>
    </sheetView>
  </sheetViews>
  <sheetFormatPr defaultColWidth="8.77734375" defaultRowHeight="14.4"/>
  <cols>
    <col min="1" max="1" width="19.6640625" customWidth="1"/>
    <col min="2" max="2" width="35.6640625" bestFit="1" customWidth="1"/>
    <col min="11" max="11" width="13.109375" bestFit="1" customWidth="1"/>
    <col min="15" max="15" width="13.10937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  <c r="J1" s="21" t="s">
        <v>707</v>
      </c>
      <c r="K1" s="22"/>
      <c r="N1" s="21" t="s">
        <v>706</v>
      </c>
      <c r="O1" s="22"/>
    </row>
    <row r="2" spans="1:15">
      <c r="A2" t="s">
        <v>4</v>
      </c>
      <c r="B2" t="s">
        <v>83</v>
      </c>
      <c r="C2" t="s">
        <v>662</v>
      </c>
      <c r="D2">
        <v>1</v>
      </c>
      <c r="E2">
        <v>0.13800000000000001</v>
      </c>
      <c r="F2">
        <v>0.13800000000000001</v>
      </c>
      <c r="J2" s="5" t="s">
        <v>704</v>
      </c>
      <c r="K2" s="5" t="s">
        <v>705</v>
      </c>
      <c r="N2" s="5" t="s">
        <v>704</v>
      </c>
      <c r="O2" s="5" t="s">
        <v>705</v>
      </c>
    </row>
    <row r="3" spans="1:15">
      <c r="A3" t="s">
        <v>4</v>
      </c>
      <c r="B3" t="s">
        <v>84</v>
      </c>
      <c r="C3" t="s">
        <v>662</v>
      </c>
      <c r="D3">
        <v>1</v>
      </c>
      <c r="E3">
        <v>0.113</v>
      </c>
      <c r="F3">
        <v>0.113</v>
      </c>
      <c r="J3" s="4" t="s">
        <v>4</v>
      </c>
      <c r="K3" s="6">
        <f>(SUMIFS($D$2:$D$987, $A$2:$A$987, "CT", $C$2:$C$987, "WND"))/(SUMIF($C$2:$C$987, "WND", $D$2:$D$987))</f>
        <v>3.6767409368335911E-3</v>
      </c>
      <c r="N3" s="4" t="s">
        <v>4</v>
      </c>
      <c r="O3" s="6">
        <f>(SUMIFS($D$2:$D$987, $A$2:$A$987, "CT", $C$2:$C$987, "SUN"))/(SUMIF($C$2:$C$987, "SUN", $D$2:$D$987))</f>
        <v>9.0526758490169279E-2</v>
      </c>
    </row>
    <row r="4" spans="1:15">
      <c r="A4" t="s">
        <v>4</v>
      </c>
      <c r="B4" t="s">
        <v>85</v>
      </c>
      <c r="C4" t="s">
        <v>662</v>
      </c>
      <c r="D4">
        <v>1.2</v>
      </c>
      <c r="E4">
        <v>0.216</v>
      </c>
      <c r="F4">
        <v>0.25919999999999999</v>
      </c>
      <c r="J4" s="4" t="s">
        <v>6</v>
      </c>
      <c r="K4" s="6">
        <f>(SUMIFS($D$2:$D$987, $A$2:$A$987, "WCMA", $C$2:$C$987, "WND"))/(SUMIF($C$2:$C$987, "WND", $D$2:$D$987))</f>
        <v>4.0297080667696154E-2</v>
      </c>
      <c r="N4" s="4" t="s">
        <v>6</v>
      </c>
      <c r="O4" s="6">
        <f>(SUMIFS($D$2:$D$987, $A$2:$A$987, "WCMA", $C$2:$C$987, "SUN"))/(SUMIF($C$2:$C$987, "SUN", $D$2:$D$987))</f>
        <v>0.34623068026495635</v>
      </c>
    </row>
    <row r="5" spans="1:15">
      <c r="A5" t="s">
        <v>4</v>
      </c>
      <c r="B5" t="s">
        <v>86</v>
      </c>
      <c r="C5" t="s">
        <v>662</v>
      </c>
      <c r="D5">
        <v>4</v>
      </c>
      <c r="E5">
        <v>0.11799999999999999</v>
      </c>
      <c r="F5">
        <v>0.47199999999999998</v>
      </c>
      <c r="J5" s="4" t="s">
        <v>8</v>
      </c>
      <c r="K5" s="6">
        <f>(SUMIFS($D$2:$D$987, $A$2:$A$987, "NEMA", $C$2:$C$987, "WND"))/(SUMIF($C$2:$C$987, "WND", $D$2:$D$987))</f>
        <v>7.4270166924038537E-3</v>
      </c>
      <c r="N5" s="4" t="s">
        <v>8</v>
      </c>
      <c r="O5" s="6">
        <f>(SUMIFS($D$2:$D$987, $A$2:$A$987, "NEMA", $C$2:$C$987, "SUN"))/(SUMIF($C$2:$C$987, "SUN", $D$2:$D$987))</f>
        <v>0.14141520344863842</v>
      </c>
    </row>
    <row r="6" spans="1:15">
      <c r="A6" t="s">
        <v>4</v>
      </c>
      <c r="B6" t="s">
        <v>87</v>
      </c>
      <c r="C6" t="s">
        <v>662</v>
      </c>
      <c r="D6">
        <v>1.7</v>
      </c>
      <c r="E6">
        <v>0.16700000000000001</v>
      </c>
      <c r="F6">
        <v>0.28389999999999999</v>
      </c>
      <c r="J6" s="4" t="s">
        <v>7</v>
      </c>
      <c r="K6" s="6">
        <f>(SUMIFS($D$2:$D$987, $A$2:$A$987, "SEMA", $C$2:$C$987, "WND"))/(SUMIF($C$2:$C$987, "WND", $D$2:$D$987))</f>
        <v>2.0295609971321422E-2</v>
      </c>
      <c r="N6" s="4" t="s">
        <v>7</v>
      </c>
      <c r="O6" s="6">
        <f>(SUMIFS($D$2:$D$987, $A$2:$A$987, "SEMA", $C$2:$C$987, "SUN"))/(SUMIF($C$2:$C$987, "SUN", $D$2:$D$987))</f>
        <v>0.27883503311954583</v>
      </c>
    </row>
    <row r="7" spans="1:15">
      <c r="A7" t="s">
        <v>4</v>
      </c>
      <c r="B7" t="s">
        <v>89</v>
      </c>
      <c r="C7" t="s">
        <v>662</v>
      </c>
      <c r="D7">
        <v>2</v>
      </c>
      <c r="E7">
        <v>0.191</v>
      </c>
      <c r="F7">
        <v>0.38200000000000001</v>
      </c>
      <c r="J7" s="4" t="s">
        <v>9</v>
      </c>
      <c r="K7" s="6">
        <f>(SUMIFS($D$2:$D$987, $A$2:$A$987, "ME", $C$2:$C$987, "WND"))/(SUMIF($C$2:$C$987, "WND", $D$2:$D$987))</f>
        <v>0.64681226560776539</v>
      </c>
      <c r="N7" s="4" t="s">
        <v>9</v>
      </c>
      <c r="O7" s="6">
        <f>(SUMIFS($D$2:$D$987, $A$2:$A$987, "ME", $C$2:$C$987, "SUN"))/(SUMIF($C$2:$C$987, "SUN", $D$2:$D$987))</f>
        <v>5.8879192513931243E-3</v>
      </c>
    </row>
    <row r="8" spans="1:15">
      <c r="A8" t="s">
        <v>4</v>
      </c>
      <c r="B8" t="s">
        <v>90</v>
      </c>
      <c r="C8" t="s">
        <v>662</v>
      </c>
      <c r="D8">
        <v>1</v>
      </c>
      <c r="E8">
        <v>0.18</v>
      </c>
      <c r="F8">
        <v>0.18</v>
      </c>
      <c r="J8" s="4" t="s">
        <v>5</v>
      </c>
      <c r="K8" s="6">
        <f>(SUMIFS($D$2:$D$987, $A$2:$A$987, "NH", $C$2:$C$987, "WND"))/(SUMIF($C$2:$C$987, "WND", $D$2:$D$987))</f>
        <v>0.13626001911905289</v>
      </c>
      <c r="N8" s="4" t="s">
        <v>5</v>
      </c>
      <c r="O8" s="7">
        <f>(SUMIFS($D$2:$D$987, $A$2:$A$987, "NH", $C$2:$C$987, "SUN"))/(SUMIF($C$2:$C$987, "SUN", $D$2:$D$987))</f>
        <v>0</v>
      </c>
    </row>
    <row r="9" spans="1:15">
      <c r="A9" t="s">
        <v>4</v>
      </c>
      <c r="B9" t="s">
        <v>91</v>
      </c>
      <c r="C9" t="s">
        <v>662</v>
      </c>
      <c r="D9">
        <v>2.5</v>
      </c>
      <c r="E9">
        <v>0.155</v>
      </c>
      <c r="F9">
        <v>0.38750000000000001</v>
      </c>
      <c r="J9" s="4" t="s">
        <v>10</v>
      </c>
      <c r="K9" s="6">
        <f>(SUMIFS($D$2:$D$987, $A$2:$A$987, "RI", $C$2:$C$987, "WND"))/(SUMIF($C$2:$C$987, "WND", $D$2:$D$987))</f>
        <v>3.8605779836752709E-2</v>
      </c>
      <c r="N9" s="4" t="s">
        <v>10</v>
      </c>
      <c r="O9" s="6">
        <f>(SUMIFS($D$2:$D$987, $A$2:$A$987, "RI", $C$2:$C$987, "SUN"))/(SUMIF($C$2:$C$987, "SUN", $D$2:$D$987))</f>
        <v>3.3224687204289775E-2</v>
      </c>
    </row>
    <row r="10" spans="1:15">
      <c r="A10" t="s">
        <v>4</v>
      </c>
      <c r="B10" t="s">
        <v>92</v>
      </c>
      <c r="C10" t="s">
        <v>662</v>
      </c>
      <c r="D10">
        <v>1</v>
      </c>
      <c r="E10">
        <v>0.14199999999999999</v>
      </c>
      <c r="F10">
        <v>0.14199999999999999</v>
      </c>
      <c r="J10" s="4" t="s">
        <v>11</v>
      </c>
      <c r="K10" s="6">
        <f>(SUMIFS($D$2:$D$987, $A$2:$A$987, "VT", $C$2:$C$987, "WND"))/(SUMIF($C$2:$C$987, "WND", $D$2:$D$987))</f>
        <v>0.10662548716817415</v>
      </c>
      <c r="N10" s="4" t="s">
        <v>11</v>
      </c>
      <c r="O10" s="6">
        <f>(SUMIFS($D$2:$D$987, $A$2:$A$987, "VT", $C$2:$C$987, "SUN"))/(SUMIF($C$2:$C$987, "SUN", $D$2:$D$987))</f>
        <v>0.10387971822100728</v>
      </c>
    </row>
    <row r="11" spans="1:15">
      <c r="A11" t="s">
        <v>4</v>
      </c>
      <c r="B11" t="s">
        <v>93</v>
      </c>
      <c r="C11" t="s">
        <v>662</v>
      </c>
      <c r="D11">
        <v>3.5</v>
      </c>
      <c r="E11">
        <v>0.14299999999999999</v>
      </c>
      <c r="F11">
        <v>0.50050000000000006</v>
      </c>
    </row>
    <row r="12" spans="1:15">
      <c r="A12" t="s">
        <v>4</v>
      </c>
      <c r="B12" t="s">
        <v>94</v>
      </c>
      <c r="C12" t="s">
        <v>662</v>
      </c>
      <c r="D12">
        <v>3.5</v>
      </c>
      <c r="E12">
        <v>7.0000000000000007E-2</v>
      </c>
      <c r="F12">
        <v>0.245</v>
      </c>
    </row>
    <row r="13" spans="1:15">
      <c r="A13" t="s">
        <v>4</v>
      </c>
      <c r="B13" t="s">
        <v>95</v>
      </c>
      <c r="C13" t="s">
        <v>662</v>
      </c>
      <c r="D13">
        <v>1.5</v>
      </c>
      <c r="E13">
        <v>0.126</v>
      </c>
      <c r="F13">
        <v>0.189</v>
      </c>
    </row>
    <row r="14" spans="1:15">
      <c r="A14" t="s">
        <v>4</v>
      </c>
      <c r="B14" t="s">
        <v>97</v>
      </c>
      <c r="C14" t="s">
        <v>662</v>
      </c>
      <c r="D14">
        <v>1</v>
      </c>
      <c r="E14">
        <v>0.14799999999999999</v>
      </c>
      <c r="F14">
        <v>0.14799999999999999</v>
      </c>
    </row>
    <row r="15" spans="1:15">
      <c r="A15" t="s">
        <v>4</v>
      </c>
      <c r="B15" t="s">
        <v>100</v>
      </c>
      <c r="C15" t="s">
        <v>662</v>
      </c>
      <c r="D15">
        <v>1</v>
      </c>
      <c r="E15">
        <v>0.13700000000000001</v>
      </c>
      <c r="F15">
        <v>0.13700000000000001</v>
      </c>
    </row>
    <row r="16" spans="1:15">
      <c r="A16" t="s">
        <v>4</v>
      </c>
      <c r="B16" t="s">
        <v>101</v>
      </c>
      <c r="C16" t="s">
        <v>662</v>
      </c>
      <c r="D16">
        <v>20</v>
      </c>
      <c r="E16">
        <v>0.161</v>
      </c>
      <c r="F16">
        <v>3.22</v>
      </c>
    </row>
    <row r="17" spans="1:6">
      <c r="A17" t="s">
        <v>4</v>
      </c>
      <c r="B17" t="s">
        <v>103</v>
      </c>
      <c r="C17" t="s">
        <v>662</v>
      </c>
      <c r="D17">
        <v>1</v>
      </c>
      <c r="E17">
        <v>0.13700000000000001</v>
      </c>
      <c r="F17">
        <v>0.13700000000000001</v>
      </c>
    </row>
    <row r="18" spans="1:6">
      <c r="A18" t="s">
        <v>4</v>
      </c>
      <c r="B18" t="s">
        <v>104</v>
      </c>
      <c r="C18" t="s">
        <v>662</v>
      </c>
      <c r="D18">
        <v>1</v>
      </c>
      <c r="E18">
        <v>0.16700000000000001</v>
      </c>
      <c r="F18">
        <v>0.16700000000000001</v>
      </c>
    </row>
    <row r="19" spans="1:6">
      <c r="A19" t="s">
        <v>4</v>
      </c>
      <c r="B19" t="s">
        <v>13</v>
      </c>
      <c r="C19" t="s">
        <v>662</v>
      </c>
      <c r="D19">
        <v>0.8</v>
      </c>
      <c r="E19">
        <v>0.13100000000000001</v>
      </c>
      <c r="F19">
        <v>0.1048</v>
      </c>
    </row>
    <row r="20" spans="1:6">
      <c r="A20" t="s">
        <v>4</v>
      </c>
      <c r="B20" t="s">
        <v>105</v>
      </c>
      <c r="C20" t="s">
        <v>662</v>
      </c>
      <c r="D20">
        <v>1</v>
      </c>
      <c r="E20">
        <v>0.13700000000000001</v>
      </c>
      <c r="F20">
        <v>0.13700000000000001</v>
      </c>
    </row>
    <row r="21" spans="1:6">
      <c r="A21" t="s">
        <v>4</v>
      </c>
      <c r="B21" t="s">
        <v>107</v>
      </c>
      <c r="C21" t="s">
        <v>662</v>
      </c>
      <c r="D21">
        <v>1</v>
      </c>
      <c r="E21">
        <v>2.5000000000000001E-2</v>
      </c>
      <c r="F21">
        <v>2.5000000000000001E-2</v>
      </c>
    </row>
    <row r="22" spans="1:6">
      <c r="A22" t="s">
        <v>4</v>
      </c>
      <c r="B22" t="s">
        <v>108</v>
      </c>
      <c r="C22" t="s">
        <v>662</v>
      </c>
      <c r="D22">
        <v>1</v>
      </c>
      <c r="E22">
        <v>2.8000000000000001E-2</v>
      </c>
      <c r="F22">
        <v>2.8000000000000001E-2</v>
      </c>
    </row>
    <row r="23" spans="1:6">
      <c r="A23" t="s">
        <v>4</v>
      </c>
      <c r="B23" t="s">
        <v>14</v>
      </c>
      <c r="C23" t="s">
        <v>662</v>
      </c>
      <c r="D23">
        <v>0.1</v>
      </c>
      <c r="E23">
        <v>0.126</v>
      </c>
      <c r="F23">
        <v>1.26E-2</v>
      </c>
    </row>
    <row r="24" spans="1:6">
      <c r="A24" t="s">
        <v>4</v>
      </c>
      <c r="B24" t="s">
        <v>114</v>
      </c>
      <c r="C24" t="s">
        <v>662</v>
      </c>
      <c r="D24">
        <v>5</v>
      </c>
      <c r="E24">
        <v>0.20899999999999999</v>
      </c>
      <c r="F24">
        <v>1.0449999999999999</v>
      </c>
    </row>
    <row r="25" spans="1:6">
      <c r="A25" t="s">
        <v>4</v>
      </c>
      <c r="B25" t="s">
        <v>115</v>
      </c>
      <c r="C25" t="s">
        <v>662</v>
      </c>
      <c r="D25">
        <v>1</v>
      </c>
      <c r="E25">
        <v>0.152</v>
      </c>
      <c r="F25">
        <v>0.152</v>
      </c>
    </row>
    <row r="26" spans="1:6">
      <c r="A26" t="s">
        <v>4</v>
      </c>
      <c r="B26" t="s">
        <v>115</v>
      </c>
      <c r="C26" t="s">
        <v>662</v>
      </c>
      <c r="D26">
        <v>1</v>
      </c>
      <c r="E26">
        <v>0.152</v>
      </c>
      <c r="F26">
        <v>0.152</v>
      </c>
    </row>
    <row r="27" spans="1:6">
      <c r="A27" t="s">
        <v>4</v>
      </c>
      <c r="B27" t="s">
        <v>119</v>
      </c>
      <c r="C27" t="s">
        <v>662</v>
      </c>
      <c r="D27">
        <v>1.1000000000000001</v>
      </c>
      <c r="E27">
        <v>0.04</v>
      </c>
      <c r="F27">
        <v>4.3999999999999997E-2</v>
      </c>
    </row>
    <row r="28" spans="1:6">
      <c r="A28" t="s">
        <v>4</v>
      </c>
      <c r="B28" t="s">
        <v>120</v>
      </c>
      <c r="C28" t="s">
        <v>662</v>
      </c>
      <c r="D28">
        <v>1</v>
      </c>
      <c r="E28">
        <v>4.3999999999999997E-2</v>
      </c>
      <c r="F28">
        <v>4.3999999999999997E-2</v>
      </c>
    </row>
    <row r="29" spans="1:6">
      <c r="A29" t="s">
        <v>4</v>
      </c>
      <c r="B29" t="s">
        <v>120</v>
      </c>
      <c r="C29" t="s">
        <v>662</v>
      </c>
      <c r="D29">
        <v>1</v>
      </c>
      <c r="E29">
        <v>4.3999999999999997E-2</v>
      </c>
      <c r="F29">
        <v>4.3999999999999997E-2</v>
      </c>
    </row>
    <row r="30" spans="1:6">
      <c r="A30" t="s">
        <v>4</v>
      </c>
      <c r="B30" t="s">
        <v>120</v>
      </c>
      <c r="C30" t="s">
        <v>662</v>
      </c>
      <c r="D30">
        <v>1</v>
      </c>
      <c r="E30">
        <v>4.3999999999999997E-2</v>
      </c>
      <c r="F30">
        <v>4.3999999999999997E-2</v>
      </c>
    </row>
    <row r="31" spans="1:6">
      <c r="A31" t="s">
        <v>4</v>
      </c>
      <c r="B31" t="s">
        <v>15</v>
      </c>
      <c r="C31" t="s">
        <v>662</v>
      </c>
      <c r="D31">
        <v>2.2000000000000002</v>
      </c>
      <c r="E31">
        <v>0.16600000000000001</v>
      </c>
      <c r="F31">
        <v>0.36520000000000002</v>
      </c>
    </row>
    <row r="32" spans="1:6">
      <c r="A32" t="s">
        <v>4</v>
      </c>
      <c r="B32" t="s">
        <v>122</v>
      </c>
      <c r="C32" t="s">
        <v>662</v>
      </c>
      <c r="D32">
        <v>1</v>
      </c>
      <c r="E32">
        <v>0.14299999999999999</v>
      </c>
      <c r="F32">
        <v>0.14299999999999999</v>
      </c>
    </row>
    <row r="33" spans="1:6">
      <c r="A33" t="s">
        <v>4</v>
      </c>
      <c r="B33" t="s">
        <v>124</v>
      </c>
      <c r="C33" t="s">
        <v>662</v>
      </c>
      <c r="D33">
        <v>20</v>
      </c>
      <c r="E33">
        <v>0.13</v>
      </c>
      <c r="F33">
        <v>2.6</v>
      </c>
    </row>
    <row r="34" spans="1:6">
      <c r="A34" t="s">
        <v>7</v>
      </c>
      <c r="B34" t="s">
        <v>125</v>
      </c>
      <c r="C34" t="s">
        <v>662</v>
      </c>
      <c r="D34">
        <v>2</v>
      </c>
      <c r="E34">
        <v>0.125</v>
      </c>
      <c r="F34">
        <v>0.25</v>
      </c>
    </row>
    <row r="35" spans="1:6">
      <c r="A35" t="s">
        <v>6</v>
      </c>
      <c r="B35" t="s">
        <v>126</v>
      </c>
      <c r="C35" t="s">
        <v>662</v>
      </c>
      <c r="D35">
        <v>2</v>
      </c>
      <c r="E35">
        <v>0.158</v>
      </c>
      <c r="F35">
        <v>0.316</v>
      </c>
    </row>
    <row r="36" spans="1:6">
      <c r="A36" t="s">
        <v>6</v>
      </c>
      <c r="B36" t="s">
        <v>127</v>
      </c>
      <c r="C36" t="s">
        <v>662</v>
      </c>
      <c r="D36">
        <v>3</v>
      </c>
      <c r="E36">
        <v>0.187</v>
      </c>
      <c r="F36">
        <v>0.56099999999999994</v>
      </c>
    </row>
    <row r="37" spans="1:6">
      <c r="A37" t="s">
        <v>8</v>
      </c>
      <c r="B37" t="s">
        <v>128</v>
      </c>
      <c r="C37" t="s">
        <v>662</v>
      </c>
      <c r="D37">
        <v>2.2000000000000002</v>
      </c>
      <c r="E37">
        <v>6.8000000000000005E-2</v>
      </c>
      <c r="F37">
        <v>0.14960000000000001</v>
      </c>
    </row>
    <row r="38" spans="1:6">
      <c r="A38" t="s">
        <v>6</v>
      </c>
      <c r="B38" t="s">
        <v>129</v>
      </c>
      <c r="C38" t="s">
        <v>662</v>
      </c>
      <c r="D38">
        <v>4.3</v>
      </c>
      <c r="E38">
        <v>0.06</v>
      </c>
      <c r="F38">
        <v>0.25800000000000001</v>
      </c>
    </row>
    <row r="39" spans="1:6">
      <c r="A39" t="s">
        <v>7</v>
      </c>
      <c r="B39" t="s">
        <v>130</v>
      </c>
      <c r="C39" t="s">
        <v>662</v>
      </c>
      <c r="D39">
        <v>2.5</v>
      </c>
      <c r="E39">
        <v>0.16300000000000001</v>
      </c>
      <c r="F39">
        <v>0.40749999999999997</v>
      </c>
    </row>
    <row r="40" spans="1:6">
      <c r="A40" t="s">
        <v>8</v>
      </c>
      <c r="B40" t="s">
        <v>131</v>
      </c>
      <c r="C40" t="s">
        <v>662</v>
      </c>
      <c r="D40">
        <v>2.5</v>
      </c>
      <c r="E40">
        <v>0.17799999999999999</v>
      </c>
      <c r="F40">
        <v>0.44500000000000012</v>
      </c>
    </row>
    <row r="41" spans="1:6">
      <c r="A41" t="s">
        <v>8</v>
      </c>
      <c r="B41" t="s">
        <v>132</v>
      </c>
      <c r="C41" t="s">
        <v>662</v>
      </c>
      <c r="D41">
        <v>1.6</v>
      </c>
      <c r="E41">
        <v>0.127</v>
      </c>
      <c r="F41">
        <v>0.20319999999999999</v>
      </c>
    </row>
    <row r="42" spans="1:6">
      <c r="A42" t="s">
        <v>7</v>
      </c>
      <c r="B42" t="s">
        <v>133</v>
      </c>
      <c r="C42" t="s">
        <v>662</v>
      </c>
      <c r="D42">
        <v>4.7</v>
      </c>
      <c r="E42">
        <v>0.13200000000000001</v>
      </c>
      <c r="F42">
        <v>0.62040000000000006</v>
      </c>
    </row>
    <row r="43" spans="1:6">
      <c r="A43" t="s">
        <v>7</v>
      </c>
      <c r="B43" t="s">
        <v>134</v>
      </c>
      <c r="C43" t="s">
        <v>662</v>
      </c>
      <c r="D43">
        <v>1</v>
      </c>
      <c r="E43">
        <v>0.191</v>
      </c>
      <c r="F43">
        <v>0.191</v>
      </c>
    </row>
    <row r="44" spans="1:6">
      <c r="A44" t="s">
        <v>7</v>
      </c>
      <c r="B44" t="s">
        <v>135</v>
      </c>
      <c r="C44" t="s">
        <v>662</v>
      </c>
      <c r="D44">
        <v>3.2</v>
      </c>
      <c r="E44">
        <v>0.14000000000000001</v>
      </c>
      <c r="F44">
        <v>0.44800000000000012</v>
      </c>
    </row>
    <row r="45" spans="1:6">
      <c r="A45" t="s">
        <v>7</v>
      </c>
      <c r="B45" t="s">
        <v>136</v>
      </c>
      <c r="C45" t="s">
        <v>662</v>
      </c>
      <c r="D45">
        <v>1.9</v>
      </c>
      <c r="E45">
        <v>0.14499999999999999</v>
      </c>
      <c r="F45">
        <v>0.27550000000000002</v>
      </c>
    </row>
    <row r="46" spans="1:6">
      <c r="A46" t="s">
        <v>6</v>
      </c>
      <c r="B46" t="s">
        <v>137</v>
      </c>
      <c r="C46" t="s">
        <v>662</v>
      </c>
      <c r="D46">
        <v>3</v>
      </c>
      <c r="E46">
        <v>0.14399999999999999</v>
      </c>
      <c r="F46">
        <v>0.43200000000000011</v>
      </c>
    </row>
    <row r="47" spans="1:6">
      <c r="A47" t="s">
        <v>6</v>
      </c>
      <c r="B47" t="s">
        <v>138</v>
      </c>
      <c r="C47" t="s">
        <v>662</v>
      </c>
      <c r="D47">
        <v>1.5</v>
      </c>
      <c r="E47">
        <v>0.155</v>
      </c>
      <c r="F47">
        <v>0.23250000000000001</v>
      </c>
    </row>
    <row r="48" spans="1:6">
      <c r="A48" t="s">
        <v>8</v>
      </c>
      <c r="B48" t="s">
        <v>139</v>
      </c>
      <c r="C48" t="s">
        <v>662</v>
      </c>
      <c r="D48">
        <v>2.5</v>
      </c>
      <c r="E48">
        <v>0.16200000000000001</v>
      </c>
      <c r="F48">
        <v>0.40500000000000003</v>
      </c>
    </row>
    <row r="49" spans="1:6">
      <c r="A49" t="s">
        <v>6</v>
      </c>
      <c r="B49" t="s">
        <v>140</v>
      </c>
      <c r="C49" t="s">
        <v>662</v>
      </c>
      <c r="D49">
        <v>1</v>
      </c>
      <c r="E49">
        <v>3.7000000000000012E-2</v>
      </c>
      <c r="F49">
        <v>3.7000000000000012E-2</v>
      </c>
    </row>
    <row r="50" spans="1:6">
      <c r="A50" t="s">
        <v>6</v>
      </c>
      <c r="B50" t="s">
        <v>141</v>
      </c>
      <c r="C50" t="s">
        <v>662</v>
      </c>
      <c r="D50">
        <v>1.8</v>
      </c>
      <c r="E50">
        <v>0.19</v>
      </c>
      <c r="F50">
        <v>0.34200000000000003</v>
      </c>
    </row>
    <row r="51" spans="1:6">
      <c r="A51" t="s">
        <v>8</v>
      </c>
      <c r="B51" t="s">
        <v>142</v>
      </c>
      <c r="C51" t="s">
        <v>662</v>
      </c>
      <c r="D51">
        <v>1.8</v>
      </c>
      <c r="E51">
        <v>7.400000000000001E-2</v>
      </c>
      <c r="F51">
        <v>0.13320000000000001</v>
      </c>
    </row>
    <row r="52" spans="1:6">
      <c r="A52" t="s">
        <v>6</v>
      </c>
      <c r="B52" t="s">
        <v>143</v>
      </c>
      <c r="C52" t="s">
        <v>662</v>
      </c>
      <c r="D52">
        <v>2</v>
      </c>
      <c r="E52">
        <v>0.126</v>
      </c>
      <c r="F52">
        <v>0.252</v>
      </c>
    </row>
    <row r="53" spans="1:6">
      <c r="A53" t="s">
        <v>8</v>
      </c>
      <c r="B53" t="s">
        <v>144</v>
      </c>
      <c r="C53" t="s">
        <v>662</v>
      </c>
      <c r="D53">
        <v>2</v>
      </c>
      <c r="E53">
        <v>0.161</v>
      </c>
      <c r="F53">
        <v>0.32200000000000001</v>
      </c>
    </row>
    <row r="54" spans="1:6">
      <c r="A54" t="s">
        <v>7</v>
      </c>
      <c r="B54" t="s">
        <v>145</v>
      </c>
      <c r="C54" t="s">
        <v>662</v>
      </c>
      <c r="D54">
        <v>4</v>
      </c>
      <c r="E54">
        <v>0.13500000000000001</v>
      </c>
      <c r="F54">
        <v>0.54</v>
      </c>
    </row>
    <row r="55" spans="1:6">
      <c r="A55" t="s">
        <v>6</v>
      </c>
      <c r="B55" t="s">
        <v>146</v>
      </c>
      <c r="C55" t="s">
        <v>662</v>
      </c>
      <c r="D55">
        <v>1.5</v>
      </c>
      <c r="E55">
        <v>0.16800000000000001</v>
      </c>
      <c r="F55">
        <v>0.252</v>
      </c>
    </row>
    <row r="56" spans="1:6">
      <c r="A56" t="s">
        <v>6</v>
      </c>
      <c r="B56" t="s">
        <v>147</v>
      </c>
      <c r="C56" t="s">
        <v>662</v>
      </c>
      <c r="D56">
        <v>1</v>
      </c>
      <c r="E56">
        <v>0.14899999999999999</v>
      </c>
      <c r="F56">
        <v>0.14899999999999999</v>
      </c>
    </row>
    <row r="57" spans="1:6">
      <c r="A57" t="s">
        <v>6</v>
      </c>
      <c r="B57" t="s">
        <v>148</v>
      </c>
      <c r="C57" t="s">
        <v>662</v>
      </c>
      <c r="D57">
        <v>11.9</v>
      </c>
      <c r="E57">
        <v>0.158</v>
      </c>
      <c r="F57">
        <v>1.8802000000000001</v>
      </c>
    </row>
    <row r="58" spans="1:6">
      <c r="A58" t="s">
        <v>8</v>
      </c>
      <c r="B58" t="s">
        <v>149</v>
      </c>
      <c r="C58" t="s">
        <v>662</v>
      </c>
      <c r="D58">
        <v>2</v>
      </c>
      <c r="E58">
        <v>0.17199999999999999</v>
      </c>
      <c r="F58">
        <v>0.34399999999999997</v>
      </c>
    </row>
    <row r="59" spans="1:6">
      <c r="A59" t="s">
        <v>6</v>
      </c>
      <c r="B59" t="s">
        <v>151</v>
      </c>
      <c r="C59" t="s">
        <v>662</v>
      </c>
      <c r="D59">
        <v>1</v>
      </c>
      <c r="E59">
        <v>0.158</v>
      </c>
      <c r="F59">
        <v>0.158</v>
      </c>
    </row>
    <row r="60" spans="1:6">
      <c r="A60" t="s">
        <v>6</v>
      </c>
      <c r="B60" t="s">
        <v>152</v>
      </c>
      <c r="C60" t="s">
        <v>662</v>
      </c>
      <c r="D60">
        <v>4</v>
      </c>
      <c r="E60">
        <v>0.13900000000000001</v>
      </c>
      <c r="F60">
        <v>0.55600000000000005</v>
      </c>
    </row>
    <row r="61" spans="1:6">
      <c r="A61" t="s">
        <v>7</v>
      </c>
      <c r="B61" t="s">
        <v>153</v>
      </c>
      <c r="C61" t="s">
        <v>662</v>
      </c>
      <c r="D61">
        <v>3</v>
      </c>
      <c r="E61">
        <v>0.158</v>
      </c>
      <c r="F61">
        <v>0.47399999999999998</v>
      </c>
    </row>
    <row r="62" spans="1:6">
      <c r="A62" t="s">
        <v>7</v>
      </c>
      <c r="B62" t="s">
        <v>154</v>
      </c>
      <c r="C62" t="s">
        <v>662</v>
      </c>
      <c r="D62">
        <v>3</v>
      </c>
      <c r="E62">
        <v>0.17799999999999999</v>
      </c>
      <c r="F62">
        <v>0.53400000000000003</v>
      </c>
    </row>
    <row r="63" spans="1:6">
      <c r="A63" t="s">
        <v>6</v>
      </c>
      <c r="B63" t="s">
        <v>155</v>
      </c>
      <c r="C63" t="s">
        <v>662</v>
      </c>
      <c r="D63">
        <v>1.8</v>
      </c>
      <c r="E63">
        <v>0.14000000000000001</v>
      </c>
      <c r="F63">
        <v>0.25200000000000011</v>
      </c>
    </row>
    <row r="64" spans="1:6">
      <c r="A64" t="s">
        <v>8</v>
      </c>
      <c r="B64" t="s">
        <v>157</v>
      </c>
      <c r="C64" t="s">
        <v>662</v>
      </c>
      <c r="D64">
        <v>2</v>
      </c>
      <c r="E64">
        <v>0.187</v>
      </c>
      <c r="F64">
        <v>0.374</v>
      </c>
    </row>
    <row r="65" spans="1:6">
      <c r="A65" t="s">
        <v>7</v>
      </c>
      <c r="B65" t="s">
        <v>158</v>
      </c>
      <c r="C65" t="s">
        <v>662</v>
      </c>
      <c r="D65">
        <v>1</v>
      </c>
      <c r="E65">
        <v>2.3E-2</v>
      </c>
      <c r="F65">
        <v>2.3E-2</v>
      </c>
    </row>
    <row r="66" spans="1:6">
      <c r="A66" t="s">
        <v>7</v>
      </c>
      <c r="B66" t="s">
        <v>159</v>
      </c>
      <c r="C66" t="s">
        <v>662</v>
      </c>
      <c r="D66">
        <v>3.5</v>
      </c>
      <c r="E66">
        <v>0.17799999999999999</v>
      </c>
      <c r="F66">
        <v>0.62300000000000011</v>
      </c>
    </row>
    <row r="67" spans="1:6">
      <c r="A67" t="s">
        <v>7</v>
      </c>
      <c r="B67" t="s">
        <v>160</v>
      </c>
      <c r="C67" t="s">
        <v>662</v>
      </c>
      <c r="D67">
        <v>1</v>
      </c>
      <c r="E67">
        <v>0.124</v>
      </c>
      <c r="F67">
        <v>0.124</v>
      </c>
    </row>
    <row r="68" spans="1:6">
      <c r="A68" t="s">
        <v>7</v>
      </c>
      <c r="B68" t="s">
        <v>161</v>
      </c>
      <c r="C68" t="s">
        <v>662</v>
      </c>
      <c r="D68">
        <v>1.3</v>
      </c>
      <c r="E68">
        <v>0.16600000000000001</v>
      </c>
      <c r="F68">
        <v>0.21579999999999999</v>
      </c>
    </row>
    <row r="69" spans="1:6">
      <c r="A69" t="s">
        <v>8</v>
      </c>
      <c r="B69" t="s">
        <v>163</v>
      </c>
      <c r="C69" t="s">
        <v>662</v>
      </c>
      <c r="D69">
        <v>4.9000000000000004</v>
      </c>
      <c r="E69">
        <v>0.159</v>
      </c>
      <c r="F69">
        <v>0.77910000000000001</v>
      </c>
    </row>
    <row r="70" spans="1:6">
      <c r="A70" t="s">
        <v>8</v>
      </c>
      <c r="B70" t="s">
        <v>165</v>
      </c>
      <c r="C70" t="s">
        <v>662</v>
      </c>
      <c r="D70">
        <v>1.1000000000000001</v>
      </c>
      <c r="E70">
        <v>0.155</v>
      </c>
      <c r="F70">
        <v>0.17050000000000001</v>
      </c>
    </row>
    <row r="71" spans="1:6">
      <c r="A71" t="s">
        <v>7</v>
      </c>
      <c r="B71" t="s">
        <v>166</v>
      </c>
      <c r="C71" t="s">
        <v>662</v>
      </c>
      <c r="D71">
        <v>2.9</v>
      </c>
      <c r="E71">
        <v>0.123</v>
      </c>
      <c r="F71">
        <v>0.35670000000000002</v>
      </c>
    </row>
    <row r="72" spans="1:6">
      <c r="A72" t="s">
        <v>7</v>
      </c>
      <c r="B72" t="s">
        <v>167</v>
      </c>
      <c r="C72" t="s">
        <v>662</v>
      </c>
      <c r="D72">
        <v>1</v>
      </c>
      <c r="E72">
        <v>0.17599999999999999</v>
      </c>
      <c r="F72">
        <v>0.17599999999999999</v>
      </c>
    </row>
    <row r="73" spans="1:6">
      <c r="A73" t="s">
        <v>7</v>
      </c>
      <c r="B73" t="s">
        <v>168</v>
      </c>
      <c r="C73" t="s">
        <v>662</v>
      </c>
      <c r="D73">
        <v>2.6</v>
      </c>
      <c r="E73">
        <v>0.192</v>
      </c>
      <c r="F73">
        <v>0.49919999999999998</v>
      </c>
    </row>
    <row r="74" spans="1:6">
      <c r="A74" t="s">
        <v>7</v>
      </c>
      <c r="B74" t="s">
        <v>169</v>
      </c>
      <c r="C74" t="s">
        <v>662</v>
      </c>
      <c r="D74">
        <v>1</v>
      </c>
      <c r="E74">
        <v>0.14399999999999999</v>
      </c>
      <c r="F74">
        <v>0.14399999999999999</v>
      </c>
    </row>
    <row r="75" spans="1:6">
      <c r="A75" t="s">
        <v>7</v>
      </c>
      <c r="B75" t="s">
        <v>170</v>
      </c>
      <c r="C75" t="s">
        <v>662</v>
      </c>
      <c r="D75">
        <v>1.3</v>
      </c>
      <c r="E75">
        <v>0.17399999999999999</v>
      </c>
      <c r="F75">
        <v>0.22620000000000001</v>
      </c>
    </row>
    <row r="76" spans="1:6">
      <c r="A76" t="s">
        <v>7</v>
      </c>
      <c r="B76" t="s">
        <v>170</v>
      </c>
      <c r="C76" t="s">
        <v>662</v>
      </c>
      <c r="D76">
        <v>1</v>
      </c>
      <c r="E76">
        <v>0.17399999999999999</v>
      </c>
      <c r="F76">
        <v>0.17399999999999999</v>
      </c>
    </row>
    <row r="77" spans="1:6">
      <c r="A77" t="s">
        <v>8</v>
      </c>
      <c r="B77" t="s">
        <v>171</v>
      </c>
      <c r="C77" t="s">
        <v>662</v>
      </c>
      <c r="D77">
        <v>3</v>
      </c>
      <c r="E77">
        <v>0.125</v>
      </c>
      <c r="F77">
        <v>0.375</v>
      </c>
    </row>
    <row r="78" spans="1:6">
      <c r="A78" t="s">
        <v>7</v>
      </c>
      <c r="B78" t="s">
        <v>172</v>
      </c>
      <c r="C78" t="s">
        <v>662</v>
      </c>
      <c r="D78">
        <v>5</v>
      </c>
      <c r="E78">
        <v>0.13300000000000001</v>
      </c>
      <c r="F78">
        <v>0.66500000000000004</v>
      </c>
    </row>
    <row r="79" spans="1:6">
      <c r="A79" t="s">
        <v>6</v>
      </c>
      <c r="B79" t="s">
        <v>173</v>
      </c>
      <c r="C79" t="s">
        <v>662</v>
      </c>
      <c r="D79">
        <v>2</v>
      </c>
      <c r="E79">
        <v>0.16400000000000001</v>
      </c>
      <c r="F79">
        <v>0.32800000000000001</v>
      </c>
    </row>
    <row r="80" spans="1:6">
      <c r="A80" t="s">
        <v>6</v>
      </c>
      <c r="B80" t="s">
        <v>174</v>
      </c>
      <c r="C80" t="s">
        <v>662</v>
      </c>
      <c r="D80">
        <v>1.4</v>
      </c>
      <c r="E80">
        <v>0.124</v>
      </c>
      <c r="F80">
        <v>0.1736</v>
      </c>
    </row>
    <row r="81" spans="1:6">
      <c r="A81" t="s">
        <v>7</v>
      </c>
      <c r="B81" t="s">
        <v>175</v>
      </c>
      <c r="C81" t="s">
        <v>662</v>
      </c>
      <c r="D81">
        <v>1.9</v>
      </c>
      <c r="E81">
        <v>0.157</v>
      </c>
      <c r="F81">
        <v>0.29830000000000001</v>
      </c>
    </row>
    <row r="82" spans="1:6">
      <c r="A82" t="s">
        <v>7</v>
      </c>
      <c r="B82" t="s">
        <v>176</v>
      </c>
      <c r="C82" t="s">
        <v>662</v>
      </c>
      <c r="D82">
        <v>4</v>
      </c>
      <c r="E82">
        <v>0</v>
      </c>
      <c r="F82">
        <v>0</v>
      </c>
    </row>
    <row r="83" spans="1:6">
      <c r="A83" t="s">
        <v>7</v>
      </c>
      <c r="B83" t="s">
        <v>177</v>
      </c>
      <c r="C83" t="s">
        <v>662</v>
      </c>
      <c r="D83">
        <v>1.5</v>
      </c>
      <c r="E83">
        <v>0</v>
      </c>
      <c r="F83">
        <v>0</v>
      </c>
    </row>
    <row r="84" spans="1:6">
      <c r="A84" t="s">
        <v>7</v>
      </c>
      <c r="B84" t="s">
        <v>178</v>
      </c>
      <c r="C84" t="s">
        <v>662</v>
      </c>
      <c r="D84">
        <v>4.8</v>
      </c>
      <c r="E84">
        <v>0</v>
      </c>
      <c r="F84">
        <v>0</v>
      </c>
    </row>
    <row r="85" spans="1:6">
      <c r="A85" t="s">
        <v>7</v>
      </c>
      <c r="B85" t="s">
        <v>179</v>
      </c>
      <c r="C85" t="s">
        <v>662</v>
      </c>
      <c r="D85">
        <v>1.5</v>
      </c>
      <c r="E85">
        <v>0</v>
      </c>
      <c r="F85">
        <v>0</v>
      </c>
    </row>
    <row r="86" spans="1:6">
      <c r="A86" t="s">
        <v>7</v>
      </c>
      <c r="B86" t="s">
        <v>180</v>
      </c>
      <c r="C86" t="s">
        <v>662</v>
      </c>
      <c r="D86">
        <v>1.6</v>
      </c>
      <c r="E86">
        <v>0.193</v>
      </c>
      <c r="F86">
        <v>0.30880000000000002</v>
      </c>
    </row>
    <row r="87" spans="1:6">
      <c r="A87" t="s">
        <v>7</v>
      </c>
      <c r="B87" t="s">
        <v>181</v>
      </c>
      <c r="C87" t="s">
        <v>662</v>
      </c>
      <c r="D87">
        <v>3</v>
      </c>
      <c r="E87">
        <v>0.17399999999999999</v>
      </c>
      <c r="F87">
        <v>0.52200000000000002</v>
      </c>
    </row>
    <row r="88" spans="1:6">
      <c r="A88" t="s">
        <v>7</v>
      </c>
      <c r="B88" t="s">
        <v>182</v>
      </c>
      <c r="C88" t="s">
        <v>662</v>
      </c>
      <c r="D88">
        <v>1</v>
      </c>
      <c r="E88">
        <v>0</v>
      </c>
      <c r="F88">
        <v>0</v>
      </c>
    </row>
    <row r="89" spans="1:6">
      <c r="A89" t="s">
        <v>7</v>
      </c>
      <c r="B89" t="s">
        <v>187</v>
      </c>
      <c r="C89" t="s">
        <v>662</v>
      </c>
      <c r="D89">
        <v>2</v>
      </c>
      <c r="E89">
        <v>0.158</v>
      </c>
      <c r="F89">
        <v>0.316</v>
      </c>
    </row>
    <row r="90" spans="1:6">
      <c r="A90" t="s">
        <v>6</v>
      </c>
      <c r="B90" t="s">
        <v>188</v>
      </c>
      <c r="C90" t="s">
        <v>662</v>
      </c>
      <c r="D90">
        <v>3</v>
      </c>
      <c r="E90">
        <v>0.17499999999999999</v>
      </c>
      <c r="F90">
        <v>0.52499999999999991</v>
      </c>
    </row>
    <row r="91" spans="1:6">
      <c r="A91" t="s">
        <v>6</v>
      </c>
      <c r="B91" t="s">
        <v>189</v>
      </c>
      <c r="C91" t="s">
        <v>662</v>
      </c>
      <c r="D91">
        <v>2</v>
      </c>
      <c r="E91">
        <v>0.17299999999999999</v>
      </c>
      <c r="F91">
        <v>0.34599999999999997</v>
      </c>
    </row>
    <row r="92" spans="1:6">
      <c r="A92" t="s">
        <v>7</v>
      </c>
      <c r="B92" t="s">
        <v>190</v>
      </c>
      <c r="C92" t="s">
        <v>662</v>
      </c>
      <c r="D92">
        <v>0.5</v>
      </c>
      <c r="E92">
        <v>0.17699999999999999</v>
      </c>
      <c r="F92">
        <v>8.8499999999999995E-2</v>
      </c>
    </row>
    <row r="93" spans="1:6">
      <c r="A93" t="s">
        <v>7</v>
      </c>
      <c r="B93" t="s">
        <v>190</v>
      </c>
      <c r="C93" t="s">
        <v>662</v>
      </c>
      <c r="D93">
        <v>1</v>
      </c>
      <c r="E93">
        <v>0.17699999999999999</v>
      </c>
      <c r="F93">
        <v>0.17699999999999999</v>
      </c>
    </row>
    <row r="94" spans="1:6">
      <c r="A94" t="s">
        <v>7</v>
      </c>
      <c r="B94" t="s">
        <v>190</v>
      </c>
      <c r="C94" t="s">
        <v>662</v>
      </c>
      <c r="D94">
        <v>1</v>
      </c>
      <c r="E94">
        <v>0.17699999999999999</v>
      </c>
      <c r="F94">
        <v>0.17699999999999999</v>
      </c>
    </row>
    <row r="95" spans="1:6">
      <c r="A95" t="s">
        <v>8</v>
      </c>
      <c r="B95" t="s">
        <v>191</v>
      </c>
      <c r="C95" t="s">
        <v>662</v>
      </c>
      <c r="D95">
        <v>2.4</v>
      </c>
      <c r="E95">
        <v>0.153</v>
      </c>
      <c r="F95">
        <v>0.36720000000000003</v>
      </c>
    </row>
    <row r="96" spans="1:6">
      <c r="A96" t="s">
        <v>8</v>
      </c>
      <c r="B96" t="s">
        <v>192</v>
      </c>
      <c r="C96" t="s">
        <v>662</v>
      </c>
      <c r="D96">
        <v>2.4</v>
      </c>
      <c r="E96">
        <v>0.14000000000000001</v>
      </c>
      <c r="F96">
        <v>0.33600000000000002</v>
      </c>
    </row>
    <row r="97" spans="1:6">
      <c r="A97" t="s">
        <v>6</v>
      </c>
      <c r="B97" t="s">
        <v>194</v>
      </c>
      <c r="C97" t="s">
        <v>662</v>
      </c>
      <c r="D97">
        <v>4.4000000000000004</v>
      </c>
      <c r="E97">
        <v>7.2000000000000008E-2</v>
      </c>
      <c r="F97">
        <v>0.31680000000000008</v>
      </c>
    </row>
    <row r="98" spans="1:6">
      <c r="A98" t="s">
        <v>7</v>
      </c>
      <c r="B98" t="s">
        <v>195</v>
      </c>
      <c r="C98" t="s">
        <v>662</v>
      </c>
      <c r="D98">
        <v>1.5</v>
      </c>
      <c r="E98">
        <v>0.13</v>
      </c>
      <c r="F98">
        <v>0.19500000000000001</v>
      </c>
    </row>
    <row r="99" spans="1:6">
      <c r="A99" t="s">
        <v>6</v>
      </c>
      <c r="B99" t="s">
        <v>197</v>
      </c>
      <c r="C99" t="s">
        <v>662</v>
      </c>
      <c r="D99">
        <v>4.8</v>
      </c>
      <c r="E99">
        <v>0.14899999999999999</v>
      </c>
      <c r="F99">
        <v>0.71519999999999995</v>
      </c>
    </row>
    <row r="100" spans="1:6">
      <c r="A100" t="s">
        <v>6</v>
      </c>
      <c r="B100" t="s">
        <v>198</v>
      </c>
      <c r="C100" t="s">
        <v>662</v>
      </c>
      <c r="D100">
        <v>1.6</v>
      </c>
      <c r="E100">
        <v>0.17</v>
      </c>
      <c r="F100">
        <v>0.27200000000000002</v>
      </c>
    </row>
    <row r="101" spans="1:6">
      <c r="A101" t="s">
        <v>6</v>
      </c>
      <c r="B101" t="s">
        <v>200</v>
      </c>
      <c r="C101" t="s">
        <v>662</v>
      </c>
      <c r="D101">
        <v>2</v>
      </c>
      <c r="E101">
        <v>0.17199999999999999</v>
      </c>
      <c r="F101">
        <v>0.34399999999999997</v>
      </c>
    </row>
    <row r="102" spans="1:6">
      <c r="A102" t="s">
        <v>6</v>
      </c>
      <c r="B102" t="s">
        <v>201</v>
      </c>
      <c r="C102" t="s">
        <v>662</v>
      </c>
      <c r="D102">
        <v>3</v>
      </c>
      <c r="E102">
        <v>0.17299999999999999</v>
      </c>
      <c r="F102">
        <v>0.51900000000000002</v>
      </c>
    </row>
    <row r="103" spans="1:6">
      <c r="A103" t="s">
        <v>6</v>
      </c>
      <c r="B103" t="s">
        <v>202</v>
      </c>
      <c r="C103" t="s">
        <v>662</v>
      </c>
      <c r="D103">
        <v>1.8</v>
      </c>
      <c r="E103">
        <v>0.18099999999999999</v>
      </c>
      <c r="F103">
        <v>0.32579999999999998</v>
      </c>
    </row>
    <row r="104" spans="1:6">
      <c r="A104" t="s">
        <v>8</v>
      </c>
      <c r="B104" t="s">
        <v>205</v>
      </c>
      <c r="C104" t="s">
        <v>662</v>
      </c>
      <c r="D104">
        <v>1.5</v>
      </c>
      <c r="E104">
        <v>0.151</v>
      </c>
      <c r="F104">
        <v>0.22650000000000001</v>
      </c>
    </row>
    <row r="105" spans="1:6">
      <c r="A105" t="s">
        <v>6</v>
      </c>
      <c r="B105" t="s">
        <v>207</v>
      </c>
      <c r="C105" t="s">
        <v>662</v>
      </c>
      <c r="D105">
        <v>3.2</v>
      </c>
      <c r="E105">
        <v>0.16300000000000001</v>
      </c>
      <c r="F105">
        <v>0.52160000000000006</v>
      </c>
    </row>
    <row r="106" spans="1:6">
      <c r="A106" t="s">
        <v>6</v>
      </c>
      <c r="B106" t="s">
        <v>208</v>
      </c>
      <c r="C106" t="s">
        <v>662</v>
      </c>
      <c r="D106">
        <v>2</v>
      </c>
      <c r="E106">
        <v>0.183</v>
      </c>
      <c r="F106">
        <v>0.36599999999999999</v>
      </c>
    </row>
    <row r="107" spans="1:6">
      <c r="A107" t="s">
        <v>7</v>
      </c>
      <c r="B107" t="s">
        <v>209</v>
      </c>
      <c r="C107" t="s">
        <v>662</v>
      </c>
      <c r="D107">
        <v>6.3</v>
      </c>
      <c r="E107">
        <v>0.15</v>
      </c>
      <c r="F107">
        <v>0.94499999999999995</v>
      </c>
    </row>
    <row r="108" spans="1:6">
      <c r="A108" t="s">
        <v>7</v>
      </c>
      <c r="B108" t="s">
        <v>210</v>
      </c>
      <c r="C108" t="s">
        <v>662</v>
      </c>
      <c r="D108">
        <v>2</v>
      </c>
      <c r="E108">
        <v>0.18</v>
      </c>
      <c r="F108">
        <v>0.36</v>
      </c>
    </row>
    <row r="109" spans="1:6">
      <c r="A109" t="s">
        <v>7</v>
      </c>
      <c r="B109" t="s">
        <v>211</v>
      </c>
      <c r="C109" t="s">
        <v>662</v>
      </c>
      <c r="D109">
        <v>1.3</v>
      </c>
      <c r="E109">
        <v>0.14199999999999999</v>
      </c>
      <c r="F109">
        <v>0.18459999999999999</v>
      </c>
    </row>
    <row r="110" spans="1:6">
      <c r="A110" t="s">
        <v>7</v>
      </c>
      <c r="B110" t="s">
        <v>212</v>
      </c>
      <c r="C110" t="s">
        <v>662</v>
      </c>
      <c r="D110">
        <v>1.6</v>
      </c>
      <c r="E110">
        <v>0.152</v>
      </c>
      <c r="F110">
        <v>0.2432</v>
      </c>
    </row>
    <row r="111" spans="1:6">
      <c r="A111" t="s">
        <v>8</v>
      </c>
      <c r="B111" t="s">
        <v>213</v>
      </c>
      <c r="C111" t="s">
        <v>662</v>
      </c>
      <c r="D111">
        <v>1.3</v>
      </c>
      <c r="E111">
        <v>0.15</v>
      </c>
      <c r="F111">
        <v>0.19500000000000001</v>
      </c>
    </row>
    <row r="112" spans="1:6">
      <c r="A112" t="s">
        <v>8</v>
      </c>
      <c r="B112" t="s">
        <v>214</v>
      </c>
      <c r="C112" t="s">
        <v>662</v>
      </c>
      <c r="D112">
        <v>0.1</v>
      </c>
      <c r="E112">
        <v>0.91200000000000003</v>
      </c>
      <c r="F112">
        <v>9.1200000000000003E-2</v>
      </c>
    </row>
    <row r="113" spans="1:6">
      <c r="A113" t="s">
        <v>6</v>
      </c>
      <c r="B113" t="s">
        <v>219</v>
      </c>
      <c r="C113" t="s">
        <v>662</v>
      </c>
      <c r="D113">
        <v>6</v>
      </c>
      <c r="E113">
        <v>0.09</v>
      </c>
      <c r="F113">
        <v>0.54</v>
      </c>
    </row>
    <row r="114" spans="1:6">
      <c r="A114" t="s">
        <v>7</v>
      </c>
      <c r="B114" t="s">
        <v>220</v>
      </c>
      <c r="C114" t="s">
        <v>662</v>
      </c>
      <c r="D114">
        <v>5</v>
      </c>
      <c r="E114">
        <v>0.13600000000000001</v>
      </c>
      <c r="F114">
        <v>0.68</v>
      </c>
    </row>
    <row r="115" spans="1:6">
      <c r="A115" t="s">
        <v>6</v>
      </c>
      <c r="B115" t="s">
        <v>221</v>
      </c>
      <c r="C115" t="s">
        <v>662</v>
      </c>
      <c r="D115">
        <v>2</v>
      </c>
      <c r="E115">
        <v>0.191</v>
      </c>
      <c r="F115">
        <v>0.38200000000000001</v>
      </c>
    </row>
    <row r="116" spans="1:6">
      <c r="A116" t="s">
        <v>8</v>
      </c>
      <c r="B116" t="s">
        <v>223</v>
      </c>
      <c r="C116" t="s">
        <v>662</v>
      </c>
      <c r="D116">
        <v>3</v>
      </c>
      <c r="E116">
        <v>0.16800000000000001</v>
      </c>
      <c r="F116">
        <v>0.504</v>
      </c>
    </row>
    <row r="117" spans="1:6">
      <c r="A117" t="s">
        <v>8</v>
      </c>
      <c r="B117" t="s">
        <v>224</v>
      </c>
      <c r="C117" t="s">
        <v>662</v>
      </c>
      <c r="D117">
        <v>1</v>
      </c>
      <c r="E117">
        <v>0.17100000000000001</v>
      </c>
      <c r="F117">
        <v>0.17100000000000001</v>
      </c>
    </row>
    <row r="118" spans="1:6">
      <c r="A118" t="s">
        <v>7</v>
      </c>
      <c r="B118" t="s">
        <v>225</v>
      </c>
      <c r="C118" t="s">
        <v>662</v>
      </c>
      <c r="D118">
        <v>2</v>
      </c>
      <c r="E118">
        <v>0.17699999999999999</v>
      </c>
      <c r="F118">
        <v>0.35399999999999998</v>
      </c>
    </row>
    <row r="119" spans="1:6">
      <c r="A119" t="s">
        <v>6</v>
      </c>
      <c r="B119" t="s">
        <v>226</v>
      </c>
      <c r="C119" t="s">
        <v>662</v>
      </c>
      <c r="D119">
        <v>1.9</v>
      </c>
      <c r="E119">
        <v>0.16</v>
      </c>
      <c r="F119">
        <v>0.30399999999999999</v>
      </c>
    </row>
    <row r="120" spans="1:6">
      <c r="A120" t="s">
        <v>7</v>
      </c>
      <c r="B120" t="s">
        <v>228</v>
      </c>
      <c r="C120" t="s">
        <v>662</v>
      </c>
      <c r="D120">
        <v>2</v>
      </c>
      <c r="E120">
        <v>0.16500000000000001</v>
      </c>
      <c r="F120">
        <v>0.33</v>
      </c>
    </row>
    <row r="121" spans="1:6">
      <c r="A121" t="s">
        <v>6</v>
      </c>
      <c r="B121" t="s">
        <v>229</v>
      </c>
      <c r="C121" t="s">
        <v>662</v>
      </c>
      <c r="D121">
        <v>5.8</v>
      </c>
      <c r="E121">
        <v>8.3000000000000004E-2</v>
      </c>
      <c r="F121">
        <v>0.48139999999999999</v>
      </c>
    </row>
    <row r="122" spans="1:6">
      <c r="A122" t="s">
        <v>7</v>
      </c>
      <c r="B122" t="s">
        <v>230</v>
      </c>
      <c r="C122" t="s">
        <v>662</v>
      </c>
      <c r="D122">
        <v>2.2999999999999998</v>
      </c>
      <c r="E122">
        <v>0.16700000000000001</v>
      </c>
      <c r="F122">
        <v>0.38409999999999989</v>
      </c>
    </row>
    <row r="123" spans="1:6">
      <c r="A123" t="s">
        <v>6</v>
      </c>
      <c r="B123" t="s">
        <v>231</v>
      </c>
      <c r="C123" t="s">
        <v>662</v>
      </c>
      <c r="D123">
        <v>1.4</v>
      </c>
      <c r="E123">
        <v>1.9E-2</v>
      </c>
      <c r="F123">
        <v>2.6599999999999999E-2</v>
      </c>
    </row>
    <row r="124" spans="1:6">
      <c r="A124" t="s">
        <v>6</v>
      </c>
      <c r="B124" t="s">
        <v>232</v>
      </c>
      <c r="C124" t="s">
        <v>662</v>
      </c>
      <c r="D124">
        <v>1.9</v>
      </c>
      <c r="E124">
        <v>0.13600000000000001</v>
      </c>
      <c r="F124">
        <v>0.25840000000000002</v>
      </c>
    </row>
    <row r="125" spans="1:6">
      <c r="A125" t="s">
        <v>7</v>
      </c>
      <c r="B125" t="s">
        <v>233</v>
      </c>
      <c r="C125" t="s">
        <v>662</v>
      </c>
      <c r="D125">
        <v>1.9</v>
      </c>
      <c r="E125">
        <v>0.14099999999999999</v>
      </c>
      <c r="F125">
        <v>0.26790000000000003</v>
      </c>
    </row>
    <row r="126" spans="1:6">
      <c r="A126" t="s">
        <v>8</v>
      </c>
      <c r="B126" t="s">
        <v>234</v>
      </c>
      <c r="C126" t="s">
        <v>662</v>
      </c>
      <c r="D126">
        <v>2.5</v>
      </c>
      <c r="E126">
        <v>0.161</v>
      </c>
      <c r="F126">
        <v>0.40250000000000002</v>
      </c>
    </row>
    <row r="127" spans="1:6">
      <c r="A127" t="s">
        <v>8</v>
      </c>
      <c r="B127" t="s">
        <v>235</v>
      </c>
      <c r="C127" t="s">
        <v>662</v>
      </c>
      <c r="D127">
        <v>4.5</v>
      </c>
      <c r="E127">
        <v>0.14799999999999999</v>
      </c>
      <c r="F127">
        <v>0.66600000000000015</v>
      </c>
    </row>
    <row r="128" spans="1:6">
      <c r="A128" t="s">
        <v>7</v>
      </c>
      <c r="B128" t="s">
        <v>237</v>
      </c>
      <c r="C128" t="s">
        <v>662</v>
      </c>
      <c r="D128">
        <v>1.6</v>
      </c>
      <c r="E128">
        <v>0.158</v>
      </c>
      <c r="F128">
        <v>0.25280000000000002</v>
      </c>
    </row>
    <row r="129" spans="1:6">
      <c r="A129" t="s">
        <v>6</v>
      </c>
      <c r="B129" t="s">
        <v>239</v>
      </c>
      <c r="C129" t="s">
        <v>662</v>
      </c>
      <c r="D129">
        <v>2</v>
      </c>
      <c r="E129">
        <v>0.158</v>
      </c>
      <c r="F129">
        <v>0.316</v>
      </c>
    </row>
    <row r="130" spans="1:6">
      <c r="A130" t="s">
        <v>7</v>
      </c>
      <c r="B130" t="s">
        <v>240</v>
      </c>
      <c r="C130" t="s">
        <v>662</v>
      </c>
      <c r="D130">
        <v>2</v>
      </c>
      <c r="E130">
        <v>0.14599999999999999</v>
      </c>
      <c r="F130">
        <v>0.29199999999999998</v>
      </c>
    </row>
    <row r="131" spans="1:6">
      <c r="A131" t="s">
        <v>7</v>
      </c>
      <c r="B131" t="s">
        <v>241</v>
      </c>
      <c r="C131" t="s">
        <v>662</v>
      </c>
      <c r="D131">
        <v>3</v>
      </c>
      <c r="E131">
        <v>0.185</v>
      </c>
      <c r="F131">
        <v>0.55499999999999994</v>
      </c>
    </row>
    <row r="132" spans="1:6">
      <c r="A132" t="s">
        <v>6</v>
      </c>
      <c r="B132" t="s">
        <v>242</v>
      </c>
      <c r="C132" t="s">
        <v>662</v>
      </c>
      <c r="D132">
        <v>1.9</v>
      </c>
      <c r="E132">
        <v>9.0999999999999998E-2</v>
      </c>
      <c r="F132">
        <v>0.1729</v>
      </c>
    </row>
    <row r="133" spans="1:6">
      <c r="A133" t="s">
        <v>7</v>
      </c>
      <c r="B133" t="s">
        <v>243</v>
      </c>
      <c r="C133" t="s">
        <v>662</v>
      </c>
      <c r="D133">
        <v>4.4000000000000004</v>
      </c>
      <c r="E133">
        <v>0.16700000000000001</v>
      </c>
      <c r="F133">
        <v>0.73480000000000001</v>
      </c>
    </row>
    <row r="134" spans="1:6">
      <c r="A134" t="s">
        <v>7</v>
      </c>
      <c r="B134" t="s">
        <v>245</v>
      </c>
      <c r="C134" t="s">
        <v>662</v>
      </c>
      <c r="D134">
        <v>4.5999999999999996</v>
      </c>
      <c r="E134">
        <v>0.188</v>
      </c>
      <c r="F134">
        <v>0.8647999999999999</v>
      </c>
    </row>
    <row r="135" spans="1:6">
      <c r="A135" t="s">
        <v>8</v>
      </c>
      <c r="B135" t="s">
        <v>246</v>
      </c>
      <c r="C135" t="s">
        <v>662</v>
      </c>
      <c r="D135">
        <v>0.7</v>
      </c>
      <c r="E135">
        <v>9.0000000000000011E-3</v>
      </c>
      <c r="F135">
        <v>6.3E-3</v>
      </c>
    </row>
    <row r="136" spans="1:6">
      <c r="A136" t="s">
        <v>8</v>
      </c>
      <c r="B136" t="s">
        <v>246</v>
      </c>
      <c r="C136" t="s">
        <v>662</v>
      </c>
      <c r="D136">
        <v>0.3</v>
      </c>
      <c r="E136">
        <v>9.0000000000000011E-3</v>
      </c>
      <c r="F136">
        <v>2.7000000000000001E-3</v>
      </c>
    </row>
    <row r="137" spans="1:6">
      <c r="A137" t="s">
        <v>7</v>
      </c>
      <c r="B137" t="s">
        <v>247</v>
      </c>
      <c r="C137" t="s">
        <v>662</v>
      </c>
      <c r="D137">
        <v>3</v>
      </c>
      <c r="E137">
        <v>0.151</v>
      </c>
      <c r="F137">
        <v>0.45300000000000001</v>
      </c>
    </row>
    <row r="138" spans="1:6">
      <c r="A138" t="s">
        <v>7</v>
      </c>
      <c r="B138" t="s">
        <v>248</v>
      </c>
      <c r="C138" t="s">
        <v>662</v>
      </c>
      <c r="D138">
        <v>4</v>
      </c>
      <c r="E138">
        <v>0.159</v>
      </c>
      <c r="F138">
        <v>0.63600000000000001</v>
      </c>
    </row>
    <row r="139" spans="1:6">
      <c r="A139" t="s">
        <v>7</v>
      </c>
      <c r="B139" t="s">
        <v>249</v>
      </c>
      <c r="C139" t="s">
        <v>662</v>
      </c>
      <c r="D139">
        <v>4.5</v>
      </c>
      <c r="E139">
        <v>0.18099999999999999</v>
      </c>
      <c r="F139">
        <v>0.81450000000000011</v>
      </c>
    </row>
    <row r="140" spans="1:6">
      <c r="A140" t="s">
        <v>6</v>
      </c>
      <c r="B140" t="s">
        <v>251</v>
      </c>
      <c r="C140" t="s">
        <v>662</v>
      </c>
      <c r="D140">
        <v>2</v>
      </c>
      <c r="E140">
        <v>0.15</v>
      </c>
      <c r="F140">
        <v>0.3</v>
      </c>
    </row>
    <row r="141" spans="1:6">
      <c r="A141" t="s">
        <v>8</v>
      </c>
      <c r="B141" t="s">
        <v>253</v>
      </c>
      <c r="C141" t="s">
        <v>662</v>
      </c>
      <c r="D141">
        <v>2.2999999999999998</v>
      </c>
      <c r="E141">
        <v>0.16900000000000001</v>
      </c>
      <c r="F141">
        <v>0.38869999999999988</v>
      </c>
    </row>
    <row r="142" spans="1:6">
      <c r="A142" t="s">
        <v>8</v>
      </c>
      <c r="B142" t="s">
        <v>16</v>
      </c>
      <c r="C142" t="s">
        <v>662</v>
      </c>
      <c r="D142">
        <v>2.1</v>
      </c>
      <c r="E142">
        <v>0.122</v>
      </c>
      <c r="F142">
        <v>0.25619999999999998</v>
      </c>
    </row>
    <row r="143" spans="1:6">
      <c r="A143" t="s">
        <v>6</v>
      </c>
      <c r="B143" t="s">
        <v>254</v>
      </c>
      <c r="C143" t="s">
        <v>662</v>
      </c>
      <c r="D143">
        <v>4.7</v>
      </c>
      <c r="E143">
        <v>0.17599999999999999</v>
      </c>
      <c r="F143">
        <v>0.82720000000000016</v>
      </c>
    </row>
    <row r="144" spans="1:6">
      <c r="A144" t="s">
        <v>7</v>
      </c>
      <c r="B144" t="s">
        <v>255</v>
      </c>
      <c r="C144" t="s">
        <v>662</v>
      </c>
      <c r="D144">
        <v>2.7</v>
      </c>
      <c r="E144">
        <v>0.17799999999999999</v>
      </c>
      <c r="F144">
        <v>0.48060000000000008</v>
      </c>
    </row>
    <row r="145" spans="1:6">
      <c r="A145" t="s">
        <v>7</v>
      </c>
      <c r="B145" t="s">
        <v>256</v>
      </c>
      <c r="C145" t="s">
        <v>662</v>
      </c>
      <c r="D145">
        <v>1.5</v>
      </c>
      <c r="E145">
        <v>0.157</v>
      </c>
      <c r="F145">
        <v>0.23549999999999999</v>
      </c>
    </row>
    <row r="146" spans="1:6">
      <c r="A146" t="s">
        <v>7</v>
      </c>
      <c r="B146" t="s">
        <v>257</v>
      </c>
      <c r="C146" t="s">
        <v>662</v>
      </c>
      <c r="D146">
        <v>3.5</v>
      </c>
      <c r="E146">
        <v>0.16600000000000001</v>
      </c>
      <c r="F146">
        <v>0.58100000000000007</v>
      </c>
    </row>
    <row r="147" spans="1:6">
      <c r="A147" t="s">
        <v>6</v>
      </c>
      <c r="B147" t="s">
        <v>258</v>
      </c>
      <c r="C147" t="s">
        <v>662</v>
      </c>
      <c r="D147">
        <v>2</v>
      </c>
      <c r="E147">
        <v>0.157</v>
      </c>
      <c r="F147">
        <v>0.314</v>
      </c>
    </row>
    <row r="148" spans="1:6">
      <c r="A148" t="s">
        <v>8</v>
      </c>
      <c r="B148" t="s">
        <v>259</v>
      </c>
      <c r="C148" t="s">
        <v>662</v>
      </c>
      <c r="D148">
        <v>3.2</v>
      </c>
      <c r="E148">
        <v>0.154</v>
      </c>
      <c r="F148">
        <v>0.49280000000000002</v>
      </c>
    </row>
    <row r="149" spans="1:6">
      <c r="A149" t="s">
        <v>6</v>
      </c>
      <c r="B149" t="s">
        <v>260</v>
      </c>
      <c r="C149" t="s">
        <v>662</v>
      </c>
      <c r="D149">
        <v>1.9</v>
      </c>
      <c r="E149">
        <v>0.155</v>
      </c>
      <c r="F149">
        <v>0.29449999999999998</v>
      </c>
    </row>
    <row r="150" spans="1:6">
      <c r="A150" t="s">
        <v>6</v>
      </c>
      <c r="B150" t="s">
        <v>262</v>
      </c>
      <c r="C150" t="s">
        <v>662</v>
      </c>
      <c r="D150">
        <v>3</v>
      </c>
      <c r="E150">
        <v>0.13200000000000001</v>
      </c>
      <c r="F150">
        <v>0.39600000000000002</v>
      </c>
    </row>
    <row r="151" spans="1:6">
      <c r="A151" t="s">
        <v>6</v>
      </c>
      <c r="B151" t="s">
        <v>263</v>
      </c>
      <c r="C151" t="s">
        <v>662</v>
      </c>
      <c r="D151">
        <v>3.2</v>
      </c>
      <c r="E151">
        <v>0.17399999999999999</v>
      </c>
      <c r="F151">
        <v>0.55679999999999996</v>
      </c>
    </row>
    <row r="152" spans="1:6">
      <c r="A152" t="s">
        <v>6</v>
      </c>
      <c r="B152" t="s">
        <v>264</v>
      </c>
      <c r="C152" t="s">
        <v>662</v>
      </c>
      <c r="D152">
        <v>1.7</v>
      </c>
      <c r="E152">
        <v>5.1999999999999998E-2</v>
      </c>
      <c r="F152">
        <v>8.8400000000000006E-2</v>
      </c>
    </row>
    <row r="153" spans="1:6">
      <c r="A153" t="s">
        <v>6</v>
      </c>
      <c r="B153" t="s">
        <v>264</v>
      </c>
      <c r="C153" t="s">
        <v>662</v>
      </c>
      <c r="D153">
        <v>1.7</v>
      </c>
      <c r="E153">
        <v>5.1999999999999998E-2</v>
      </c>
      <c r="F153">
        <v>8.8400000000000006E-2</v>
      </c>
    </row>
    <row r="154" spans="1:6">
      <c r="A154" t="s">
        <v>6</v>
      </c>
      <c r="B154" t="s">
        <v>265</v>
      </c>
      <c r="C154" t="s">
        <v>662</v>
      </c>
      <c r="D154">
        <v>2.8</v>
      </c>
      <c r="E154">
        <v>0.16800000000000001</v>
      </c>
      <c r="F154">
        <v>0.47039999999999998</v>
      </c>
    </row>
    <row r="155" spans="1:6">
      <c r="A155" t="s">
        <v>7</v>
      </c>
      <c r="B155" t="s">
        <v>267</v>
      </c>
      <c r="C155" t="s">
        <v>662</v>
      </c>
      <c r="D155">
        <v>4</v>
      </c>
      <c r="E155">
        <v>0.153</v>
      </c>
      <c r="F155">
        <v>0.61199999999999999</v>
      </c>
    </row>
    <row r="156" spans="1:6">
      <c r="A156" t="s">
        <v>6</v>
      </c>
      <c r="B156" t="s">
        <v>268</v>
      </c>
      <c r="C156" t="s">
        <v>662</v>
      </c>
      <c r="D156">
        <v>1.9</v>
      </c>
      <c r="E156">
        <v>0.156</v>
      </c>
      <c r="F156">
        <v>0.2964</v>
      </c>
    </row>
    <row r="157" spans="1:6">
      <c r="A157" t="s">
        <v>6</v>
      </c>
      <c r="B157" t="s">
        <v>269</v>
      </c>
      <c r="C157" t="s">
        <v>662</v>
      </c>
      <c r="D157">
        <v>3.6</v>
      </c>
      <c r="E157">
        <v>2.5999999999999999E-2</v>
      </c>
      <c r="F157">
        <v>9.3600000000000017E-2</v>
      </c>
    </row>
    <row r="158" spans="1:6">
      <c r="A158" t="s">
        <v>8</v>
      </c>
      <c r="B158" t="s">
        <v>270</v>
      </c>
      <c r="C158" t="s">
        <v>662</v>
      </c>
      <c r="D158">
        <v>1</v>
      </c>
      <c r="E158">
        <v>0.13300000000000001</v>
      </c>
      <c r="F158">
        <v>0.13300000000000001</v>
      </c>
    </row>
    <row r="159" spans="1:6">
      <c r="A159" t="s">
        <v>8</v>
      </c>
      <c r="B159" t="s">
        <v>271</v>
      </c>
      <c r="C159" t="s">
        <v>662</v>
      </c>
      <c r="D159">
        <v>1.7</v>
      </c>
      <c r="E159">
        <v>0.11799999999999999</v>
      </c>
      <c r="F159">
        <v>0.2006</v>
      </c>
    </row>
    <row r="160" spans="1:6">
      <c r="A160" t="s">
        <v>7</v>
      </c>
      <c r="B160" t="s">
        <v>272</v>
      </c>
      <c r="C160" t="s">
        <v>662</v>
      </c>
      <c r="D160">
        <v>1</v>
      </c>
      <c r="E160">
        <v>0.17399999999999999</v>
      </c>
      <c r="F160">
        <v>0.17399999999999999</v>
      </c>
    </row>
    <row r="161" spans="1:6">
      <c r="A161" t="s">
        <v>6</v>
      </c>
      <c r="B161" t="s">
        <v>273</v>
      </c>
      <c r="C161" t="s">
        <v>662</v>
      </c>
      <c r="D161">
        <v>2.7</v>
      </c>
      <c r="E161">
        <v>0.16</v>
      </c>
      <c r="F161">
        <v>0.43200000000000011</v>
      </c>
    </row>
    <row r="162" spans="1:6">
      <c r="A162" t="s">
        <v>6</v>
      </c>
      <c r="B162" t="s">
        <v>275</v>
      </c>
      <c r="C162" t="s">
        <v>662</v>
      </c>
      <c r="D162">
        <v>3</v>
      </c>
      <c r="E162">
        <v>0.14000000000000001</v>
      </c>
      <c r="F162">
        <v>0.42</v>
      </c>
    </row>
    <row r="163" spans="1:6">
      <c r="A163" t="s">
        <v>8</v>
      </c>
      <c r="B163" t="s">
        <v>276</v>
      </c>
      <c r="C163" t="s">
        <v>662</v>
      </c>
      <c r="D163">
        <v>4.5</v>
      </c>
      <c r="E163">
        <v>0.187</v>
      </c>
      <c r="F163">
        <v>0.84150000000000003</v>
      </c>
    </row>
    <row r="164" spans="1:6">
      <c r="A164" t="s">
        <v>6</v>
      </c>
      <c r="B164" t="s">
        <v>277</v>
      </c>
      <c r="C164" t="s">
        <v>662</v>
      </c>
      <c r="D164">
        <v>1.4</v>
      </c>
      <c r="E164">
        <v>0.126</v>
      </c>
      <c r="F164">
        <v>0.1764</v>
      </c>
    </row>
    <row r="165" spans="1:6">
      <c r="A165" t="s">
        <v>6</v>
      </c>
      <c r="B165" t="s">
        <v>279</v>
      </c>
      <c r="C165" t="s">
        <v>662</v>
      </c>
      <c r="D165">
        <v>2.2999999999999998</v>
      </c>
      <c r="E165">
        <v>0.13200000000000001</v>
      </c>
      <c r="F165">
        <v>0.30359999999999998</v>
      </c>
    </row>
    <row r="166" spans="1:6">
      <c r="A166" t="s">
        <v>6</v>
      </c>
      <c r="B166" t="s">
        <v>280</v>
      </c>
      <c r="C166" t="s">
        <v>662</v>
      </c>
      <c r="D166">
        <v>2.6</v>
      </c>
      <c r="E166">
        <v>0.15</v>
      </c>
      <c r="F166">
        <v>0.39</v>
      </c>
    </row>
    <row r="167" spans="1:6">
      <c r="A167" t="s">
        <v>6</v>
      </c>
      <c r="B167" t="s">
        <v>280</v>
      </c>
      <c r="C167" t="s">
        <v>662</v>
      </c>
      <c r="D167">
        <v>0.3</v>
      </c>
      <c r="E167">
        <v>0.15</v>
      </c>
      <c r="F167">
        <v>4.4999999999999998E-2</v>
      </c>
    </row>
    <row r="168" spans="1:6">
      <c r="A168" t="s">
        <v>8</v>
      </c>
      <c r="B168" t="s">
        <v>282</v>
      </c>
      <c r="C168" t="s">
        <v>662</v>
      </c>
      <c r="D168">
        <v>4.5</v>
      </c>
      <c r="E168">
        <v>0.17799999999999999</v>
      </c>
      <c r="F168">
        <v>0.80100000000000005</v>
      </c>
    </row>
    <row r="169" spans="1:6">
      <c r="A169" t="s">
        <v>8</v>
      </c>
      <c r="B169" t="s">
        <v>283</v>
      </c>
      <c r="C169" t="s">
        <v>662</v>
      </c>
      <c r="D169">
        <v>2.9</v>
      </c>
      <c r="E169">
        <v>0.16200000000000001</v>
      </c>
      <c r="F169">
        <v>0.4698</v>
      </c>
    </row>
    <row r="170" spans="1:6">
      <c r="A170" t="s">
        <v>7</v>
      </c>
      <c r="B170" t="s">
        <v>284</v>
      </c>
      <c r="C170" t="s">
        <v>662</v>
      </c>
      <c r="D170">
        <v>1</v>
      </c>
      <c r="E170">
        <v>0.14000000000000001</v>
      </c>
      <c r="F170">
        <v>0.14000000000000001</v>
      </c>
    </row>
    <row r="171" spans="1:6">
      <c r="A171" t="s">
        <v>7</v>
      </c>
      <c r="B171" t="s">
        <v>285</v>
      </c>
      <c r="C171" t="s">
        <v>662</v>
      </c>
      <c r="D171">
        <v>2.9</v>
      </c>
      <c r="E171">
        <v>0.188</v>
      </c>
      <c r="F171">
        <v>0.54520000000000002</v>
      </c>
    </row>
    <row r="172" spans="1:6">
      <c r="A172" t="s">
        <v>8</v>
      </c>
      <c r="B172" t="s">
        <v>286</v>
      </c>
      <c r="C172" t="s">
        <v>662</v>
      </c>
      <c r="D172">
        <v>4.5</v>
      </c>
      <c r="E172">
        <v>0.17</v>
      </c>
      <c r="F172">
        <v>0.76500000000000001</v>
      </c>
    </row>
    <row r="173" spans="1:6">
      <c r="A173" t="s">
        <v>6</v>
      </c>
      <c r="B173" t="s">
        <v>287</v>
      </c>
      <c r="C173" t="s">
        <v>662</v>
      </c>
      <c r="D173">
        <v>1.9</v>
      </c>
      <c r="E173">
        <v>5.5999999999999987E-2</v>
      </c>
      <c r="F173">
        <v>0.10639999999999999</v>
      </c>
    </row>
    <row r="174" spans="1:6">
      <c r="A174" t="s">
        <v>6</v>
      </c>
      <c r="B174" t="s">
        <v>288</v>
      </c>
      <c r="C174" t="s">
        <v>662</v>
      </c>
      <c r="D174">
        <v>0.5</v>
      </c>
      <c r="E174">
        <v>0.16500000000000001</v>
      </c>
      <c r="F174">
        <v>8.2500000000000004E-2</v>
      </c>
    </row>
    <row r="175" spans="1:6">
      <c r="A175" t="s">
        <v>6</v>
      </c>
      <c r="B175" t="s">
        <v>288</v>
      </c>
      <c r="C175" t="s">
        <v>662</v>
      </c>
      <c r="D175">
        <v>0.5</v>
      </c>
      <c r="E175">
        <v>0.16500000000000001</v>
      </c>
      <c r="F175">
        <v>8.2500000000000004E-2</v>
      </c>
    </row>
    <row r="176" spans="1:6">
      <c r="A176" t="s">
        <v>6</v>
      </c>
      <c r="B176" t="s">
        <v>288</v>
      </c>
      <c r="C176" t="s">
        <v>662</v>
      </c>
      <c r="D176">
        <v>0.5</v>
      </c>
      <c r="E176">
        <v>0.16500000000000001</v>
      </c>
      <c r="F176">
        <v>8.2500000000000004E-2</v>
      </c>
    </row>
    <row r="177" spans="1:6">
      <c r="A177" t="s">
        <v>6</v>
      </c>
      <c r="B177" t="s">
        <v>288</v>
      </c>
      <c r="C177" t="s">
        <v>662</v>
      </c>
      <c r="D177">
        <v>0.5</v>
      </c>
      <c r="E177">
        <v>0.16500000000000001</v>
      </c>
      <c r="F177">
        <v>8.2500000000000004E-2</v>
      </c>
    </row>
    <row r="178" spans="1:6">
      <c r="A178" t="s">
        <v>6</v>
      </c>
      <c r="B178" t="s">
        <v>288</v>
      </c>
      <c r="C178" t="s">
        <v>662</v>
      </c>
      <c r="D178">
        <v>0.5</v>
      </c>
      <c r="E178">
        <v>0.16500000000000001</v>
      </c>
      <c r="F178">
        <v>8.2500000000000004E-2</v>
      </c>
    </row>
    <row r="179" spans="1:6">
      <c r="A179" t="s">
        <v>6</v>
      </c>
      <c r="B179" t="s">
        <v>289</v>
      </c>
      <c r="C179" t="s">
        <v>662</v>
      </c>
      <c r="D179">
        <v>4</v>
      </c>
      <c r="E179">
        <v>5.4000000000000013E-2</v>
      </c>
      <c r="F179">
        <v>0.216</v>
      </c>
    </row>
    <row r="180" spans="1:6">
      <c r="A180" t="s">
        <v>6</v>
      </c>
      <c r="B180" t="s">
        <v>290</v>
      </c>
      <c r="C180" t="s">
        <v>662</v>
      </c>
      <c r="D180">
        <v>3.3</v>
      </c>
      <c r="E180">
        <v>0.193</v>
      </c>
      <c r="F180">
        <v>0.63690000000000002</v>
      </c>
    </row>
    <row r="181" spans="1:6">
      <c r="A181" t="s">
        <v>7</v>
      </c>
      <c r="B181" t="s">
        <v>291</v>
      </c>
      <c r="C181" t="s">
        <v>662</v>
      </c>
      <c r="D181">
        <v>1.9</v>
      </c>
      <c r="E181">
        <v>3.9E-2</v>
      </c>
      <c r="F181">
        <v>7.4099999999999999E-2</v>
      </c>
    </row>
    <row r="182" spans="1:6">
      <c r="A182" t="s">
        <v>6</v>
      </c>
      <c r="B182" t="s">
        <v>293</v>
      </c>
      <c r="C182" t="s">
        <v>662</v>
      </c>
      <c r="D182">
        <v>2.5</v>
      </c>
      <c r="E182">
        <v>0.13100000000000001</v>
      </c>
      <c r="F182">
        <v>0.32750000000000001</v>
      </c>
    </row>
    <row r="183" spans="1:6">
      <c r="A183" t="s">
        <v>6</v>
      </c>
      <c r="B183" t="s">
        <v>295</v>
      </c>
      <c r="C183" t="s">
        <v>662</v>
      </c>
      <c r="D183">
        <v>1.9</v>
      </c>
      <c r="E183">
        <v>2.5000000000000001E-2</v>
      </c>
      <c r="F183">
        <v>4.7500000000000001E-2</v>
      </c>
    </row>
    <row r="184" spans="1:6">
      <c r="A184" t="s">
        <v>6</v>
      </c>
      <c r="B184" t="s">
        <v>296</v>
      </c>
      <c r="C184" t="s">
        <v>662</v>
      </c>
      <c r="D184">
        <v>6</v>
      </c>
      <c r="E184">
        <v>0.121</v>
      </c>
      <c r="F184">
        <v>0.72599999999999998</v>
      </c>
    </row>
    <row r="185" spans="1:6">
      <c r="A185" t="s">
        <v>8</v>
      </c>
      <c r="B185" t="s">
        <v>297</v>
      </c>
      <c r="C185" t="s">
        <v>662</v>
      </c>
      <c r="D185">
        <v>2</v>
      </c>
      <c r="E185">
        <v>0.17100000000000001</v>
      </c>
      <c r="F185">
        <v>0.34200000000000003</v>
      </c>
    </row>
    <row r="186" spans="1:6">
      <c r="A186" t="s">
        <v>8</v>
      </c>
      <c r="B186" t="s">
        <v>298</v>
      </c>
      <c r="C186" t="s">
        <v>662</v>
      </c>
      <c r="D186">
        <v>3.5</v>
      </c>
      <c r="E186">
        <v>0.125</v>
      </c>
      <c r="F186">
        <v>0.4375</v>
      </c>
    </row>
    <row r="187" spans="1:6">
      <c r="A187" t="s">
        <v>7</v>
      </c>
      <c r="B187" t="s">
        <v>299</v>
      </c>
      <c r="C187" t="s">
        <v>662</v>
      </c>
      <c r="D187">
        <v>4.5</v>
      </c>
      <c r="E187">
        <v>0.182</v>
      </c>
      <c r="F187">
        <v>0.81899999999999995</v>
      </c>
    </row>
    <row r="188" spans="1:6">
      <c r="A188" t="s">
        <v>8</v>
      </c>
      <c r="B188" t="s">
        <v>301</v>
      </c>
      <c r="C188" t="s">
        <v>662</v>
      </c>
      <c r="D188">
        <v>1.3</v>
      </c>
      <c r="E188">
        <v>0.13100000000000001</v>
      </c>
      <c r="F188">
        <v>0.17030000000000001</v>
      </c>
    </row>
    <row r="189" spans="1:6">
      <c r="A189" t="s">
        <v>6</v>
      </c>
      <c r="B189" t="s">
        <v>302</v>
      </c>
      <c r="C189" t="s">
        <v>662</v>
      </c>
      <c r="D189">
        <v>2.6</v>
      </c>
      <c r="E189">
        <v>9.4E-2</v>
      </c>
      <c r="F189">
        <v>0.24440000000000001</v>
      </c>
    </row>
    <row r="190" spans="1:6">
      <c r="A190" t="s">
        <v>6</v>
      </c>
      <c r="B190" t="s">
        <v>303</v>
      </c>
      <c r="C190" t="s">
        <v>662</v>
      </c>
      <c r="D190">
        <v>1.9</v>
      </c>
      <c r="E190">
        <v>3.1E-2</v>
      </c>
      <c r="F190">
        <v>5.8899999999999987E-2</v>
      </c>
    </row>
    <row r="191" spans="1:6">
      <c r="A191" t="s">
        <v>8</v>
      </c>
      <c r="B191" t="s">
        <v>305</v>
      </c>
      <c r="C191" t="s">
        <v>662</v>
      </c>
      <c r="D191">
        <v>1.1000000000000001</v>
      </c>
      <c r="E191">
        <v>8.8000000000000009E-2</v>
      </c>
      <c r="F191">
        <v>9.6800000000000011E-2</v>
      </c>
    </row>
    <row r="192" spans="1:6">
      <c r="A192" t="s">
        <v>7</v>
      </c>
      <c r="B192" t="s">
        <v>306</v>
      </c>
      <c r="C192" t="s">
        <v>662</v>
      </c>
      <c r="D192">
        <v>3</v>
      </c>
      <c r="E192">
        <v>0.17899999999999999</v>
      </c>
      <c r="F192">
        <v>0.53699999999999992</v>
      </c>
    </row>
    <row r="193" spans="1:6">
      <c r="A193" t="s">
        <v>7</v>
      </c>
      <c r="B193" t="s">
        <v>307</v>
      </c>
      <c r="C193" t="s">
        <v>662</v>
      </c>
      <c r="D193">
        <v>1.5</v>
      </c>
      <c r="E193">
        <v>0.16900000000000001</v>
      </c>
      <c r="F193">
        <v>0.25349999999999989</v>
      </c>
    </row>
    <row r="194" spans="1:6">
      <c r="A194" t="s">
        <v>6</v>
      </c>
      <c r="B194" t="s">
        <v>308</v>
      </c>
      <c r="C194" t="s">
        <v>662</v>
      </c>
      <c r="D194">
        <v>5</v>
      </c>
      <c r="E194">
        <v>0.14499999999999999</v>
      </c>
      <c r="F194">
        <v>0.72499999999999998</v>
      </c>
    </row>
    <row r="195" spans="1:6">
      <c r="A195" t="s">
        <v>6</v>
      </c>
      <c r="B195" t="s">
        <v>309</v>
      </c>
      <c r="C195" t="s">
        <v>662</v>
      </c>
      <c r="D195">
        <v>5</v>
      </c>
      <c r="E195">
        <v>0.14799999999999999</v>
      </c>
      <c r="F195">
        <v>0.7400000000000001</v>
      </c>
    </row>
    <row r="196" spans="1:6">
      <c r="A196" t="s">
        <v>6</v>
      </c>
      <c r="B196" t="s">
        <v>310</v>
      </c>
      <c r="C196" t="s">
        <v>662</v>
      </c>
      <c r="D196">
        <v>4</v>
      </c>
      <c r="E196">
        <v>0.16800000000000001</v>
      </c>
      <c r="F196">
        <v>0.67200000000000004</v>
      </c>
    </row>
    <row r="197" spans="1:6">
      <c r="A197" t="s">
        <v>8</v>
      </c>
      <c r="B197" t="s">
        <v>311</v>
      </c>
      <c r="C197" t="s">
        <v>662</v>
      </c>
      <c r="D197">
        <v>1</v>
      </c>
      <c r="E197">
        <v>0.14000000000000001</v>
      </c>
      <c r="F197">
        <v>0.14000000000000001</v>
      </c>
    </row>
    <row r="198" spans="1:6">
      <c r="A198" t="s">
        <v>8</v>
      </c>
      <c r="B198" t="s">
        <v>312</v>
      </c>
      <c r="C198" t="s">
        <v>662</v>
      </c>
      <c r="D198">
        <v>2.5</v>
      </c>
      <c r="E198">
        <v>0.155</v>
      </c>
      <c r="F198">
        <v>0.38750000000000001</v>
      </c>
    </row>
    <row r="199" spans="1:6">
      <c r="A199" t="s">
        <v>7</v>
      </c>
      <c r="B199" t="s">
        <v>313</v>
      </c>
      <c r="C199" t="s">
        <v>662</v>
      </c>
      <c r="D199">
        <v>3</v>
      </c>
      <c r="E199">
        <v>0.157</v>
      </c>
      <c r="F199">
        <v>0.47099999999999997</v>
      </c>
    </row>
    <row r="200" spans="1:6">
      <c r="A200" t="s">
        <v>8</v>
      </c>
      <c r="B200" t="s">
        <v>314</v>
      </c>
      <c r="C200" t="s">
        <v>662</v>
      </c>
      <c r="D200">
        <v>1.5</v>
      </c>
      <c r="E200">
        <v>0.16900000000000001</v>
      </c>
      <c r="F200">
        <v>0.25349999999999989</v>
      </c>
    </row>
    <row r="201" spans="1:6">
      <c r="A201" t="s">
        <v>8</v>
      </c>
      <c r="B201" t="s">
        <v>315</v>
      </c>
      <c r="C201" t="s">
        <v>662</v>
      </c>
      <c r="D201">
        <v>1.3</v>
      </c>
      <c r="E201">
        <v>0.14000000000000001</v>
      </c>
      <c r="F201">
        <v>0.182</v>
      </c>
    </row>
    <row r="202" spans="1:6">
      <c r="A202" t="s">
        <v>7</v>
      </c>
      <c r="B202" t="s">
        <v>316</v>
      </c>
      <c r="C202" t="s">
        <v>662</v>
      </c>
      <c r="D202">
        <v>3</v>
      </c>
      <c r="E202">
        <v>0.16400000000000001</v>
      </c>
      <c r="F202">
        <v>0.49199999999999988</v>
      </c>
    </row>
    <row r="203" spans="1:6">
      <c r="A203" t="s">
        <v>6</v>
      </c>
      <c r="B203" t="s">
        <v>317</v>
      </c>
      <c r="C203" t="s">
        <v>662</v>
      </c>
      <c r="D203">
        <v>3</v>
      </c>
      <c r="E203">
        <v>0.17</v>
      </c>
      <c r="F203">
        <v>0.51</v>
      </c>
    </row>
    <row r="204" spans="1:6">
      <c r="A204" t="s">
        <v>6</v>
      </c>
      <c r="B204" t="s">
        <v>318</v>
      </c>
      <c r="C204" t="s">
        <v>662</v>
      </c>
      <c r="D204">
        <v>2</v>
      </c>
      <c r="E204">
        <v>0.17599999999999999</v>
      </c>
      <c r="F204">
        <v>0.35199999999999998</v>
      </c>
    </row>
    <row r="205" spans="1:6">
      <c r="A205" t="s">
        <v>6</v>
      </c>
      <c r="B205" t="s">
        <v>319</v>
      </c>
      <c r="C205" t="s">
        <v>662</v>
      </c>
      <c r="D205">
        <v>4.0999999999999996</v>
      </c>
      <c r="E205">
        <v>1.7000000000000001E-2</v>
      </c>
      <c r="F205">
        <v>6.9699999999999998E-2</v>
      </c>
    </row>
    <row r="206" spans="1:6">
      <c r="A206" t="s">
        <v>6</v>
      </c>
      <c r="B206" t="s">
        <v>320</v>
      </c>
      <c r="C206" t="s">
        <v>662</v>
      </c>
      <c r="D206">
        <v>4</v>
      </c>
      <c r="E206">
        <v>0.17599999999999999</v>
      </c>
      <c r="F206">
        <v>0.70400000000000007</v>
      </c>
    </row>
    <row r="207" spans="1:6">
      <c r="A207" t="s">
        <v>6</v>
      </c>
      <c r="B207" t="s">
        <v>322</v>
      </c>
      <c r="C207" t="s">
        <v>662</v>
      </c>
      <c r="D207">
        <v>4.5</v>
      </c>
      <c r="E207">
        <v>0.14699999999999999</v>
      </c>
      <c r="F207">
        <v>0.66149999999999998</v>
      </c>
    </row>
    <row r="208" spans="1:6">
      <c r="A208" t="s">
        <v>7</v>
      </c>
      <c r="B208" t="s">
        <v>323</v>
      </c>
      <c r="C208" t="s">
        <v>662</v>
      </c>
      <c r="D208">
        <v>1</v>
      </c>
      <c r="E208">
        <v>0.113</v>
      </c>
      <c r="F208">
        <v>0.113</v>
      </c>
    </row>
    <row r="209" spans="1:6">
      <c r="A209" t="s">
        <v>7</v>
      </c>
      <c r="B209" t="s">
        <v>324</v>
      </c>
      <c r="C209" t="s">
        <v>662</v>
      </c>
      <c r="D209">
        <v>4.3</v>
      </c>
      <c r="E209">
        <v>0.17899999999999999</v>
      </c>
      <c r="F209">
        <v>0.76969999999999994</v>
      </c>
    </row>
    <row r="210" spans="1:6">
      <c r="A210" t="s">
        <v>6</v>
      </c>
      <c r="B210" t="s">
        <v>326</v>
      </c>
      <c r="C210" t="s">
        <v>662</v>
      </c>
      <c r="D210">
        <v>2</v>
      </c>
      <c r="E210">
        <v>0.11</v>
      </c>
      <c r="F210">
        <v>0.22</v>
      </c>
    </row>
    <row r="211" spans="1:6">
      <c r="A211" t="s">
        <v>6</v>
      </c>
      <c r="B211" t="s">
        <v>327</v>
      </c>
      <c r="C211" t="s">
        <v>662</v>
      </c>
      <c r="D211">
        <v>1.9</v>
      </c>
      <c r="E211">
        <v>9.9000000000000005E-2</v>
      </c>
      <c r="F211">
        <v>0.18809999999999999</v>
      </c>
    </row>
    <row r="212" spans="1:6">
      <c r="A212" t="s">
        <v>6</v>
      </c>
      <c r="B212" t="s">
        <v>328</v>
      </c>
      <c r="C212" t="s">
        <v>662</v>
      </c>
      <c r="D212">
        <v>2.2000000000000002</v>
      </c>
      <c r="E212">
        <v>0.158</v>
      </c>
      <c r="F212">
        <v>0.34760000000000002</v>
      </c>
    </row>
    <row r="213" spans="1:6">
      <c r="A213" t="s">
        <v>6</v>
      </c>
      <c r="B213" t="s">
        <v>329</v>
      </c>
      <c r="C213" t="s">
        <v>662</v>
      </c>
      <c r="D213">
        <v>3</v>
      </c>
      <c r="E213">
        <v>0.159</v>
      </c>
      <c r="F213">
        <v>0.47699999999999998</v>
      </c>
    </row>
    <row r="214" spans="1:6">
      <c r="A214" t="s">
        <v>6</v>
      </c>
      <c r="B214" t="s">
        <v>330</v>
      </c>
      <c r="C214" t="s">
        <v>662</v>
      </c>
      <c r="D214">
        <v>2.4</v>
      </c>
      <c r="E214">
        <v>0.16400000000000001</v>
      </c>
      <c r="F214">
        <v>0.39359999999999989</v>
      </c>
    </row>
    <row r="215" spans="1:6">
      <c r="A215" t="s">
        <v>7</v>
      </c>
      <c r="B215" t="s">
        <v>331</v>
      </c>
      <c r="C215" t="s">
        <v>662</v>
      </c>
      <c r="D215">
        <v>1.9</v>
      </c>
      <c r="E215">
        <v>0.19</v>
      </c>
      <c r="F215">
        <v>0.36099999999999999</v>
      </c>
    </row>
    <row r="216" spans="1:6">
      <c r="A216" t="s">
        <v>7</v>
      </c>
      <c r="B216" t="s">
        <v>333</v>
      </c>
      <c r="C216" t="s">
        <v>662</v>
      </c>
      <c r="D216">
        <v>1.5</v>
      </c>
      <c r="E216">
        <v>0.17799999999999999</v>
      </c>
      <c r="F216">
        <v>0.26700000000000002</v>
      </c>
    </row>
    <row r="217" spans="1:6">
      <c r="A217" t="s">
        <v>7</v>
      </c>
      <c r="B217" t="s">
        <v>335</v>
      </c>
      <c r="C217" t="s">
        <v>662</v>
      </c>
      <c r="D217">
        <v>4.2</v>
      </c>
      <c r="E217">
        <v>0.49399999999999999</v>
      </c>
      <c r="F217">
        <v>2.0748000000000002</v>
      </c>
    </row>
    <row r="218" spans="1:6">
      <c r="A218" t="s">
        <v>7</v>
      </c>
      <c r="B218" t="s">
        <v>336</v>
      </c>
      <c r="C218" t="s">
        <v>662</v>
      </c>
      <c r="D218">
        <v>3.1</v>
      </c>
      <c r="E218">
        <v>0.17100000000000001</v>
      </c>
      <c r="F218">
        <v>0.53010000000000002</v>
      </c>
    </row>
    <row r="219" spans="1:6">
      <c r="A219" t="s">
        <v>7</v>
      </c>
      <c r="B219" t="s">
        <v>337</v>
      </c>
      <c r="C219" t="s">
        <v>662</v>
      </c>
      <c r="D219">
        <v>2</v>
      </c>
      <c r="E219">
        <v>0.17599999999999999</v>
      </c>
      <c r="F219">
        <v>0.35199999999999998</v>
      </c>
    </row>
    <row r="220" spans="1:6">
      <c r="A220" t="s">
        <v>8</v>
      </c>
      <c r="B220" t="s">
        <v>338</v>
      </c>
      <c r="C220" t="s">
        <v>662</v>
      </c>
      <c r="D220">
        <v>4.2</v>
      </c>
      <c r="E220">
        <v>0.38700000000000001</v>
      </c>
      <c r="F220">
        <v>1.6254</v>
      </c>
    </row>
    <row r="221" spans="1:6">
      <c r="A221" t="s">
        <v>8</v>
      </c>
      <c r="B221" t="s">
        <v>339</v>
      </c>
      <c r="C221" t="s">
        <v>662</v>
      </c>
      <c r="D221">
        <v>2</v>
      </c>
      <c r="E221">
        <v>0.154</v>
      </c>
      <c r="F221">
        <v>0.308</v>
      </c>
    </row>
    <row r="222" spans="1:6">
      <c r="A222" t="s">
        <v>7</v>
      </c>
      <c r="B222" t="s">
        <v>340</v>
      </c>
      <c r="C222" t="s">
        <v>662</v>
      </c>
      <c r="D222">
        <v>1</v>
      </c>
      <c r="E222">
        <v>0.13700000000000001</v>
      </c>
      <c r="F222">
        <v>0.13700000000000001</v>
      </c>
    </row>
    <row r="223" spans="1:6">
      <c r="A223" t="s">
        <v>8</v>
      </c>
      <c r="B223" t="s">
        <v>341</v>
      </c>
      <c r="C223" t="s">
        <v>662</v>
      </c>
      <c r="D223">
        <v>1.3</v>
      </c>
      <c r="E223">
        <v>0.64500000000000002</v>
      </c>
      <c r="F223">
        <v>0.83850000000000002</v>
      </c>
    </row>
    <row r="224" spans="1:6">
      <c r="A224" t="s">
        <v>7</v>
      </c>
      <c r="B224" t="s">
        <v>342</v>
      </c>
      <c r="C224" t="s">
        <v>662</v>
      </c>
      <c r="D224">
        <v>1.2</v>
      </c>
      <c r="E224">
        <v>0.16800000000000001</v>
      </c>
      <c r="F224">
        <v>0.2016</v>
      </c>
    </row>
    <row r="225" spans="1:6">
      <c r="A225" t="s">
        <v>7</v>
      </c>
      <c r="B225" t="s">
        <v>343</v>
      </c>
      <c r="C225" t="s">
        <v>662</v>
      </c>
      <c r="D225">
        <v>1</v>
      </c>
      <c r="E225">
        <v>0.161</v>
      </c>
      <c r="F225">
        <v>0.161</v>
      </c>
    </row>
    <row r="226" spans="1:6">
      <c r="A226" t="s">
        <v>6</v>
      </c>
      <c r="B226" t="s">
        <v>345</v>
      </c>
      <c r="C226" t="s">
        <v>662</v>
      </c>
      <c r="D226">
        <v>5.5</v>
      </c>
      <c r="E226">
        <v>0.13700000000000001</v>
      </c>
      <c r="F226">
        <v>0.75349999999999995</v>
      </c>
    </row>
    <row r="227" spans="1:6">
      <c r="A227" t="s">
        <v>7</v>
      </c>
      <c r="B227" t="s">
        <v>346</v>
      </c>
      <c r="C227" t="s">
        <v>662</v>
      </c>
      <c r="D227">
        <v>1</v>
      </c>
      <c r="E227">
        <v>0.19900000000000001</v>
      </c>
      <c r="F227">
        <v>0.19900000000000001</v>
      </c>
    </row>
    <row r="228" spans="1:6">
      <c r="A228" t="s">
        <v>7</v>
      </c>
      <c r="B228" t="s">
        <v>347</v>
      </c>
      <c r="C228" t="s">
        <v>662</v>
      </c>
      <c r="D228">
        <v>1</v>
      </c>
      <c r="E228">
        <v>0.19600000000000001</v>
      </c>
      <c r="F228">
        <v>0.19600000000000001</v>
      </c>
    </row>
    <row r="229" spans="1:6">
      <c r="A229" t="s">
        <v>7</v>
      </c>
      <c r="B229" t="s">
        <v>348</v>
      </c>
      <c r="C229" t="s">
        <v>662</v>
      </c>
      <c r="D229">
        <v>3.7</v>
      </c>
      <c r="E229">
        <v>0.16400000000000001</v>
      </c>
      <c r="F229">
        <v>0.60680000000000001</v>
      </c>
    </row>
    <row r="230" spans="1:6">
      <c r="A230" t="s">
        <v>7</v>
      </c>
      <c r="B230" t="s">
        <v>349</v>
      </c>
      <c r="C230" t="s">
        <v>662</v>
      </c>
      <c r="D230">
        <v>2.4</v>
      </c>
      <c r="E230">
        <v>0.16500000000000001</v>
      </c>
      <c r="F230">
        <v>0.39600000000000002</v>
      </c>
    </row>
    <row r="231" spans="1:6">
      <c r="A231" t="s">
        <v>6</v>
      </c>
      <c r="B231" t="s">
        <v>350</v>
      </c>
      <c r="C231" t="s">
        <v>662</v>
      </c>
      <c r="D231">
        <v>2</v>
      </c>
      <c r="E231">
        <v>0.14899999999999999</v>
      </c>
      <c r="F231">
        <v>0.29799999999999999</v>
      </c>
    </row>
    <row r="232" spans="1:6">
      <c r="A232" t="s">
        <v>6</v>
      </c>
      <c r="B232" t="s">
        <v>351</v>
      </c>
      <c r="C232" t="s">
        <v>662</v>
      </c>
      <c r="D232">
        <v>2.8</v>
      </c>
      <c r="E232">
        <v>0.16</v>
      </c>
      <c r="F232">
        <v>0.44800000000000001</v>
      </c>
    </row>
    <row r="233" spans="1:6">
      <c r="A233" t="s">
        <v>7</v>
      </c>
      <c r="B233" t="s">
        <v>352</v>
      </c>
      <c r="C233" t="s">
        <v>662</v>
      </c>
      <c r="D233">
        <v>2.2000000000000002</v>
      </c>
      <c r="E233">
        <v>0.17100000000000001</v>
      </c>
      <c r="F233">
        <v>0.37619999999999998</v>
      </c>
    </row>
    <row r="234" spans="1:6">
      <c r="A234" t="s">
        <v>6</v>
      </c>
      <c r="B234" t="s">
        <v>353</v>
      </c>
      <c r="C234" t="s">
        <v>662</v>
      </c>
      <c r="D234">
        <v>4</v>
      </c>
      <c r="E234">
        <v>0.16700000000000001</v>
      </c>
      <c r="F234">
        <v>0.66799999999999993</v>
      </c>
    </row>
    <row r="235" spans="1:6">
      <c r="A235" t="s">
        <v>6</v>
      </c>
      <c r="B235" t="s">
        <v>354</v>
      </c>
      <c r="C235" t="s">
        <v>662</v>
      </c>
      <c r="D235">
        <v>2.5</v>
      </c>
      <c r="E235">
        <v>0.13200000000000001</v>
      </c>
      <c r="F235">
        <v>0.33</v>
      </c>
    </row>
    <row r="236" spans="1:6">
      <c r="A236" t="s">
        <v>6</v>
      </c>
      <c r="B236" t="s">
        <v>356</v>
      </c>
      <c r="C236" t="s">
        <v>662</v>
      </c>
      <c r="D236">
        <v>2.5</v>
      </c>
      <c r="E236">
        <v>0.187</v>
      </c>
      <c r="F236">
        <v>0.46750000000000003</v>
      </c>
    </row>
    <row r="237" spans="1:6">
      <c r="A237" t="s">
        <v>6</v>
      </c>
      <c r="B237" t="s">
        <v>357</v>
      </c>
      <c r="C237" t="s">
        <v>662</v>
      </c>
      <c r="D237">
        <v>1.2</v>
      </c>
      <c r="E237">
        <v>3.7999999999999999E-2</v>
      </c>
      <c r="F237">
        <v>4.5599999999999988E-2</v>
      </c>
    </row>
    <row r="238" spans="1:6">
      <c r="A238" t="s">
        <v>6</v>
      </c>
      <c r="B238" t="s">
        <v>358</v>
      </c>
      <c r="C238" t="s">
        <v>662</v>
      </c>
      <c r="D238">
        <v>1</v>
      </c>
      <c r="E238">
        <v>0.158</v>
      </c>
      <c r="F238">
        <v>0.158</v>
      </c>
    </row>
    <row r="239" spans="1:6">
      <c r="A239" t="s">
        <v>7</v>
      </c>
      <c r="B239" t="s">
        <v>359</v>
      </c>
      <c r="C239" t="s">
        <v>662</v>
      </c>
      <c r="D239">
        <v>5.6</v>
      </c>
      <c r="E239">
        <v>0.121</v>
      </c>
      <c r="F239">
        <v>0.67759999999999998</v>
      </c>
    </row>
    <row r="240" spans="1:6">
      <c r="A240" t="s">
        <v>7</v>
      </c>
      <c r="B240" t="s">
        <v>360</v>
      </c>
      <c r="C240" t="s">
        <v>662</v>
      </c>
      <c r="D240">
        <v>1.1000000000000001</v>
      </c>
      <c r="E240">
        <v>7.9000000000000001E-2</v>
      </c>
      <c r="F240">
        <v>8.6900000000000005E-2</v>
      </c>
    </row>
    <row r="241" spans="1:6">
      <c r="A241" t="s">
        <v>7</v>
      </c>
      <c r="B241" t="s">
        <v>363</v>
      </c>
      <c r="C241" t="s">
        <v>662</v>
      </c>
      <c r="D241">
        <v>3.5</v>
      </c>
      <c r="E241">
        <v>0.16300000000000001</v>
      </c>
      <c r="F241">
        <v>0.57050000000000001</v>
      </c>
    </row>
    <row r="242" spans="1:6">
      <c r="A242" t="s">
        <v>6</v>
      </c>
      <c r="B242" t="s">
        <v>364</v>
      </c>
      <c r="C242" t="s">
        <v>662</v>
      </c>
      <c r="D242">
        <v>2</v>
      </c>
      <c r="E242">
        <v>0.16200000000000001</v>
      </c>
      <c r="F242">
        <v>0.32400000000000001</v>
      </c>
    </row>
    <row r="243" spans="1:6">
      <c r="A243" t="s">
        <v>7</v>
      </c>
      <c r="B243" t="s">
        <v>365</v>
      </c>
      <c r="C243" t="s">
        <v>662</v>
      </c>
      <c r="D243">
        <v>3.8</v>
      </c>
      <c r="E243">
        <v>0.16800000000000001</v>
      </c>
      <c r="F243">
        <v>0.63839999999999997</v>
      </c>
    </row>
    <row r="244" spans="1:6">
      <c r="A244" t="s">
        <v>7</v>
      </c>
      <c r="B244" t="s">
        <v>367</v>
      </c>
      <c r="C244" t="s">
        <v>662</v>
      </c>
      <c r="D244">
        <v>4</v>
      </c>
      <c r="E244">
        <v>0.185</v>
      </c>
      <c r="F244">
        <v>0.74</v>
      </c>
    </row>
    <row r="245" spans="1:6">
      <c r="A245" t="s">
        <v>7</v>
      </c>
      <c r="B245" t="s">
        <v>368</v>
      </c>
      <c r="C245" t="s">
        <v>662</v>
      </c>
      <c r="D245">
        <v>2</v>
      </c>
      <c r="E245">
        <v>0.17799999999999999</v>
      </c>
      <c r="F245">
        <v>0.35599999999999998</v>
      </c>
    </row>
    <row r="246" spans="1:6">
      <c r="A246" t="s">
        <v>6</v>
      </c>
      <c r="B246" t="s">
        <v>369</v>
      </c>
      <c r="C246" t="s">
        <v>662</v>
      </c>
      <c r="D246">
        <v>2.6</v>
      </c>
      <c r="E246">
        <v>0.111</v>
      </c>
      <c r="F246">
        <v>0.28860000000000002</v>
      </c>
    </row>
    <row r="247" spans="1:6">
      <c r="A247" t="s">
        <v>6</v>
      </c>
      <c r="B247" t="s">
        <v>370</v>
      </c>
      <c r="C247" t="s">
        <v>662</v>
      </c>
      <c r="D247">
        <v>2.5</v>
      </c>
      <c r="E247">
        <v>0.15</v>
      </c>
      <c r="F247">
        <v>0.375</v>
      </c>
    </row>
    <row r="248" spans="1:6">
      <c r="A248" t="s">
        <v>7</v>
      </c>
      <c r="B248" t="s">
        <v>372</v>
      </c>
      <c r="C248" t="s">
        <v>662</v>
      </c>
      <c r="D248">
        <v>2</v>
      </c>
      <c r="E248">
        <v>0.16</v>
      </c>
      <c r="F248">
        <v>0.32</v>
      </c>
    </row>
    <row r="249" spans="1:6">
      <c r="A249" t="s">
        <v>6</v>
      </c>
      <c r="B249" t="s">
        <v>373</v>
      </c>
      <c r="C249" t="s">
        <v>662</v>
      </c>
      <c r="D249">
        <v>1.5</v>
      </c>
      <c r="E249">
        <v>0.159</v>
      </c>
      <c r="F249">
        <v>0.23849999999999999</v>
      </c>
    </row>
    <row r="250" spans="1:6">
      <c r="A250" t="s">
        <v>6</v>
      </c>
      <c r="B250" t="s">
        <v>374</v>
      </c>
      <c r="C250" t="s">
        <v>662</v>
      </c>
      <c r="D250">
        <v>2</v>
      </c>
      <c r="E250">
        <v>0.159</v>
      </c>
      <c r="F250">
        <v>0.318</v>
      </c>
    </row>
    <row r="251" spans="1:6">
      <c r="A251" t="s">
        <v>7</v>
      </c>
      <c r="B251" t="s">
        <v>375</v>
      </c>
      <c r="C251" t="s">
        <v>662</v>
      </c>
      <c r="D251">
        <v>2.5</v>
      </c>
      <c r="E251">
        <v>0.153</v>
      </c>
      <c r="F251">
        <v>0.38250000000000001</v>
      </c>
    </row>
    <row r="252" spans="1:6">
      <c r="A252" t="s">
        <v>8</v>
      </c>
      <c r="B252" t="s">
        <v>377</v>
      </c>
      <c r="C252" t="s">
        <v>662</v>
      </c>
      <c r="D252">
        <v>5</v>
      </c>
      <c r="E252">
        <v>0.158</v>
      </c>
      <c r="F252">
        <v>0.79</v>
      </c>
    </row>
    <row r="253" spans="1:6">
      <c r="A253" t="s">
        <v>8</v>
      </c>
      <c r="B253" t="s">
        <v>379</v>
      </c>
      <c r="C253" t="s">
        <v>662</v>
      </c>
      <c r="D253">
        <v>1</v>
      </c>
      <c r="E253">
        <v>0.16</v>
      </c>
      <c r="F253">
        <v>0.16</v>
      </c>
    </row>
    <row r="254" spans="1:6">
      <c r="A254" t="s">
        <v>8</v>
      </c>
      <c r="B254" t="s">
        <v>380</v>
      </c>
      <c r="C254" t="s">
        <v>662</v>
      </c>
      <c r="D254">
        <v>2</v>
      </c>
      <c r="E254">
        <v>7.5999999999999998E-2</v>
      </c>
      <c r="F254">
        <v>0.152</v>
      </c>
    </row>
    <row r="255" spans="1:6">
      <c r="A255" t="s">
        <v>8</v>
      </c>
      <c r="B255" t="s">
        <v>381</v>
      </c>
      <c r="C255" t="s">
        <v>662</v>
      </c>
      <c r="D255">
        <v>2.5</v>
      </c>
      <c r="E255">
        <v>0.18</v>
      </c>
      <c r="F255">
        <v>0.45</v>
      </c>
    </row>
    <row r="256" spans="1:6">
      <c r="A256" t="s">
        <v>7</v>
      </c>
      <c r="B256" t="s">
        <v>382</v>
      </c>
      <c r="C256" t="s">
        <v>662</v>
      </c>
      <c r="D256">
        <v>2.2000000000000002</v>
      </c>
      <c r="E256">
        <v>0.111</v>
      </c>
      <c r="F256">
        <v>0.2442</v>
      </c>
    </row>
    <row r="257" spans="1:6">
      <c r="A257" t="s">
        <v>6</v>
      </c>
      <c r="B257" t="s">
        <v>383</v>
      </c>
      <c r="C257" t="s">
        <v>662</v>
      </c>
      <c r="D257">
        <v>1.8</v>
      </c>
      <c r="E257">
        <v>0.125</v>
      </c>
      <c r="F257">
        <v>0.22500000000000001</v>
      </c>
    </row>
    <row r="258" spans="1:6">
      <c r="A258" t="s">
        <v>6</v>
      </c>
      <c r="B258" t="s">
        <v>384</v>
      </c>
      <c r="C258" t="s">
        <v>662</v>
      </c>
      <c r="D258">
        <v>20.100000000000001</v>
      </c>
      <c r="E258">
        <v>0.125</v>
      </c>
      <c r="F258">
        <v>2.5125000000000002</v>
      </c>
    </row>
    <row r="259" spans="1:6">
      <c r="A259" t="s">
        <v>6</v>
      </c>
      <c r="B259" t="s">
        <v>385</v>
      </c>
      <c r="C259" t="s">
        <v>662</v>
      </c>
      <c r="D259">
        <v>1.9</v>
      </c>
      <c r="E259">
        <v>0.159</v>
      </c>
      <c r="F259">
        <v>0.30209999999999998</v>
      </c>
    </row>
    <row r="260" spans="1:6">
      <c r="A260" t="s">
        <v>7</v>
      </c>
      <c r="B260" t="s">
        <v>386</v>
      </c>
      <c r="C260" t="s">
        <v>662</v>
      </c>
      <c r="D260">
        <v>4.9000000000000004</v>
      </c>
      <c r="E260">
        <v>0.17</v>
      </c>
      <c r="F260">
        <v>0.83300000000000007</v>
      </c>
    </row>
    <row r="261" spans="1:6">
      <c r="A261" t="s">
        <v>6</v>
      </c>
      <c r="B261" t="s">
        <v>387</v>
      </c>
      <c r="C261" t="s">
        <v>662</v>
      </c>
      <c r="D261">
        <v>3</v>
      </c>
      <c r="E261">
        <v>0.13300000000000001</v>
      </c>
      <c r="F261">
        <v>0.39900000000000002</v>
      </c>
    </row>
    <row r="262" spans="1:6">
      <c r="A262" t="s">
        <v>6</v>
      </c>
      <c r="B262" t="s">
        <v>388</v>
      </c>
      <c r="C262" t="s">
        <v>662</v>
      </c>
      <c r="D262">
        <v>1.9</v>
      </c>
      <c r="E262">
        <v>0.17799999999999999</v>
      </c>
      <c r="F262">
        <v>0.3382</v>
      </c>
    </row>
    <row r="263" spans="1:6">
      <c r="A263" t="s">
        <v>7</v>
      </c>
      <c r="B263" t="s">
        <v>389</v>
      </c>
      <c r="C263" t="s">
        <v>662</v>
      </c>
      <c r="D263">
        <v>3</v>
      </c>
      <c r="E263">
        <v>0.153</v>
      </c>
      <c r="F263">
        <v>0.45900000000000002</v>
      </c>
    </row>
    <row r="264" spans="1:6">
      <c r="A264" t="s">
        <v>6</v>
      </c>
      <c r="B264" t="s">
        <v>390</v>
      </c>
      <c r="C264" t="s">
        <v>662</v>
      </c>
      <c r="D264">
        <v>1.9</v>
      </c>
      <c r="E264">
        <v>0.16900000000000001</v>
      </c>
      <c r="F264">
        <v>0.32109999999999989</v>
      </c>
    </row>
    <row r="265" spans="1:6">
      <c r="A265" t="s">
        <v>7</v>
      </c>
      <c r="B265" t="s">
        <v>391</v>
      </c>
      <c r="C265" t="s">
        <v>662</v>
      </c>
      <c r="D265">
        <v>2</v>
      </c>
      <c r="E265">
        <v>0.17599999999999999</v>
      </c>
      <c r="F265">
        <v>0.35199999999999998</v>
      </c>
    </row>
    <row r="266" spans="1:6">
      <c r="A266" t="s">
        <v>6</v>
      </c>
      <c r="B266" t="s">
        <v>392</v>
      </c>
      <c r="C266" t="s">
        <v>662</v>
      </c>
      <c r="D266">
        <v>1.9</v>
      </c>
      <c r="E266">
        <v>0.121</v>
      </c>
      <c r="F266">
        <v>0.22989999999999999</v>
      </c>
    </row>
    <row r="267" spans="1:6">
      <c r="A267" t="s">
        <v>6</v>
      </c>
      <c r="B267" t="s">
        <v>393</v>
      </c>
      <c r="C267" t="s">
        <v>662</v>
      </c>
      <c r="D267">
        <v>2</v>
      </c>
      <c r="E267">
        <v>0.19400000000000001</v>
      </c>
      <c r="F267">
        <v>0.38800000000000001</v>
      </c>
    </row>
    <row r="268" spans="1:6">
      <c r="A268" t="s">
        <v>6</v>
      </c>
      <c r="B268" t="s">
        <v>394</v>
      </c>
      <c r="C268" t="s">
        <v>662</v>
      </c>
      <c r="D268">
        <v>1</v>
      </c>
      <c r="E268">
        <v>0.11899999999999999</v>
      </c>
      <c r="F268">
        <v>0.11899999999999999</v>
      </c>
    </row>
    <row r="269" spans="1:6">
      <c r="A269" t="s">
        <v>6</v>
      </c>
      <c r="B269" t="s">
        <v>395</v>
      </c>
      <c r="C269" t="s">
        <v>662</v>
      </c>
      <c r="D269">
        <v>1.4</v>
      </c>
      <c r="E269">
        <v>0.126</v>
      </c>
      <c r="F269">
        <v>0.1764</v>
      </c>
    </row>
    <row r="270" spans="1:6">
      <c r="A270" t="s">
        <v>6</v>
      </c>
      <c r="B270" t="s">
        <v>396</v>
      </c>
      <c r="C270" t="s">
        <v>662</v>
      </c>
      <c r="D270">
        <v>2</v>
      </c>
      <c r="E270">
        <v>0.16400000000000001</v>
      </c>
      <c r="F270">
        <v>0.32800000000000001</v>
      </c>
    </row>
    <row r="271" spans="1:6">
      <c r="A271" t="s">
        <v>7</v>
      </c>
      <c r="B271" t="s">
        <v>397</v>
      </c>
      <c r="C271" t="s">
        <v>662</v>
      </c>
      <c r="D271">
        <v>2</v>
      </c>
      <c r="E271">
        <v>0.17199999999999999</v>
      </c>
      <c r="F271">
        <v>0.34399999999999997</v>
      </c>
    </row>
    <row r="272" spans="1:6">
      <c r="A272" t="s">
        <v>8</v>
      </c>
      <c r="B272" t="s">
        <v>398</v>
      </c>
      <c r="C272" t="s">
        <v>662</v>
      </c>
      <c r="D272">
        <v>2</v>
      </c>
      <c r="E272">
        <v>0.13800000000000001</v>
      </c>
      <c r="F272">
        <v>0.27600000000000002</v>
      </c>
    </row>
    <row r="273" spans="1:6">
      <c r="A273" t="s">
        <v>8</v>
      </c>
      <c r="B273" t="s">
        <v>399</v>
      </c>
      <c r="C273" t="s">
        <v>662</v>
      </c>
      <c r="D273">
        <v>0.5</v>
      </c>
      <c r="E273">
        <v>0.152</v>
      </c>
      <c r="F273">
        <v>7.5999999999999998E-2</v>
      </c>
    </row>
    <row r="274" spans="1:6">
      <c r="A274" t="s">
        <v>8</v>
      </c>
      <c r="B274" t="s">
        <v>399</v>
      </c>
      <c r="C274" t="s">
        <v>662</v>
      </c>
      <c r="D274">
        <v>0.3</v>
      </c>
      <c r="E274">
        <v>0.152</v>
      </c>
      <c r="F274">
        <v>4.5599999999999988E-2</v>
      </c>
    </row>
    <row r="275" spans="1:6">
      <c r="A275" t="s">
        <v>8</v>
      </c>
      <c r="B275" t="s">
        <v>399</v>
      </c>
      <c r="C275" t="s">
        <v>662</v>
      </c>
      <c r="D275">
        <v>0.5</v>
      </c>
      <c r="E275">
        <v>0.152</v>
      </c>
      <c r="F275">
        <v>7.5999999999999998E-2</v>
      </c>
    </row>
    <row r="276" spans="1:6">
      <c r="A276" t="s">
        <v>7</v>
      </c>
      <c r="B276" t="s">
        <v>400</v>
      </c>
      <c r="C276" t="s">
        <v>662</v>
      </c>
      <c r="D276">
        <v>1.5</v>
      </c>
      <c r="E276">
        <v>0.17699999999999999</v>
      </c>
      <c r="F276">
        <v>0.26550000000000001</v>
      </c>
    </row>
    <row r="277" spans="1:6">
      <c r="A277" t="s">
        <v>6</v>
      </c>
      <c r="B277" t="s">
        <v>401</v>
      </c>
      <c r="C277" t="s">
        <v>662</v>
      </c>
      <c r="D277">
        <v>1.1000000000000001</v>
      </c>
      <c r="E277">
        <v>1.7000000000000001E-2</v>
      </c>
      <c r="F277">
        <v>1.8700000000000001E-2</v>
      </c>
    </row>
    <row r="278" spans="1:6">
      <c r="A278" t="s">
        <v>7</v>
      </c>
      <c r="B278" t="s">
        <v>402</v>
      </c>
      <c r="C278" t="s">
        <v>662</v>
      </c>
      <c r="D278">
        <v>1.9</v>
      </c>
      <c r="E278">
        <v>0.18099999999999999</v>
      </c>
      <c r="F278">
        <v>0.34389999999999998</v>
      </c>
    </row>
    <row r="279" spans="1:6">
      <c r="A279" t="s">
        <v>7</v>
      </c>
      <c r="B279" t="s">
        <v>403</v>
      </c>
      <c r="C279" t="s">
        <v>662</v>
      </c>
      <c r="D279">
        <v>3.9</v>
      </c>
      <c r="E279">
        <v>0.185</v>
      </c>
      <c r="F279">
        <v>0.72150000000000003</v>
      </c>
    </row>
    <row r="280" spans="1:6">
      <c r="A280" t="s">
        <v>6</v>
      </c>
      <c r="B280" t="s">
        <v>404</v>
      </c>
      <c r="C280" t="s">
        <v>662</v>
      </c>
      <c r="D280">
        <v>2</v>
      </c>
      <c r="E280">
        <v>0.14799999999999999</v>
      </c>
      <c r="F280">
        <v>0.29599999999999999</v>
      </c>
    </row>
    <row r="281" spans="1:6">
      <c r="A281" t="s">
        <v>6</v>
      </c>
      <c r="B281" t="s">
        <v>405</v>
      </c>
      <c r="C281" t="s">
        <v>662</v>
      </c>
      <c r="D281">
        <v>2</v>
      </c>
      <c r="E281">
        <v>0.14799999999999999</v>
      </c>
      <c r="F281">
        <v>0.29599999999999999</v>
      </c>
    </row>
    <row r="282" spans="1:6">
      <c r="A282" t="s">
        <v>6</v>
      </c>
      <c r="B282" t="s">
        <v>406</v>
      </c>
      <c r="C282" t="s">
        <v>662</v>
      </c>
      <c r="D282">
        <v>1</v>
      </c>
      <c r="E282">
        <v>0.159</v>
      </c>
      <c r="F282">
        <v>0.159</v>
      </c>
    </row>
    <row r="283" spans="1:6">
      <c r="A283" t="s">
        <v>6</v>
      </c>
      <c r="B283" t="s">
        <v>407</v>
      </c>
      <c r="C283" t="s">
        <v>662</v>
      </c>
      <c r="D283">
        <v>4.8</v>
      </c>
      <c r="E283">
        <v>0.17199999999999999</v>
      </c>
      <c r="F283">
        <v>0.82559999999999989</v>
      </c>
    </row>
    <row r="284" spans="1:6">
      <c r="A284" t="s">
        <v>8</v>
      </c>
      <c r="B284" t="s">
        <v>408</v>
      </c>
      <c r="C284" t="s">
        <v>662</v>
      </c>
      <c r="D284">
        <v>2</v>
      </c>
      <c r="E284">
        <v>0.193</v>
      </c>
      <c r="F284">
        <v>0.38600000000000001</v>
      </c>
    </row>
    <row r="285" spans="1:6">
      <c r="A285" t="s">
        <v>6</v>
      </c>
      <c r="B285" t="s">
        <v>409</v>
      </c>
      <c r="C285" t="s">
        <v>662</v>
      </c>
      <c r="D285">
        <v>5</v>
      </c>
      <c r="E285">
        <v>5.0000000000000001E-3</v>
      </c>
      <c r="F285">
        <v>2.5000000000000001E-2</v>
      </c>
    </row>
    <row r="286" spans="1:6">
      <c r="A286" t="s">
        <v>6</v>
      </c>
      <c r="B286" t="s">
        <v>410</v>
      </c>
      <c r="C286" t="s">
        <v>662</v>
      </c>
      <c r="D286">
        <v>3</v>
      </c>
      <c r="E286">
        <v>0.18</v>
      </c>
      <c r="F286">
        <v>0.54</v>
      </c>
    </row>
    <row r="287" spans="1:6">
      <c r="A287" t="s">
        <v>8</v>
      </c>
      <c r="B287" t="s">
        <v>412</v>
      </c>
      <c r="C287" t="s">
        <v>662</v>
      </c>
      <c r="D287">
        <v>1.5</v>
      </c>
      <c r="E287">
        <v>0.16600000000000001</v>
      </c>
      <c r="F287">
        <v>0.249</v>
      </c>
    </row>
    <row r="288" spans="1:6">
      <c r="A288" t="s">
        <v>7</v>
      </c>
      <c r="B288" t="s">
        <v>413</v>
      </c>
      <c r="C288" t="s">
        <v>662</v>
      </c>
      <c r="D288">
        <v>1</v>
      </c>
      <c r="E288">
        <v>0.19</v>
      </c>
      <c r="F288">
        <v>0.19</v>
      </c>
    </row>
    <row r="289" spans="1:6">
      <c r="A289" t="s">
        <v>7</v>
      </c>
      <c r="B289" t="s">
        <v>414</v>
      </c>
      <c r="C289" t="s">
        <v>662</v>
      </c>
      <c r="D289">
        <v>1.1000000000000001</v>
      </c>
      <c r="E289">
        <v>0.11600000000000001</v>
      </c>
      <c r="F289">
        <v>0.12759999999999999</v>
      </c>
    </row>
    <row r="290" spans="1:6">
      <c r="A290" t="s">
        <v>7</v>
      </c>
      <c r="B290" t="s">
        <v>415</v>
      </c>
      <c r="C290" t="s">
        <v>662</v>
      </c>
      <c r="D290">
        <v>2</v>
      </c>
      <c r="E290">
        <v>0.126</v>
      </c>
      <c r="F290">
        <v>0.252</v>
      </c>
    </row>
    <row r="291" spans="1:6">
      <c r="A291" t="s">
        <v>7</v>
      </c>
      <c r="B291" t="s">
        <v>416</v>
      </c>
      <c r="C291" t="s">
        <v>662</v>
      </c>
      <c r="D291">
        <v>1.2</v>
      </c>
      <c r="E291">
        <v>0.52300000000000002</v>
      </c>
      <c r="F291">
        <v>0.62760000000000005</v>
      </c>
    </row>
    <row r="292" spans="1:6">
      <c r="A292" t="s">
        <v>8</v>
      </c>
      <c r="B292" t="s">
        <v>417</v>
      </c>
      <c r="C292" t="s">
        <v>662</v>
      </c>
      <c r="D292">
        <v>1.6</v>
      </c>
      <c r="E292">
        <v>0.17499999999999999</v>
      </c>
      <c r="F292">
        <v>0.28000000000000003</v>
      </c>
    </row>
    <row r="293" spans="1:6">
      <c r="A293" t="s">
        <v>8</v>
      </c>
      <c r="B293" t="s">
        <v>418</v>
      </c>
      <c r="C293" t="s">
        <v>662</v>
      </c>
      <c r="D293">
        <v>3</v>
      </c>
      <c r="E293">
        <v>0.151</v>
      </c>
      <c r="F293">
        <v>0.45300000000000001</v>
      </c>
    </row>
    <row r="294" spans="1:6">
      <c r="A294" t="s">
        <v>7</v>
      </c>
      <c r="B294" t="s">
        <v>419</v>
      </c>
      <c r="C294" t="s">
        <v>662</v>
      </c>
      <c r="D294">
        <v>1.2</v>
      </c>
      <c r="E294">
        <v>0.18</v>
      </c>
      <c r="F294">
        <v>0.216</v>
      </c>
    </row>
    <row r="295" spans="1:6">
      <c r="A295" t="s">
        <v>7</v>
      </c>
      <c r="B295" t="s">
        <v>421</v>
      </c>
      <c r="C295" t="s">
        <v>662</v>
      </c>
      <c r="D295">
        <v>1.8</v>
      </c>
      <c r="E295">
        <v>0.16700000000000001</v>
      </c>
      <c r="F295">
        <v>0.30059999999999998</v>
      </c>
    </row>
    <row r="296" spans="1:6">
      <c r="A296" t="s">
        <v>8</v>
      </c>
      <c r="B296" t="s">
        <v>422</v>
      </c>
      <c r="C296" t="s">
        <v>662</v>
      </c>
      <c r="D296">
        <v>4.8</v>
      </c>
      <c r="E296">
        <v>0.16</v>
      </c>
      <c r="F296">
        <v>0.76800000000000002</v>
      </c>
    </row>
    <row r="297" spans="1:6">
      <c r="A297" t="s">
        <v>6</v>
      </c>
      <c r="B297" t="s">
        <v>424</v>
      </c>
      <c r="C297" t="s">
        <v>662</v>
      </c>
      <c r="D297">
        <v>1.5</v>
      </c>
      <c r="E297">
        <v>0.17499999999999999</v>
      </c>
      <c r="F297">
        <v>0.26250000000000001</v>
      </c>
    </row>
    <row r="298" spans="1:6">
      <c r="A298" t="s">
        <v>8</v>
      </c>
      <c r="B298" t="s">
        <v>425</v>
      </c>
      <c r="C298" t="s">
        <v>662</v>
      </c>
      <c r="D298">
        <v>2.6</v>
      </c>
      <c r="E298">
        <v>0.183</v>
      </c>
      <c r="F298">
        <v>0.4758</v>
      </c>
    </row>
    <row r="299" spans="1:6">
      <c r="A299" t="s">
        <v>6</v>
      </c>
      <c r="B299" t="s">
        <v>426</v>
      </c>
      <c r="C299" t="s">
        <v>662</v>
      </c>
      <c r="D299">
        <v>4</v>
      </c>
      <c r="E299">
        <v>0.16300000000000001</v>
      </c>
      <c r="F299">
        <v>0.65200000000000002</v>
      </c>
    </row>
    <row r="300" spans="1:6">
      <c r="A300" t="s">
        <v>6</v>
      </c>
      <c r="B300" t="s">
        <v>427</v>
      </c>
      <c r="C300" t="s">
        <v>662</v>
      </c>
      <c r="D300">
        <v>5</v>
      </c>
      <c r="E300">
        <v>0.15</v>
      </c>
      <c r="F300">
        <v>0.75</v>
      </c>
    </row>
    <row r="301" spans="1:6">
      <c r="A301" t="s">
        <v>7</v>
      </c>
      <c r="B301" t="s">
        <v>428</v>
      </c>
      <c r="C301" t="s">
        <v>662</v>
      </c>
      <c r="D301">
        <v>2</v>
      </c>
      <c r="E301">
        <v>0.187</v>
      </c>
      <c r="F301">
        <v>0.374</v>
      </c>
    </row>
    <row r="302" spans="1:6">
      <c r="A302" t="s">
        <v>6</v>
      </c>
      <c r="B302" t="s">
        <v>429</v>
      </c>
      <c r="C302" t="s">
        <v>662</v>
      </c>
      <c r="D302">
        <v>5.5</v>
      </c>
      <c r="E302">
        <v>0.13700000000000001</v>
      </c>
      <c r="F302">
        <v>0.75349999999999995</v>
      </c>
    </row>
    <row r="303" spans="1:6">
      <c r="A303" t="s">
        <v>7</v>
      </c>
      <c r="B303" t="s">
        <v>430</v>
      </c>
      <c r="C303" t="s">
        <v>662</v>
      </c>
      <c r="D303">
        <v>2.4</v>
      </c>
      <c r="E303">
        <v>0.16700000000000001</v>
      </c>
      <c r="F303">
        <v>0.40079999999999988</v>
      </c>
    </row>
    <row r="304" spans="1:6">
      <c r="A304" t="s">
        <v>7</v>
      </c>
      <c r="B304" t="s">
        <v>431</v>
      </c>
      <c r="C304" t="s">
        <v>662</v>
      </c>
      <c r="D304">
        <v>2</v>
      </c>
      <c r="E304">
        <v>0.159</v>
      </c>
      <c r="F304">
        <v>0.318</v>
      </c>
    </row>
    <row r="305" spans="1:6">
      <c r="A305" t="s">
        <v>7</v>
      </c>
      <c r="B305" t="s">
        <v>432</v>
      </c>
      <c r="C305" t="s">
        <v>662</v>
      </c>
      <c r="D305">
        <v>3.3</v>
      </c>
      <c r="E305">
        <v>6.0000000000000001E-3</v>
      </c>
      <c r="F305">
        <v>1.9800000000000002E-2</v>
      </c>
    </row>
    <row r="306" spans="1:6">
      <c r="A306" t="s">
        <v>7</v>
      </c>
      <c r="B306" t="s">
        <v>433</v>
      </c>
      <c r="C306" t="s">
        <v>662</v>
      </c>
      <c r="D306">
        <v>1.9</v>
      </c>
      <c r="E306">
        <v>5.0000000000000001E-3</v>
      </c>
      <c r="F306">
        <v>9.4999999999999998E-3</v>
      </c>
    </row>
    <row r="307" spans="1:6">
      <c r="A307" t="s">
        <v>6</v>
      </c>
      <c r="B307" t="s">
        <v>434</v>
      </c>
      <c r="C307" t="s">
        <v>662</v>
      </c>
      <c r="D307">
        <v>1.5</v>
      </c>
      <c r="E307">
        <v>4.0999999999999988E-2</v>
      </c>
      <c r="F307">
        <v>6.1499999999999992E-2</v>
      </c>
    </row>
    <row r="308" spans="1:6">
      <c r="A308" t="s">
        <v>8</v>
      </c>
      <c r="B308" t="s">
        <v>435</v>
      </c>
      <c r="C308" t="s">
        <v>662</v>
      </c>
      <c r="D308">
        <v>1.5</v>
      </c>
      <c r="E308">
        <v>0.17599999999999999</v>
      </c>
      <c r="F308">
        <v>0.26400000000000001</v>
      </c>
    </row>
    <row r="309" spans="1:6">
      <c r="A309" t="s">
        <v>7</v>
      </c>
      <c r="B309" t="s">
        <v>436</v>
      </c>
      <c r="C309" t="s">
        <v>662</v>
      </c>
      <c r="D309">
        <v>1.7</v>
      </c>
      <c r="E309">
        <v>0.16400000000000001</v>
      </c>
      <c r="F309">
        <v>0.27879999999999988</v>
      </c>
    </row>
    <row r="310" spans="1:6">
      <c r="A310" t="s">
        <v>6</v>
      </c>
      <c r="B310" t="s">
        <v>437</v>
      </c>
      <c r="C310" t="s">
        <v>662</v>
      </c>
      <c r="D310">
        <v>4</v>
      </c>
      <c r="E310">
        <v>0.16</v>
      </c>
      <c r="F310">
        <v>0.64</v>
      </c>
    </row>
    <row r="311" spans="1:6">
      <c r="A311" t="s">
        <v>6</v>
      </c>
      <c r="B311" t="s">
        <v>438</v>
      </c>
      <c r="C311" t="s">
        <v>662</v>
      </c>
      <c r="D311">
        <v>1.4</v>
      </c>
      <c r="E311">
        <v>0.152</v>
      </c>
      <c r="F311">
        <v>0.21279999999999999</v>
      </c>
    </row>
    <row r="312" spans="1:6">
      <c r="A312" t="s">
        <v>8</v>
      </c>
      <c r="B312" t="s">
        <v>439</v>
      </c>
      <c r="C312" t="s">
        <v>662</v>
      </c>
      <c r="D312">
        <v>2.2000000000000002</v>
      </c>
      <c r="E312">
        <v>0.129</v>
      </c>
      <c r="F312">
        <v>0.28380000000000011</v>
      </c>
    </row>
    <row r="313" spans="1:6">
      <c r="A313" t="s">
        <v>8</v>
      </c>
      <c r="B313" t="s">
        <v>440</v>
      </c>
      <c r="C313" t="s">
        <v>662</v>
      </c>
      <c r="D313">
        <v>4</v>
      </c>
      <c r="E313">
        <v>0.14699999999999999</v>
      </c>
      <c r="F313">
        <v>0.58799999999999997</v>
      </c>
    </row>
    <row r="314" spans="1:6">
      <c r="A314" t="s">
        <v>6</v>
      </c>
      <c r="B314" t="s">
        <v>441</v>
      </c>
      <c r="C314" t="s">
        <v>662</v>
      </c>
      <c r="D314">
        <v>1.5</v>
      </c>
      <c r="E314">
        <v>0.03</v>
      </c>
      <c r="F314">
        <v>4.4999999999999998E-2</v>
      </c>
    </row>
    <row r="315" spans="1:6">
      <c r="A315" t="s">
        <v>8</v>
      </c>
      <c r="B315" t="s">
        <v>442</v>
      </c>
      <c r="C315" t="s">
        <v>662</v>
      </c>
      <c r="D315">
        <v>1.8</v>
      </c>
      <c r="E315">
        <v>0.17599999999999999</v>
      </c>
      <c r="F315">
        <v>0.31680000000000003</v>
      </c>
    </row>
    <row r="316" spans="1:6">
      <c r="A316" t="s">
        <v>7</v>
      </c>
      <c r="B316" t="s">
        <v>443</v>
      </c>
      <c r="C316" t="s">
        <v>662</v>
      </c>
      <c r="D316">
        <v>1.3</v>
      </c>
      <c r="E316">
        <v>0.17299999999999999</v>
      </c>
      <c r="F316">
        <v>0.22489999999999999</v>
      </c>
    </row>
    <row r="317" spans="1:6">
      <c r="A317" t="s">
        <v>7</v>
      </c>
      <c r="B317" t="s">
        <v>444</v>
      </c>
      <c r="C317" t="s">
        <v>662</v>
      </c>
      <c r="D317">
        <v>1.2</v>
      </c>
      <c r="E317">
        <v>0.16400000000000001</v>
      </c>
      <c r="F317">
        <v>0.1968</v>
      </c>
    </row>
    <row r="318" spans="1:6">
      <c r="A318" t="s">
        <v>6</v>
      </c>
      <c r="B318" t="s">
        <v>445</v>
      </c>
      <c r="C318" t="s">
        <v>662</v>
      </c>
      <c r="D318">
        <v>1.5</v>
      </c>
      <c r="E318">
        <v>0.161</v>
      </c>
      <c r="F318">
        <v>0.24149999999999999</v>
      </c>
    </row>
    <row r="319" spans="1:6">
      <c r="A319" t="s">
        <v>6</v>
      </c>
      <c r="B319" t="s">
        <v>446</v>
      </c>
      <c r="C319" t="s">
        <v>662</v>
      </c>
      <c r="D319">
        <v>2.2000000000000002</v>
      </c>
      <c r="E319">
        <v>0.115</v>
      </c>
      <c r="F319">
        <v>0.25300000000000011</v>
      </c>
    </row>
    <row r="320" spans="1:6">
      <c r="A320" t="s">
        <v>8</v>
      </c>
      <c r="B320" t="s">
        <v>447</v>
      </c>
      <c r="C320" t="s">
        <v>662</v>
      </c>
      <c r="D320">
        <v>2</v>
      </c>
      <c r="E320">
        <v>0.159</v>
      </c>
      <c r="F320">
        <v>0.318</v>
      </c>
    </row>
    <row r="321" spans="1:6">
      <c r="A321" t="s">
        <v>6</v>
      </c>
      <c r="B321" t="s">
        <v>122</v>
      </c>
      <c r="C321" t="s">
        <v>662</v>
      </c>
      <c r="D321">
        <v>2</v>
      </c>
      <c r="E321">
        <v>0.156</v>
      </c>
      <c r="F321">
        <v>0.312</v>
      </c>
    </row>
    <row r="322" spans="1:6">
      <c r="A322" t="s">
        <v>6</v>
      </c>
      <c r="B322" t="s">
        <v>448</v>
      </c>
      <c r="C322" t="s">
        <v>662</v>
      </c>
      <c r="D322">
        <v>2</v>
      </c>
      <c r="E322">
        <v>2.1999999999999999E-2</v>
      </c>
      <c r="F322">
        <v>4.3999999999999997E-2</v>
      </c>
    </row>
    <row r="323" spans="1:6">
      <c r="A323" t="s">
        <v>6</v>
      </c>
      <c r="B323" t="s">
        <v>449</v>
      </c>
      <c r="C323" t="s">
        <v>662</v>
      </c>
      <c r="D323">
        <v>1.9</v>
      </c>
      <c r="E323">
        <v>0.16500000000000001</v>
      </c>
      <c r="F323">
        <v>0.3135</v>
      </c>
    </row>
    <row r="324" spans="1:6">
      <c r="A324" t="s">
        <v>7</v>
      </c>
      <c r="B324" t="s">
        <v>450</v>
      </c>
      <c r="C324" t="s">
        <v>662</v>
      </c>
      <c r="D324">
        <v>6.5</v>
      </c>
      <c r="E324">
        <v>0.14299999999999999</v>
      </c>
      <c r="F324">
        <v>0.9295000000000001</v>
      </c>
    </row>
    <row r="325" spans="1:6">
      <c r="A325" t="s">
        <v>6</v>
      </c>
      <c r="B325" t="s">
        <v>451</v>
      </c>
      <c r="C325" t="s">
        <v>662</v>
      </c>
      <c r="D325">
        <v>1</v>
      </c>
      <c r="E325">
        <v>0.16300000000000001</v>
      </c>
      <c r="F325">
        <v>0.16300000000000001</v>
      </c>
    </row>
    <row r="326" spans="1:6">
      <c r="A326" t="s">
        <v>9</v>
      </c>
      <c r="B326" t="s">
        <v>480</v>
      </c>
      <c r="C326" t="s">
        <v>662</v>
      </c>
      <c r="D326">
        <v>4.0999999999999996</v>
      </c>
      <c r="E326">
        <v>0.16</v>
      </c>
      <c r="F326">
        <v>0.65599999999999992</v>
      </c>
    </row>
    <row r="327" spans="1:6">
      <c r="A327" t="s">
        <v>9</v>
      </c>
      <c r="B327" t="s">
        <v>490</v>
      </c>
      <c r="C327" t="s">
        <v>662</v>
      </c>
      <c r="D327">
        <v>1.5</v>
      </c>
      <c r="E327">
        <v>0.47699999999999998</v>
      </c>
      <c r="F327">
        <v>0.71550000000000002</v>
      </c>
    </row>
    <row r="328" spans="1:6">
      <c r="A328" t="s">
        <v>10</v>
      </c>
      <c r="B328" t="s">
        <v>557</v>
      </c>
      <c r="C328" t="s">
        <v>662</v>
      </c>
      <c r="D328">
        <v>1</v>
      </c>
      <c r="E328">
        <v>0.184</v>
      </c>
      <c r="F328">
        <v>0.184</v>
      </c>
    </row>
    <row r="329" spans="1:6">
      <c r="A329" t="s">
        <v>10</v>
      </c>
      <c r="B329" t="s">
        <v>558</v>
      </c>
      <c r="C329" t="s">
        <v>662</v>
      </c>
      <c r="D329">
        <v>2</v>
      </c>
      <c r="E329">
        <v>0.26300000000000001</v>
      </c>
      <c r="F329">
        <v>0.52600000000000002</v>
      </c>
    </row>
    <row r="330" spans="1:6">
      <c r="A330" t="s">
        <v>10</v>
      </c>
      <c r="B330" t="s">
        <v>559</v>
      </c>
      <c r="C330" t="s">
        <v>662</v>
      </c>
      <c r="D330">
        <v>3</v>
      </c>
      <c r="E330">
        <v>0.17199999999999999</v>
      </c>
      <c r="F330">
        <v>0.51600000000000001</v>
      </c>
    </row>
    <row r="331" spans="1:6">
      <c r="A331" t="s">
        <v>10</v>
      </c>
      <c r="B331" t="s">
        <v>560</v>
      </c>
      <c r="C331" t="s">
        <v>662</v>
      </c>
      <c r="D331">
        <v>1</v>
      </c>
      <c r="E331">
        <v>0.19600000000000001</v>
      </c>
      <c r="F331">
        <v>0.19600000000000001</v>
      </c>
    </row>
    <row r="332" spans="1:6">
      <c r="A332" t="s">
        <v>10</v>
      </c>
      <c r="B332" t="s">
        <v>561</v>
      </c>
      <c r="C332" t="s">
        <v>662</v>
      </c>
      <c r="D332">
        <v>3.8</v>
      </c>
      <c r="E332">
        <v>2.1999999999999999E-2</v>
      </c>
      <c r="F332">
        <v>8.3600000000000008E-2</v>
      </c>
    </row>
    <row r="333" spans="1:6">
      <c r="A333" t="s">
        <v>10</v>
      </c>
      <c r="B333" t="s">
        <v>562</v>
      </c>
      <c r="C333" t="s">
        <v>662</v>
      </c>
      <c r="D333">
        <v>3.1</v>
      </c>
      <c r="E333">
        <v>2.7E-2</v>
      </c>
      <c r="F333">
        <v>8.3700000000000011E-2</v>
      </c>
    </row>
    <row r="334" spans="1:6">
      <c r="A334" t="s">
        <v>10</v>
      </c>
      <c r="B334" t="s">
        <v>563</v>
      </c>
      <c r="C334" t="s">
        <v>662</v>
      </c>
      <c r="D334">
        <v>1.3</v>
      </c>
      <c r="E334">
        <v>0.14499999999999999</v>
      </c>
      <c r="F334">
        <v>0.1885</v>
      </c>
    </row>
    <row r="335" spans="1:6">
      <c r="A335" t="s">
        <v>10</v>
      </c>
      <c r="B335" t="s">
        <v>565</v>
      </c>
      <c r="C335" t="s">
        <v>662</v>
      </c>
      <c r="D335">
        <v>2</v>
      </c>
      <c r="E335">
        <v>0</v>
      </c>
      <c r="F335">
        <v>0</v>
      </c>
    </row>
    <row r="336" spans="1:6">
      <c r="A336" t="s">
        <v>10</v>
      </c>
      <c r="B336" t="s">
        <v>566</v>
      </c>
      <c r="C336" t="s">
        <v>662</v>
      </c>
      <c r="D336">
        <v>4</v>
      </c>
      <c r="E336">
        <v>0</v>
      </c>
      <c r="F336">
        <v>0</v>
      </c>
    </row>
    <row r="337" spans="1:6">
      <c r="A337" t="s">
        <v>10</v>
      </c>
      <c r="B337" t="s">
        <v>573</v>
      </c>
      <c r="C337" t="s">
        <v>662</v>
      </c>
      <c r="D337">
        <v>3</v>
      </c>
      <c r="E337">
        <v>0.14000000000000001</v>
      </c>
      <c r="F337">
        <v>0.42</v>
      </c>
    </row>
    <row r="338" spans="1:6">
      <c r="A338" t="s">
        <v>10</v>
      </c>
      <c r="B338" t="s">
        <v>574</v>
      </c>
      <c r="C338" t="s">
        <v>662</v>
      </c>
      <c r="D338">
        <v>1.5</v>
      </c>
      <c r="E338">
        <v>0.128</v>
      </c>
      <c r="F338">
        <v>0.192</v>
      </c>
    </row>
    <row r="339" spans="1:6">
      <c r="A339" t="s">
        <v>10</v>
      </c>
      <c r="B339" t="s">
        <v>577</v>
      </c>
      <c r="C339" t="s">
        <v>662</v>
      </c>
      <c r="D339">
        <v>2</v>
      </c>
      <c r="E339">
        <v>0.14399999999999999</v>
      </c>
      <c r="F339">
        <v>0.28799999999999998</v>
      </c>
    </row>
    <row r="340" spans="1:6">
      <c r="A340" t="s">
        <v>10</v>
      </c>
      <c r="B340" t="s">
        <v>578</v>
      </c>
      <c r="C340" t="s">
        <v>662</v>
      </c>
      <c r="D340">
        <v>2</v>
      </c>
      <c r="E340">
        <v>0.16</v>
      </c>
      <c r="F340">
        <v>0.32</v>
      </c>
    </row>
    <row r="341" spans="1:6">
      <c r="A341" t="s">
        <v>10</v>
      </c>
      <c r="B341" t="s">
        <v>579</v>
      </c>
      <c r="C341" t="s">
        <v>662</v>
      </c>
      <c r="D341">
        <v>1.9</v>
      </c>
      <c r="E341">
        <v>0.156</v>
      </c>
      <c r="F341">
        <v>0.2964</v>
      </c>
    </row>
    <row r="342" spans="1:6">
      <c r="A342" t="s">
        <v>11</v>
      </c>
      <c r="B342" t="s">
        <v>580</v>
      </c>
      <c r="C342" t="s">
        <v>662</v>
      </c>
      <c r="D342">
        <v>1.3</v>
      </c>
      <c r="E342">
        <v>0.124</v>
      </c>
      <c r="F342">
        <v>0.16120000000000001</v>
      </c>
    </row>
    <row r="343" spans="1:6">
      <c r="A343" t="s">
        <v>11</v>
      </c>
      <c r="B343" t="s">
        <v>582</v>
      </c>
      <c r="C343" t="s">
        <v>662</v>
      </c>
      <c r="D343">
        <v>1.9</v>
      </c>
      <c r="E343">
        <v>0.153</v>
      </c>
      <c r="F343">
        <v>0.29070000000000001</v>
      </c>
    </row>
    <row r="344" spans="1:6">
      <c r="A344" t="s">
        <v>11</v>
      </c>
      <c r="B344" t="s">
        <v>591</v>
      </c>
      <c r="C344" t="s">
        <v>662</v>
      </c>
      <c r="D344">
        <v>2</v>
      </c>
      <c r="E344">
        <v>0.16900000000000001</v>
      </c>
      <c r="F344">
        <v>0.33800000000000002</v>
      </c>
    </row>
    <row r="345" spans="1:6">
      <c r="A345" t="s">
        <v>11</v>
      </c>
      <c r="B345" t="s">
        <v>592</v>
      </c>
      <c r="C345" t="s">
        <v>662</v>
      </c>
      <c r="D345">
        <v>2.2000000000000002</v>
      </c>
      <c r="E345">
        <v>0.128</v>
      </c>
      <c r="F345">
        <v>0.28160000000000002</v>
      </c>
    </row>
    <row r="346" spans="1:6">
      <c r="A346" t="s">
        <v>11</v>
      </c>
      <c r="B346" t="s">
        <v>593</v>
      </c>
      <c r="C346" t="s">
        <v>662</v>
      </c>
      <c r="D346">
        <v>2.2000000000000002</v>
      </c>
      <c r="E346">
        <v>0.16</v>
      </c>
      <c r="F346">
        <v>0.35199999999999998</v>
      </c>
    </row>
    <row r="347" spans="1:6">
      <c r="A347" t="s">
        <v>11</v>
      </c>
      <c r="B347" t="s">
        <v>594</v>
      </c>
      <c r="C347" t="s">
        <v>662</v>
      </c>
      <c r="D347">
        <v>2.2000000000000002</v>
      </c>
      <c r="E347">
        <v>0.17399999999999999</v>
      </c>
      <c r="F347">
        <v>0.38279999999999997</v>
      </c>
    </row>
    <row r="348" spans="1:6">
      <c r="A348" t="s">
        <v>11</v>
      </c>
      <c r="B348" t="s">
        <v>595</v>
      </c>
      <c r="C348" t="s">
        <v>662</v>
      </c>
      <c r="D348">
        <v>2</v>
      </c>
      <c r="E348">
        <v>0.15</v>
      </c>
      <c r="F348">
        <v>0.3</v>
      </c>
    </row>
    <row r="349" spans="1:6">
      <c r="A349" t="s">
        <v>11</v>
      </c>
      <c r="B349" t="s">
        <v>597</v>
      </c>
      <c r="C349" t="s">
        <v>662</v>
      </c>
      <c r="D349">
        <v>2.2999999999999998</v>
      </c>
      <c r="E349">
        <v>0.16</v>
      </c>
      <c r="F349">
        <v>0.36799999999999999</v>
      </c>
    </row>
    <row r="350" spans="1:6">
      <c r="A350" t="s">
        <v>11</v>
      </c>
      <c r="B350" t="s">
        <v>598</v>
      </c>
      <c r="C350" t="s">
        <v>662</v>
      </c>
      <c r="D350">
        <v>19.600000000000001</v>
      </c>
      <c r="E350">
        <v>2E-3</v>
      </c>
      <c r="F350">
        <v>3.9200000000000013E-2</v>
      </c>
    </row>
    <row r="351" spans="1:6">
      <c r="A351" t="s">
        <v>11</v>
      </c>
      <c r="B351" t="s">
        <v>599</v>
      </c>
      <c r="C351" t="s">
        <v>662</v>
      </c>
      <c r="D351">
        <v>2.2000000000000002</v>
      </c>
      <c r="E351">
        <v>0.11899999999999999</v>
      </c>
      <c r="F351">
        <v>0.26179999999999998</v>
      </c>
    </row>
    <row r="352" spans="1:6">
      <c r="A352" t="s">
        <v>11</v>
      </c>
      <c r="B352" t="s">
        <v>603</v>
      </c>
      <c r="C352" t="s">
        <v>662</v>
      </c>
      <c r="D352">
        <v>5</v>
      </c>
      <c r="E352">
        <v>0.159</v>
      </c>
      <c r="F352">
        <v>0.79500000000000004</v>
      </c>
    </row>
    <row r="353" spans="1:6">
      <c r="A353" t="s">
        <v>11</v>
      </c>
      <c r="B353" t="s">
        <v>608</v>
      </c>
      <c r="C353" t="s">
        <v>662</v>
      </c>
      <c r="D353">
        <v>5</v>
      </c>
      <c r="E353">
        <v>0.16700000000000001</v>
      </c>
      <c r="F353">
        <v>0.83499999999999996</v>
      </c>
    </row>
    <row r="354" spans="1:6">
      <c r="A354" t="s">
        <v>11</v>
      </c>
      <c r="B354" t="s">
        <v>609</v>
      </c>
      <c r="C354" t="s">
        <v>662</v>
      </c>
      <c r="D354">
        <v>4.9000000000000004</v>
      </c>
      <c r="E354">
        <v>0.20399999999999999</v>
      </c>
      <c r="F354">
        <v>0.99960000000000004</v>
      </c>
    </row>
    <row r="355" spans="1:6">
      <c r="A355" t="s">
        <v>11</v>
      </c>
      <c r="B355" t="s">
        <v>610</v>
      </c>
      <c r="C355" t="s">
        <v>662</v>
      </c>
      <c r="D355">
        <v>1.9</v>
      </c>
      <c r="E355">
        <v>0.16500000000000001</v>
      </c>
      <c r="F355">
        <v>0.3135</v>
      </c>
    </row>
    <row r="356" spans="1:6">
      <c r="A356" t="s">
        <v>11</v>
      </c>
      <c r="B356" t="s">
        <v>611</v>
      </c>
      <c r="C356" t="s">
        <v>662</v>
      </c>
      <c r="D356">
        <v>5</v>
      </c>
      <c r="E356">
        <v>0.159</v>
      </c>
      <c r="F356">
        <v>0.79500000000000004</v>
      </c>
    </row>
    <row r="357" spans="1:6">
      <c r="A357" t="s">
        <v>11</v>
      </c>
      <c r="B357" t="s">
        <v>612</v>
      </c>
      <c r="C357" t="s">
        <v>662</v>
      </c>
      <c r="D357">
        <v>4.7</v>
      </c>
      <c r="E357">
        <v>0.16800000000000001</v>
      </c>
      <c r="F357">
        <v>0.78960000000000008</v>
      </c>
    </row>
    <row r="358" spans="1:6">
      <c r="A358" t="s">
        <v>11</v>
      </c>
      <c r="B358" t="s">
        <v>619</v>
      </c>
      <c r="C358" t="s">
        <v>662</v>
      </c>
      <c r="D358">
        <v>2.2000000000000002</v>
      </c>
      <c r="E358">
        <v>0.17100000000000001</v>
      </c>
      <c r="F358">
        <v>0.37619999999999998</v>
      </c>
    </row>
    <row r="359" spans="1:6">
      <c r="A359" t="s">
        <v>11</v>
      </c>
      <c r="B359" t="s">
        <v>621</v>
      </c>
      <c r="C359" t="s">
        <v>662</v>
      </c>
      <c r="D359">
        <v>1.5</v>
      </c>
      <c r="E359">
        <v>0.16400000000000001</v>
      </c>
      <c r="F359">
        <v>0.246</v>
      </c>
    </row>
    <row r="360" spans="1:6">
      <c r="A360" t="s">
        <v>11</v>
      </c>
      <c r="B360" t="s">
        <v>627</v>
      </c>
      <c r="C360" t="s">
        <v>662</v>
      </c>
      <c r="D360">
        <v>1</v>
      </c>
      <c r="E360">
        <v>0.14899999999999999</v>
      </c>
      <c r="F360">
        <v>0.14899999999999999</v>
      </c>
    </row>
    <row r="361" spans="1:6">
      <c r="A361" t="s">
        <v>11</v>
      </c>
      <c r="B361" t="s">
        <v>629</v>
      </c>
      <c r="C361" t="s">
        <v>662</v>
      </c>
      <c r="D361">
        <v>2.2000000000000002</v>
      </c>
      <c r="E361">
        <v>9.1999999999999998E-2</v>
      </c>
      <c r="F361">
        <v>0.2024</v>
      </c>
    </row>
    <row r="362" spans="1:6">
      <c r="A362" t="s">
        <v>11</v>
      </c>
      <c r="B362" t="s">
        <v>630</v>
      </c>
      <c r="C362" t="s">
        <v>662</v>
      </c>
      <c r="D362">
        <v>2</v>
      </c>
      <c r="E362">
        <v>0.16600000000000001</v>
      </c>
      <c r="F362">
        <v>0.33200000000000002</v>
      </c>
    </row>
    <row r="363" spans="1:6">
      <c r="A363" t="s">
        <v>11</v>
      </c>
      <c r="B363" t="s">
        <v>635</v>
      </c>
      <c r="C363" t="s">
        <v>662</v>
      </c>
      <c r="D363">
        <v>4.9000000000000004</v>
      </c>
      <c r="E363">
        <v>8.0000000000000002E-3</v>
      </c>
      <c r="F363">
        <v>3.9200000000000013E-2</v>
      </c>
    </row>
    <row r="364" spans="1:6">
      <c r="A364" t="s">
        <v>11</v>
      </c>
      <c r="B364" t="s">
        <v>640</v>
      </c>
      <c r="C364" t="s">
        <v>662</v>
      </c>
      <c r="D364">
        <v>2.2999999999999998</v>
      </c>
      <c r="E364">
        <v>0.11799999999999999</v>
      </c>
      <c r="F364">
        <v>0.27139999999999997</v>
      </c>
    </row>
    <row r="365" spans="1:6">
      <c r="A365" t="s">
        <v>11</v>
      </c>
      <c r="B365" t="s">
        <v>644</v>
      </c>
      <c r="C365" t="s">
        <v>662</v>
      </c>
      <c r="D365">
        <v>2</v>
      </c>
      <c r="E365">
        <v>0.151</v>
      </c>
      <c r="F365">
        <v>0.30199999999999999</v>
      </c>
    </row>
    <row r="366" spans="1:6">
      <c r="A366" t="s">
        <v>11</v>
      </c>
      <c r="B366" t="s">
        <v>645</v>
      </c>
      <c r="C366" t="s">
        <v>662</v>
      </c>
      <c r="D366">
        <v>2</v>
      </c>
      <c r="E366">
        <v>0.15</v>
      </c>
      <c r="F366">
        <v>0.3</v>
      </c>
    </row>
    <row r="367" spans="1:6">
      <c r="A367" t="s">
        <v>11</v>
      </c>
      <c r="B367" t="s">
        <v>646</v>
      </c>
      <c r="C367" t="s">
        <v>662</v>
      </c>
      <c r="D367">
        <v>2</v>
      </c>
      <c r="E367">
        <v>0.17299999999999999</v>
      </c>
      <c r="F367">
        <v>0.34599999999999997</v>
      </c>
    </row>
    <row r="368" spans="1:6">
      <c r="A368" t="s">
        <v>11</v>
      </c>
      <c r="B368" t="s">
        <v>647</v>
      </c>
      <c r="C368" t="s">
        <v>662</v>
      </c>
      <c r="D368">
        <v>1.8</v>
      </c>
      <c r="E368">
        <v>0.16200000000000001</v>
      </c>
      <c r="F368">
        <v>0.29160000000000003</v>
      </c>
    </row>
    <row r="369" spans="1:6">
      <c r="A369" t="s">
        <v>11</v>
      </c>
      <c r="B369" t="s">
        <v>648</v>
      </c>
      <c r="C369" t="s">
        <v>662</v>
      </c>
      <c r="D369">
        <v>2</v>
      </c>
      <c r="E369">
        <v>0.128</v>
      </c>
      <c r="F369">
        <v>0.25600000000000001</v>
      </c>
    </row>
    <row r="370" spans="1:6">
      <c r="A370" t="s">
        <v>11</v>
      </c>
      <c r="B370" t="s">
        <v>649</v>
      </c>
      <c r="C370" t="s">
        <v>662</v>
      </c>
      <c r="D370">
        <v>2</v>
      </c>
      <c r="E370">
        <v>0.154</v>
      </c>
      <c r="F370">
        <v>0.308</v>
      </c>
    </row>
    <row r="371" spans="1:6">
      <c r="A371" t="s">
        <v>11</v>
      </c>
      <c r="B371" t="s">
        <v>650</v>
      </c>
      <c r="C371" t="s">
        <v>662</v>
      </c>
      <c r="D371">
        <v>1</v>
      </c>
      <c r="E371">
        <v>0.16500000000000001</v>
      </c>
      <c r="F371">
        <v>0.16500000000000001</v>
      </c>
    </row>
    <row r="372" spans="1:6">
      <c r="A372" t="s">
        <v>11</v>
      </c>
      <c r="B372" t="s">
        <v>651</v>
      </c>
      <c r="C372" t="s">
        <v>662</v>
      </c>
      <c r="D372">
        <v>1.3</v>
      </c>
      <c r="E372">
        <v>0.14299999999999999</v>
      </c>
      <c r="F372">
        <v>0.18590000000000001</v>
      </c>
    </row>
    <row r="373" spans="1:6">
      <c r="A373" t="s">
        <v>11</v>
      </c>
      <c r="B373" t="s">
        <v>658</v>
      </c>
      <c r="C373" t="s">
        <v>662</v>
      </c>
      <c r="D373">
        <v>2.2000000000000002</v>
      </c>
      <c r="E373">
        <v>0.182</v>
      </c>
      <c r="F373">
        <v>0.40039999999999998</v>
      </c>
    </row>
    <row r="374" spans="1:6">
      <c r="A374" t="s">
        <v>11</v>
      </c>
      <c r="B374" t="s">
        <v>660</v>
      </c>
      <c r="C374" t="s">
        <v>662</v>
      </c>
      <c r="D374">
        <v>2</v>
      </c>
      <c r="E374">
        <v>0.13900000000000001</v>
      </c>
      <c r="F374">
        <v>0.27800000000000002</v>
      </c>
    </row>
    <row r="375" spans="1:6">
      <c r="A375" t="s">
        <v>4</v>
      </c>
      <c r="B375" t="s">
        <v>88</v>
      </c>
      <c r="C375" t="s">
        <v>663</v>
      </c>
      <c r="D375">
        <v>1.2</v>
      </c>
      <c r="E375">
        <v>0.76200000000000001</v>
      </c>
      <c r="F375">
        <v>0.91439999999999999</v>
      </c>
    </row>
    <row r="376" spans="1:6">
      <c r="A376" t="s">
        <v>4</v>
      </c>
      <c r="B376" t="s">
        <v>88</v>
      </c>
      <c r="C376" t="s">
        <v>663</v>
      </c>
      <c r="D376">
        <v>1.2</v>
      </c>
      <c r="E376">
        <v>0.76200000000000001</v>
      </c>
      <c r="F376">
        <v>0.91439999999999999</v>
      </c>
    </row>
    <row r="377" spans="1:6">
      <c r="A377" s="2" t="s">
        <v>4</v>
      </c>
      <c r="B377" s="2" t="s">
        <v>88</v>
      </c>
      <c r="C377" s="2" t="s">
        <v>663</v>
      </c>
      <c r="D377" s="2">
        <v>1.2</v>
      </c>
      <c r="E377" s="2">
        <v>0.76200000000000001</v>
      </c>
      <c r="F377" s="2">
        <v>0.91439999999999999</v>
      </c>
    </row>
    <row r="378" spans="1:6">
      <c r="A378" t="s">
        <v>4</v>
      </c>
      <c r="B378" t="s">
        <v>88</v>
      </c>
      <c r="C378" t="s">
        <v>663</v>
      </c>
      <c r="D378">
        <v>1.2</v>
      </c>
      <c r="E378">
        <v>0.76200000000000001</v>
      </c>
      <c r="F378">
        <v>0.91439999999999999</v>
      </c>
    </row>
    <row r="379" spans="1:6">
      <c r="A379" t="s">
        <v>4</v>
      </c>
      <c r="B379" t="s">
        <v>88</v>
      </c>
      <c r="C379" t="s">
        <v>663</v>
      </c>
      <c r="D379">
        <v>1.2</v>
      </c>
      <c r="E379">
        <v>0.76200000000000001</v>
      </c>
      <c r="F379">
        <v>0.91439999999999999</v>
      </c>
    </row>
    <row r="380" spans="1:6">
      <c r="A380" t="s">
        <v>4</v>
      </c>
      <c r="B380" t="s">
        <v>88</v>
      </c>
      <c r="C380" t="s">
        <v>663</v>
      </c>
      <c r="D380">
        <v>1.2</v>
      </c>
      <c r="E380">
        <v>0.76200000000000001</v>
      </c>
      <c r="F380">
        <v>0.91439999999999999</v>
      </c>
    </row>
    <row r="381" spans="1:6">
      <c r="A381" t="s">
        <v>4</v>
      </c>
      <c r="B381" t="s">
        <v>96</v>
      </c>
      <c r="C381" t="s">
        <v>663</v>
      </c>
      <c r="D381">
        <v>1.5</v>
      </c>
      <c r="E381">
        <v>0.26</v>
      </c>
      <c r="F381">
        <v>0.39</v>
      </c>
    </row>
    <row r="382" spans="1:6">
      <c r="A382" t="s">
        <v>4</v>
      </c>
      <c r="B382" t="s">
        <v>98</v>
      </c>
      <c r="C382" t="s">
        <v>663</v>
      </c>
      <c r="D382">
        <v>4</v>
      </c>
      <c r="E382">
        <v>0.43</v>
      </c>
      <c r="F382">
        <v>1.72</v>
      </c>
    </row>
    <row r="383" spans="1:6">
      <c r="A383" t="s">
        <v>4</v>
      </c>
      <c r="B383" t="s">
        <v>98</v>
      </c>
      <c r="C383" t="s">
        <v>663</v>
      </c>
      <c r="D383">
        <v>4</v>
      </c>
      <c r="E383">
        <v>0.43</v>
      </c>
      <c r="F383">
        <v>1.72</v>
      </c>
    </row>
    <row r="384" spans="1:6">
      <c r="A384" t="s">
        <v>4</v>
      </c>
      <c r="B384" t="s">
        <v>99</v>
      </c>
      <c r="C384" t="s">
        <v>663</v>
      </c>
      <c r="D384">
        <v>3</v>
      </c>
      <c r="E384">
        <v>0.57399999999999995</v>
      </c>
      <c r="F384">
        <v>1.722</v>
      </c>
    </row>
    <row r="385" spans="1:6">
      <c r="A385" t="s">
        <v>4</v>
      </c>
      <c r="B385" t="s">
        <v>99</v>
      </c>
      <c r="C385" t="s">
        <v>663</v>
      </c>
      <c r="D385">
        <v>3</v>
      </c>
      <c r="E385">
        <v>0.57399999999999995</v>
      </c>
      <c r="F385">
        <v>1.722</v>
      </c>
    </row>
    <row r="386" spans="1:6">
      <c r="A386" t="s">
        <v>4</v>
      </c>
      <c r="B386" t="s">
        <v>99</v>
      </c>
      <c r="C386" t="s">
        <v>663</v>
      </c>
      <c r="D386">
        <v>3</v>
      </c>
      <c r="E386">
        <v>0.57399999999999995</v>
      </c>
      <c r="F386">
        <v>1.722</v>
      </c>
    </row>
    <row r="387" spans="1:6">
      <c r="A387" t="s">
        <v>4</v>
      </c>
      <c r="B387" t="s">
        <v>102</v>
      </c>
      <c r="C387" t="s">
        <v>663</v>
      </c>
      <c r="D387">
        <v>1.6</v>
      </c>
      <c r="E387">
        <v>0.59699999999999998</v>
      </c>
      <c r="F387">
        <v>0.95520000000000005</v>
      </c>
    </row>
    <row r="388" spans="1:6">
      <c r="A388" t="s">
        <v>4</v>
      </c>
      <c r="B388" t="s">
        <v>102</v>
      </c>
      <c r="C388" t="s">
        <v>663</v>
      </c>
      <c r="D388">
        <v>1.6</v>
      </c>
      <c r="E388">
        <v>0.59699999999999998</v>
      </c>
      <c r="F388">
        <v>0.95520000000000005</v>
      </c>
    </row>
    <row r="389" spans="1:6">
      <c r="A389" t="s">
        <v>4</v>
      </c>
      <c r="B389" t="s">
        <v>106</v>
      </c>
      <c r="C389" t="s">
        <v>663</v>
      </c>
      <c r="D389">
        <v>0.8</v>
      </c>
      <c r="E389">
        <v>0.159</v>
      </c>
      <c r="F389">
        <v>0.12720000000000001</v>
      </c>
    </row>
    <row r="390" spans="1:6">
      <c r="A390" t="s">
        <v>4</v>
      </c>
      <c r="B390" t="s">
        <v>106</v>
      </c>
      <c r="C390" t="s">
        <v>663</v>
      </c>
      <c r="D390">
        <v>1.5</v>
      </c>
      <c r="E390">
        <v>0.159</v>
      </c>
      <c r="F390">
        <v>0.23849999999999999</v>
      </c>
    </row>
    <row r="391" spans="1:6">
      <c r="A391" t="s">
        <v>4</v>
      </c>
      <c r="B391" t="s">
        <v>109</v>
      </c>
      <c r="C391" t="s">
        <v>663</v>
      </c>
      <c r="D391">
        <v>0.3</v>
      </c>
      <c r="E391">
        <v>0.433</v>
      </c>
      <c r="F391">
        <v>0.12989999999999999</v>
      </c>
    </row>
    <row r="392" spans="1:6">
      <c r="A392" t="s">
        <v>4</v>
      </c>
      <c r="B392" t="s">
        <v>109</v>
      </c>
      <c r="C392" t="s">
        <v>663</v>
      </c>
      <c r="D392">
        <v>0.1</v>
      </c>
      <c r="E392">
        <v>0.433</v>
      </c>
      <c r="F392">
        <v>4.3300000000000012E-2</v>
      </c>
    </row>
    <row r="393" spans="1:6">
      <c r="A393" t="s">
        <v>4</v>
      </c>
      <c r="B393" t="s">
        <v>109</v>
      </c>
      <c r="C393" t="s">
        <v>663</v>
      </c>
      <c r="D393">
        <v>0.8</v>
      </c>
      <c r="E393">
        <v>0.433</v>
      </c>
      <c r="F393">
        <v>0.34639999999999999</v>
      </c>
    </row>
    <row r="394" spans="1:6">
      <c r="A394" t="s">
        <v>4</v>
      </c>
      <c r="B394" t="s">
        <v>109</v>
      </c>
      <c r="C394" t="s">
        <v>663</v>
      </c>
      <c r="D394">
        <v>1.3</v>
      </c>
      <c r="E394">
        <v>0.433</v>
      </c>
      <c r="F394">
        <v>0.56290000000000007</v>
      </c>
    </row>
    <row r="395" spans="1:6">
      <c r="A395" t="s">
        <v>4</v>
      </c>
      <c r="B395" t="s">
        <v>110</v>
      </c>
      <c r="C395" t="s">
        <v>663</v>
      </c>
      <c r="D395">
        <v>4</v>
      </c>
      <c r="E395">
        <v>0.55399999999999994</v>
      </c>
      <c r="F395">
        <v>2.2160000000000002</v>
      </c>
    </row>
    <row r="396" spans="1:6">
      <c r="A396" t="s">
        <v>4</v>
      </c>
      <c r="B396" t="s">
        <v>110</v>
      </c>
      <c r="C396" t="s">
        <v>663</v>
      </c>
      <c r="D396">
        <v>4</v>
      </c>
      <c r="E396">
        <v>0.55399999999999994</v>
      </c>
      <c r="F396">
        <v>2.2160000000000002</v>
      </c>
    </row>
    <row r="397" spans="1:6">
      <c r="A397" t="s">
        <v>4</v>
      </c>
      <c r="B397" t="s">
        <v>111</v>
      </c>
      <c r="C397" t="s">
        <v>663</v>
      </c>
      <c r="D397">
        <v>3.5</v>
      </c>
      <c r="E397">
        <v>1.2999999999999999E-2</v>
      </c>
      <c r="F397">
        <v>4.5500000000000013E-2</v>
      </c>
    </row>
    <row r="398" spans="1:6">
      <c r="A398" t="s">
        <v>4</v>
      </c>
      <c r="B398" t="s">
        <v>111</v>
      </c>
      <c r="C398" t="s">
        <v>663</v>
      </c>
      <c r="D398">
        <v>3.5</v>
      </c>
      <c r="E398">
        <v>1.2999999999999999E-2</v>
      </c>
      <c r="F398">
        <v>4.5500000000000013E-2</v>
      </c>
    </row>
    <row r="399" spans="1:6">
      <c r="A399" t="s">
        <v>4</v>
      </c>
      <c r="B399" t="s">
        <v>111</v>
      </c>
      <c r="C399" t="s">
        <v>663</v>
      </c>
      <c r="D399">
        <v>24</v>
      </c>
      <c r="E399">
        <v>1.2999999999999999E-2</v>
      </c>
      <c r="F399">
        <v>0.31200000000000011</v>
      </c>
    </row>
    <row r="400" spans="1:6">
      <c r="A400" t="s">
        <v>4</v>
      </c>
      <c r="B400" t="s">
        <v>112</v>
      </c>
      <c r="C400" t="s">
        <v>663</v>
      </c>
      <c r="D400">
        <v>2</v>
      </c>
      <c r="E400">
        <v>0.46899999999999997</v>
      </c>
      <c r="F400">
        <v>0.93799999999999994</v>
      </c>
    </row>
    <row r="401" spans="1:6">
      <c r="A401" t="s">
        <v>4</v>
      </c>
      <c r="B401" t="s">
        <v>113</v>
      </c>
      <c r="C401" t="s">
        <v>663</v>
      </c>
      <c r="D401">
        <v>37.200000000000003</v>
      </c>
      <c r="E401">
        <v>0.57600000000000007</v>
      </c>
      <c r="F401">
        <v>21.427199999999999</v>
      </c>
    </row>
    <row r="402" spans="1:6">
      <c r="A402" t="s">
        <v>4</v>
      </c>
      <c r="B402" t="s">
        <v>116</v>
      </c>
      <c r="C402" t="s">
        <v>663</v>
      </c>
      <c r="D402">
        <v>7.5</v>
      </c>
      <c r="E402">
        <v>0.51700000000000002</v>
      </c>
      <c r="F402">
        <v>3.8774999999999999</v>
      </c>
    </row>
    <row r="403" spans="1:6">
      <c r="A403" t="s">
        <v>4</v>
      </c>
      <c r="B403" t="s">
        <v>116</v>
      </c>
      <c r="C403" t="s">
        <v>663</v>
      </c>
      <c r="D403">
        <v>7.5</v>
      </c>
      <c r="E403">
        <v>0.51700000000000002</v>
      </c>
      <c r="F403">
        <v>3.8774999999999999</v>
      </c>
    </row>
    <row r="404" spans="1:6">
      <c r="A404" t="s">
        <v>4</v>
      </c>
      <c r="B404" t="s">
        <v>116</v>
      </c>
      <c r="C404" t="s">
        <v>663</v>
      </c>
      <c r="D404">
        <v>7.5</v>
      </c>
      <c r="E404">
        <v>0.51700000000000002</v>
      </c>
      <c r="F404">
        <v>3.8774999999999999</v>
      </c>
    </row>
    <row r="405" spans="1:6">
      <c r="A405" t="s">
        <v>4</v>
      </c>
      <c r="B405" t="s">
        <v>116</v>
      </c>
      <c r="C405" t="s">
        <v>663</v>
      </c>
      <c r="D405">
        <v>8</v>
      </c>
      <c r="E405">
        <v>0.51700000000000002</v>
      </c>
      <c r="F405">
        <v>4.1360000000000001</v>
      </c>
    </row>
    <row r="406" spans="1:6">
      <c r="A406" t="s">
        <v>4</v>
      </c>
      <c r="B406" t="s">
        <v>117</v>
      </c>
      <c r="C406" t="s">
        <v>663</v>
      </c>
      <c r="D406">
        <v>0.4</v>
      </c>
      <c r="E406">
        <v>0.51300000000000001</v>
      </c>
      <c r="F406">
        <v>0.20519999999999999</v>
      </c>
    </row>
    <row r="407" spans="1:6">
      <c r="A407" t="s">
        <v>4</v>
      </c>
      <c r="B407" t="s">
        <v>117</v>
      </c>
      <c r="C407" t="s">
        <v>663</v>
      </c>
      <c r="D407">
        <v>0.3</v>
      </c>
      <c r="E407">
        <v>0.51300000000000001</v>
      </c>
      <c r="F407">
        <v>0.15390000000000001</v>
      </c>
    </row>
    <row r="408" spans="1:6">
      <c r="A408" t="s">
        <v>4</v>
      </c>
      <c r="B408" t="s">
        <v>117</v>
      </c>
      <c r="C408" t="s">
        <v>663</v>
      </c>
      <c r="D408">
        <v>0.3</v>
      </c>
      <c r="E408">
        <v>0.51300000000000001</v>
      </c>
      <c r="F408">
        <v>0.15390000000000001</v>
      </c>
    </row>
    <row r="409" spans="1:6">
      <c r="A409" t="s">
        <v>4</v>
      </c>
      <c r="B409" t="s">
        <v>117</v>
      </c>
      <c r="C409" t="s">
        <v>663</v>
      </c>
      <c r="D409">
        <v>0.3</v>
      </c>
      <c r="E409">
        <v>0.51300000000000001</v>
      </c>
      <c r="F409">
        <v>0.15390000000000001</v>
      </c>
    </row>
    <row r="410" spans="1:6">
      <c r="A410" t="s">
        <v>4</v>
      </c>
      <c r="B410" t="s">
        <v>117</v>
      </c>
      <c r="C410" t="s">
        <v>663</v>
      </c>
      <c r="D410">
        <v>0.3</v>
      </c>
      <c r="E410">
        <v>0.51300000000000001</v>
      </c>
      <c r="F410">
        <v>0.15390000000000001</v>
      </c>
    </row>
    <row r="411" spans="1:6">
      <c r="A411" t="s">
        <v>4</v>
      </c>
      <c r="B411" t="s">
        <v>118</v>
      </c>
      <c r="C411" t="s">
        <v>663</v>
      </c>
      <c r="D411">
        <v>1.4</v>
      </c>
      <c r="E411">
        <v>0.21299999999999999</v>
      </c>
      <c r="F411">
        <v>0.29820000000000002</v>
      </c>
    </row>
    <row r="412" spans="1:6">
      <c r="A412" t="s">
        <v>4</v>
      </c>
      <c r="B412" t="s">
        <v>121</v>
      </c>
      <c r="C412" t="s">
        <v>663</v>
      </c>
      <c r="D412">
        <v>1</v>
      </c>
      <c r="E412">
        <v>0.61</v>
      </c>
      <c r="F412">
        <v>0.61</v>
      </c>
    </row>
    <row r="413" spans="1:6">
      <c r="A413" t="s">
        <v>4</v>
      </c>
      <c r="B413" t="s">
        <v>121</v>
      </c>
      <c r="C413" t="s">
        <v>663</v>
      </c>
      <c r="D413">
        <v>1</v>
      </c>
      <c r="E413">
        <v>0.61</v>
      </c>
      <c r="F413">
        <v>0.61</v>
      </c>
    </row>
    <row r="414" spans="1:6">
      <c r="A414" t="s">
        <v>6</v>
      </c>
      <c r="B414" t="s">
        <v>150</v>
      </c>
      <c r="C414" t="s">
        <v>663</v>
      </c>
      <c r="D414">
        <v>300</v>
      </c>
      <c r="E414">
        <v>-3.3000000000000002E-2</v>
      </c>
      <c r="F414">
        <v>-9.9</v>
      </c>
    </row>
    <row r="415" spans="1:6">
      <c r="A415" t="s">
        <v>6</v>
      </c>
      <c r="B415" t="s">
        <v>150</v>
      </c>
      <c r="C415" t="s">
        <v>663</v>
      </c>
      <c r="D415">
        <v>300</v>
      </c>
      <c r="E415">
        <v>-3.3000000000000002E-2</v>
      </c>
      <c r="F415">
        <v>-9.9</v>
      </c>
    </row>
    <row r="416" spans="1:6">
      <c r="A416" t="s">
        <v>6</v>
      </c>
      <c r="B416" t="s">
        <v>162</v>
      </c>
      <c r="C416" t="s">
        <v>663</v>
      </c>
      <c r="D416">
        <v>0.7</v>
      </c>
      <c r="E416">
        <v>0.60599999999999998</v>
      </c>
      <c r="F416">
        <v>0.42420000000000002</v>
      </c>
    </row>
    <row r="417" spans="1:6">
      <c r="A417" t="s">
        <v>6</v>
      </c>
      <c r="B417" t="s">
        <v>162</v>
      </c>
      <c r="C417" t="s">
        <v>663</v>
      </c>
      <c r="D417">
        <v>1.2</v>
      </c>
      <c r="E417">
        <v>0.60599999999999998</v>
      </c>
      <c r="F417">
        <v>0.72719999999999996</v>
      </c>
    </row>
    <row r="418" spans="1:6">
      <c r="A418" t="s">
        <v>6</v>
      </c>
      <c r="B418" t="s">
        <v>162</v>
      </c>
      <c r="C418" t="s">
        <v>663</v>
      </c>
      <c r="D418">
        <v>1.2</v>
      </c>
      <c r="E418">
        <v>0.60599999999999998</v>
      </c>
      <c r="F418">
        <v>0.72719999999999996</v>
      </c>
    </row>
    <row r="419" spans="1:6">
      <c r="A419" t="s">
        <v>8</v>
      </c>
      <c r="B419" t="s">
        <v>164</v>
      </c>
      <c r="C419" t="s">
        <v>663</v>
      </c>
      <c r="D419">
        <v>7.5</v>
      </c>
      <c r="E419">
        <v>0.47399999999999998</v>
      </c>
      <c r="F419">
        <v>3.5550000000000002</v>
      </c>
    </row>
    <row r="420" spans="1:6">
      <c r="A420" t="s">
        <v>8</v>
      </c>
      <c r="B420" t="s">
        <v>164</v>
      </c>
      <c r="C420" t="s">
        <v>663</v>
      </c>
      <c r="D420">
        <v>7.5</v>
      </c>
      <c r="E420">
        <v>0.47399999999999998</v>
      </c>
      <c r="F420">
        <v>3.5550000000000002</v>
      </c>
    </row>
    <row r="421" spans="1:6">
      <c r="A421" t="s">
        <v>8</v>
      </c>
      <c r="B421" t="s">
        <v>164</v>
      </c>
      <c r="C421" t="s">
        <v>663</v>
      </c>
      <c r="D421">
        <v>7.9</v>
      </c>
      <c r="E421">
        <v>0.47399999999999998</v>
      </c>
      <c r="F421">
        <v>3.7446000000000002</v>
      </c>
    </row>
    <row r="422" spans="1:6">
      <c r="A422" t="s">
        <v>6</v>
      </c>
      <c r="B422" t="s">
        <v>183</v>
      </c>
      <c r="C422" t="s">
        <v>663</v>
      </c>
      <c r="D422">
        <v>10.3</v>
      </c>
      <c r="E422">
        <v>0.61499999999999999</v>
      </c>
      <c r="F422">
        <v>6.3345000000000002</v>
      </c>
    </row>
    <row r="423" spans="1:6">
      <c r="A423" t="s">
        <v>6</v>
      </c>
      <c r="B423" t="s">
        <v>183</v>
      </c>
      <c r="C423" t="s">
        <v>663</v>
      </c>
      <c r="D423">
        <v>10.3</v>
      </c>
      <c r="E423">
        <v>0.61499999999999999</v>
      </c>
      <c r="F423">
        <v>6.3345000000000002</v>
      </c>
    </row>
    <row r="424" spans="1:6">
      <c r="A424" t="s">
        <v>6</v>
      </c>
      <c r="B424" t="s">
        <v>183</v>
      </c>
      <c r="C424" t="s">
        <v>663</v>
      </c>
      <c r="D424">
        <v>10.3</v>
      </c>
      <c r="E424">
        <v>0.61499999999999999</v>
      </c>
      <c r="F424">
        <v>6.3345000000000002</v>
      </c>
    </row>
    <row r="425" spans="1:6">
      <c r="A425" t="s">
        <v>6</v>
      </c>
      <c r="B425" t="s">
        <v>183</v>
      </c>
      <c r="C425" t="s">
        <v>663</v>
      </c>
      <c r="D425">
        <v>10.3</v>
      </c>
      <c r="E425">
        <v>0.61499999999999999</v>
      </c>
      <c r="F425">
        <v>6.3345000000000002</v>
      </c>
    </row>
    <row r="426" spans="1:6">
      <c r="A426" t="s">
        <v>6</v>
      </c>
      <c r="B426" t="s">
        <v>183</v>
      </c>
      <c r="C426" t="s">
        <v>663</v>
      </c>
      <c r="D426">
        <v>10.3</v>
      </c>
      <c r="E426">
        <v>0.61499999999999999</v>
      </c>
      <c r="F426">
        <v>6.3345000000000002</v>
      </c>
    </row>
    <row r="427" spans="1:6">
      <c r="A427" t="s">
        <v>6</v>
      </c>
      <c r="B427" t="s">
        <v>183</v>
      </c>
      <c r="C427" t="s">
        <v>663</v>
      </c>
      <c r="D427">
        <v>10.3</v>
      </c>
      <c r="E427">
        <v>0.61499999999999999</v>
      </c>
      <c r="F427">
        <v>6.3345000000000002</v>
      </c>
    </row>
    <row r="428" spans="1:6">
      <c r="A428" t="s">
        <v>6</v>
      </c>
      <c r="B428" t="s">
        <v>184</v>
      </c>
      <c r="C428" t="s">
        <v>663</v>
      </c>
      <c r="D428">
        <v>0.8</v>
      </c>
      <c r="E428">
        <v>0.11</v>
      </c>
      <c r="F428">
        <v>8.8000000000000009E-2</v>
      </c>
    </row>
    <row r="429" spans="1:6">
      <c r="A429" t="s">
        <v>6</v>
      </c>
      <c r="B429" t="s">
        <v>184</v>
      </c>
      <c r="C429" t="s">
        <v>663</v>
      </c>
      <c r="D429">
        <v>0.8</v>
      </c>
      <c r="E429">
        <v>0.11</v>
      </c>
      <c r="F429">
        <v>8.8000000000000009E-2</v>
      </c>
    </row>
    <row r="430" spans="1:6">
      <c r="A430" t="s">
        <v>6</v>
      </c>
      <c r="B430" t="s">
        <v>184</v>
      </c>
      <c r="C430" t="s">
        <v>663</v>
      </c>
      <c r="D430">
        <v>0.4</v>
      </c>
      <c r="E430">
        <v>0.11</v>
      </c>
      <c r="F430">
        <v>4.3999999999999997E-2</v>
      </c>
    </row>
    <row r="431" spans="1:6">
      <c r="A431" t="s">
        <v>6</v>
      </c>
      <c r="B431" t="s">
        <v>184</v>
      </c>
      <c r="C431" t="s">
        <v>663</v>
      </c>
      <c r="D431">
        <v>0.6</v>
      </c>
      <c r="E431">
        <v>0.11</v>
      </c>
      <c r="F431">
        <v>6.6000000000000003E-2</v>
      </c>
    </row>
    <row r="432" spans="1:6">
      <c r="A432" t="s">
        <v>6</v>
      </c>
      <c r="B432" t="s">
        <v>196</v>
      </c>
      <c r="C432" t="s">
        <v>663</v>
      </c>
      <c r="D432">
        <v>0.8</v>
      </c>
      <c r="E432">
        <v>0.249</v>
      </c>
      <c r="F432">
        <v>0.19919999999999999</v>
      </c>
    </row>
    <row r="433" spans="1:6">
      <c r="A433" t="s">
        <v>6</v>
      </c>
      <c r="B433" t="s">
        <v>196</v>
      </c>
      <c r="C433" t="s">
        <v>663</v>
      </c>
      <c r="D433">
        <v>0.8</v>
      </c>
      <c r="E433">
        <v>0.249</v>
      </c>
      <c r="F433">
        <v>0.19919999999999999</v>
      </c>
    </row>
    <row r="434" spans="1:6">
      <c r="A434" t="s">
        <v>6</v>
      </c>
      <c r="B434" t="s">
        <v>199</v>
      </c>
      <c r="C434" t="s">
        <v>663</v>
      </c>
      <c r="D434">
        <v>1.2</v>
      </c>
      <c r="E434">
        <v>0.23200000000000001</v>
      </c>
      <c r="F434">
        <v>0.27839999999999998</v>
      </c>
    </row>
    <row r="435" spans="1:6">
      <c r="A435" t="s">
        <v>6</v>
      </c>
      <c r="B435" t="s">
        <v>199</v>
      </c>
      <c r="C435" t="s">
        <v>663</v>
      </c>
      <c r="D435">
        <v>1.2</v>
      </c>
      <c r="E435">
        <v>0.23200000000000001</v>
      </c>
      <c r="F435">
        <v>0.27839999999999998</v>
      </c>
    </row>
    <row r="436" spans="1:6">
      <c r="A436" t="s">
        <v>6</v>
      </c>
      <c r="B436" t="s">
        <v>203</v>
      </c>
      <c r="C436" t="s">
        <v>663</v>
      </c>
      <c r="D436">
        <v>13</v>
      </c>
      <c r="E436">
        <v>0.10100000000000001</v>
      </c>
      <c r="F436">
        <v>1.3129999999999999</v>
      </c>
    </row>
    <row r="437" spans="1:6">
      <c r="A437" t="s">
        <v>6</v>
      </c>
      <c r="B437" t="s">
        <v>203</v>
      </c>
      <c r="C437" t="s">
        <v>663</v>
      </c>
      <c r="D437">
        <v>7</v>
      </c>
      <c r="E437">
        <v>0.10100000000000001</v>
      </c>
      <c r="F437">
        <v>0.70699999999999996</v>
      </c>
    </row>
    <row r="438" spans="1:6">
      <c r="A438" t="s">
        <v>6</v>
      </c>
      <c r="B438" t="s">
        <v>203</v>
      </c>
      <c r="C438" t="s">
        <v>663</v>
      </c>
      <c r="D438">
        <v>13</v>
      </c>
      <c r="E438">
        <v>0.10100000000000001</v>
      </c>
      <c r="F438">
        <v>1.3129999999999999</v>
      </c>
    </row>
    <row r="439" spans="1:6">
      <c r="A439" t="s">
        <v>6</v>
      </c>
      <c r="B439" t="s">
        <v>204</v>
      </c>
      <c r="C439" t="s">
        <v>663</v>
      </c>
      <c r="D439">
        <v>0.6</v>
      </c>
      <c r="E439">
        <v>0.45800000000000002</v>
      </c>
      <c r="F439">
        <v>0.27479999999999999</v>
      </c>
    </row>
    <row r="440" spans="1:6">
      <c r="A440" t="s">
        <v>6</v>
      </c>
      <c r="B440" t="s">
        <v>204</v>
      </c>
      <c r="C440" t="s">
        <v>663</v>
      </c>
      <c r="D440">
        <v>0.6</v>
      </c>
      <c r="E440">
        <v>0.45800000000000002</v>
      </c>
      <c r="F440">
        <v>0.27479999999999999</v>
      </c>
    </row>
    <row r="441" spans="1:6">
      <c r="A441" t="s">
        <v>8</v>
      </c>
      <c r="B441" t="s">
        <v>206</v>
      </c>
      <c r="C441" t="s">
        <v>663</v>
      </c>
      <c r="D441">
        <v>1.6</v>
      </c>
      <c r="E441">
        <v>0.14199999999999999</v>
      </c>
      <c r="F441">
        <v>0.22720000000000001</v>
      </c>
    </row>
    <row r="442" spans="1:6">
      <c r="A442" t="s">
        <v>8</v>
      </c>
      <c r="B442" t="s">
        <v>206</v>
      </c>
      <c r="C442" t="s">
        <v>663</v>
      </c>
      <c r="D442">
        <v>1.6</v>
      </c>
      <c r="E442">
        <v>0.14199999999999999</v>
      </c>
      <c r="F442">
        <v>0.22720000000000001</v>
      </c>
    </row>
    <row r="443" spans="1:6">
      <c r="A443" t="s">
        <v>8</v>
      </c>
      <c r="B443" t="s">
        <v>214</v>
      </c>
      <c r="C443" t="s">
        <v>663</v>
      </c>
      <c r="D443">
        <v>1</v>
      </c>
      <c r="E443">
        <v>0.22500000000000001</v>
      </c>
      <c r="F443">
        <v>0.22500000000000001</v>
      </c>
    </row>
    <row r="444" spans="1:6">
      <c r="A444" t="s">
        <v>8</v>
      </c>
      <c r="B444" t="s">
        <v>214</v>
      </c>
      <c r="C444" t="s">
        <v>663</v>
      </c>
      <c r="D444">
        <v>1</v>
      </c>
      <c r="E444">
        <v>0.22500000000000001</v>
      </c>
      <c r="F444">
        <v>0.22500000000000001</v>
      </c>
    </row>
    <row r="445" spans="1:6">
      <c r="A445" t="s">
        <v>6</v>
      </c>
      <c r="B445" t="s">
        <v>215</v>
      </c>
      <c r="C445" t="s">
        <v>663</v>
      </c>
      <c r="D445">
        <v>1.6</v>
      </c>
      <c r="E445">
        <v>0.84599999999999997</v>
      </c>
      <c r="F445">
        <v>1.3535999999999999</v>
      </c>
    </row>
    <row r="446" spans="1:6">
      <c r="A446" t="s">
        <v>6</v>
      </c>
      <c r="B446" t="s">
        <v>215</v>
      </c>
      <c r="C446" t="s">
        <v>663</v>
      </c>
      <c r="D446">
        <v>1.6</v>
      </c>
      <c r="E446">
        <v>0.84599999999999997</v>
      </c>
      <c r="F446">
        <v>1.3535999999999999</v>
      </c>
    </row>
    <row r="447" spans="1:6">
      <c r="A447" t="s">
        <v>6</v>
      </c>
      <c r="B447" t="s">
        <v>215</v>
      </c>
      <c r="C447" t="s">
        <v>663</v>
      </c>
      <c r="D447">
        <v>1.6</v>
      </c>
      <c r="E447">
        <v>0.84599999999999997</v>
      </c>
      <c r="F447">
        <v>1.3535999999999999</v>
      </c>
    </row>
    <row r="448" spans="1:6">
      <c r="A448" t="s">
        <v>6</v>
      </c>
      <c r="B448" t="s">
        <v>216</v>
      </c>
      <c r="C448" t="s">
        <v>663</v>
      </c>
      <c r="D448">
        <v>1.6</v>
      </c>
      <c r="E448">
        <v>0.79299999999999993</v>
      </c>
      <c r="F448">
        <v>1.2687999999999999</v>
      </c>
    </row>
    <row r="449" spans="1:6">
      <c r="A449" t="s">
        <v>6</v>
      </c>
      <c r="B449" t="s">
        <v>216</v>
      </c>
      <c r="C449" t="s">
        <v>663</v>
      </c>
      <c r="D449">
        <v>1.6</v>
      </c>
      <c r="E449">
        <v>0.79299999999999993</v>
      </c>
      <c r="F449">
        <v>1.2687999999999999</v>
      </c>
    </row>
    <row r="450" spans="1:6">
      <c r="A450" t="s">
        <v>6</v>
      </c>
      <c r="B450" t="s">
        <v>216</v>
      </c>
      <c r="C450" t="s">
        <v>663</v>
      </c>
      <c r="D450">
        <v>1.6</v>
      </c>
      <c r="E450">
        <v>0.79299999999999993</v>
      </c>
      <c r="F450">
        <v>1.2687999999999999</v>
      </c>
    </row>
    <row r="451" spans="1:6">
      <c r="A451" t="s">
        <v>6</v>
      </c>
      <c r="B451" t="s">
        <v>217</v>
      </c>
      <c r="C451" t="s">
        <v>663</v>
      </c>
      <c r="D451">
        <v>1.6</v>
      </c>
      <c r="E451">
        <v>0.66400000000000003</v>
      </c>
      <c r="F451">
        <v>1.0624</v>
      </c>
    </row>
    <row r="452" spans="1:6">
      <c r="A452" t="s">
        <v>6</v>
      </c>
      <c r="B452" t="s">
        <v>217</v>
      </c>
      <c r="C452" t="s">
        <v>663</v>
      </c>
      <c r="D452">
        <v>1.6</v>
      </c>
      <c r="E452">
        <v>0.66400000000000003</v>
      </c>
      <c r="F452">
        <v>1.0624</v>
      </c>
    </row>
    <row r="453" spans="1:6">
      <c r="A453" t="s">
        <v>6</v>
      </c>
      <c r="B453" t="s">
        <v>217</v>
      </c>
      <c r="C453" t="s">
        <v>663</v>
      </c>
      <c r="D453">
        <v>1.6</v>
      </c>
      <c r="E453">
        <v>0.66400000000000003</v>
      </c>
      <c r="F453">
        <v>1.0624</v>
      </c>
    </row>
    <row r="454" spans="1:6">
      <c r="A454" t="s">
        <v>6</v>
      </c>
      <c r="B454" t="s">
        <v>218</v>
      </c>
      <c r="C454" t="s">
        <v>663</v>
      </c>
      <c r="D454">
        <v>17.5</v>
      </c>
      <c r="E454">
        <v>0.41499999999999998</v>
      </c>
      <c r="F454">
        <v>7.2624999999999993</v>
      </c>
    </row>
    <row r="455" spans="1:6">
      <c r="A455" t="s">
        <v>6</v>
      </c>
      <c r="B455" t="s">
        <v>227</v>
      </c>
      <c r="C455" t="s">
        <v>663</v>
      </c>
      <c r="D455">
        <v>0.4</v>
      </c>
      <c r="E455">
        <v>0.60599999999999998</v>
      </c>
      <c r="F455">
        <v>0.2424</v>
      </c>
    </row>
    <row r="456" spans="1:6">
      <c r="A456" t="s">
        <v>6</v>
      </c>
      <c r="B456" t="s">
        <v>227</v>
      </c>
      <c r="C456" t="s">
        <v>663</v>
      </c>
      <c r="D456">
        <v>0.4</v>
      </c>
      <c r="E456">
        <v>0.60599999999999998</v>
      </c>
      <c r="F456">
        <v>0.2424</v>
      </c>
    </row>
    <row r="457" spans="1:6">
      <c r="A457" t="s">
        <v>6</v>
      </c>
      <c r="B457" t="s">
        <v>227</v>
      </c>
      <c r="C457" t="s">
        <v>663</v>
      </c>
      <c r="D457">
        <v>0.4</v>
      </c>
      <c r="E457">
        <v>0.60599999999999998</v>
      </c>
      <c r="F457">
        <v>0.2424</v>
      </c>
    </row>
    <row r="458" spans="1:6">
      <c r="A458" t="s">
        <v>6</v>
      </c>
      <c r="B458" t="s">
        <v>244</v>
      </c>
      <c r="C458" t="s">
        <v>663</v>
      </c>
      <c r="D458">
        <v>11.2</v>
      </c>
      <c r="E458">
        <v>0.34599999999999997</v>
      </c>
      <c r="F458">
        <v>3.8752</v>
      </c>
    </row>
    <row r="459" spans="1:6">
      <c r="A459" t="s">
        <v>6</v>
      </c>
      <c r="B459" t="s">
        <v>252</v>
      </c>
      <c r="C459" t="s">
        <v>663</v>
      </c>
      <c r="D459">
        <v>0.9</v>
      </c>
      <c r="E459">
        <v>0.309</v>
      </c>
      <c r="F459">
        <v>0.27810000000000001</v>
      </c>
    </row>
    <row r="460" spans="1:6">
      <c r="A460" t="s">
        <v>6</v>
      </c>
      <c r="B460" t="s">
        <v>252</v>
      </c>
      <c r="C460" t="s">
        <v>663</v>
      </c>
      <c r="D460">
        <v>0.9</v>
      </c>
      <c r="E460">
        <v>0.309</v>
      </c>
      <c r="F460">
        <v>0.27810000000000001</v>
      </c>
    </row>
    <row r="461" spans="1:6">
      <c r="A461" t="s">
        <v>6</v>
      </c>
      <c r="B461" t="s">
        <v>252</v>
      </c>
      <c r="C461" t="s">
        <v>663</v>
      </c>
      <c r="D461">
        <v>1.3</v>
      </c>
      <c r="E461">
        <v>0.309</v>
      </c>
      <c r="F461">
        <v>0.4017</v>
      </c>
    </row>
    <row r="462" spans="1:6">
      <c r="A462" t="s">
        <v>6</v>
      </c>
      <c r="B462" t="s">
        <v>261</v>
      </c>
      <c r="C462" t="s">
        <v>663</v>
      </c>
      <c r="D462">
        <v>17.600000000000001</v>
      </c>
      <c r="E462">
        <v>0.55200000000000005</v>
      </c>
      <c r="F462">
        <v>9.7152000000000012</v>
      </c>
    </row>
    <row r="463" spans="1:6">
      <c r="A463" t="s">
        <v>6</v>
      </c>
      <c r="B463" t="s">
        <v>261</v>
      </c>
      <c r="C463" t="s">
        <v>663</v>
      </c>
      <c r="D463">
        <v>15.8</v>
      </c>
      <c r="E463">
        <v>0.55200000000000005</v>
      </c>
      <c r="F463">
        <v>8.7216000000000005</v>
      </c>
    </row>
    <row r="464" spans="1:6">
      <c r="A464" t="s">
        <v>6</v>
      </c>
      <c r="B464" t="s">
        <v>266</v>
      </c>
      <c r="C464" t="s">
        <v>663</v>
      </c>
      <c r="D464">
        <v>0.3</v>
      </c>
      <c r="E464">
        <v>0</v>
      </c>
      <c r="F464">
        <v>0</v>
      </c>
    </row>
    <row r="465" spans="1:6">
      <c r="A465" t="s">
        <v>6</v>
      </c>
      <c r="B465" t="s">
        <v>266</v>
      </c>
      <c r="C465" t="s">
        <v>663</v>
      </c>
      <c r="D465">
        <v>0.5</v>
      </c>
      <c r="E465">
        <v>0</v>
      </c>
      <c r="F465">
        <v>0</v>
      </c>
    </row>
    <row r="466" spans="1:6">
      <c r="A466" t="s">
        <v>6</v>
      </c>
      <c r="B466" t="s">
        <v>266</v>
      </c>
      <c r="C466" t="s">
        <v>663</v>
      </c>
      <c r="D466">
        <v>0.5</v>
      </c>
      <c r="E466">
        <v>0</v>
      </c>
      <c r="F466">
        <v>0</v>
      </c>
    </row>
    <row r="467" spans="1:6">
      <c r="A467" t="s">
        <v>6</v>
      </c>
      <c r="B467" t="s">
        <v>278</v>
      </c>
      <c r="C467" t="s">
        <v>663</v>
      </c>
      <c r="D467">
        <v>1.5</v>
      </c>
      <c r="E467">
        <v>0.20599999999999999</v>
      </c>
      <c r="F467">
        <v>0.30900000000000011</v>
      </c>
    </row>
    <row r="468" spans="1:6">
      <c r="A468" t="s">
        <v>6</v>
      </c>
      <c r="B468" t="s">
        <v>278</v>
      </c>
      <c r="C468" t="s">
        <v>663</v>
      </c>
      <c r="D468">
        <v>2.2000000000000002</v>
      </c>
      <c r="E468">
        <v>0.20599999999999999</v>
      </c>
      <c r="F468">
        <v>0.45319999999999999</v>
      </c>
    </row>
    <row r="469" spans="1:6">
      <c r="A469" t="s">
        <v>8</v>
      </c>
      <c r="B469" t="s">
        <v>294</v>
      </c>
      <c r="C469" t="s">
        <v>663</v>
      </c>
      <c r="D469">
        <v>7.4</v>
      </c>
      <c r="E469">
        <v>0.56899999999999995</v>
      </c>
      <c r="F469">
        <v>4.2105999999999986</v>
      </c>
    </row>
    <row r="470" spans="1:6">
      <c r="A470" t="s">
        <v>8</v>
      </c>
      <c r="B470" t="s">
        <v>294</v>
      </c>
      <c r="C470" t="s">
        <v>663</v>
      </c>
      <c r="D470">
        <v>7.4</v>
      </c>
      <c r="E470">
        <v>0.56899999999999995</v>
      </c>
      <c r="F470">
        <v>4.2105999999999986</v>
      </c>
    </row>
    <row r="471" spans="1:6">
      <c r="A471" t="s">
        <v>6</v>
      </c>
      <c r="B471" t="s">
        <v>332</v>
      </c>
      <c r="C471" t="s">
        <v>663</v>
      </c>
      <c r="D471">
        <v>292</v>
      </c>
      <c r="E471">
        <v>-2.9000000000000001E-2</v>
      </c>
      <c r="F471">
        <v>-8.468</v>
      </c>
    </row>
    <row r="472" spans="1:6">
      <c r="A472" t="s">
        <v>6</v>
      </c>
      <c r="B472" t="s">
        <v>332</v>
      </c>
      <c r="C472" t="s">
        <v>663</v>
      </c>
      <c r="D472">
        <v>292</v>
      </c>
      <c r="E472">
        <v>-2.9000000000000001E-2</v>
      </c>
      <c r="F472">
        <v>-8.468</v>
      </c>
    </row>
    <row r="473" spans="1:6">
      <c r="A473" t="s">
        <v>6</v>
      </c>
      <c r="B473" t="s">
        <v>332</v>
      </c>
      <c r="C473" t="s">
        <v>663</v>
      </c>
      <c r="D473">
        <v>292</v>
      </c>
      <c r="E473">
        <v>-2.9000000000000001E-2</v>
      </c>
      <c r="F473">
        <v>-8.468</v>
      </c>
    </row>
    <row r="474" spans="1:6">
      <c r="A474" t="s">
        <v>6</v>
      </c>
      <c r="B474" t="s">
        <v>332</v>
      </c>
      <c r="C474" t="s">
        <v>663</v>
      </c>
      <c r="D474">
        <v>292</v>
      </c>
      <c r="E474">
        <v>-2.9000000000000001E-2</v>
      </c>
      <c r="F474">
        <v>-8.468</v>
      </c>
    </row>
    <row r="475" spans="1:6">
      <c r="A475" t="s">
        <v>6</v>
      </c>
      <c r="B475" t="s">
        <v>344</v>
      </c>
      <c r="C475" t="s">
        <v>663</v>
      </c>
      <c r="D475">
        <v>3.5</v>
      </c>
      <c r="E475">
        <v>0.28199999999999997</v>
      </c>
      <c r="F475">
        <v>0.98699999999999988</v>
      </c>
    </row>
    <row r="476" spans="1:6">
      <c r="A476" t="s">
        <v>8</v>
      </c>
      <c r="B476" t="s">
        <v>355</v>
      </c>
      <c r="C476" t="s">
        <v>663</v>
      </c>
      <c r="D476">
        <v>0.8</v>
      </c>
      <c r="E476">
        <v>0.39300000000000002</v>
      </c>
      <c r="F476">
        <v>0.31440000000000001</v>
      </c>
    </row>
    <row r="477" spans="1:6">
      <c r="A477" t="s">
        <v>8</v>
      </c>
      <c r="B477" t="s">
        <v>355</v>
      </c>
      <c r="C477" t="s">
        <v>663</v>
      </c>
      <c r="D477">
        <v>0.8</v>
      </c>
      <c r="E477">
        <v>0.39300000000000002</v>
      </c>
      <c r="F477">
        <v>0.31440000000000001</v>
      </c>
    </row>
    <row r="478" spans="1:6">
      <c r="A478" t="s">
        <v>8</v>
      </c>
      <c r="B478" t="s">
        <v>355</v>
      </c>
      <c r="C478" t="s">
        <v>663</v>
      </c>
      <c r="D478">
        <v>0.6</v>
      </c>
      <c r="E478">
        <v>0.39300000000000002</v>
      </c>
      <c r="F478">
        <v>0.23580000000000001</v>
      </c>
    </row>
    <row r="479" spans="1:6">
      <c r="A479" t="s">
        <v>6</v>
      </c>
      <c r="B479" t="s">
        <v>362</v>
      </c>
      <c r="C479" t="s">
        <v>663</v>
      </c>
      <c r="D479">
        <v>1.6</v>
      </c>
      <c r="E479">
        <v>0.80500000000000005</v>
      </c>
      <c r="F479">
        <v>1.288</v>
      </c>
    </row>
    <row r="480" spans="1:6">
      <c r="A480" t="s">
        <v>6</v>
      </c>
      <c r="B480" t="s">
        <v>362</v>
      </c>
      <c r="C480" t="s">
        <v>663</v>
      </c>
      <c r="D480">
        <v>1.6</v>
      </c>
      <c r="E480">
        <v>0.80500000000000005</v>
      </c>
      <c r="F480">
        <v>1.288</v>
      </c>
    </row>
    <row r="481" spans="1:6">
      <c r="A481" t="s">
        <v>6</v>
      </c>
      <c r="B481" t="s">
        <v>366</v>
      </c>
      <c r="C481" t="s">
        <v>663</v>
      </c>
      <c r="D481">
        <v>1.8</v>
      </c>
      <c r="E481">
        <v>0.72299999999999998</v>
      </c>
      <c r="F481">
        <v>1.3013999999999999</v>
      </c>
    </row>
    <row r="482" spans="1:6">
      <c r="A482" t="s">
        <v>6</v>
      </c>
      <c r="B482" t="s">
        <v>366</v>
      </c>
      <c r="C482" t="s">
        <v>663</v>
      </c>
      <c r="D482">
        <v>1.8</v>
      </c>
      <c r="E482">
        <v>0.72299999999999998</v>
      </c>
      <c r="F482">
        <v>1.3013999999999999</v>
      </c>
    </row>
    <row r="483" spans="1:6">
      <c r="A483" t="s">
        <v>6</v>
      </c>
      <c r="B483" t="s">
        <v>371</v>
      </c>
      <c r="C483" t="s">
        <v>663</v>
      </c>
      <c r="D483">
        <v>0.8</v>
      </c>
      <c r="E483">
        <v>0.47099999999999997</v>
      </c>
      <c r="F483">
        <v>0.37680000000000002</v>
      </c>
    </row>
    <row r="484" spans="1:6">
      <c r="A484" t="s">
        <v>6</v>
      </c>
      <c r="B484" t="s">
        <v>371</v>
      </c>
      <c r="C484" t="s">
        <v>663</v>
      </c>
      <c r="D484">
        <v>0.6</v>
      </c>
      <c r="E484">
        <v>0.47099999999999997</v>
      </c>
      <c r="F484">
        <v>0.28260000000000002</v>
      </c>
    </row>
    <row r="485" spans="1:6">
      <c r="A485" t="s">
        <v>6</v>
      </c>
      <c r="B485" t="s">
        <v>371</v>
      </c>
      <c r="C485" t="s">
        <v>663</v>
      </c>
      <c r="D485">
        <v>1.5</v>
      </c>
      <c r="E485">
        <v>0.47099999999999997</v>
      </c>
      <c r="F485">
        <v>0.70650000000000002</v>
      </c>
    </row>
    <row r="486" spans="1:6">
      <c r="A486" t="s">
        <v>6</v>
      </c>
      <c r="B486" t="s">
        <v>371</v>
      </c>
      <c r="C486" t="s">
        <v>663</v>
      </c>
      <c r="D486">
        <v>4</v>
      </c>
      <c r="E486">
        <v>0.47099999999999997</v>
      </c>
      <c r="F486">
        <v>1.8839999999999999</v>
      </c>
    </row>
    <row r="487" spans="1:6">
      <c r="A487" t="s">
        <v>6</v>
      </c>
      <c r="B487" t="s">
        <v>378</v>
      </c>
      <c r="C487" t="s">
        <v>663</v>
      </c>
      <c r="D487">
        <v>7.2</v>
      </c>
      <c r="E487">
        <v>0.55899999999999994</v>
      </c>
      <c r="F487">
        <v>4.0247999999999999</v>
      </c>
    </row>
    <row r="488" spans="1:6">
      <c r="A488" t="s">
        <v>6</v>
      </c>
      <c r="B488" t="s">
        <v>411</v>
      </c>
      <c r="C488" t="s">
        <v>663</v>
      </c>
      <c r="D488">
        <v>1.5</v>
      </c>
      <c r="E488">
        <v>0.47699999999999998</v>
      </c>
      <c r="F488">
        <v>0.71550000000000002</v>
      </c>
    </row>
    <row r="489" spans="1:6">
      <c r="A489" t="s">
        <v>6</v>
      </c>
      <c r="B489" t="s">
        <v>423</v>
      </c>
      <c r="C489" t="s">
        <v>663</v>
      </c>
      <c r="D489">
        <v>1.4</v>
      </c>
      <c r="E489">
        <v>0.41399999999999998</v>
      </c>
      <c r="F489">
        <v>0.57959999999999989</v>
      </c>
    </row>
    <row r="490" spans="1:6">
      <c r="A490" t="s">
        <v>6</v>
      </c>
      <c r="B490" t="s">
        <v>423</v>
      </c>
      <c r="C490" t="s">
        <v>663</v>
      </c>
      <c r="D490">
        <v>0.4</v>
      </c>
      <c r="E490">
        <v>0.41399999999999998</v>
      </c>
      <c r="F490">
        <v>0.1656</v>
      </c>
    </row>
    <row r="491" spans="1:6">
      <c r="A491" t="s">
        <v>6</v>
      </c>
      <c r="B491" t="s">
        <v>423</v>
      </c>
      <c r="C491" t="s">
        <v>663</v>
      </c>
      <c r="D491">
        <v>1.3</v>
      </c>
      <c r="E491">
        <v>0.41399999999999998</v>
      </c>
      <c r="F491">
        <v>0.53820000000000001</v>
      </c>
    </row>
    <row r="492" spans="1:6">
      <c r="A492" t="s">
        <v>6</v>
      </c>
      <c r="B492" t="s">
        <v>423</v>
      </c>
      <c r="C492" t="s">
        <v>663</v>
      </c>
      <c r="D492">
        <v>1.3</v>
      </c>
      <c r="E492">
        <v>0.41399999999999998</v>
      </c>
      <c r="F492">
        <v>0.53820000000000001</v>
      </c>
    </row>
    <row r="493" spans="1:6">
      <c r="A493" t="s">
        <v>6</v>
      </c>
      <c r="B493" t="s">
        <v>423</v>
      </c>
      <c r="C493" t="s">
        <v>663</v>
      </c>
      <c r="D493">
        <v>1.3</v>
      </c>
      <c r="E493">
        <v>0.41399999999999998</v>
      </c>
      <c r="F493">
        <v>0.53820000000000001</v>
      </c>
    </row>
    <row r="494" spans="1:6">
      <c r="A494" t="s">
        <v>9</v>
      </c>
      <c r="B494" t="s">
        <v>452</v>
      </c>
      <c r="C494" t="s">
        <v>663</v>
      </c>
      <c r="D494">
        <v>3.6</v>
      </c>
      <c r="E494">
        <v>0</v>
      </c>
      <c r="F494">
        <v>0</v>
      </c>
    </row>
    <row r="495" spans="1:6">
      <c r="A495" t="s">
        <v>9</v>
      </c>
      <c r="B495" t="s">
        <v>453</v>
      </c>
      <c r="C495" t="s">
        <v>663</v>
      </c>
      <c r="D495">
        <v>3</v>
      </c>
      <c r="E495">
        <v>0.52400000000000002</v>
      </c>
      <c r="F495">
        <v>1.5720000000000001</v>
      </c>
    </row>
    <row r="496" spans="1:6">
      <c r="A496" t="s">
        <v>9</v>
      </c>
      <c r="B496" t="s">
        <v>453</v>
      </c>
      <c r="C496" t="s">
        <v>663</v>
      </c>
      <c r="D496">
        <v>2.7</v>
      </c>
      <c r="E496">
        <v>0.52400000000000002</v>
      </c>
      <c r="F496">
        <v>1.4148000000000001</v>
      </c>
    </row>
    <row r="497" spans="1:6">
      <c r="A497" t="s">
        <v>9</v>
      </c>
      <c r="B497" t="s">
        <v>453</v>
      </c>
      <c r="C497" t="s">
        <v>663</v>
      </c>
      <c r="D497">
        <v>3</v>
      </c>
      <c r="E497">
        <v>0.52400000000000002</v>
      </c>
      <c r="F497">
        <v>1.5720000000000001</v>
      </c>
    </row>
    <row r="498" spans="1:6">
      <c r="A498" t="s">
        <v>9</v>
      </c>
      <c r="B498" t="s">
        <v>453</v>
      </c>
      <c r="C498" t="s">
        <v>663</v>
      </c>
      <c r="D498">
        <v>3</v>
      </c>
      <c r="E498">
        <v>0.52400000000000002</v>
      </c>
      <c r="F498">
        <v>1.5720000000000001</v>
      </c>
    </row>
    <row r="499" spans="1:6">
      <c r="A499" t="s">
        <v>9</v>
      </c>
      <c r="B499" t="s">
        <v>453</v>
      </c>
      <c r="C499" t="s">
        <v>663</v>
      </c>
      <c r="D499">
        <v>2.5</v>
      </c>
      <c r="E499">
        <v>0.52400000000000002</v>
      </c>
      <c r="F499">
        <v>1.31</v>
      </c>
    </row>
    <row r="500" spans="1:6">
      <c r="A500" t="s">
        <v>9</v>
      </c>
      <c r="B500" t="s">
        <v>453</v>
      </c>
      <c r="C500" t="s">
        <v>663</v>
      </c>
      <c r="D500">
        <v>3</v>
      </c>
      <c r="E500">
        <v>0.52400000000000002</v>
      </c>
      <c r="F500">
        <v>1.5720000000000001</v>
      </c>
    </row>
    <row r="501" spans="1:6">
      <c r="A501" t="s">
        <v>9</v>
      </c>
      <c r="B501" t="s">
        <v>453</v>
      </c>
      <c r="C501" t="s">
        <v>663</v>
      </c>
      <c r="D501">
        <v>2.5</v>
      </c>
      <c r="E501">
        <v>0.52400000000000002</v>
      </c>
      <c r="F501">
        <v>1.31</v>
      </c>
    </row>
    <row r="502" spans="1:6">
      <c r="A502" t="s">
        <v>9</v>
      </c>
      <c r="B502" t="s">
        <v>453</v>
      </c>
      <c r="C502" t="s">
        <v>663</v>
      </c>
      <c r="D502">
        <v>0.3</v>
      </c>
      <c r="E502">
        <v>0.52400000000000002</v>
      </c>
      <c r="F502">
        <v>0.15720000000000001</v>
      </c>
    </row>
    <row r="503" spans="1:6">
      <c r="A503" t="s">
        <v>9</v>
      </c>
      <c r="B503" t="s">
        <v>453</v>
      </c>
      <c r="C503" t="s">
        <v>663</v>
      </c>
      <c r="D503">
        <v>1.8</v>
      </c>
      <c r="E503">
        <v>0.52400000000000002</v>
      </c>
      <c r="F503">
        <v>0.94320000000000004</v>
      </c>
    </row>
    <row r="504" spans="1:6">
      <c r="A504" t="s">
        <v>9</v>
      </c>
      <c r="B504" t="s">
        <v>453</v>
      </c>
      <c r="C504" t="s">
        <v>663</v>
      </c>
      <c r="D504">
        <v>1.8</v>
      </c>
      <c r="E504">
        <v>0.52400000000000002</v>
      </c>
      <c r="F504">
        <v>0.94320000000000004</v>
      </c>
    </row>
    <row r="505" spans="1:6">
      <c r="A505" t="s">
        <v>9</v>
      </c>
      <c r="B505" t="s">
        <v>453</v>
      </c>
      <c r="C505" t="s">
        <v>663</v>
      </c>
      <c r="D505">
        <v>1.8</v>
      </c>
      <c r="E505">
        <v>0.52400000000000002</v>
      </c>
      <c r="F505">
        <v>0.94320000000000004</v>
      </c>
    </row>
    <row r="506" spans="1:6">
      <c r="A506" t="s">
        <v>9</v>
      </c>
      <c r="B506" t="s">
        <v>453</v>
      </c>
      <c r="C506" t="s">
        <v>663</v>
      </c>
      <c r="D506">
        <v>1.8</v>
      </c>
      <c r="E506">
        <v>0.52400000000000002</v>
      </c>
      <c r="F506">
        <v>0.94320000000000004</v>
      </c>
    </row>
    <row r="507" spans="1:6">
      <c r="A507" t="s">
        <v>9</v>
      </c>
      <c r="B507" t="s">
        <v>453</v>
      </c>
      <c r="C507" t="s">
        <v>663</v>
      </c>
      <c r="D507">
        <v>1.8</v>
      </c>
      <c r="E507">
        <v>0.52400000000000002</v>
      </c>
      <c r="F507">
        <v>0.94320000000000004</v>
      </c>
    </row>
    <row r="508" spans="1:6">
      <c r="A508" t="s">
        <v>9</v>
      </c>
      <c r="B508" t="s">
        <v>454</v>
      </c>
      <c r="C508" t="s">
        <v>663</v>
      </c>
      <c r="D508">
        <v>6.7</v>
      </c>
      <c r="E508">
        <v>0.59200000000000008</v>
      </c>
      <c r="F508">
        <v>3.966400000000001</v>
      </c>
    </row>
    <row r="509" spans="1:6">
      <c r="A509" t="s">
        <v>9</v>
      </c>
      <c r="B509" t="s">
        <v>455</v>
      </c>
      <c r="C509" t="s">
        <v>663</v>
      </c>
      <c r="D509">
        <v>2</v>
      </c>
      <c r="E509">
        <v>0</v>
      </c>
      <c r="F509">
        <v>0</v>
      </c>
    </row>
    <row r="510" spans="1:6">
      <c r="A510" t="s">
        <v>9</v>
      </c>
      <c r="B510" t="s">
        <v>455</v>
      </c>
      <c r="C510" t="s">
        <v>663</v>
      </c>
      <c r="D510">
        <v>2</v>
      </c>
      <c r="E510">
        <v>0</v>
      </c>
      <c r="F510">
        <v>0</v>
      </c>
    </row>
    <row r="511" spans="1:6">
      <c r="A511" t="s">
        <v>9</v>
      </c>
      <c r="B511" t="s">
        <v>456</v>
      </c>
      <c r="C511" t="s">
        <v>663</v>
      </c>
      <c r="D511">
        <v>1.5</v>
      </c>
      <c r="E511">
        <v>0.189</v>
      </c>
      <c r="F511">
        <v>0.28349999999999997</v>
      </c>
    </row>
    <row r="512" spans="1:6">
      <c r="A512" t="s">
        <v>9</v>
      </c>
      <c r="B512" t="s">
        <v>458</v>
      </c>
      <c r="C512" t="s">
        <v>663</v>
      </c>
      <c r="D512">
        <v>3.5</v>
      </c>
      <c r="E512">
        <v>0.40600000000000003</v>
      </c>
      <c r="F512">
        <v>1.421</v>
      </c>
    </row>
    <row r="513" spans="1:6">
      <c r="A513" t="s">
        <v>9</v>
      </c>
      <c r="B513" t="s">
        <v>458</v>
      </c>
      <c r="C513" t="s">
        <v>663</v>
      </c>
      <c r="D513">
        <v>0.7</v>
      </c>
      <c r="E513">
        <v>0.40600000000000003</v>
      </c>
      <c r="F513">
        <v>0.28420000000000001</v>
      </c>
    </row>
    <row r="514" spans="1:6">
      <c r="A514" t="s">
        <v>9</v>
      </c>
      <c r="B514" t="s">
        <v>460</v>
      </c>
      <c r="C514" t="s">
        <v>663</v>
      </c>
      <c r="D514">
        <v>1.2</v>
      </c>
      <c r="E514">
        <v>0.55700000000000005</v>
      </c>
      <c r="F514">
        <v>0.66839999999999999</v>
      </c>
    </row>
    <row r="515" spans="1:6">
      <c r="A515" t="s">
        <v>9</v>
      </c>
      <c r="B515" t="s">
        <v>460</v>
      </c>
      <c r="C515" t="s">
        <v>663</v>
      </c>
      <c r="D515">
        <v>1.2</v>
      </c>
      <c r="E515">
        <v>0.55700000000000005</v>
      </c>
      <c r="F515">
        <v>0.66839999999999999</v>
      </c>
    </row>
    <row r="516" spans="1:6">
      <c r="A516" t="s">
        <v>9</v>
      </c>
      <c r="B516" t="s">
        <v>460</v>
      </c>
      <c r="C516" t="s">
        <v>663</v>
      </c>
      <c r="D516">
        <v>1.2</v>
      </c>
      <c r="E516">
        <v>0.55700000000000005</v>
      </c>
      <c r="F516">
        <v>0.66839999999999999</v>
      </c>
    </row>
    <row r="517" spans="1:6">
      <c r="A517" t="s">
        <v>9</v>
      </c>
      <c r="B517" t="s">
        <v>460</v>
      </c>
      <c r="C517" t="s">
        <v>663</v>
      </c>
      <c r="D517">
        <v>1.2</v>
      </c>
      <c r="E517">
        <v>0.55700000000000005</v>
      </c>
      <c r="F517">
        <v>0.66839999999999999</v>
      </c>
    </row>
    <row r="518" spans="1:6">
      <c r="A518" t="s">
        <v>9</v>
      </c>
      <c r="B518" t="s">
        <v>460</v>
      </c>
      <c r="C518" t="s">
        <v>663</v>
      </c>
      <c r="D518">
        <v>1.2</v>
      </c>
      <c r="E518">
        <v>0.55700000000000005</v>
      </c>
      <c r="F518">
        <v>0.66839999999999999</v>
      </c>
    </row>
    <row r="519" spans="1:6">
      <c r="A519" t="s">
        <v>9</v>
      </c>
      <c r="B519" t="s">
        <v>460</v>
      </c>
      <c r="C519" t="s">
        <v>663</v>
      </c>
      <c r="D519">
        <v>1.2</v>
      </c>
      <c r="E519">
        <v>0.55700000000000005</v>
      </c>
      <c r="F519">
        <v>0.66839999999999999</v>
      </c>
    </row>
    <row r="520" spans="1:6">
      <c r="A520" t="s">
        <v>9</v>
      </c>
      <c r="B520" t="s">
        <v>461</v>
      </c>
      <c r="C520" t="s">
        <v>663</v>
      </c>
      <c r="D520">
        <v>3.6</v>
      </c>
      <c r="E520">
        <v>0.51800000000000002</v>
      </c>
      <c r="F520">
        <v>1.8648</v>
      </c>
    </row>
    <row r="521" spans="1:6">
      <c r="A521" t="s">
        <v>9</v>
      </c>
      <c r="B521" t="s">
        <v>462</v>
      </c>
      <c r="C521" t="s">
        <v>663</v>
      </c>
      <c r="D521">
        <v>12.6</v>
      </c>
      <c r="E521">
        <v>0.49399999999999999</v>
      </c>
      <c r="F521">
        <v>6.2244000000000002</v>
      </c>
    </row>
    <row r="522" spans="1:6">
      <c r="A522" t="s">
        <v>9</v>
      </c>
      <c r="B522" t="s">
        <v>462</v>
      </c>
      <c r="C522" t="s">
        <v>663</v>
      </c>
      <c r="D522">
        <v>3.5</v>
      </c>
      <c r="E522">
        <v>0.49399999999999999</v>
      </c>
      <c r="F522">
        <v>1.7290000000000001</v>
      </c>
    </row>
    <row r="523" spans="1:6">
      <c r="A523" t="s">
        <v>9</v>
      </c>
      <c r="B523" t="s">
        <v>462</v>
      </c>
      <c r="C523" t="s">
        <v>663</v>
      </c>
      <c r="D523">
        <v>3.5</v>
      </c>
      <c r="E523">
        <v>0.49399999999999999</v>
      </c>
      <c r="F523">
        <v>1.7290000000000001</v>
      </c>
    </row>
    <row r="524" spans="1:6">
      <c r="A524" t="s">
        <v>9</v>
      </c>
      <c r="B524" t="s">
        <v>465</v>
      </c>
      <c r="C524" t="s">
        <v>663</v>
      </c>
      <c r="D524">
        <v>6.6</v>
      </c>
      <c r="E524">
        <v>0.34399999999999997</v>
      </c>
      <c r="F524">
        <v>2.2704</v>
      </c>
    </row>
    <row r="525" spans="1:6">
      <c r="A525" t="s">
        <v>9</v>
      </c>
      <c r="B525" t="s">
        <v>466</v>
      </c>
      <c r="C525" t="s">
        <v>663</v>
      </c>
      <c r="D525">
        <v>14.2</v>
      </c>
      <c r="E525">
        <v>0.56000000000000005</v>
      </c>
      <c r="F525">
        <v>7.952</v>
      </c>
    </row>
    <row r="526" spans="1:6">
      <c r="A526" t="s">
        <v>9</v>
      </c>
      <c r="B526" t="s">
        <v>466</v>
      </c>
      <c r="C526" t="s">
        <v>663</v>
      </c>
      <c r="D526">
        <v>14.2</v>
      </c>
      <c r="E526">
        <v>0.56000000000000005</v>
      </c>
      <c r="F526">
        <v>7.952</v>
      </c>
    </row>
    <row r="527" spans="1:6">
      <c r="A527" t="s">
        <v>9</v>
      </c>
      <c r="B527" t="s">
        <v>467</v>
      </c>
      <c r="C527" t="s">
        <v>663</v>
      </c>
      <c r="D527">
        <v>0.6</v>
      </c>
      <c r="E527">
        <v>0.60899999999999999</v>
      </c>
      <c r="F527">
        <v>0.3654</v>
      </c>
    </row>
    <row r="528" spans="1:6">
      <c r="A528" t="s">
        <v>9</v>
      </c>
      <c r="B528" t="s">
        <v>467</v>
      </c>
      <c r="C528" t="s">
        <v>663</v>
      </c>
      <c r="D528">
        <v>0.6</v>
      </c>
      <c r="E528">
        <v>0.60899999999999999</v>
      </c>
      <c r="F528">
        <v>0.3654</v>
      </c>
    </row>
    <row r="529" spans="1:6">
      <c r="A529" t="s">
        <v>9</v>
      </c>
      <c r="B529" t="s">
        <v>467</v>
      </c>
      <c r="C529" t="s">
        <v>663</v>
      </c>
      <c r="D529">
        <v>0.9</v>
      </c>
      <c r="E529">
        <v>0.60899999999999999</v>
      </c>
      <c r="F529">
        <v>0.54810000000000003</v>
      </c>
    </row>
    <row r="530" spans="1:6">
      <c r="A530" t="s">
        <v>9</v>
      </c>
      <c r="B530" t="s">
        <v>467</v>
      </c>
      <c r="C530" t="s">
        <v>663</v>
      </c>
      <c r="D530">
        <v>0.8</v>
      </c>
      <c r="E530">
        <v>0.60899999999999999</v>
      </c>
      <c r="F530">
        <v>0.48720000000000002</v>
      </c>
    </row>
    <row r="531" spans="1:6">
      <c r="A531" t="s">
        <v>9</v>
      </c>
      <c r="B531" t="s">
        <v>467</v>
      </c>
      <c r="C531" t="s">
        <v>663</v>
      </c>
      <c r="D531">
        <v>0.8</v>
      </c>
      <c r="E531">
        <v>0.60899999999999999</v>
      </c>
      <c r="F531">
        <v>0.48720000000000002</v>
      </c>
    </row>
    <row r="532" spans="1:6">
      <c r="A532" t="s">
        <v>9</v>
      </c>
      <c r="B532" t="s">
        <v>467</v>
      </c>
      <c r="C532" t="s">
        <v>663</v>
      </c>
      <c r="D532">
        <v>1.8</v>
      </c>
      <c r="E532">
        <v>0.60899999999999999</v>
      </c>
      <c r="F532">
        <v>1.0962000000000001</v>
      </c>
    </row>
    <row r="533" spans="1:6">
      <c r="A533" t="s">
        <v>9</v>
      </c>
      <c r="B533" t="s">
        <v>467</v>
      </c>
      <c r="C533" t="s">
        <v>663</v>
      </c>
      <c r="D533">
        <v>1</v>
      </c>
      <c r="E533">
        <v>0.60899999999999999</v>
      </c>
      <c r="F533">
        <v>0.60899999999999999</v>
      </c>
    </row>
    <row r="534" spans="1:6">
      <c r="A534" t="s">
        <v>9</v>
      </c>
      <c r="B534" t="s">
        <v>468</v>
      </c>
      <c r="C534" t="s">
        <v>663</v>
      </c>
      <c r="D534">
        <v>2.5</v>
      </c>
      <c r="E534">
        <v>0.33300000000000002</v>
      </c>
      <c r="F534">
        <v>0.83249999999999991</v>
      </c>
    </row>
    <row r="535" spans="1:6">
      <c r="A535" t="s">
        <v>9</v>
      </c>
      <c r="B535" t="s">
        <v>468</v>
      </c>
      <c r="C535" t="s">
        <v>663</v>
      </c>
      <c r="D535">
        <v>2</v>
      </c>
      <c r="E535">
        <v>0.33300000000000002</v>
      </c>
      <c r="F535">
        <v>0.66599999999999993</v>
      </c>
    </row>
    <row r="536" spans="1:6">
      <c r="A536" t="s">
        <v>9</v>
      </c>
      <c r="B536" t="s">
        <v>468</v>
      </c>
      <c r="C536" t="s">
        <v>663</v>
      </c>
      <c r="D536">
        <v>2</v>
      </c>
      <c r="E536">
        <v>0.33300000000000002</v>
      </c>
      <c r="F536">
        <v>0.66599999999999993</v>
      </c>
    </row>
    <row r="537" spans="1:6">
      <c r="A537" t="s">
        <v>9</v>
      </c>
      <c r="B537" t="s">
        <v>468</v>
      </c>
      <c r="C537" t="s">
        <v>663</v>
      </c>
      <c r="D537">
        <v>2.4</v>
      </c>
      <c r="E537">
        <v>0.33300000000000002</v>
      </c>
      <c r="F537">
        <v>0.79919999999999991</v>
      </c>
    </row>
    <row r="538" spans="1:6">
      <c r="A538" t="s">
        <v>9</v>
      </c>
      <c r="B538" t="s">
        <v>470</v>
      </c>
      <c r="C538" t="s">
        <v>663</v>
      </c>
      <c r="D538">
        <v>1</v>
      </c>
      <c r="E538">
        <v>0.42499999999999999</v>
      </c>
      <c r="F538">
        <v>0.42499999999999999</v>
      </c>
    </row>
    <row r="539" spans="1:6">
      <c r="A539" t="s">
        <v>9</v>
      </c>
      <c r="B539" t="s">
        <v>471</v>
      </c>
      <c r="C539" t="s">
        <v>663</v>
      </c>
      <c r="D539">
        <v>1.3</v>
      </c>
      <c r="E539">
        <v>0.54100000000000004</v>
      </c>
      <c r="F539">
        <v>0.70330000000000004</v>
      </c>
    </row>
    <row r="540" spans="1:6">
      <c r="A540" t="s">
        <v>9</v>
      </c>
      <c r="B540" t="s">
        <v>471</v>
      </c>
      <c r="C540" t="s">
        <v>663</v>
      </c>
      <c r="D540">
        <v>5.3</v>
      </c>
      <c r="E540">
        <v>0.54100000000000004</v>
      </c>
      <c r="F540">
        <v>2.8673000000000002</v>
      </c>
    </row>
    <row r="541" spans="1:6">
      <c r="A541" t="s">
        <v>9</v>
      </c>
      <c r="B541" t="s">
        <v>471</v>
      </c>
      <c r="C541" t="s">
        <v>663</v>
      </c>
      <c r="D541">
        <v>4.0999999999999996</v>
      </c>
      <c r="E541">
        <v>0.54100000000000004</v>
      </c>
      <c r="F541">
        <v>2.2181000000000002</v>
      </c>
    </row>
    <row r="542" spans="1:6">
      <c r="A542" t="s">
        <v>9</v>
      </c>
      <c r="B542" t="s">
        <v>471</v>
      </c>
      <c r="C542" t="s">
        <v>663</v>
      </c>
      <c r="D542">
        <v>4.0999999999999996</v>
      </c>
      <c r="E542">
        <v>0.54100000000000004</v>
      </c>
      <c r="F542">
        <v>2.2181000000000002</v>
      </c>
    </row>
    <row r="543" spans="1:6">
      <c r="A543" t="s">
        <v>9</v>
      </c>
      <c r="B543" t="s">
        <v>471</v>
      </c>
      <c r="C543" t="s">
        <v>663</v>
      </c>
      <c r="D543">
        <v>3</v>
      </c>
      <c r="E543">
        <v>0.54100000000000004</v>
      </c>
      <c r="F543">
        <v>1.623</v>
      </c>
    </row>
    <row r="544" spans="1:6">
      <c r="A544" t="s">
        <v>9</v>
      </c>
      <c r="B544" t="s">
        <v>471</v>
      </c>
      <c r="C544" t="s">
        <v>663</v>
      </c>
      <c r="D544">
        <v>1.6</v>
      </c>
      <c r="E544">
        <v>0.54100000000000004</v>
      </c>
      <c r="F544">
        <v>0.86560000000000015</v>
      </c>
    </row>
    <row r="545" spans="1:6">
      <c r="A545" t="s">
        <v>9</v>
      </c>
      <c r="B545" t="s">
        <v>471</v>
      </c>
      <c r="C545" t="s">
        <v>663</v>
      </c>
      <c r="D545">
        <v>1.6</v>
      </c>
      <c r="E545">
        <v>0.54100000000000004</v>
      </c>
      <c r="F545">
        <v>0.86560000000000015</v>
      </c>
    </row>
    <row r="546" spans="1:6">
      <c r="A546" t="s">
        <v>9</v>
      </c>
      <c r="B546" t="s">
        <v>471</v>
      </c>
      <c r="C546" t="s">
        <v>663</v>
      </c>
      <c r="D546">
        <v>1.6</v>
      </c>
      <c r="E546">
        <v>0.54100000000000004</v>
      </c>
      <c r="F546">
        <v>0.86560000000000015</v>
      </c>
    </row>
    <row r="547" spans="1:6">
      <c r="A547" t="s">
        <v>9</v>
      </c>
      <c r="B547" t="s">
        <v>471</v>
      </c>
      <c r="C547" t="s">
        <v>663</v>
      </c>
      <c r="D547">
        <v>1.6</v>
      </c>
      <c r="E547">
        <v>0.54100000000000004</v>
      </c>
      <c r="F547">
        <v>0.86560000000000015</v>
      </c>
    </row>
    <row r="548" spans="1:6">
      <c r="A548" t="s">
        <v>9</v>
      </c>
      <c r="B548" t="s">
        <v>471</v>
      </c>
      <c r="C548" t="s">
        <v>663</v>
      </c>
      <c r="D548">
        <v>1.6</v>
      </c>
      <c r="E548">
        <v>0.54100000000000004</v>
      </c>
      <c r="F548">
        <v>0.86560000000000015</v>
      </c>
    </row>
    <row r="549" spans="1:6">
      <c r="A549" t="s">
        <v>9</v>
      </c>
      <c r="B549" t="s">
        <v>471</v>
      </c>
      <c r="C549" t="s">
        <v>663</v>
      </c>
      <c r="D549">
        <v>1.6</v>
      </c>
      <c r="E549">
        <v>0.54100000000000004</v>
      </c>
      <c r="F549">
        <v>0.86560000000000015</v>
      </c>
    </row>
    <row r="550" spans="1:6">
      <c r="A550" t="s">
        <v>9</v>
      </c>
      <c r="B550" t="s">
        <v>471</v>
      </c>
      <c r="C550" t="s">
        <v>663</v>
      </c>
      <c r="D550">
        <v>12.2</v>
      </c>
      <c r="E550">
        <v>0.54100000000000004</v>
      </c>
      <c r="F550">
        <v>6.6002000000000001</v>
      </c>
    </row>
    <row r="551" spans="1:6">
      <c r="A551" t="s">
        <v>9</v>
      </c>
      <c r="B551" t="s">
        <v>471</v>
      </c>
      <c r="C551" t="s">
        <v>663</v>
      </c>
      <c r="D551">
        <v>12.2</v>
      </c>
      <c r="E551">
        <v>0.54100000000000004</v>
      </c>
      <c r="F551">
        <v>6.6002000000000001</v>
      </c>
    </row>
    <row r="552" spans="1:6">
      <c r="A552" t="s">
        <v>9</v>
      </c>
      <c r="B552" t="s">
        <v>471</v>
      </c>
      <c r="C552" t="s">
        <v>663</v>
      </c>
      <c r="D552">
        <v>13.2</v>
      </c>
      <c r="E552">
        <v>0.54100000000000004</v>
      </c>
      <c r="F552">
        <v>7.1412000000000004</v>
      </c>
    </row>
    <row r="553" spans="1:6">
      <c r="A553" t="s">
        <v>9</v>
      </c>
      <c r="B553" t="s">
        <v>471</v>
      </c>
      <c r="C553" t="s">
        <v>663</v>
      </c>
      <c r="D553">
        <v>5.5</v>
      </c>
      <c r="E553">
        <v>0.54100000000000004</v>
      </c>
      <c r="F553">
        <v>2.9754999999999998</v>
      </c>
    </row>
    <row r="554" spans="1:6">
      <c r="A554" t="s">
        <v>9</v>
      </c>
      <c r="B554" t="s">
        <v>471</v>
      </c>
      <c r="C554" t="s">
        <v>663</v>
      </c>
      <c r="D554">
        <v>5.5</v>
      </c>
      <c r="E554">
        <v>0.54100000000000004</v>
      </c>
      <c r="F554">
        <v>2.9754999999999998</v>
      </c>
    </row>
    <row r="555" spans="1:6">
      <c r="A555" t="s">
        <v>9</v>
      </c>
      <c r="B555" t="s">
        <v>471</v>
      </c>
      <c r="C555" t="s">
        <v>663</v>
      </c>
      <c r="D555">
        <v>5.0999999999999996</v>
      </c>
      <c r="E555">
        <v>0.54100000000000004</v>
      </c>
      <c r="F555">
        <v>2.7591000000000001</v>
      </c>
    </row>
    <row r="556" spans="1:6">
      <c r="A556" t="s">
        <v>9</v>
      </c>
      <c r="B556" t="s">
        <v>471</v>
      </c>
      <c r="C556" t="s">
        <v>663</v>
      </c>
      <c r="D556">
        <v>5.0999999999999996</v>
      </c>
      <c r="E556">
        <v>0.54100000000000004</v>
      </c>
      <c r="F556">
        <v>2.7591000000000001</v>
      </c>
    </row>
    <row r="557" spans="1:6">
      <c r="A557" t="s">
        <v>9</v>
      </c>
      <c r="B557" t="s">
        <v>471</v>
      </c>
      <c r="C557" t="s">
        <v>663</v>
      </c>
      <c r="D557">
        <v>5.0999999999999996</v>
      </c>
      <c r="E557">
        <v>0.54100000000000004</v>
      </c>
      <c r="F557">
        <v>2.7591000000000001</v>
      </c>
    </row>
    <row r="558" spans="1:6">
      <c r="A558" t="s">
        <v>9</v>
      </c>
      <c r="B558" t="s">
        <v>471</v>
      </c>
      <c r="C558" t="s">
        <v>663</v>
      </c>
      <c r="D558">
        <v>4</v>
      </c>
      <c r="E558">
        <v>0.54100000000000004</v>
      </c>
      <c r="F558">
        <v>2.1640000000000001</v>
      </c>
    </row>
    <row r="559" spans="1:6">
      <c r="A559" t="s">
        <v>9</v>
      </c>
      <c r="B559" t="s">
        <v>471</v>
      </c>
      <c r="C559" t="s">
        <v>663</v>
      </c>
      <c r="D559">
        <v>5.4</v>
      </c>
      <c r="E559">
        <v>0.54100000000000004</v>
      </c>
      <c r="F559">
        <v>2.9214000000000002</v>
      </c>
    </row>
    <row r="560" spans="1:6">
      <c r="A560" t="s">
        <v>9</v>
      </c>
      <c r="B560" t="s">
        <v>471</v>
      </c>
      <c r="C560" t="s">
        <v>663</v>
      </c>
      <c r="D560">
        <v>5.4</v>
      </c>
      <c r="E560">
        <v>0.54100000000000004</v>
      </c>
      <c r="F560">
        <v>2.9214000000000002</v>
      </c>
    </row>
    <row r="561" spans="1:6">
      <c r="A561" t="s">
        <v>9</v>
      </c>
      <c r="B561" t="s">
        <v>471</v>
      </c>
      <c r="C561" t="s">
        <v>663</v>
      </c>
      <c r="D561">
        <v>3.2</v>
      </c>
      <c r="E561">
        <v>0.54100000000000004</v>
      </c>
      <c r="F561">
        <v>1.7312000000000001</v>
      </c>
    </row>
    <row r="562" spans="1:6">
      <c r="A562" t="s">
        <v>9</v>
      </c>
      <c r="B562" t="s">
        <v>471</v>
      </c>
      <c r="C562" t="s">
        <v>663</v>
      </c>
      <c r="D562">
        <v>3.2</v>
      </c>
      <c r="E562">
        <v>0.54100000000000004</v>
      </c>
      <c r="F562">
        <v>1.7312000000000001</v>
      </c>
    </row>
    <row r="563" spans="1:6">
      <c r="A563" t="s">
        <v>9</v>
      </c>
      <c r="B563" t="s">
        <v>471</v>
      </c>
      <c r="C563" t="s">
        <v>663</v>
      </c>
      <c r="D563">
        <v>3.2</v>
      </c>
      <c r="E563">
        <v>0.54100000000000004</v>
      </c>
      <c r="F563">
        <v>1.7312000000000001</v>
      </c>
    </row>
    <row r="564" spans="1:6">
      <c r="A564" t="s">
        <v>9</v>
      </c>
      <c r="B564" t="s">
        <v>471</v>
      </c>
      <c r="C564" t="s">
        <v>663</v>
      </c>
      <c r="D564">
        <v>4.8</v>
      </c>
      <c r="E564">
        <v>0.54100000000000004</v>
      </c>
      <c r="F564">
        <v>2.5968</v>
      </c>
    </row>
    <row r="565" spans="1:6">
      <c r="A565" t="s">
        <v>9</v>
      </c>
      <c r="B565" t="s">
        <v>471</v>
      </c>
      <c r="C565" t="s">
        <v>663</v>
      </c>
      <c r="D565">
        <v>4.8</v>
      </c>
      <c r="E565">
        <v>0.54100000000000004</v>
      </c>
      <c r="F565">
        <v>2.5968</v>
      </c>
    </row>
    <row r="566" spans="1:6">
      <c r="A566" t="s">
        <v>9</v>
      </c>
      <c r="B566" t="s">
        <v>471</v>
      </c>
      <c r="C566" t="s">
        <v>663</v>
      </c>
      <c r="D566">
        <v>4.8</v>
      </c>
      <c r="E566">
        <v>0.54100000000000004</v>
      </c>
      <c r="F566">
        <v>2.5968</v>
      </c>
    </row>
    <row r="567" spans="1:6">
      <c r="A567" t="s">
        <v>9</v>
      </c>
      <c r="B567" t="s">
        <v>471</v>
      </c>
      <c r="C567" t="s">
        <v>663</v>
      </c>
      <c r="D567">
        <v>4.8</v>
      </c>
      <c r="E567">
        <v>0.54100000000000004</v>
      </c>
      <c r="F567">
        <v>2.5968</v>
      </c>
    </row>
    <row r="568" spans="1:6">
      <c r="A568" t="s">
        <v>9</v>
      </c>
      <c r="B568" t="s">
        <v>472</v>
      </c>
      <c r="C568" t="s">
        <v>663</v>
      </c>
      <c r="D568">
        <v>6.4</v>
      </c>
      <c r="E568">
        <v>0.84099999999999997</v>
      </c>
      <c r="F568">
        <v>5.3824000000000014</v>
      </c>
    </row>
    <row r="569" spans="1:6">
      <c r="A569" t="s">
        <v>9</v>
      </c>
      <c r="B569" t="s">
        <v>472</v>
      </c>
      <c r="C569" t="s">
        <v>663</v>
      </c>
      <c r="D569">
        <v>6.4</v>
      </c>
      <c r="E569">
        <v>0.84099999999999997</v>
      </c>
      <c r="F569">
        <v>5.3824000000000014</v>
      </c>
    </row>
    <row r="570" spans="1:6">
      <c r="A570" t="s">
        <v>9</v>
      </c>
      <c r="B570" t="s">
        <v>472</v>
      </c>
      <c r="C570" t="s">
        <v>663</v>
      </c>
      <c r="D570">
        <v>6.4</v>
      </c>
      <c r="E570">
        <v>0.84099999999999997</v>
      </c>
      <c r="F570">
        <v>5.3824000000000014</v>
      </c>
    </row>
    <row r="571" spans="1:6">
      <c r="A571" t="s">
        <v>9</v>
      </c>
      <c r="B571" t="s">
        <v>474</v>
      </c>
      <c r="C571" t="s">
        <v>663</v>
      </c>
      <c r="D571">
        <v>15</v>
      </c>
      <c r="E571">
        <v>0.28399999999999997</v>
      </c>
      <c r="F571">
        <v>4.26</v>
      </c>
    </row>
    <row r="572" spans="1:6">
      <c r="A572" t="s">
        <v>9</v>
      </c>
      <c r="B572" t="s">
        <v>474</v>
      </c>
      <c r="C572" t="s">
        <v>663</v>
      </c>
      <c r="D572">
        <v>30</v>
      </c>
      <c r="E572">
        <v>0.28399999999999997</v>
      </c>
      <c r="F572">
        <v>8.52</v>
      </c>
    </row>
    <row r="573" spans="1:6">
      <c r="A573" t="s">
        <v>9</v>
      </c>
      <c r="B573" t="s">
        <v>474</v>
      </c>
      <c r="C573" t="s">
        <v>663</v>
      </c>
      <c r="D573">
        <v>30</v>
      </c>
      <c r="E573">
        <v>0.28399999999999997</v>
      </c>
      <c r="F573">
        <v>8.52</v>
      </c>
    </row>
    <row r="574" spans="1:6">
      <c r="A574" t="s">
        <v>9</v>
      </c>
      <c r="B574" t="s">
        <v>474</v>
      </c>
      <c r="C574" t="s">
        <v>663</v>
      </c>
      <c r="D574">
        <v>1.4</v>
      </c>
      <c r="E574">
        <v>0.28399999999999997</v>
      </c>
      <c r="F574">
        <v>0.39760000000000001</v>
      </c>
    </row>
    <row r="575" spans="1:6">
      <c r="A575" t="s">
        <v>9</v>
      </c>
      <c r="B575" t="s">
        <v>475</v>
      </c>
      <c r="C575" t="s">
        <v>663</v>
      </c>
      <c r="D575">
        <v>2.4</v>
      </c>
      <c r="E575">
        <v>0.435</v>
      </c>
      <c r="F575">
        <v>1.044</v>
      </c>
    </row>
    <row r="576" spans="1:6">
      <c r="A576" t="s">
        <v>9</v>
      </c>
      <c r="B576" t="s">
        <v>475</v>
      </c>
      <c r="C576" t="s">
        <v>663</v>
      </c>
      <c r="D576">
        <v>8.1</v>
      </c>
      <c r="E576">
        <v>0.435</v>
      </c>
      <c r="F576">
        <v>3.5234999999999999</v>
      </c>
    </row>
    <row r="577" spans="1:6">
      <c r="A577" t="s">
        <v>9</v>
      </c>
      <c r="B577" t="s">
        <v>476</v>
      </c>
      <c r="C577" t="s">
        <v>663</v>
      </c>
      <c r="D577">
        <v>7.7</v>
      </c>
      <c r="E577">
        <v>0.61599999999999999</v>
      </c>
      <c r="F577">
        <v>4.7431999999999999</v>
      </c>
    </row>
    <row r="578" spans="1:6">
      <c r="A578" t="s">
        <v>9</v>
      </c>
      <c r="B578" t="s">
        <v>476</v>
      </c>
      <c r="C578" t="s">
        <v>663</v>
      </c>
      <c r="D578">
        <v>7.7</v>
      </c>
      <c r="E578">
        <v>0.61599999999999999</v>
      </c>
      <c r="F578">
        <v>4.7431999999999999</v>
      </c>
    </row>
    <row r="579" spans="1:6">
      <c r="A579" t="s">
        <v>9</v>
      </c>
      <c r="B579" t="s">
        <v>477</v>
      </c>
      <c r="C579" t="s">
        <v>663</v>
      </c>
      <c r="D579">
        <v>0.5</v>
      </c>
      <c r="E579">
        <v>0.60799999999999998</v>
      </c>
      <c r="F579">
        <v>0.30399999999999999</v>
      </c>
    </row>
    <row r="580" spans="1:6">
      <c r="A580" t="s">
        <v>9</v>
      </c>
      <c r="B580" t="s">
        <v>477</v>
      </c>
      <c r="C580" t="s">
        <v>663</v>
      </c>
      <c r="D580">
        <v>0.5</v>
      </c>
      <c r="E580">
        <v>0.60799999999999998</v>
      </c>
      <c r="F580">
        <v>0.30399999999999999</v>
      </c>
    </row>
    <row r="581" spans="1:6">
      <c r="A581" t="s">
        <v>9</v>
      </c>
      <c r="B581" t="s">
        <v>477</v>
      </c>
      <c r="C581" t="s">
        <v>663</v>
      </c>
      <c r="D581">
        <v>0.5</v>
      </c>
      <c r="E581">
        <v>0.60799999999999998</v>
      </c>
      <c r="F581">
        <v>0.30399999999999999</v>
      </c>
    </row>
    <row r="582" spans="1:6">
      <c r="A582" t="s">
        <v>9</v>
      </c>
      <c r="B582" t="s">
        <v>477</v>
      </c>
      <c r="C582" t="s">
        <v>663</v>
      </c>
      <c r="D582">
        <v>0.5</v>
      </c>
      <c r="E582">
        <v>0.60799999999999998</v>
      </c>
      <c r="F582">
        <v>0.30399999999999999</v>
      </c>
    </row>
    <row r="583" spans="1:6">
      <c r="A583" t="s">
        <v>9</v>
      </c>
      <c r="B583" t="s">
        <v>477</v>
      </c>
      <c r="C583" t="s">
        <v>663</v>
      </c>
      <c r="D583">
        <v>0.5</v>
      </c>
      <c r="E583">
        <v>0.60799999999999998</v>
      </c>
      <c r="F583">
        <v>0.30399999999999999</v>
      </c>
    </row>
    <row r="584" spans="1:6">
      <c r="A584" t="s">
        <v>9</v>
      </c>
      <c r="B584" t="s">
        <v>477</v>
      </c>
      <c r="C584" t="s">
        <v>663</v>
      </c>
      <c r="D584">
        <v>0.6</v>
      </c>
      <c r="E584">
        <v>0.60799999999999998</v>
      </c>
      <c r="F584">
        <v>0.36480000000000001</v>
      </c>
    </row>
    <row r="585" spans="1:6">
      <c r="A585" t="s">
        <v>9</v>
      </c>
      <c r="B585" t="s">
        <v>478</v>
      </c>
      <c r="C585" t="s">
        <v>663</v>
      </c>
      <c r="D585">
        <v>1.1000000000000001</v>
      </c>
      <c r="E585">
        <v>0.442</v>
      </c>
      <c r="F585">
        <v>0.48620000000000002</v>
      </c>
    </row>
    <row r="586" spans="1:6">
      <c r="A586" t="s">
        <v>9</v>
      </c>
      <c r="B586" t="s">
        <v>478</v>
      </c>
      <c r="C586" t="s">
        <v>663</v>
      </c>
      <c r="D586">
        <v>1.1000000000000001</v>
      </c>
      <c r="E586">
        <v>0.442</v>
      </c>
      <c r="F586">
        <v>0.48620000000000002</v>
      </c>
    </row>
    <row r="587" spans="1:6">
      <c r="A587" t="s">
        <v>9</v>
      </c>
      <c r="B587" t="s">
        <v>478</v>
      </c>
      <c r="C587" t="s">
        <v>663</v>
      </c>
      <c r="D587">
        <v>1.1000000000000001</v>
      </c>
      <c r="E587">
        <v>0.442</v>
      </c>
      <c r="F587">
        <v>0.48620000000000002</v>
      </c>
    </row>
    <row r="588" spans="1:6">
      <c r="A588" t="s">
        <v>9</v>
      </c>
      <c r="B588" t="s">
        <v>478</v>
      </c>
      <c r="C588" t="s">
        <v>663</v>
      </c>
      <c r="D588">
        <v>1.2</v>
      </c>
      <c r="E588">
        <v>0.442</v>
      </c>
      <c r="F588">
        <v>0.53039999999999998</v>
      </c>
    </row>
    <row r="589" spans="1:6">
      <c r="A589" t="s">
        <v>9</v>
      </c>
      <c r="B589" t="s">
        <v>478</v>
      </c>
      <c r="C589" t="s">
        <v>663</v>
      </c>
      <c r="D589">
        <v>1.1000000000000001</v>
      </c>
      <c r="E589">
        <v>0.442</v>
      </c>
      <c r="F589">
        <v>0.48620000000000002</v>
      </c>
    </row>
    <row r="590" spans="1:6">
      <c r="A590" t="s">
        <v>9</v>
      </c>
      <c r="B590" t="s">
        <v>478</v>
      </c>
      <c r="C590" t="s">
        <v>663</v>
      </c>
      <c r="D590">
        <v>0.7</v>
      </c>
      <c r="E590">
        <v>0.442</v>
      </c>
      <c r="F590">
        <v>0.30940000000000001</v>
      </c>
    </row>
    <row r="591" spans="1:6">
      <c r="A591" t="s">
        <v>9</v>
      </c>
      <c r="B591" t="s">
        <v>478</v>
      </c>
      <c r="C591" t="s">
        <v>663</v>
      </c>
      <c r="D591">
        <v>0.9</v>
      </c>
      <c r="E591">
        <v>0.442</v>
      </c>
      <c r="F591">
        <v>0.39779999999999999</v>
      </c>
    </row>
    <row r="592" spans="1:6">
      <c r="A592" t="s">
        <v>9</v>
      </c>
      <c r="B592" t="s">
        <v>478</v>
      </c>
      <c r="C592" t="s">
        <v>663</v>
      </c>
      <c r="D592">
        <v>1</v>
      </c>
      <c r="E592">
        <v>0.442</v>
      </c>
      <c r="F592">
        <v>0.442</v>
      </c>
    </row>
    <row r="593" spans="1:6">
      <c r="A593" t="s">
        <v>9</v>
      </c>
      <c r="B593" t="s">
        <v>479</v>
      </c>
      <c r="C593" t="s">
        <v>663</v>
      </c>
      <c r="D593">
        <v>1.1000000000000001</v>
      </c>
      <c r="E593">
        <v>0.45400000000000001</v>
      </c>
      <c r="F593">
        <v>0.49940000000000001</v>
      </c>
    </row>
    <row r="594" spans="1:6">
      <c r="A594" t="s">
        <v>9</v>
      </c>
      <c r="B594" t="s">
        <v>479</v>
      </c>
      <c r="C594" t="s">
        <v>663</v>
      </c>
      <c r="D594">
        <v>1.1000000000000001</v>
      </c>
      <c r="E594">
        <v>0.45400000000000001</v>
      </c>
      <c r="F594">
        <v>0.49940000000000001</v>
      </c>
    </row>
    <row r="595" spans="1:6">
      <c r="A595" t="s">
        <v>9</v>
      </c>
      <c r="B595" t="s">
        <v>479</v>
      </c>
      <c r="C595" t="s">
        <v>663</v>
      </c>
      <c r="D595">
        <v>1.1000000000000001</v>
      </c>
      <c r="E595">
        <v>0.45400000000000001</v>
      </c>
      <c r="F595">
        <v>0.49940000000000001</v>
      </c>
    </row>
    <row r="596" spans="1:6">
      <c r="A596" t="s">
        <v>9</v>
      </c>
      <c r="B596" t="s">
        <v>479</v>
      </c>
      <c r="C596" t="s">
        <v>663</v>
      </c>
      <c r="D596">
        <v>1.1000000000000001</v>
      </c>
      <c r="E596">
        <v>0.45400000000000001</v>
      </c>
      <c r="F596">
        <v>0.49940000000000001</v>
      </c>
    </row>
    <row r="597" spans="1:6">
      <c r="A597" t="s">
        <v>9</v>
      </c>
      <c r="B597" t="s">
        <v>479</v>
      </c>
      <c r="C597" t="s">
        <v>663</v>
      </c>
      <c r="D597">
        <v>1.1000000000000001</v>
      </c>
      <c r="E597">
        <v>0.45400000000000001</v>
      </c>
      <c r="F597">
        <v>0.49940000000000001</v>
      </c>
    </row>
    <row r="598" spans="1:6">
      <c r="A598" t="s">
        <v>9</v>
      </c>
      <c r="B598" t="s">
        <v>479</v>
      </c>
      <c r="C598" t="s">
        <v>663</v>
      </c>
      <c r="D598">
        <v>1.1000000000000001</v>
      </c>
      <c r="E598">
        <v>0.45400000000000001</v>
      </c>
      <c r="F598">
        <v>0.49940000000000001</v>
      </c>
    </row>
    <row r="599" spans="1:6">
      <c r="A599" t="s">
        <v>9</v>
      </c>
      <c r="B599" t="s">
        <v>482</v>
      </c>
      <c r="C599" t="s">
        <v>663</v>
      </c>
      <c r="D599">
        <v>0.8</v>
      </c>
      <c r="E599">
        <v>0.43799999999999989</v>
      </c>
      <c r="F599">
        <v>0.35039999999999999</v>
      </c>
    </row>
    <row r="600" spans="1:6">
      <c r="A600" t="s">
        <v>9</v>
      </c>
      <c r="B600" t="s">
        <v>482</v>
      </c>
      <c r="C600" t="s">
        <v>663</v>
      </c>
      <c r="D600">
        <v>0.8</v>
      </c>
      <c r="E600">
        <v>0.43799999999999989</v>
      </c>
      <c r="F600">
        <v>0.35039999999999999</v>
      </c>
    </row>
    <row r="601" spans="1:6">
      <c r="A601" t="s">
        <v>9</v>
      </c>
      <c r="B601" t="s">
        <v>482</v>
      </c>
      <c r="C601" t="s">
        <v>663</v>
      </c>
      <c r="D601">
        <v>0.8</v>
      </c>
      <c r="E601">
        <v>0.43799999999999989</v>
      </c>
      <c r="F601">
        <v>0.35039999999999999</v>
      </c>
    </row>
    <row r="602" spans="1:6">
      <c r="A602" t="s">
        <v>9</v>
      </c>
      <c r="B602" t="s">
        <v>482</v>
      </c>
      <c r="C602" t="s">
        <v>663</v>
      </c>
      <c r="D602">
        <v>0.8</v>
      </c>
      <c r="E602">
        <v>0.43799999999999989</v>
      </c>
      <c r="F602">
        <v>0.35039999999999999</v>
      </c>
    </row>
    <row r="603" spans="1:6">
      <c r="A603" t="s">
        <v>9</v>
      </c>
      <c r="B603" t="s">
        <v>482</v>
      </c>
      <c r="C603" t="s">
        <v>663</v>
      </c>
      <c r="D603">
        <v>0.8</v>
      </c>
      <c r="E603">
        <v>0.43799999999999989</v>
      </c>
      <c r="F603">
        <v>0.35039999999999999</v>
      </c>
    </row>
    <row r="604" spans="1:6">
      <c r="A604" t="s">
        <v>9</v>
      </c>
      <c r="B604" t="s">
        <v>482</v>
      </c>
      <c r="C604" t="s">
        <v>663</v>
      </c>
      <c r="D604">
        <v>0.8</v>
      </c>
      <c r="E604">
        <v>0.43799999999999989</v>
      </c>
      <c r="F604">
        <v>0.35039999999999999</v>
      </c>
    </row>
    <row r="605" spans="1:6">
      <c r="A605" t="s">
        <v>9</v>
      </c>
      <c r="B605" t="s">
        <v>482</v>
      </c>
      <c r="C605" t="s">
        <v>663</v>
      </c>
      <c r="D605">
        <v>2.4</v>
      </c>
      <c r="E605">
        <v>0.43799999999999989</v>
      </c>
      <c r="F605">
        <v>1.0511999999999999</v>
      </c>
    </row>
    <row r="606" spans="1:6">
      <c r="A606" t="s">
        <v>9</v>
      </c>
      <c r="B606" t="s">
        <v>483</v>
      </c>
      <c r="C606" t="s">
        <v>663</v>
      </c>
      <c r="D606">
        <v>1</v>
      </c>
      <c r="E606">
        <v>0.14799999999999999</v>
      </c>
      <c r="F606">
        <v>0.14799999999999999</v>
      </c>
    </row>
    <row r="607" spans="1:6">
      <c r="A607" t="s">
        <v>9</v>
      </c>
      <c r="B607" t="s">
        <v>483</v>
      </c>
      <c r="C607" t="s">
        <v>663</v>
      </c>
      <c r="D607">
        <v>0.4</v>
      </c>
      <c r="E607">
        <v>0.14799999999999999</v>
      </c>
      <c r="F607">
        <v>5.920000000000001E-2</v>
      </c>
    </row>
    <row r="608" spans="1:6">
      <c r="A608" t="s">
        <v>9</v>
      </c>
      <c r="B608" t="s">
        <v>484</v>
      </c>
      <c r="C608" t="s">
        <v>663</v>
      </c>
      <c r="D608">
        <v>0.8</v>
      </c>
      <c r="E608">
        <v>0.85699999999999998</v>
      </c>
      <c r="F608">
        <v>0.68559999999999999</v>
      </c>
    </row>
    <row r="609" spans="1:6">
      <c r="A609" t="s">
        <v>9</v>
      </c>
      <c r="B609" t="s">
        <v>484</v>
      </c>
      <c r="C609" t="s">
        <v>663</v>
      </c>
      <c r="D609">
        <v>0.8</v>
      </c>
      <c r="E609">
        <v>0.85699999999999998</v>
      </c>
      <c r="F609">
        <v>0.68559999999999999</v>
      </c>
    </row>
    <row r="610" spans="1:6">
      <c r="A610" t="s">
        <v>9</v>
      </c>
      <c r="B610" t="s">
        <v>484</v>
      </c>
      <c r="C610" t="s">
        <v>663</v>
      </c>
      <c r="D610">
        <v>0.8</v>
      </c>
      <c r="E610">
        <v>0.85699999999999998</v>
      </c>
      <c r="F610">
        <v>0.68559999999999999</v>
      </c>
    </row>
    <row r="611" spans="1:6">
      <c r="A611" t="s">
        <v>9</v>
      </c>
      <c r="B611" t="s">
        <v>484</v>
      </c>
      <c r="C611" t="s">
        <v>663</v>
      </c>
      <c r="D611">
        <v>0.8</v>
      </c>
      <c r="E611">
        <v>0.85699999999999998</v>
      </c>
      <c r="F611">
        <v>0.68559999999999999</v>
      </c>
    </row>
    <row r="612" spans="1:6">
      <c r="A612" t="s">
        <v>9</v>
      </c>
      <c r="B612" t="s">
        <v>484</v>
      </c>
      <c r="C612" t="s">
        <v>663</v>
      </c>
      <c r="D612">
        <v>0.8</v>
      </c>
      <c r="E612">
        <v>0.85699999999999998</v>
      </c>
      <c r="F612">
        <v>0.68559999999999999</v>
      </c>
    </row>
    <row r="613" spans="1:6">
      <c r="A613" t="s">
        <v>9</v>
      </c>
      <c r="B613" t="s">
        <v>485</v>
      </c>
      <c r="C613" t="s">
        <v>663</v>
      </c>
      <c r="D613">
        <v>2.8</v>
      </c>
      <c r="E613">
        <v>0.35199999999999998</v>
      </c>
      <c r="F613">
        <v>0.98560000000000003</v>
      </c>
    </row>
    <row r="614" spans="1:6">
      <c r="A614" t="s">
        <v>9</v>
      </c>
      <c r="B614" t="s">
        <v>486</v>
      </c>
      <c r="C614" t="s">
        <v>663</v>
      </c>
      <c r="D614">
        <v>1.6</v>
      </c>
      <c r="E614">
        <v>0.35099999999999998</v>
      </c>
      <c r="F614">
        <v>0.5616000000000001</v>
      </c>
    </row>
    <row r="615" spans="1:6">
      <c r="A615" t="s">
        <v>9</v>
      </c>
      <c r="B615" t="s">
        <v>487</v>
      </c>
      <c r="C615" t="s">
        <v>663</v>
      </c>
      <c r="D615">
        <v>1.8</v>
      </c>
      <c r="E615">
        <v>0.29599999999999999</v>
      </c>
      <c r="F615">
        <v>0.53280000000000005</v>
      </c>
    </row>
    <row r="616" spans="1:6">
      <c r="A616" t="s">
        <v>9</v>
      </c>
      <c r="B616" t="s">
        <v>488</v>
      </c>
      <c r="C616" t="s">
        <v>663</v>
      </c>
      <c r="D616">
        <v>0.7</v>
      </c>
      <c r="E616">
        <v>0.53400000000000003</v>
      </c>
      <c r="F616">
        <v>0.37380000000000002</v>
      </c>
    </row>
    <row r="617" spans="1:6">
      <c r="A617" t="s">
        <v>9</v>
      </c>
      <c r="B617" t="s">
        <v>488</v>
      </c>
      <c r="C617" t="s">
        <v>663</v>
      </c>
      <c r="D617">
        <v>0.7</v>
      </c>
      <c r="E617">
        <v>0.53400000000000003</v>
      </c>
      <c r="F617">
        <v>0.37380000000000002</v>
      </c>
    </row>
    <row r="618" spans="1:6">
      <c r="A618" t="s">
        <v>9</v>
      </c>
      <c r="B618" t="s">
        <v>488</v>
      </c>
      <c r="C618" t="s">
        <v>663</v>
      </c>
      <c r="D618">
        <v>1.6</v>
      </c>
      <c r="E618">
        <v>0.53400000000000003</v>
      </c>
      <c r="F618">
        <v>0.85440000000000005</v>
      </c>
    </row>
    <row r="619" spans="1:6">
      <c r="A619" t="s">
        <v>9</v>
      </c>
      <c r="B619" t="s">
        <v>488</v>
      </c>
      <c r="C619" t="s">
        <v>663</v>
      </c>
      <c r="D619">
        <v>1.6</v>
      </c>
      <c r="E619">
        <v>0.53400000000000003</v>
      </c>
      <c r="F619">
        <v>0.85440000000000005</v>
      </c>
    </row>
    <row r="620" spans="1:6">
      <c r="A620" t="s">
        <v>9</v>
      </c>
      <c r="B620" t="s">
        <v>488</v>
      </c>
      <c r="C620" t="s">
        <v>663</v>
      </c>
      <c r="D620">
        <v>1.6</v>
      </c>
      <c r="E620">
        <v>0.53400000000000003</v>
      </c>
      <c r="F620">
        <v>0.85440000000000005</v>
      </c>
    </row>
    <row r="621" spans="1:6">
      <c r="A621" t="s">
        <v>9</v>
      </c>
      <c r="B621" t="s">
        <v>488</v>
      </c>
      <c r="C621" t="s">
        <v>663</v>
      </c>
      <c r="D621">
        <v>1.6</v>
      </c>
      <c r="E621">
        <v>0.53400000000000003</v>
      </c>
      <c r="F621">
        <v>0.85440000000000005</v>
      </c>
    </row>
    <row r="622" spans="1:6">
      <c r="A622" t="s">
        <v>9</v>
      </c>
      <c r="B622" t="s">
        <v>489</v>
      </c>
      <c r="C622" t="s">
        <v>663</v>
      </c>
      <c r="D622">
        <v>1.1000000000000001</v>
      </c>
      <c r="E622">
        <v>0.53400000000000003</v>
      </c>
      <c r="F622">
        <v>0.58740000000000003</v>
      </c>
    </row>
    <row r="623" spans="1:6">
      <c r="A623" t="s">
        <v>9</v>
      </c>
      <c r="B623" t="s">
        <v>489</v>
      </c>
      <c r="C623" t="s">
        <v>663</v>
      </c>
      <c r="D623">
        <v>1.1000000000000001</v>
      </c>
      <c r="E623">
        <v>0.53400000000000003</v>
      </c>
      <c r="F623">
        <v>0.58740000000000003</v>
      </c>
    </row>
    <row r="624" spans="1:6">
      <c r="A624" t="s">
        <v>9</v>
      </c>
      <c r="B624" t="s">
        <v>492</v>
      </c>
      <c r="C624" t="s">
        <v>663</v>
      </c>
      <c r="D624">
        <v>1.3</v>
      </c>
      <c r="E624">
        <v>0.70099999999999996</v>
      </c>
      <c r="F624">
        <v>0.9113</v>
      </c>
    </row>
    <row r="625" spans="1:6">
      <c r="A625" t="s">
        <v>9</v>
      </c>
      <c r="B625" t="s">
        <v>492</v>
      </c>
      <c r="C625" t="s">
        <v>663</v>
      </c>
      <c r="D625">
        <v>1.3</v>
      </c>
      <c r="E625">
        <v>0.70099999999999996</v>
      </c>
      <c r="F625">
        <v>0.9113</v>
      </c>
    </row>
    <row r="626" spans="1:6">
      <c r="A626" t="s">
        <v>9</v>
      </c>
      <c r="B626" t="s">
        <v>492</v>
      </c>
      <c r="C626" t="s">
        <v>663</v>
      </c>
      <c r="D626">
        <v>1.3</v>
      </c>
      <c r="E626">
        <v>0.70099999999999996</v>
      </c>
      <c r="F626">
        <v>0.9113</v>
      </c>
    </row>
    <row r="627" spans="1:6">
      <c r="A627" t="s">
        <v>9</v>
      </c>
      <c r="B627" t="s">
        <v>493</v>
      </c>
      <c r="C627" t="s">
        <v>663</v>
      </c>
      <c r="D627">
        <v>0.5</v>
      </c>
      <c r="E627">
        <v>0.30399999999999999</v>
      </c>
      <c r="F627">
        <v>0.152</v>
      </c>
    </row>
    <row r="628" spans="1:6">
      <c r="A628" t="s">
        <v>9</v>
      </c>
      <c r="B628" t="s">
        <v>493</v>
      </c>
      <c r="C628" t="s">
        <v>663</v>
      </c>
      <c r="D628">
        <v>0.6</v>
      </c>
      <c r="E628">
        <v>0.30399999999999999</v>
      </c>
      <c r="F628">
        <v>0.18240000000000001</v>
      </c>
    </row>
    <row r="629" spans="1:6">
      <c r="A629" t="s">
        <v>9</v>
      </c>
      <c r="B629" t="s">
        <v>493</v>
      </c>
      <c r="C629" t="s">
        <v>663</v>
      </c>
      <c r="D629">
        <v>0.8</v>
      </c>
      <c r="E629">
        <v>0.30399999999999999</v>
      </c>
      <c r="F629">
        <v>0.2432</v>
      </c>
    </row>
    <row r="630" spans="1:6">
      <c r="A630" t="s">
        <v>9</v>
      </c>
      <c r="B630" t="s">
        <v>493</v>
      </c>
      <c r="C630" t="s">
        <v>663</v>
      </c>
      <c r="D630">
        <v>0.8</v>
      </c>
      <c r="E630">
        <v>0.30399999999999999</v>
      </c>
      <c r="F630">
        <v>0.2432</v>
      </c>
    </row>
    <row r="631" spans="1:6">
      <c r="A631" t="s">
        <v>9</v>
      </c>
      <c r="B631" t="s">
        <v>494</v>
      </c>
      <c r="C631" t="s">
        <v>663</v>
      </c>
      <c r="D631">
        <v>5.0999999999999996</v>
      </c>
      <c r="E631">
        <v>0.57299999999999995</v>
      </c>
      <c r="F631">
        <v>2.922299999999999</v>
      </c>
    </row>
    <row r="632" spans="1:6">
      <c r="A632" t="s">
        <v>9</v>
      </c>
      <c r="B632" t="s">
        <v>494</v>
      </c>
      <c r="C632" t="s">
        <v>663</v>
      </c>
      <c r="D632">
        <v>5.0999999999999996</v>
      </c>
      <c r="E632">
        <v>0.57299999999999995</v>
      </c>
      <c r="F632">
        <v>2.922299999999999</v>
      </c>
    </row>
    <row r="633" spans="1:6">
      <c r="A633" t="s">
        <v>9</v>
      </c>
      <c r="B633" t="s">
        <v>496</v>
      </c>
      <c r="C633" t="s">
        <v>663</v>
      </c>
      <c r="D633">
        <v>12.3</v>
      </c>
      <c r="E633">
        <v>0.35699999999999998</v>
      </c>
      <c r="F633">
        <v>4.3911000000000007</v>
      </c>
    </row>
    <row r="634" spans="1:6">
      <c r="A634" t="s">
        <v>9</v>
      </c>
      <c r="B634" t="s">
        <v>496</v>
      </c>
      <c r="C634" t="s">
        <v>663</v>
      </c>
      <c r="D634">
        <v>0.4</v>
      </c>
      <c r="E634">
        <v>0.35699999999999998</v>
      </c>
      <c r="F634">
        <v>0.14280000000000001</v>
      </c>
    </row>
    <row r="635" spans="1:6">
      <c r="A635" t="s">
        <v>9</v>
      </c>
      <c r="B635" t="s">
        <v>496</v>
      </c>
      <c r="C635" t="s">
        <v>663</v>
      </c>
      <c r="D635">
        <v>0.3</v>
      </c>
      <c r="E635">
        <v>0.35699999999999998</v>
      </c>
      <c r="F635">
        <v>0.1071</v>
      </c>
    </row>
    <row r="636" spans="1:6">
      <c r="A636" t="s">
        <v>9</v>
      </c>
      <c r="B636" t="s">
        <v>496</v>
      </c>
      <c r="C636" t="s">
        <v>663</v>
      </c>
      <c r="D636">
        <v>0.5</v>
      </c>
      <c r="E636">
        <v>0.35699999999999998</v>
      </c>
      <c r="F636">
        <v>0.17849999999999999</v>
      </c>
    </row>
    <row r="637" spans="1:6">
      <c r="A637" t="s">
        <v>9</v>
      </c>
      <c r="B637" t="s">
        <v>498</v>
      </c>
      <c r="C637" t="s">
        <v>663</v>
      </c>
      <c r="D637">
        <v>0.4</v>
      </c>
      <c r="E637">
        <v>0.34300000000000003</v>
      </c>
      <c r="F637">
        <v>0.13719999999999999</v>
      </c>
    </row>
    <row r="638" spans="1:6">
      <c r="A638" t="s">
        <v>9</v>
      </c>
      <c r="B638" t="s">
        <v>498</v>
      </c>
      <c r="C638" t="s">
        <v>663</v>
      </c>
      <c r="D638">
        <v>0.3</v>
      </c>
      <c r="E638">
        <v>0.34300000000000003</v>
      </c>
      <c r="F638">
        <v>0.10290000000000001</v>
      </c>
    </row>
    <row r="639" spans="1:6">
      <c r="A639" t="s">
        <v>9</v>
      </c>
      <c r="B639" t="s">
        <v>498</v>
      </c>
      <c r="C639" t="s">
        <v>663</v>
      </c>
      <c r="D639">
        <v>0.4</v>
      </c>
      <c r="E639">
        <v>0.34300000000000003</v>
      </c>
      <c r="F639">
        <v>0.13719999999999999</v>
      </c>
    </row>
    <row r="640" spans="1:6">
      <c r="A640" t="s">
        <v>9</v>
      </c>
      <c r="B640" t="s">
        <v>499</v>
      </c>
      <c r="C640" t="s">
        <v>663</v>
      </c>
      <c r="D640">
        <v>1</v>
      </c>
      <c r="E640">
        <v>0.502</v>
      </c>
      <c r="F640">
        <v>0.502</v>
      </c>
    </row>
    <row r="641" spans="1:6">
      <c r="A641" t="s">
        <v>9</v>
      </c>
      <c r="B641" t="s">
        <v>502</v>
      </c>
      <c r="C641" t="s">
        <v>663</v>
      </c>
      <c r="D641">
        <v>8.1</v>
      </c>
      <c r="E641">
        <v>0.67500000000000004</v>
      </c>
      <c r="F641">
        <v>5.4675000000000002</v>
      </c>
    </row>
    <row r="642" spans="1:6">
      <c r="A642" t="s">
        <v>9</v>
      </c>
      <c r="B642" t="s">
        <v>502</v>
      </c>
      <c r="C642" t="s">
        <v>663</v>
      </c>
      <c r="D642">
        <v>8.1</v>
      </c>
      <c r="E642">
        <v>0.67500000000000004</v>
      </c>
      <c r="F642">
        <v>5.4675000000000002</v>
      </c>
    </row>
    <row r="643" spans="1:6">
      <c r="A643" t="s">
        <v>9</v>
      </c>
      <c r="B643" t="s">
        <v>502</v>
      </c>
      <c r="C643" t="s">
        <v>663</v>
      </c>
      <c r="D643">
        <v>8.8000000000000007</v>
      </c>
      <c r="E643">
        <v>0.67500000000000004</v>
      </c>
      <c r="F643">
        <v>5.9400000000000013</v>
      </c>
    </row>
    <row r="644" spans="1:6">
      <c r="A644" t="s">
        <v>9</v>
      </c>
      <c r="B644" t="s">
        <v>502</v>
      </c>
      <c r="C644" t="s">
        <v>663</v>
      </c>
      <c r="D644">
        <v>7.6</v>
      </c>
      <c r="E644">
        <v>0.67500000000000004</v>
      </c>
      <c r="F644">
        <v>5.13</v>
      </c>
    </row>
    <row r="645" spans="1:6">
      <c r="A645" t="s">
        <v>9</v>
      </c>
      <c r="B645" t="s">
        <v>502</v>
      </c>
      <c r="C645" t="s">
        <v>663</v>
      </c>
      <c r="D645">
        <v>7.6</v>
      </c>
      <c r="E645">
        <v>0.67500000000000004</v>
      </c>
      <c r="F645">
        <v>5.13</v>
      </c>
    </row>
    <row r="646" spans="1:6">
      <c r="A646" t="s">
        <v>9</v>
      </c>
      <c r="B646" t="s">
        <v>60</v>
      </c>
      <c r="C646" t="s">
        <v>663</v>
      </c>
      <c r="D646">
        <v>0.6</v>
      </c>
      <c r="E646">
        <v>0.436</v>
      </c>
      <c r="F646">
        <v>0.2616</v>
      </c>
    </row>
    <row r="647" spans="1:6">
      <c r="A647" t="s">
        <v>9</v>
      </c>
      <c r="B647" t="s">
        <v>60</v>
      </c>
      <c r="C647" t="s">
        <v>663</v>
      </c>
      <c r="D647">
        <v>0.6</v>
      </c>
      <c r="E647">
        <v>0.436</v>
      </c>
      <c r="F647">
        <v>0.2616</v>
      </c>
    </row>
    <row r="648" spans="1:6">
      <c r="A648" t="s">
        <v>9</v>
      </c>
      <c r="B648" t="s">
        <v>60</v>
      </c>
      <c r="C648" t="s">
        <v>663</v>
      </c>
      <c r="D648">
        <v>0.6</v>
      </c>
      <c r="E648">
        <v>0.436</v>
      </c>
      <c r="F648">
        <v>0.2616</v>
      </c>
    </row>
    <row r="649" spans="1:6">
      <c r="A649" t="s">
        <v>9</v>
      </c>
      <c r="B649" t="s">
        <v>60</v>
      </c>
      <c r="C649" t="s">
        <v>663</v>
      </c>
      <c r="D649">
        <v>0.8</v>
      </c>
      <c r="E649">
        <v>0.436</v>
      </c>
      <c r="F649">
        <v>0.3488</v>
      </c>
    </row>
    <row r="650" spans="1:6">
      <c r="A650" t="s">
        <v>9</v>
      </c>
      <c r="B650" t="s">
        <v>60</v>
      </c>
      <c r="C650" t="s">
        <v>663</v>
      </c>
      <c r="D650">
        <v>0.8</v>
      </c>
      <c r="E650">
        <v>0.436</v>
      </c>
      <c r="F650">
        <v>0.3488</v>
      </c>
    </row>
    <row r="651" spans="1:6">
      <c r="A651" t="s">
        <v>9</v>
      </c>
      <c r="B651" t="s">
        <v>60</v>
      </c>
      <c r="C651" t="s">
        <v>663</v>
      </c>
      <c r="D651">
        <v>0.8</v>
      </c>
      <c r="E651">
        <v>0.436</v>
      </c>
      <c r="F651">
        <v>0.3488</v>
      </c>
    </row>
    <row r="652" spans="1:6">
      <c r="A652" t="s">
        <v>9</v>
      </c>
      <c r="B652" t="s">
        <v>60</v>
      </c>
      <c r="C652" t="s">
        <v>663</v>
      </c>
      <c r="D652">
        <v>0.6</v>
      </c>
      <c r="E652">
        <v>0.436</v>
      </c>
      <c r="F652">
        <v>0.2616</v>
      </c>
    </row>
    <row r="653" spans="1:6">
      <c r="A653" t="s">
        <v>9</v>
      </c>
      <c r="B653" t="s">
        <v>60</v>
      </c>
      <c r="C653" t="s">
        <v>663</v>
      </c>
      <c r="D653">
        <v>0.6</v>
      </c>
      <c r="E653">
        <v>0.436</v>
      </c>
      <c r="F653">
        <v>0.2616</v>
      </c>
    </row>
    <row r="654" spans="1:6">
      <c r="A654" t="s">
        <v>9</v>
      </c>
      <c r="B654" t="s">
        <v>60</v>
      </c>
      <c r="C654" t="s">
        <v>663</v>
      </c>
      <c r="D654">
        <v>0.2</v>
      </c>
      <c r="E654">
        <v>0.436</v>
      </c>
      <c r="F654">
        <v>8.72E-2</v>
      </c>
    </row>
    <row r="655" spans="1:6">
      <c r="A655" t="s">
        <v>9</v>
      </c>
      <c r="B655" t="s">
        <v>60</v>
      </c>
      <c r="C655" t="s">
        <v>663</v>
      </c>
      <c r="D655">
        <v>0.2</v>
      </c>
      <c r="E655">
        <v>0.436</v>
      </c>
      <c r="F655">
        <v>8.72E-2</v>
      </c>
    </row>
    <row r="656" spans="1:6">
      <c r="A656" t="s">
        <v>9</v>
      </c>
      <c r="B656" t="s">
        <v>60</v>
      </c>
      <c r="C656" t="s">
        <v>663</v>
      </c>
      <c r="D656">
        <v>0.2</v>
      </c>
      <c r="E656">
        <v>0.436</v>
      </c>
      <c r="F656">
        <v>8.72E-2</v>
      </c>
    </row>
    <row r="657" spans="1:6">
      <c r="A657" t="s">
        <v>9</v>
      </c>
      <c r="B657" t="s">
        <v>60</v>
      </c>
      <c r="C657" t="s">
        <v>663</v>
      </c>
      <c r="D657">
        <v>0.2</v>
      </c>
      <c r="E657">
        <v>0.436</v>
      </c>
      <c r="F657">
        <v>8.72E-2</v>
      </c>
    </row>
    <row r="658" spans="1:6">
      <c r="A658" t="s">
        <v>9</v>
      </c>
      <c r="B658" t="s">
        <v>60</v>
      </c>
      <c r="C658" t="s">
        <v>663</v>
      </c>
      <c r="D658">
        <v>0.5</v>
      </c>
      <c r="E658">
        <v>0.436</v>
      </c>
      <c r="F658">
        <v>0.218</v>
      </c>
    </row>
    <row r="659" spans="1:6">
      <c r="A659" t="s">
        <v>9</v>
      </c>
      <c r="B659" t="s">
        <v>60</v>
      </c>
      <c r="C659" t="s">
        <v>663</v>
      </c>
      <c r="D659">
        <v>0.5</v>
      </c>
      <c r="E659">
        <v>0.436</v>
      </c>
      <c r="F659">
        <v>0.218</v>
      </c>
    </row>
    <row r="660" spans="1:6">
      <c r="A660" t="s">
        <v>9</v>
      </c>
      <c r="B660" t="s">
        <v>60</v>
      </c>
      <c r="C660" t="s">
        <v>663</v>
      </c>
      <c r="D660">
        <v>0.4</v>
      </c>
      <c r="E660">
        <v>0.436</v>
      </c>
      <c r="F660">
        <v>0.1744</v>
      </c>
    </row>
    <row r="661" spans="1:6">
      <c r="A661" t="s">
        <v>9</v>
      </c>
      <c r="B661" t="s">
        <v>60</v>
      </c>
      <c r="C661" t="s">
        <v>663</v>
      </c>
      <c r="D661">
        <v>0.4</v>
      </c>
      <c r="E661">
        <v>0.436</v>
      </c>
      <c r="F661">
        <v>0.1744</v>
      </c>
    </row>
    <row r="662" spans="1:6">
      <c r="A662" t="s">
        <v>9</v>
      </c>
      <c r="B662" t="s">
        <v>60</v>
      </c>
      <c r="C662" t="s">
        <v>663</v>
      </c>
      <c r="D662">
        <v>0.4</v>
      </c>
      <c r="E662">
        <v>0.436</v>
      </c>
      <c r="F662">
        <v>0.1744</v>
      </c>
    </row>
    <row r="663" spans="1:6">
      <c r="A663" t="s">
        <v>9</v>
      </c>
      <c r="B663" t="s">
        <v>504</v>
      </c>
      <c r="C663" t="s">
        <v>663</v>
      </c>
      <c r="D663">
        <v>0.4</v>
      </c>
      <c r="E663">
        <v>0.4</v>
      </c>
      <c r="F663">
        <v>0.16</v>
      </c>
    </row>
    <row r="664" spans="1:6">
      <c r="A664" t="s">
        <v>9</v>
      </c>
      <c r="B664" t="s">
        <v>504</v>
      </c>
      <c r="C664" t="s">
        <v>663</v>
      </c>
      <c r="D664">
        <v>0.4</v>
      </c>
      <c r="E664">
        <v>0.4</v>
      </c>
      <c r="F664">
        <v>0.16</v>
      </c>
    </row>
    <row r="665" spans="1:6">
      <c r="A665" t="s">
        <v>9</v>
      </c>
      <c r="B665" t="s">
        <v>504</v>
      </c>
      <c r="C665" t="s">
        <v>663</v>
      </c>
      <c r="D665">
        <v>0.4</v>
      </c>
      <c r="E665">
        <v>0.4</v>
      </c>
      <c r="F665">
        <v>0.16</v>
      </c>
    </row>
    <row r="666" spans="1:6">
      <c r="A666" t="s">
        <v>9</v>
      </c>
      <c r="B666" t="s">
        <v>505</v>
      </c>
      <c r="C666" t="s">
        <v>663</v>
      </c>
      <c r="D666">
        <v>0.7</v>
      </c>
      <c r="E666">
        <v>0.58499999999999996</v>
      </c>
      <c r="F666">
        <v>0.40949999999999998</v>
      </c>
    </row>
    <row r="667" spans="1:6">
      <c r="A667" t="s">
        <v>9</v>
      </c>
      <c r="B667" t="s">
        <v>505</v>
      </c>
      <c r="C667" t="s">
        <v>663</v>
      </c>
      <c r="D667">
        <v>0.7</v>
      </c>
      <c r="E667">
        <v>0.58499999999999996</v>
      </c>
      <c r="F667">
        <v>0.40949999999999998</v>
      </c>
    </row>
    <row r="668" spans="1:6">
      <c r="A668" t="s">
        <v>9</v>
      </c>
      <c r="B668" t="s">
        <v>505</v>
      </c>
      <c r="C668" t="s">
        <v>663</v>
      </c>
      <c r="D668">
        <v>0.7</v>
      </c>
      <c r="E668">
        <v>0.58499999999999996</v>
      </c>
      <c r="F668">
        <v>0.40949999999999998</v>
      </c>
    </row>
    <row r="669" spans="1:6">
      <c r="A669" t="s">
        <v>9</v>
      </c>
      <c r="B669" t="s">
        <v>505</v>
      </c>
      <c r="C669" t="s">
        <v>663</v>
      </c>
      <c r="D669">
        <v>0.7</v>
      </c>
      <c r="E669">
        <v>0.58499999999999996</v>
      </c>
      <c r="F669">
        <v>0.40949999999999998</v>
      </c>
    </row>
    <row r="670" spans="1:6">
      <c r="A670" t="s">
        <v>9</v>
      </c>
      <c r="B670" t="s">
        <v>505</v>
      </c>
      <c r="C670" t="s">
        <v>663</v>
      </c>
      <c r="D670">
        <v>0.7</v>
      </c>
      <c r="E670">
        <v>0.58499999999999996</v>
      </c>
      <c r="F670">
        <v>0.40949999999999998</v>
      </c>
    </row>
    <row r="671" spans="1:6">
      <c r="A671" t="s">
        <v>9</v>
      </c>
      <c r="B671" t="s">
        <v>505</v>
      </c>
      <c r="C671" t="s">
        <v>663</v>
      </c>
      <c r="D671">
        <v>0.9</v>
      </c>
      <c r="E671">
        <v>0.58499999999999996</v>
      </c>
      <c r="F671">
        <v>0.52649999999999997</v>
      </c>
    </row>
    <row r="672" spans="1:6">
      <c r="A672" t="s">
        <v>9</v>
      </c>
      <c r="B672" t="s">
        <v>505</v>
      </c>
      <c r="C672" t="s">
        <v>663</v>
      </c>
      <c r="D672">
        <v>2.2000000000000002</v>
      </c>
      <c r="E672">
        <v>0.58499999999999996</v>
      </c>
      <c r="F672">
        <v>1.2869999999999999</v>
      </c>
    </row>
    <row r="673" spans="1:6">
      <c r="A673" t="s">
        <v>9</v>
      </c>
      <c r="B673" t="s">
        <v>505</v>
      </c>
      <c r="C673" t="s">
        <v>663</v>
      </c>
      <c r="D673">
        <v>2.2000000000000002</v>
      </c>
      <c r="E673">
        <v>0.58499999999999996</v>
      </c>
      <c r="F673">
        <v>1.2869999999999999</v>
      </c>
    </row>
    <row r="674" spans="1:6">
      <c r="A674" t="s">
        <v>9</v>
      </c>
      <c r="B674" t="s">
        <v>506</v>
      </c>
      <c r="C674" t="s">
        <v>663</v>
      </c>
      <c r="D674">
        <v>8.4</v>
      </c>
      <c r="E674">
        <v>0.747</v>
      </c>
      <c r="F674">
        <v>6.2747999999999999</v>
      </c>
    </row>
    <row r="675" spans="1:6">
      <c r="A675" t="s">
        <v>9</v>
      </c>
      <c r="B675" t="s">
        <v>506</v>
      </c>
      <c r="C675" t="s">
        <v>663</v>
      </c>
      <c r="D675">
        <v>8.4</v>
      </c>
      <c r="E675">
        <v>0.747</v>
      </c>
      <c r="F675">
        <v>6.2747999999999999</v>
      </c>
    </row>
    <row r="676" spans="1:6">
      <c r="A676" t="s">
        <v>9</v>
      </c>
      <c r="B676" t="s">
        <v>510</v>
      </c>
      <c r="C676" t="s">
        <v>663</v>
      </c>
      <c r="D676">
        <v>0.8</v>
      </c>
      <c r="E676">
        <v>0.54899999999999993</v>
      </c>
      <c r="F676">
        <v>0.43919999999999998</v>
      </c>
    </row>
    <row r="677" spans="1:6">
      <c r="A677" t="s">
        <v>9</v>
      </c>
      <c r="B677" t="s">
        <v>510</v>
      </c>
      <c r="C677" t="s">
        <v>663</v>
      </c>
      <c r="D677">
        <v>0.8</v>
      </c>
      <c r="E677">
        <v>0.54899999999999993</v>
      </c>
      <c r="F677">
        <v>0.43919999999999998</v>
      </c>
    </row>
    <row r="678" spans="1:6">
      <c r="A678" t="s">
        <v>9</v>
      </c>
      <c r="B678" t="s">
        <v>510</v>
      </c>
      <c r="C678" t="s">
        <v>663</v>
      </c>
      <c r="D678">
        <v>0.8</v>
      </c>
      <c r="E678">
        <v>0.54899999999999993</v>
      </c>
      <c r="F678">
        <v>0.43919999999999998</v>
      </c>
    </row>
    <row r="679" spans="1:6">
      <c r="A679" t="s">
        <v>9</v>
      </c>
      <c r="B679" t="s">
        <v>511</v>
      </c>
      <c r="C679" t="s">
        <v>663</v>
      </c>
      <c r="D679">
        <v>0.4</v>
      </c>
      <c r="E679">
        <v>0.55100000000000005</v>
      </c>
      <c r="F679">
        <v>0.22040000000000001</v>
      </c>
    </row>
    <row r="680" spans="1:6">
      <c r="A680" t="s">
        <v>9</v>
      </c>
      <c r="B680" t="s">
        <v>511</v>
      </c>
      <c r="C680" t="s">
        <v>663</v>
      </c>
      <c r="D680">
        <v>0.4</v>
      </c>
      <c r="E680">
        <v>0.55100000000000005</v>
      </c>
      <c r="F680">
        <v>0.22040000000000001</v>
      </c>
    </row>
    <row r="681" spans="1:6">
      <c r="A681" t="s">
        <v>9</v>
      </c>
      <c r="B681" t="s">
        <v>511</v>
      </c>
      <c r="C681" t="s">
        <v>663</v>
      </c>
      <c r="D681">
        <v>0.4</v>
      </c>
      <c r="E681">
        <v>0.55100000000000005</v>
      </c>
      <c r="F681">
        <v>0.22040000000000001</v>
      </c>
    </row>
    <row r="682" spans="1:6">
      <c r="A682" t="s">
        <v>9</v>
      </c>
      <c r="B682" t="s">
        <v>511</v>
      </c>
      <c r="C682" t="s">
        <v>663</v>
      </c>
      <c r="D682">
        <v>0.6</v>
      </c>
      <c r="E682">
        <v>0.55100000000000005</v>
      </c>
      <c r="F682">
        <v>0.3306</v>
      </c>
    </row>
    <row r="683" spans="1:6">
      <c r="A683" t="s">
        <v>9</v>
      </c>
      <c r="B683" t="s">
        <v>512</v>
      </c>
      <c r="C683" t="s">
        <v>663</v>
      </c>
      <c r="D683">
        <v>1</v>
      </c>
      <c r="E683">
        <v>0.49099999999999999</v>
      </c>
      <c r="F683">
        <v>0.49099999999999999</v>
      </c>
    </row>
    <row r="684" spans="1:6">
      <c r="A684" t="s">
        <v>9</v>
      </c>
      <c r="B684" t="s">
        <v>513</v>
      </c>
      <c r="C684" t="s">
        <v>663</v>
      </c>
      <c r="D684">
        <v>0.6</v>
      </c>
      <c r="E684">
        <v>0.28899999999999998</v>
      </c>
      <c r="F684">
        <v>0.1734</v>
      </c>
    </row>
    <row r="685" spans="1:6">
      <c r="A685" t="s">
        <v>9</v>
      </c>
      <c r="B685" t="s">
        <v>513</v>
      </c>
      <c r="C685" t="s">
        <v>663</v>
      </c>
      <c r="D685">
        <v>0.6</v>
      </c>
      <c r="E685">
        <v>0.28899999999999998</v>
      </c>
      <c r="F685">
        <v>0.1734</v>
      </c>
    </row>
    <row r="686" spans="1:6">
      <c r="A686" t="s">
        <v>9</v>
      </c>
      <c r="B686" t="s">
        <v>513</v>
      </c>
      <c r="C686" t="s">
        <v>663</v>
      </c>
      <c r="D686">
        <v>1.1000000000000001</v>
      </c>
      <c r="E686">
        <v>0.28899999999999998</v>
      </c>
      <c r="F686">
        <v>0.31790000000000002</v>
      </c>
    </row>
    <row r="687" spans="1:6">
      <c r="A687" t="s">
        <v>9</v>
      </c>
      <c r="B687" t="s">
        <v>513</v>
      </c>
      <c r="C687" t="s">
        <v>663</v>
      </c>
      <c r="D687">
        <v>0.7</v>
      </c>
      <c r="E687">
        <v>0.28899999999999998</v>
      </c>
      <c r="F687">
        <v>0.20230000000000001</v>
      </c>
    </row>
    <row r="688" spans="1:6">
      <c r="A688" t="s">
        <v>9</v>
      </c>
      <c r="B688" t="s">
        <v>513</v>
      </c>
      <c r="C688" t="s">
        <v>663</v>
      </c>
      <c r="D688">
        <v>0.7</v>
      </c>
      <c r="E688">
        <v>0.28899999999999998</v>
      </c>
      <c r="F688">
        <v>0.20230000000000001</v>
      </c>
    </row>
    <row r="689" spans="1:6">
      <c r="A689" t="s">
        <v>9</v>
      </c>
      <c r="B689" t="s">
        <v>513</v>
      </c>
      <c r="C689" t="s">
        <v>663</v>
      </c>
      <c r="D689">
        <v>4</v>
      </c>
      <c r="E689">
        <v>0.28899999999999998</v>
      </c>
      <c r="F689">
        <v>1.1559999999999999</v>
      </c>
    </row>
    <row r="690" spans="1:6">
      <c r="A690" t="s">
        <v>9</v>
      </c>
      <c r="B690" t="s">
        <v>514</v>
      </c>
      <c r="C690" t="s">
        <v>663</v>
      </c>
      <c r="D690">
        <v>6.5</v>
      </c>
      <c r="E690">
        <v>0.72799999999999998</v>
      </c>
      <c r="F690">
        <v>4.7320000000000002</v>
      </c>
    </row>
    <row r="691" spans="1:6">
      <c r="A691" t="s">
        <v>9</v>
      </c>
      <c r="B691" t="s">
        <v>514</v>
      </c>
      <c r="C691" t="s">
        <v>663</v>
      </c>
      <c r="D691">
        <v>6.5</v>
      </c>
      <c r="E691">
        <v>0.72799999999999998</v>
      </c>
      <c r="F691">
        <v>4.7320000000000002</v>
      </c>
    </row>
    <row r="692" spans="1:6">
      <c r="A692" t="s">
        <v>9</v>
      </c>
      <c r="B692" t="s">
        <v>515</v>
      </c>
      <c r="C692" t="s">
        <v>663</v>
      </c>
      <c r="D692">
        <v>3</v>
      </c>
      <c r="E692">
        <v>0.81200000000000006</v>
      </c>
      <c r="F692">
        <v>2.4359999999999999</v>
      </c>
    </row>
    <row r="693" spans="1:6">
      <c r="A693" t="s">
        <v>9</v>
      </c>
      <c r="B693" t="s">
        <v>515</v>
      </c>
      <c r="C693" t="s">
        <v>663</v>
      </c>
      <c r="D693">
        <v>3</v>
      </c>
      <c r="E693">
        <v>0.81200000000000006</v>
      </c>
      <c r="F693">
        <v>2.4359999999999999</v>
      </c>
    </row>
    <row r="694" spans="1:6">
      <c r="A694" t="s">
        <v>9</v>
      </c>
      <c r="B694" t="s">
        <v>515</v>
      </c>
      <c r="C694" t="s">
        <v>663</v>
      </c>
      <c r="D694">
        <v>3</v>
      </c>
      <c r="E694">
        <v>0.81200000000000006</v>
      </c>
      <c r="F694">
        <v>2.4359999999999999</v>
      </c>
    </row>
    <row r="695" spans="1:6">
      <c r="A695" t="s">
        <v>9</v>
      </c>
      <c r="B695" t="s">
        <v>515</v>
      </c>
      <c r="C695" t="s">
        <v>663</v>
      </c>
      <c r="D695">
        <v>3</v>
      </c>
      <c r="E695">
        <v>0.81200000000000006</v>
      </c>
      <c r="F695">
        <v>2.4359999999999999</v>
      </c>
    </row>
    <row r="696" spans="1:6">
      <c r="A696" t="s">
        <v>9</v>
      </c>
      <c r="B696" t="s">
        <v>516</v>
      </c>
      <c r="C696" t="s">
        <v>663</v>
      </c>
      <c r="D696">
        <v>7</v>
      </c>
      <c r="E696">
        <v>0.72</v>
      </c>
      <c r="F696">
        <v>5.04</v>
      </c>
    </row>
    <row r="697" spans="1:6">
      <c r="A697" t="s">
        <v>9</v>
      </c>
      <c r="B697" t="s">
        <v>516</v>
      </c>
      <c r="C697" t="s">
        <v>663</v>
      </c>
      <c r="D697">
        <v>6</v>
      </c>
      <c r="E697">
        <v>0.72</v>
      </c>
      <c r="F697">
        <v>4.32</v>
      </c>
    </row>
    <row r="698" spans="1:6">
      <c r="A698" t="s">
        <v>9</v>
      </c>
      <c r="B698" t="s">
        <v>517</v>
      </c>
      <c r="C698" t="s">
        <v>663</v>
      </c>
      <c r="D698">
        <v>9.6999999999999993</v>
      </c>
      <c r="E698">
        <v>0.50800000000000001</v>
      </c>
      <c r="F698">
        <v>4.9276</v>
      </c>
    </row>
    <row r="699" spans="1:6">
      <c r="A699" t="s">
        <v>9</v>
      </c>
      <c r="B699" t="s">
        <v>517</v>
      </c>
      <c r="C699" t="s">
        <v>663</v>
      </c>
      <c r="D699">
        <v>9.6999999999999993</v>
      </c>
      <c r="E699">
        <v>0.50800000000000001</v>
      </c>
      <c r="F699">
        <v>4.9276</v>
      </c>
    </row>
    <row r="700" spans="1:6">
      <c r="A700" t="s">
        <v>9</v>
      </c>
      <c r="B700" t="s">
        <v>518</v>
      </c>
      <c r="C700" t="s">
        <v>663</v>
      </c>
      <c r="D700">
        <v>24</v>
      </c>
      <c r="E700">
        <v>0.56000000000000005</v>
      </c>
      <c r="F700">
        <v>13.44</v>
      </c>
    </row>
    <row r="701" spans="1:6">
      <c r="A701" t="s">
        <v>9</v>
      </c>
      <c r="B701" t="s">
        <v>518</v>
      </c>
      <c r="C701" t="s">
        <v>663</v>
      </c>
      <c r="D701">
        <v>24</v>
      </c>
      <c r="E701">
        <v>0.56000000000000005</v>
      </c>
      <c r="F701">
        <v>13.44</v>
      </c>
    </row>
    <row r="702" spans="1:6">
      <c r="A702" t="s">
        <v>9</v>
      </c>
      <c r="B702" t="s">
        <v>518</v>
      </c>
      <c r="C702" t="s">
        <v>663</v>
      </c>
      <c r="D702">
        <v>24</v>
      </c>
      <c r="E702">
        <v>0.56000000000000005</v>
      </c>
      <c r="F702">
        <v>13.44</v>
      </c>
    </row>
    <row r="703" spans="1:6">
      <c r="A703" t="s">
        <v>5</v>
      </c>
      <c r="B703" t="s">
        <v>519</v>
      </c>
      <c r="C703" t="s">
        <v>663</v>
      </c>
      <c r="D703">
        <v>6</v>
      </c>
      <c r="E703">
        <v>0.74199999999999999</v>
      </c>
      <c r="F703">
        <v>4.452</v>
      </c>
    </row>
    <row r="704" spans="1:6">
      <c r="A704" t="s">
        <v>5</v>
      </c>
      <c r="B704" t="s">
        <v>519</v>
      </c>
      <c r="C704" t="s">
        <v>663</v>
      </c>
      <c r="D704">
        <v>5</v>
      </c>
      <c r="E704">
        <v>0.74199999999999999</v>
      </c>
      <c r="F704">
        <v>3.71</v>
      </c>
    </row>
    <row r="705" spans="1:6">
      <c r="A705" t="s">
        <v>5</v>
      </c>
      <c r="B705" t="s">
        <v>519</v>
      </c>
      <c r="C705" t="s">
        <v>663</v>
      </c>
      <c r="D705">
        <v>5</v>
      </c>
      <c r="E705">
        <v>0.74199999999999999</v>
      </c>
      <c r="F705">
        <v>3.71</v>
      </c>
    </row>
    <row r="706" spans="1:6">
      <c r="A706" t="s">
        <v>5</v>
      </c>
      <c r="B706" t="s">
        <v>520</v>
      </c>
      <c r="C706" t="s">
        <v>663</v>
      </c>
      <c r="D706">
        <v>2.8</v>
      </c>
      <c r="E706">
        <v>0.65400000000000003</v>
      </c>
      <c r="F706">
        <v>1.8311999999999999</v>
      </c>
    </row>
    <row r="707" spans="1:6">
      <c r="A707" t="s">
        <v>5</v>
      </c>
      <c r="B707" t="s">
        <v>520</v>
      </c>
      <c r="C707" t="s">
        <v>663</v>
      </c>
      <c r="D707">
        <v>2.8</v>
      </c>
      <c r="E707">
        <v>0.65400000000000003</v>
      </c>
      <c r="F707">
        <v>1.8311999999999999</v>
      </c>
    </row>
    <row r="708" spans="1:6">
      <c r="A708" t="s">
        <v>5</v>
      </c>
      <c r="B708" t="s">
        <v>520</v>
      </c>
      <c r="C708" t="s">
        <v>663</v>
      </c>
      <c r="D708">
        <v>2.8</v>
      </c>
      <c r="E708">
        <v>0.65400000000000003</v>
      </c>
      <c r="F708">
        <v>1.8311999999999999</v>
      </c>
    </row>
    <row r="709" spans="1:6">
      <c r="A709" t="s">
        <v>5</v>
      </c>
      <c r="B709" t="s">
        <v>521</v>
      </c>
      <c r="C709" t="s">
        <v>663</v>
      </c>
      <c r="D709">
        <v>2.4</v>
      </c>
      <c r="E709">
        <v>0.44800000000000001</v>
      </c>
      <c r="F709">
        <v>1.0751999999999999</v>
      </c>
    </row>
    <row r="710" spans="1:6">
      <c r="A710" t="s">
        <v>5</v>
      </c>
      <c r="B710" t="s">
        <v>521</v>
      </c>
      <c r="C710" t="s">
        <v>663</v>
      </c>
      <c r="D710">
        <v>2.4</v>
      </c>
      <c r="E710">
        <v>0.44800000000000001</v>
      </c>
      <c r="F710">
        <v>1.0751999999999999</v>
      </c>
    </row>
    <row r="711" spans="1:6">
      <c r="A711" t="s">
        <v>5</v>
      </c>
      <c r="B711" t="s">
        <v>521</v>
      </c>
      <c r="C711" t="s">
        <v>663</v>
      </c>
      <c r="D711">
        <v>3.1</v>
      </c>
      <c r="E711">
        <v>0.44800000000000001</v>
      </c>
      <c r="F711">
        <v>1.3888</v>
      </c>
    </row>
    <row r="712" spans="1:6">
      <c r="A712" t="s">
        <v>5</v>
      </c>
      <c r="B712" t="s">
        <v>521</v>
      </c>
      <c r="C712" t="s">
        <v>663</v>
      </c>
      <c r="D712">
        <v>1.2</v>
      </c>
      <c r="E712">
        <v>0.44800000000000001</v>
      </c>
      <c r="F712">
        <v>0.53759999999999997</v>
      </c>
    </row>
    <row r="713" spans="1:6">
      <c r="A713" t="s">
        <v>5</v>
      </c>
      <c r="B713" t="s">
        <v>521</v>
      </c>
      <c r="C713" t="s">
        <v>663</v>
      </c>
      <c r="D713">
        <v>1.2</v>
      </c>
      <c r="E713">
        <v>0.44800000000000001</v>
      </c>
      <c r="F713">
        <v>0.53759999999999997</v>
      </c>
    </row>
    <row r="714" spans="1:6">
      <c r="A714" t="s">
        <v>5</v>
      </c>
      <c r="B714" t="s">
        <v>521</v>
      </c>
      <c r="C714" t="s">
        <v>663</v>
      </c>
      <c r="D714">
        <v>1.2</v>
      </c>
      <c r="E714">
        <v>0.44800000000000001</v>
      </c>
      <c r="F714">
        <v>0.53759999999999997</v>
      </c>
    </row>
    <row r="715" spans="1:6">
      <c r="A715" t="s">
        <v>5</v>
      </c>
      <c r="B715" t="s">
        <v>521</v>
      </c>
      <c r="C715" t="s">
        <v>663</v>
      </c>
      <c r="D715">
        <v>1.2</v>
      </c>
      <c r="E715">
        <v>0.44800000000000001</v>
      </c>
      <c r="F715">
        <v>0.53759999999999997</v>
      </c>
    </row>
    <row r="716" spans="1:6">
      <c r="A716" t="s">
        <v>5</v>
      </c>
      <c r="B716" t="s">
        <v>521</v>
      </c>
      <c r="C716" t="s">
        <v>663</v>
      </c>
      <c r="D716">
        <v>3.8</v>
      </c>
      <c r="E716">
        <v>0.44800000000000001</v>
      </c>
      <c r="F716">
        <v>1.7023999999999999</v>
      </c>
    </row>
    <row r="717" spans="1:6">
      <c r="A717" t="s">
        <v>5</v>
      </c>
      <c r="B717" t="s">
        <v>521</v>
      </c>
      <c r="C717" t="s">
        <v>663</v>
      </c>
      <c r="D717">
        <v>4.0999999999999996</v>
      </c>
      <c r="E717">
        <v>0.44800000000000001</v>
      </c>
      <c r="F717">
        <v>1.8368</v>
      </c>
    </row>
    <row r="718" spans="1:6">
      <c r="A718" t="s">
        <v>5</v>
      </c>
      <c r="B718" t="s">
        <v>521</v>
      </c>
      <c r="C718" t="s">
        <v>663</v>
      </c>
      <c r="D718">
        <v>0.9</v>
      </c>
      <c r="E718">
        <v>0.44800000000000001</v>
      </c>
      <c r="F718">
        <v>0.40319999999999989</v>
      </c>
    </row>
    <row r="719" spans="1:6">
      <c r="A719" t="s">
        <v>5</v>
      </c>
      <c r="B719" t="s">
        <v>521</v>
      </c>
      <c r="C719" t="s">
        <v>663</v>
      </c>
      <c r="D719">
        <v>0.9</v>
      </c>
      <c r="E719">
        <v>0.44800000000000001</v>
      </c>
      <c r="F719">
        <v>0.40319999999999989</v>
      </c>
    </row>
    <row r="720" spans="1:6">
      <c r="A720" t="s">
        <v>5</v>
      </c>
      <c r="B720" t="s">
        <v>521</v>
      </c>
      <c r="C720" t="s">
        <v>663</v>
      </c>
      <c r="D720">
        <v>1.8</v>
      </c>
      <c r="E720">
        <v>0.44800000000000001</v>
      </c>
      <c r="F720">
        <v>0.80639999999999989</v>
      </c>
    </row>
    <row r="721" spans="1:6">
      <c r="A721" t="s">
        <v>5</v>
      </c>
      <c r="B721" t="s">
        <v>521</v>
      </c>
      <c r="C721" t="s">
        <v>663</v>
      </c>
      <c r="D721">
        <v>0.8</v>
      </c>
      <c r="E721">
        <v>0.44800000000000001</v>
      </c>
      <c r="F721">
        <v>0.3584</v>
      </c>
    </row>
    <row r="722" spans="1:6">
      <c r="A722" t="s">
        <v>5</v>
      </c>
      <c r="B722" t="s">
        <v>521</v>
      </c>
      <c r="C722" t="s">
        <v>663</v>
      </c>
      <c r="D722">
        <v>0.8</v>
      </c>
      <c r="E722">
        <v>0.44800000000000001</v>
      </c>
      <c r="F722">
        <v>0.3584</v>
      </c>
    </row>
    <row r="723" spans="1:6">
      <c r="A723" t="s">
        <v>5</v>
      </c>
      <c r="B723" t="s">
        <v>521</v>
      </c>
      <c r="C723" t="s">
        <v>663</v>
      </c>
      <c r="D723">
        <v>0.7</v>
      </c>
      <c r="E723">
        <v>0.44800000000000001</v>
      </c>
      <c r="F723">
        <v>0.31359999999999988</v>
      </c>
    </row>
    <row r="724" spans="1:6">
      <c r="A724" t="s">
        <v>5</v>
      </c>
      <c r="B724" t="s">
        <v>521</v>
      </c>
      <c r="C724" t="s">
        <v>663</v>
      </c>
      <c r="D724">
        <v>0.8</v>
      </c>
      <c r="E724">
        <v>0.44800000000000001</v>
      </c>
      <c r="F724">
        <v>0.3584</v>
      </c>
    </row>
    <row r="725" spans="1:6">
      <c r="A725" t="s">
        <v>5</v>
      </c>
      <c r="B725" t="s">
        <v>521</v>
      </c>
      <c r="C725" t="s">
        <v>663</v>
      </c>
      <c r="D725">
        <v>0.6</v>
      </c>
      <c r="E725">
        <v>0.44800000000000001</v>
      </c>
      <c r="F725">
        <v>0.26879999999999998</v>
      </c>
    </row>
    <row r="726" spans="1:6">
      <c r="A726" t="s">
        <v>5</v>
      </c>
      <c r="B726" t="s">
        <v>521</v>
      </c>
      <c r="C726" t="s">
        <v>663</v>
      </c>
      <c r="D726">
        <v>0.6</v>
      </c>
      <c r="E726">
        <v>0.44800000000000001</v>
      </c>
      <c r="F726">
        <v>0.26879999999999998</v>
      </c>
    </row>
    <row r="727" spans="1:6">
      <c r="A727" t="s">
        <v>5</v>
      </c>
      <c r="B727" t="s">
        <v>521</v>
      </c>
      <c r="C727" t="s">
        <v>663</v>
      </c>
      <c r="D727">
        <v>0.6</v>
      </c>
      <c r="E727">
        <v>0.44800000000000001</v>
      </c>
      <c r="F727">
        <v>0.26879999999999998</v>
      </c>
    </row>
    <row r="728" spans="1:6">
      <c r="A728" t="s">
        <v>5</v>
      </c>
      <c r="B728" t="s">
        <v>521</v>
      </c>
      <c r="C728" t="s">
        <v>663</v>
      </c>
      <c r="D728">
        <v>0.5</v>
      </c>
      <c r="E728">
        <v>0.44800000000000001</v>
      </c>
      <c r="F728">
        <v>0.224</v>
      </c>
    </row>
    <row r="729" spans="1:6">
      <c r="A729" t="s">
        <v>5</v>
      </c>
      <c r="B729" t="s">
        <v>521</v>
      </c>
      <c r="C729" t="s">
        <v>663</v>
      </c>
      <c r="D729">
        <v>0.7</v>
      </c>
      <c r="E729">
        <v>0.44800000000000001</v>
      </c>
      <c r="F729">
        <v>0.31359999999999988</v>
      </c>
    </row>
    <row r="730" spans="1:6">
      <c r="A730" t="s">
        <v>5</v>
      </c>
      <c r="B730" t="s">
        <v>522</v>
      </c>
      <c r="C730" t="s">
        <v>663</v>
      </c>
      <c r="D730">
        <v>1.7</v>
      </c>
      <c r="E730">
        <v>0.246</v>
      </c>
      <c r="F730">
        <v>0.41820000000000002</v>
      </c>
    </row>
    <row r="731" spans="1:6">
      <c r="A731" t="s">
        <v>5</v>
      </c>
      <c r="B731" t="s">
        <v>523</v>
      </c>
      <c r="C731" t="s">
        <v>663</v>
      </c>
      <c r="D731">
        <v>2.4</v>
      </c>
      <c r="E731">
        <v>0.502</v>
      </c>
      <c r="F731">
        <v>1.2048000000000001</v>
      </c>
    </row>
    <row r="732" spans="1:6">
      <c r="A732" t="s">
        <v>5</v>
      </c>
      <c r="B732" t="s">
        <v>524</v>
      </c>
      <c r="C732" t="s">
        <v>663</v>
      </c>
      <c r="D732">
        <v>22</v>
      </c>
      <c r="E732">
        <v>0.24</v>
      </c>
      <c r="F732">
        <v>5.2799999999999994</v>
      </c>
    </row>
    <row r="733" spans="1:6">
      <c r="A733" t="s">
        <v>5</v>
      </c>
      <c r="B733" t="s">
        <v>524</v>
      </c>
      <c r="C733" t="s">
        <v>663</v>
      </c>
      <c r="D733">
        <v>48.6</v>
      </c>
      <c r="E733">
        <v>0.24</v>
      </c>
      <c r="F733">
        <v>11.664</v>
      </c>
    </row>
    <row r="734" spans="1:6">
      <c r="A734" t="s">
        <v>5</v>
      </c>
      <c r="B734" t="s">
        <v>524</v>
      </c>
      <c r="C734" t="s">
        <v>663</v>
      </c>
      <c r="D734">
        <v>48.6</v>
      </c>
      <c r="E734">
        <v>0.24</v>
      </c>
      <c r="F734">
        <v>11.664</v>
      </c>
    </row>
    <row r="735" spans="1:6">
      <c r="A735" t="s">
        <v>5</v>
      </c>
      <c r="B735" t="s">
        <v>524</v>
      </c>
      <c r="C735" t="s">
        <v>663</v>
      </c>
      <c r="D735">
        <v>48.6</v>
      </c>
      <c r="E735">
        <v>0.24</v>
      </c>
      <c r="F735">
        <v>11.664</v>
      </c>
    </row>
    <row r="736" spans="1:6">
      <c r="A736" t="s">
        <v>5</v>
      </c>
      <c r="B736" t="s">
        <v>525</v>
      </c>
      <c r="C736" t="s">
        <v>663</v>
      </c>
      <c r="D736">
        <v>5</v>
      </c>
      <c r="E736">
        <v>0.6</v>
      </c>
      <c r="F736">
        <v>3</v>
      </c>
    </row>
    <row r="737" spans="1:6">
      <c r="A737" t="s">
        <v>5</v>
      </c>
      <c r="B737" t="s">
        <v>526</v>
      </c>
      <c r="C737" t="s">
        <v>663</v>
      </c>
      <c r="D737">
        <v>1.8</v>
      </c>
      <c r="E737">
        <v>0.52100000000000002</v>
      </c>
      <c r="F737">
        <v>0.93780000000000008</v>
      </c>
    </row>
    <row r="738" spans="1:6">
      <c r="A738" t="s">
        <v>5</v>
      </c>
      <c r="B738" t="s">
        <v>526</v>
      </c>
      <c r="C738" t="s">
        <v>663</v>
      </c>
      <c r="D738">
        <v>4.5999999999999996</v>
      </c>
      <c r="E738">
        <v>0.52100000000000002</v>
      </c>
      <c r="F738">
        <v>2.3965999999999998</v>
      </c>
    </row>
    <row r="739" spans="1:6">
      <c r="A739" t="s">
        <v>5</v>
      </c>
      <c r="B739" t="s">
        <v>527</v>
      </c>
      <c r="C739" t="s">
        <v>663</v>
      </c>
      <c r="D739">
        <v>1</v>
      </c>
      <c r="E739">
        <v>0.21099999999999999</v>
      </c>
      <c r="F739">
        <v>0.21099999999999999</v>
      </c>
    </row>
    <row r="740" spans="1:6">
      <c r="A740" t="s">
        <v>5</v>
      </c>
      <c r="B740" t="s">
        <v>528</v>
      </c>
      <c r="C740" t="s">
        <v>663</v>
      </c>
      <c r="D740">
        <v>3</v>
      </c>
      <c r="E740">
        <v>0.55200000000000005</v>
      </c>
      <c r="F740">
        <v>1.6559999999999999</v>
      </c>
    </row>
    <row r="741" spans="1:6">
      <c r="A741" t="s">
        <v>5</v>
      </c>
      <c r="B741" t="s">
        <v>529</v>
      </c>
      <c r="C741" t="s">
        <v>663</v>
      </c>
      <c r="D741">
        <v>3.4</v>
      </c>
      <c r="E741">
        <v>0.36799999999999999</v>
      </c>
      <c r="F741">
        <v>1.2512000000000001</v>
      </c>
    </row>
    <row r="742" spans="1:6">
      <c r="A742" t="s">
        <v>5</v>
      </c>
      <c r="B742" t="s">
        <v>529</v>
      </c>
      <c r="C742" t="s">
        <v>663</v>
      </c>
      <c r="D742">
        <v>3.4</v>
      </c>
      <c r="E742">
        <v>0.36799999999999999</v>
      </c>
      <c r="F742">
        <v>1.2512000000000001</v>
      </c>
    </row>
    <row r="743" spans="1:6">
      <c r="A743" t="s">
        <v>5</v>
      </c>
      <c r="B743" t="s">
        <v>529</v>
      </c>
      <c r="C743" t="s">
        <v>663</v>
      </c>
      <c r="D743">
        <v>2.4</v>
      </c>
      <c r="E743">
        <v>0.36799999999999999</v>
      </c>
      <c r="F743">
        <v>0.88319999999999999</v>
      </c>
    </row>
    <row r="744" spans="1:6">
      <c r="A744" t="s">
        <v>5</v>
      </c>
      <c r="B744" t="s">
        <v>529</v>
      </c>
      <c r="C744" t="s">
        <v>663</v>
      </c>
      <c r="D744">
        <v>3.2</v>
      </c>
      <c r="E744">
        <v>0.36799999999999999</v>
      </c>
      <c r="F744">
        <v>1.1776</v>
      </c>
    </row>
    <row r="745" spans="1:6">
      <c r="A745" t="s">
        <v>5</v>
      </c>
      <c r="B745" t="s">
        <v>530</v>
      </c>
      <c r="C745" t="s">
        <v>663</v>
      </c>
      <c r="D745">
        <v>0.4</v>
      </c>
      <c r="E745">
        <v>0.66</v>
      </c>
      <c r="F745">
        <v>0.26400000000000001</v>
      </c>
    </row>
    <row r="746" spans="1:6">
      <c r="A746" t="s">
        <v>5</v>
      </c>
      <c r="B746" t="s">
        <v>530</v>
      </c>
      <c r="C746" t="s">
        <v>663</v>
      </c>
      <c r="D746">
        <v>0.4</v>
      </c>
      <c r="E746">
        <v>0.66</v>
      </c>
      <c r="F746">
        <v>0.26400000000000001</v>
      </c>
    </row>
    <row r="747" spans="1:6">
      <c r="A747" t="s">
        <v>5</v>
      </c>
      <c r="B747" t="s">
        <v>530</v>
      </c>
      <c r="C747" t="s">
        <v>663</v>
      </c>
      <c r="D747">
        <v>0.7</v>
      </c>
      <c r="E747">
        <v>0.66</v>
      </c>
      <c r="F747">
        <v>0.46200000000000002</v>
      </c>
    </row>
    <row r="748" spans="1:6">
      <c r="A748" t="s">
        <v>5</v>
      </c>
      <c r="B748" t="s">
        <v>530</v>
      </c>
      <c r="C748" t="s">
        <v>663</v>
      </c>
      <c r="D748">
        <v>0.7</v>
      </c>
      <c r="E748">
        <v>0.66</v>
      </c>
      <c r="F748">
        <v>0.46200000000000002</v>
      </c>
    </row>
    <row r="749" spans="1:6">
      <c r="A749" t="s">
        <v>5</v>
      </c>
      <c r="B749" t="s">
        <v>532</v>
      </c>
      <c r="C749" t="s">
        <v>663</v>
      </c>
      <c r="D749">
        <v>2.2000000000000002</v>
      </c>
      <c r="E749">
        <v>0.43099999999999999</v>
      </c>
      <c r="F749">
        <v>0.94820000000000004</v>
      </c>
    </row>
    <row r="750" spans="1:6">
      <c r="A750" t="s">
        <v>5</v>
      </c>
      <c r="B750" t="s">
        <v>532</v>
      </c>
      <c r="C750" t="s">
        <v>663</v>
      </c>
      <c r="D750">
        <v>1.3</v>
      </c>
      <c r="E750">
        <v>0.43099999999999999</v>
      </c>
      <c r="F750">
        <v>0.56030000000000002</v>
      </c>
    </row>
    <row r="751" spans="1:6">
      <c r="A751" t="s">
        <v>5</v>
      </c>
      <c r="B751" t="s">
        <v>534</v>
      </c>
      <c r="C751" t="s">
        <v>663</v>
      </c>
      <c r="D751">
        <v>0.6</v>
      </c>
      <c r="E751">
        <v>0.47099999999999997</v>
      </c>
      <c r="F751">
        <v>0.28260000000000002</v>
      </c>
    </row>
    <row r="752" spans="1:6">
      <c r="A752" t="s">
        <v>5</v>
      </c>
      <c r="B752" t="s">
        <v>534</v>
      </c>
      <c r="C752" t="s">
        <v>663</v>
      </c>
      <c r="D752">
        <v>0.6</v>
      </c>
      <c r="E752">
        <v>0.47099999999999997</v>
      </c>
      <c r="F752">
        <v>0.28260000000000002</v>
      </c>
    </row>
    <row r="753" spans="1:6">
      <c r="A753" t="s">
        <v>5</v>
      </c>
      <c r="B753" t="s">
        <v>535</v>
      </c>
      <c r="C753" t="s">
        <v>663</v>
      </c>
      <c r="D753">
        <v>1.6</v>
      </c>
      <c r="E753">
        <v>0.504</v>
      </c>
      <c r="F753">
        <v>0.80640000000000001</v>
      </c>
    </row>
    <row r="754" spans="1:6">
      <c r="A754" t="s">
        <v>5</v>
      </c>
      <c r="B754" t="s">
        <v>536</v>
      </c>
      <c r="C754" t="s">
        <v>663</v>
      </c>
      <c r="D754">
        <v>3.2</v>
      </c>
      <c r="E754">
        <v>0.53500000000000003</v>
      </c>
      <c r="F754">
        <v>1.712</v>
      </c>
    </row>
    <row r="755" spans="1:6">
      <c r="A755" t="s">
        <v>5</v>
      </c>
      <c r="B755" t="s">
        <v>539</v>
      </c>
      <c r="C755" t="s">
        <v>663</v>
      </c>
      <c r="D755">
        <v>0.3</v>
      </c>
      <c r="E755">
        <v>0.31</v>
      </c>
      <c r="F755">
        <v>9.2999999999999999E-2</v>
      </c>
    </row>
    <row r="756" spans="1:6">
      <c r="A756" t="s">
        <v>5</v>
      </c>
      <c r="B756" t="s">
        <v>539</v>
      </c>
      <c r="C756" t="s">
        <v>663</v>
      </c>
      <c r="D756">
        <v>0.3</v>
      </c>
      <c r="E756">
        <v>0.31</v>
      </c>
      <c r="F756">
        <v>9.2999999999999999E-2</v>
      </c>
    </row>
    <row r="757" spans="1:6">
      <c r="A757" t="s">
        <v>5</v>
      </c>
      <c r="B757" t="s">
        <v>539</v>
      </c>
      <c r="C757" t="s">
        <v>663</v>
      </c>
      <c r="D757">
        <v>0.3</v>
      </c>
      <c r="E757">
        <v>0.31</v>
      </c>
      <c r="F757">
        <v>9.2999999999999999E-2</v>
      </c>
    </row>
    <row r="758" spans="1:6">
      <c r="A758" t="s">
        <v>5</v>
      </c>
      <c r="B758" t="s">
        <v>539</v>
      </c>
      <c r="C758" t="s">
        <v>663</v>
      </c>
      <c r="D758">
        <v>0.3</v>
      </c>
      <c r="E758">
        <v>0.31</v>
      </c>
      <c r="F758">
        <v>9.2999999999999999E-2</v>
      </c>
    </row>
    <row r="759" spans="1:6">
      <c r="A759" t="s">
        <v>5</v>
      </c>
      <c r="B759" t="s">
        <v>540</v>
      </c>
      <c r="C759" t="s">
        <v>663</v>
      </c>
      <c r="D759">
        <v>0.6</v>
      </c>
      <c r="E759">
        <v>0.58799999999999997</v>
      </c>
      <c r="F759">
        <v>0.35279999999999989</v>
      </c>
    </row>
    <row r="760" spans="1:6">
      <c r="A760" t="s">
        <v>5</v>
      </c>
      <c r="B760" t="s">
        <v>540</v>
      </c>
      <c r="C760" t="s">
        <v>663</v>
      </c>
      <c r="D760">
        <v>0.6</v>
      </c>
      <c r="E760">
        <v>0.58799999999999997</v>
      </c>
      <c r="F760">
        <v>0.35279999999999989</v>
      </c>
    </row>
    <row r="761" spans="1:6">
      <c r="A761" t="s">
        <v>5</v>
      </c>
      <c r="B761" t="s">
        <v>541</v>
      </c>
      <c r="C761" t="s">
        <v>663</v>
      </c>
      <c r="D761">
        <v>0.5</v>
      </c>
      <c r="E761">
        <v>0.14699999999999999</v>
      </c>
      <c r="F761">
        <v>7.3499999999999996E-2</v>
      </c>
    </row>
    <row r="762" spans="1:6">
      <c r="A762" t="s">
        <v>5</v>
      </c>
      <c r="B762" t="s">
        <v>541</v>
      </c>
      <c r="C762" t="s">
        <v>663</v>
      </c>
      <c r="D762">
        <v>0.5</v>
      </c>
      <c r="E762">
        <v>0.14699999999999999</v>
      </c>
      <c r="F762">
        <v>7.3499999999999996E-2</v>
      </c>
    </row>
    <row r="763" spans="1:6">
      <c r="A763" t="s">
        <v>5</v>
      </c>
      <c r="B763" t="s">
        <v>541</v>
      </c>
      <c r="C763" t="s">
        <v>663</v>
      </c>
      <c r="D763">
        <v>0.5</v>
      </c>
      <c r="E763">
        <v>0.14699999999999999</v>
      </c>
      <c r="F763">
        <v>7.3499999999999996E-2</v>
      </c>
    </row>
    <row r="764" spans="1:6">
      <c r="A764" t="s">
        <v>5</v>
      </c>
      <c r="B764" t="s">
        <v>542</v>
      </c>
      <c r="C764" t="s">
        <v>663</v>
      </c>
      <c r="D764">
        <v>0.2</v>
      </c>
      <c r="E764">
        <v>0.54</v>
      </c>
      <c r="F764">
        <v>0.108</v>
      </c>
    </row>
    <row r="765" spans="1:6">
      <c r="A765" t="s">
        <v>5</v>
      </c>
      <c r="B765" t="s">
        <v>542</v>
      </c>
      <c r="C765" t="s">
        <v>663</v>
      </c>
      <c r="D765">
        <v>0.4</v>
      </c>
      <c r="E765">
        <v>0.54</v>
      </c>
      <c r="F765">
        <v>0.216</v>
      </c>
    </row>
    <row r="766" spans="1:6">
      <c r="A766" t="s">
        <v>5</v>
      </c>
      <c r="B766" t="s">
        <v>542</v>
      </c>
      <c r="C766" t="s">
        <v>663</v>
      </c>
      <c r="D766">
        <v>0.3</v>
      </c>
      <c r="E766">
        <v>0.54</v>
      </c>
      <c r="F766">
        <v>0.16200000000000001</v>
      </c>
    </row>
    <row r="767" spans="1:6">
      <c r="A767" t="s">
        <v>5</v>
      </c>
      <c r="B767" t="s">
        <v>542</v>
      </c>
      <c r="C767" t="s">
        <v>663</v>
      </c>
      <c r="D767">
        <v>0.5</v>
      </c>
      <c r="E767">
        <v>0.54</v>
      </c>
      <c r="F767">
        <v>0.27</v>
      </c>
    </row>
    <row r="768" spans="1:6">
      <c r="A768" t="s">
        <v>5</v>
      </c>
      <c r="B768" t="s">
        <v>543</v>
      </c>
      <c r="C768" t="s">
        <v>663</v>
      </c>
      <c r="D768">
        <v>1.5</v>
      </c>
      <c r="E768">
        <v>0.61</v>
      </c>
      <c r="F768">
        <v>0.91500000000000004</v>
      </c>
    </row>
    <row r="769" spans="1:6">
      <c r="A769" t="s">
        <v>5</v>
      </c>
      <c r="B769" t="s">
        <v>543</v>
      </c>
      <c r="C769" t="s">
        <v>663</v>
      </c>
      <c r="D769">
        <v>1.5</v>
      </c>
      <c r="E769">
        <v>0.61</v>
      </c>
      <c r="F769">
        <v>0.91500000000000004</v>
      </c>
    </row>
    <row r="770" spans="1:6">
      <c r="A770" t="s">
        <v>5</v>
      </c>
      <c r="B770" t="s">
        <v>544</v>
      </c>
      <c r="C770" t="s">
        <v>663</v>
      </c>
      <c r="D770">
        <v>0.7</v>
      </c>
      <c r="E770">
        <v>0.48</v>
      </c>
      <c r="F770">
        <v>0.33600000000000002</v>
      </c>
    </row>
    <row r="771" spans="1:6">
      <c r="A771" t="s">
        <v>5</v>
      </c>
      <c r="B771" t="s">
        <v>544</v>
      </c>
      <c r="C771" t="s">
        <v>663</v>
      </c>
      <c r="D771">
        <v>0.7</v>
      </c>
      <c r="E771">
        <v>0.48</v>
      </c>
      <c r="F771">
        <v>0.33600000000000002</v>
      </c>
    </row>
    <row r="772" spans="1:6">
      <c r="A772" t="s">
        <v>5</v>
      </c>
      <c r="B772" t="s">
        <v>545</v>
      </c>
      <c r="C772" t="s">
        <v>663</v>
      </c>
      <c r="D772">
        <v>2.7</v>
      </c>
      <c r="E772">
        <v>0.51600000000000001</v>
      </c>
      <c r="F772">
        <v>1.3932</v>
      </c>
    </row>
    <row r="773" spans="1:6">
      <c r="A773" t="s">
        <v>5</v>
      </c>
      <c r="B773" t="s">
        <v>546</v>
      </c>
      <c r="C773" t="s">
        <v>663</v>
      </c>
      <c r="D773">
        <v>4.5999999999999996</v>
      </c>
      <c r="E773">
        <v>0.44400000000000001</v>
      </c>
      <c r="F773">
        <v>2.0424000000000002</v>
      </c>
    </row>
    <row r="774" spans="1:6">
      <c r="A774" t="s">
        <v>5</v>
      </c>
      <c r="B774" t="s">
        <v>547</v>
      </c>
      <c r="C774" t="s">
        <v>663</v>
      </c>
      <c r="D774">
        <v>3.4</v>
      </c>
      <c r="E774">
        <v>0.61599999999999999</v>
      </c>
      <c r="F774">
        <v>2.0943999999999998</v>
      </c>
    </row>
    <row r="775" spans="1:6">
      <c r="A775" t="s">
        <v>5</v>
      </c>
      <c r="B775" t="s">
        <v>548</v>
      </c>
      <c r="C775" t="s">
        <v>663</v>
      </c>
      <c r="D775">
        <v>3.5</v>
      </c>
      <c r="E775">
        <v>0.57100000000000006</v>
      </c>
      <c r="F775">
        <v>1.9984999999999999</v>
      </c>
    </row>
    <row r="776" spans="1:6">
      <c r="A776" t="s">
        <v>5</v>
      </c>
      <c r="B776" t="s">
        <v>548</v>
      </c>
      <c r="C776" t="s">
        <v>663</v>
      </c>
      <c r="D776">
        <v>3.5</v>
      </c>
      <c r="E776">
        <v>0.57100000000000006</v>
      </c>
      <c r="F776">
        <v>1.9984999999999999</v>
      </c>
    </row>
    <row r="777" spans="1:6">
      <c r="A777" t="s">
        <v>5</v>
      </c>
      <c r="B777" t="s">
        <v>548</v>
      </c>
      <c r="C777" t="s">
        <v>663</v>
      </c>
      <c r="D777">
        <v>3.5</v>
      </c>
      <c r="E777">
        <v>0.57100000000000006</v>
      </c>
      <c r="F777">
        <v>1.9984999999999999</v>
      </c>
    </row>
    <row r="778" spans="1:6">
      <c r="A778" t="s">
        <v>5</v>
      </c>
      <c r="B778" t="s">
        <v>549</v>
      </c>
      <c r="C778" t="s">
        <v>663</v>
      </c>
      <c r="D778">
        <v>4.3</v>
      </c>
      <c r="E778">
        <v>0.40100000000000002</v>
      </c>
      <c r="F778">
        <v>1.7242999999999999</v>
      </c>
    </row>
    <row r="779" spans="1:6">
      <c r="A779" t="s">
        <v>5</v>
      </c>
      <c r="B779" t="s">
        <v>550</v>
      </c>
      <c r="C779" t="s">
        <v>663</v>
      </c>
      <c r="D779">
        <v>0.7</v>
      </c>
      <c r="E779">
        <v>0.51300000000000001</v>
      </c>
      <c r="F779">
        <v>0.35909999999999997</v>
      </c>
    </row>
    <row r="780" spans="1:6">
      <c r="A780" t="s">
        <v>5</v>
      </c>
      <c r="B780" t="s">
        <v>550</v>
      </c>
      <c r="C780" t="s">
        <v>663</v>
      </c>
      <c r="D780">
        <v>0.7</v>
      </c>
      <c r="E780">
        <v>0.51300000000000001</v>
      </c>
      <c r="F780">
        <v>0.35909999999999997</v>
      </c>
    </row>
    <row r="781" spans="1:6">
      <c r="A781" t="s">
        <v>5</v>
      </c>
      <c r="B781" t="s">
        <v>551</v>
      </c>
      <c r="C781" t="s">
        <v>663</v>
      </c>
      <c r="D781">
        <v>47.7</v>
      </c>
      <c r="E781">
        <v>0.159</v>
      </c>
      <c r="F781">
        <v>7.5843000000000007</v>
      </c>
    </row>
    <row r="782" spans="1:6">
      <c r="A782" t="s">
        <v>5</v>
      </c>
      <c r="B782" t="s">
        <v>551</v>
      </c>
      <c r="C782" t="s">
        <v>663</v>
      </c>
      <c r="D782">
        <v>47.7</v>
      </c>
      <c r="E782">
        <v>0.159</v>
      </c>
      <c r="F782">
        <v>7.5843000000000007</v>
      </c>
    </row>
    <row r="783" spans="1:6">
      <c r="A783" t="s">
        <v>5</v>
      </c>
      <c r="B783" t="s">
        <v>551</v>
      </c>
      <c r="C783" t="s">
        <v>663</v>
      </c>
      <c r="D783">
        <v>47.7</v>
      </c>
      <c r="E783">
        <v>0.159</v>
      </c>
      <c r="F783">
        <v>7.5843000000000007</v>
      </c>
    </row>
    <row r="784" spans="1:6">
      <c r="A784" t="s">
        <v>5</v>
      </c>
      <c r="B784" t="s">
        <v>551</v>
      </c>
      <c r="C784" t="s">
        <v>663</v>
      </c>
      <c r="D784">
        <v>47.7</v>
      </c>
      <c r="E784">
        <v>0.159</v>
      </c>
      <c r="F784">
        <v>7.5843000000000007</v>
      </c>
    </row>
    <row r="785" spans="1:6">
      <c r="A785" t="s">
        <v>5</v>
      </c>
      <c r="B785" t="s">
        <v>552</v>
      </c>
      <c r="C785" t="s">
        <v>663</v>
      </c>
      <c r="D785">
        <v>15</v>
      </c>
      <c r="E785">
        <v>0.875</v>
      </c>
      <c r="F785">
        <v>13.125</v>
      </c>
    </row>
    <row r="786" spans="1:6">
      <c r="A786" t="s">
        <v>5</v>
      </c>
      <c r="B786" t="s">
        <v>553</v>
      </c>
      <c r="C786" t="s">
        <v>663</v>
      </c>
      <c r="D786">
        <v>1.3</v>
      </c>
      <c r="E786">
        <v>0.30199999999999999</v>
      </c>
      <c r="F786">
        <v>0.3926</v>
      </c>
    </row>
    <row r="787" spans="1:6">
      <c r="A787" t="s">
        <v>5</v>
      </c>
      <c r="B787" t="s">
        <v>554</v>
      </c>
      <c r="C787" t="s">
        <v>663</v>
      </c>
      <c r="D787">
        <v>0.2</v>
      </c>
      <c r="E787">
        <v>0.31900000000000001</v>
      </c>
      <c r="F787">
        <v>6.3800000000000009E-2</v>
      </c>
    </row>
    <row r="788" spans="1:6">
      <c r="A788" t="s">
        <v>5</v>
      </c>
      <c r="B788" t="s">
        <v>554</v>
      </c>
      <c r="C788" t="s">
        <v>663</v>
      </c>
      <c r="D788">
        <v>1.7</v>
      </c>
      <c r="E788">
        <v>0.31900000000000001</v>
      </c>
      <c r="F788">
        <v>0.5423</v>
      </c>
    </row>
    <row r="789" spans="1:6">
      <c r="A789" t="s">
        <v>10</v>
      </c>
      <c r="B789" t="s">
        <v>555</v>
      </c>
      <c r="C789" t="s">
        <v>663</v>
      </c>
      <c r="D789">
        <v>0.4</v>
      </c>
      <c r="E789">
        <v>0.29299999999999998</v>
      </c>
      <c r="F789">
        <v>0.1172</v>
      </c>
    </row>
    <row r="790" spans="1:6">
      <c r="A790" t="s">
        <v>10</v>
      </c>
      <c r="B790" t="s">
        <v>555</v>
      </c>
      <c r="C790" t="s">
        <v>663</v>
      </c>
      <c r="D790">
        <v>0.4</v>
      </c>
      <c r="E790">
        <v>0.29299999999999998</v>
      </c>
      <c r="F790">
        <v>0.1172</v>
      </c>
    </row>
    <row r="791" spans="1:6">
      <c r="A791" t="s">
        <v>10</v>
      </c>
      <c r="B791" t="s">
        <v>555</v>
      </c>
      <c r="C791" t="s">
        <v>663</v>
      </c>
      <c r="D791">
        <v>0.4</v>
      </c>
      <c r="E791">
        <v>0.29299999999999998</v>
      </c>
      <c r="F791">
        <v>0.1172</v>
      </c>
    </row>
    <row r="792" spans="1:6">
      <c r="A792" t="s">
        <v>10</v>
      </c>
      <c r="B792" t="s">
        <v>555</v>
      </c>
      <c r="C792" t="s">
        <v>663</v>
      </c>
      <c r="D792">
        <v>0.4</v>
      </c>
      <c r="E792">
        <v>0.29299999999999998</v>
      </c>
      <c r="F792">
        <v>0.1172</v>
      </c>
    </row>
    <row r="793" spans="1:6">
      <c r="A793" t="s">
        <v>11</v>
      </c>
      <c r="B793" t="s">
        <v>581</v>
      </c>
      <c r="C793" t="s">
        <v>663</v>
      </c>
      <c r="D793">
        <v>0.2</v>
      </c>
      <c r="E793">
        <v>0.122</v>
      </c>
      <c r="F793">
        <v>2.4400000000000002E-2</v>
      </c>
    </row>
    <row r="794" spans="1:6">
      <c r="A794" t="s">
        <v>11</v>
      </c>
      <c r="B794" t="s">
        <v>581</v>
      </c>
      <c r="C794" t="s">
        <v>663</v>
      </c>
      <c r="D794">
        <v>0.2</v>
      </c>
      <c r="E794">
        <v>0.122</v>
      </c>
      <c r="F794">
        <v>2.4400000000000002E-2</v>
      </c>
    </row>
    <row r="795" spans="1:6">
      <c r="A795" t="s">
        <v>11</v>
      </c>
      <c r="B795" t="s">
        <v>581</v>
      </c>
      <c r="C795" t="s">
        <v>663</v>
      </c>
      <c r="D795">
        <v>0.2</v>
      </c>
      <c r="E795">
        <v>0.122</v>
      </c>
      <c r="F795">
        <v>2.4400000000000002E-2</v>
      </c>
    </row>
    <row r="796" spans="1:6">
      <c r="A796" t="s">
        <v>11</v>
      </c>
      <c r="B796" t="s">
        <v>581</v>
      </c>
      <c r="C796" t="s">
        <v>663</v>
      </c>
      <c r="D796">
        <v>0.2</v>
      </c>
      <c r="E796">
        <v>0.122</v>
      </c>
      <c r="F796">
        <v>2.4400000000000002E-2</v>
      </c>
    </row>
    <row r="797" spans="1:6">
      <c r="A797" t="s">
        <v>11</v>
      </c>
      <c r="B797" t="s">
        <v>581</v>
      </c>
      <c r="C797" t="s">
        <v>663</v>
      </c>
      <c r="D797">
        <v>0.2</v>
      </c>
      <c r="E797">
        <v>0.122</v>
      </c>
      <c r="F797">
        <v>2.4400000000000002E-2</v>
      </c>
    </row>
    <row r="798" spans="1:6">
      <c r="A798" t="s">
        <v>11</v>
      </c>
      <c r="B798" t="s">
        <v>581</v>
      </c>
      <c r="C798" t="s">
        <v>663</v>
      </c>
      <c r="D798">
        <v>0.2</v>
      </c>
      <c r="E798">
        <v>0.122</v>
      </c>
      <c r="F798">
        <v>2.4400000000000002E-2</v>
      </c>
    </row>
    <row r="799" spans="1:6">
      <c r="A799" t="s">
        <v>11</v>
      </c>
      <c r="B799" t="s">
        <v>581</v>
      </c>
      <c r="C799" t="s">
        <v>663</v>
      </c>
      <c r="D799">
        <v>0.2</v>
      </c>
      <c r="E799">
        <v>0.122</v>
      </c>
      <c r="F799">
        <v>2.4400000000000002E-2</v>
      </c>
    </row>
    <row r="800" spans="1:6">
      <c r="A800" t="s">
        <v>11</v>
      </c>
      <c r="B800" t="s">
        <v>581</v>
      </c>
      <c r="C800" t="s">
        <v>663</v>
      </c>
      <c r="D800">
        <v>0.2</v>
      </c>
      <c r="E800">
        <v>0.122</v>
      </c>
      <c r="F800">
        <v>2.4400000000000002E-2</v>
      </c>
    </row>
    <row r="801" spans="1:6">
      <c r="A801" t="s">
        <v>11</v>
      </c>
      <c r="B801" t="s">
        <v>581</v>
      </c>
      <c r="C801" t="s">
        <v>663</v>
      </c>
      <c r="D801">
        <v>0.2</v>
      </c>
      <c r="E801">
        <v>0.122</v>
      </c>
      <c r="F801">
        <v>2.4400000000000002E-2</v>
      </c>
    </row>
    <row r="802" spans="1:6">
      <c r="A802" t="s">
        <v>11</v>
      </c>
      <c r="B802" t="s">
        <v>581</v>
      </c>
      <c r="C802" t="s">
        <v>663</v>
      </c>
      <c r="D802">
        <v>0.2</v>
      </c>
      <c r="E802">
        <v>0.122</v>
      </c>
      <c r="F802">
        <v>2.4400000000000002E-2</v>
      </c>
    </row>
    <row r="803" spans="1:6">
      <c r="A803" t="s">
        <v>11</v>
      </c>
      <c r="B803" t="s">
        <v>581</v>
      </c>
      <c r="C803" t="s">
        <v>663</v>
      </c>
      <c r="D803">
        <v>0.2</v>
      </c>
      <c r="E803">
        <v>0.122</v>
      </c>
      <c r="F803">
        <v>2.4400000000000002E-2</v>
      </c>
    </row>
    <row r="804" spans="1:6">
      <c r="A804" t="s">
        <v>11</v>
      </c>
      <c r="B804" t="s">
        <v>581</v>
      </c>
      <c r="C804" t="s">
        <v>663</v>
      </c>
      <c r="D804">
        <v>0.2</v>
      </c>
      <c r="E804">
        <v>0.122</v>
      </c>
      <c r="F804">
        <v>2.4400000000000002E-2</v>
      </c>
    </row>
    <row r="805" spans="1:6">
      <c r="A805" t="s">
        <v>11</v>
      </c>
      <c r="B805" t="s">
        <v>583</v>
      </c>
      <c r="C805" t="s">
        <v>663</v>
      </c>
      <c r="D805">
        <v>0.8</v>
      </c>
      <c r="E805">
        <v>0.35399999999999998</v>
      </c>
      <c r="F805">
        <v>0.28320000000000001</v>
      </c>
    </row>
    <row r="806" spans="1:6">
      <c r="A806" t="s">
        <v>11</v>
      </c>
      <c r="B806" t="s">
        <v>583</v>
      </c>
      <c r="C806" t="s">
        <v>663</v>
      </c>
      <c r="D806">
        <v>0.8</v>
      </c>
      <c r="E806">
        <v>0.35399999999999998</v>
      </c>
      <c r="F806">
        <v>0.28320000000000001</v>
      </c>
    </row>
    <row r="807" spans="1:6">
      <c r="A807" t="s">
        <v>11</v>
      </c>
      <c r="B807" t="s">
        <v>583</v>
      </c>
      <c r="C807" t="s">
        <v>663</v>
      </c>
      <c r="D807">
        <v>4.0999999999999996</v>
      </c>
      <c r="E807">
        <v>0.35399999999999998</v>
      </c>
      <c r="F807">
        <v>1.4514</v>
      </c>
    </row>
    <row r="808" spans="1:6">
      <c r="A808" t="s">
        <v>11</v>
      </c>
      <c r="B808" t="s">
        <v>584</v>
      </c>
      <c r="C808" t="s">
        <v>663</v>
      </c>
      <c r="D808">
        <v>13.6</v>
      </c>
      <c r="E808">
        <v>0.68900000000000006</v>
      </c>
      <c r="F808">
        <v>9.3704000000000001</v>
      </c>
    </row>
    <row r="809" spans="1:6">
      <c r="A809" t="s">
        <v>11</v>
      </c>
      <c r="B809" t="s">
        <v>584</v>
      </c>
      <c r="C809" t="s">
        <v>663</v>
      </c>
      <c r="D809">
        <v>13.6</v>
      </c>
      <c r="E809">
        <v>0.68900000000000006</v>
      </c>
      <c r="F809">
        <v>9.3704000000000001</v>
      </c>
    </row>
    <row r="810" spans="1:6">
      <c r="A810" t="s">
        <v>11</v>
      </c>
      <c r="B810" t="s">
        <v>584</v>
      </c>
      <c r="C810" t="s">
        <v>663</v>
      </c>
      <c r="D810">
        <v>13.6</v>
      </c>
      <c r="E810">
        <v>0.68900000000000006</v>
      </c>
      <c r="F810">
        <v>9.3704000000000001</v>
      </c>
    </row>
    <row r="811" spans="1:6">
      <c r="A811" t="s">
        <v>11</v>
      </c>
      <c r="B811" t="s">
        <v>585</v>
      </c>
      <c r="C811" t="s">
        <v>663</v>
      </c>
      <c r="D811">
        <v>4.4000000000000004</v>
      </c>
      <c r="E811">
        <v>0.25</v>
      </c>
      <c r="F811">
        <v>1.1000000000000001</v>
      </c>
    </row>
    <row r="812" spans="1:6">
      <c r="A812" t="s">
        <v>11</v>
      </c>
      <c r="B812" t="s">
        <v>585</v>
      </c>
      <c r="C812" t="s">
        <v>663</v>
      </c>
      <c r="D812">
        <v>4.4000000000000004</v>
      </c>
      <c r="E812">
        <v>0.25</v>
      </c>
      <c r="F812">
        <v>1.1000000000000001</v>
      </c>
    </row>
    <row r="813" spans="1:6">
      <c r="A813" t="s">
        <v>11</v>
      </c>
      <c r="B813" t="s">
        <v>586</v>
      </c>
      <c r="C813" t="s">
        <v>663</v>
      </c>
      <c r="D813">
        <v>0.5</v>
      </c>
      <c r="E813">
        <v>0.38100000000000001</v>
      </c>
      <c r="F813">
        <v>0.1905</v>
      </c>
    </row>
    <row r="814" spans="1:6">
      <c r="A814" t="s">
        <v>11</v>
      </c>
      <c r="B814" t="s">
        <v>586</v>
      </c>
      <c r="C814" t="s">
        <v>663</v>
      </c>
      <c r="D814">
        <v>0.3</v>
      </c>
      <c r="E814">
        <v>0.38100000000000001</v>
      </c>
      <c r="F814">
        <v>0.1143</v>
      </c>
    </row>
    <row r="815" spans="1:6">
      <c r="A815" t="s">
        <v>11</v>
      </c>
      <c r="B815" t="s">
        <v>586</v>
      </c>
      <c r="C815" t="s">
        <v>663</v>
      </c>
      <c r="D815">
        <v>0.3</v>
      </c>
      <c r="E815">
        <v>0.38100000000000001</v>
      </c>
      <c r="F815">
        <v>0.1143</v>
      </c>
    </row>
    <row r="816" spans="1:6">
      <c r="A816" t="s">
        <v>11</v>
      </c>
      <c r="B816" t="s">
        <v>587</v>
      </c>
      <c r="C816" t="s">
        <v>663</v>
      </c>
      <c r="D816">
        <v>0.8</v>
      </c>
      <c r="E816">
        <v>0.1</v>
      </c>
      <c r="F816">
        <v>8.0000000000000016E-2</v>
      </c>
    </row>
    <row r="817" spans="1:6">
      <c r="A817" t="s">
        <v>11</v>
      </c>
      <c r="B817" t="s">
        <v>587</v>
      </c>
      <c r="C817" t="s">
        <v>663</v>
      </c>
      <c r="D817">
        <v>0.8</v>
      </c>
      <c r="E817">
        <v>0.1</v>
      </c>
      <c r="F817">
        <v>8.0000000000000016E-2</v>
      </c>
    </row>
    <row r="818" spans="1:6">
      <c r="A818" t="s">
        <v>11</v>
      </c>
      <c r="B818" t="s">
        <v>588</v>
      </c>
      <c r="C818" t="s">
        <v>663</v>
      </c>
      <c r="D818">
        <v>1.1000000000000001</v>
      </c>
      <c r="E818">
        <v>0.38600000000000001</v>
      </c>
      <c r="F818">
        <v>0.42459999999999998</v>
      </c>
    </row>
    <row r="819" spans="1:6">
      <c r="A819" t="s">
        <v>11</v>
      </c>
      <c r="B819" t="s">
        <v>589</v>
      </c>
      <c r="C819" t="s">
        <v>663</v>
      </c>
      <c r="D819">
        <v>0.6</v>
      </c>
      <c r="E819">
        <v>0.42</v>
      </c>
      <c r="F819">
        <v>0.252</v>
      </c>
    </row>
    <row r="820" spans="1:6">
      <c r="A820" t="s">
        <v>11</v>
      </c>
      <c r="B820" t="s">
        <v>589</v>
      </c>
      <c r="C820" t="s">
        <v>663</v>
      </c>
      <c r="D820">
        <v>0.6</v>
      </c>
      <c r="E820">
        <v>0.42</v>
      </c>
      <c r="F820">
        <v>0.252</v>
      </c>
    </row>
    <row r="821" spans="1:6">
      <c r="A821" t="s">
        <v>11</v>
      </c>
      <c r="B821" t="s">
        <v>589</v>
      </c>
      <c r="C821" t="s">
        <v>663</v>
      </c>
      <c r="D821">
        <v>0.5</v>
      </c>
      <c r="E821">
        <v>0.42</v>
      </c>
      <c r="F821">
        <v>0.21</v>
      </c>
    </row>
    <row r="822" spans="1:6">
      <c r="A822" t="s">
        <v>11</v>
      </c>
      <c r="B822" t="s">
        <v>590</v>
      </c>
      <c r="C822" t="s">
        <v>663</v>
      </c>
      <c r="D822">
        <v>2.5</v>
      </c>
      <c r="E822">
        <v>0.379</v>
      </c>
      <c r="F822">
        <v>0.94750000000000001</v>
      </c>
    </row>
    <row r="823" spans="1:6">
      <c r="A823" t="s">
        <v>11</v>
      </c>
      <c r="B823" t="s">
        <v>590</v>
      </c>
      <c r="C823" t="s">
        <v>663</v>
      </c>
      <c r="D823">
        <v>2.5</v>
      </c>
      <c r="E823">
        <v>0.379</v>
      </c>
      <c r="F823">
        <v>0.94750000000000001</v>
      </c>
    </row>
    <row r="824" spans="1:6">
      <c r="A824" t="s">
        <v>11</v>
      </c>
      <c r="B824" t="s">
        <v>590</v>
      </c>
      <c r="C824" t="s">
        <v>663</v>
      </c>
      <c r="D824">
        <v>2.5</v>
      </c>
      <c r="E824">
        <v>0.379</v>
      </c>
      <c r="F824">
        <v>0.94750000000000001</v>
      </c>
    </row>
    <row r="825" spans="1:6">
      <c r="A825" t="s">
        <v>11</v>
      </c>
      <c r="B825" t="s">
        <v>596</v>
      </c>
      <c r="C825" t="s">
        <v>663</v>
      </c>
      <c r="D825">
        <v>3</v>
      </c>
      <c r="E825">
        <v>0.58299999999999996</v>
      </c>
      <c r="F825">
        <v>1.7490000000000001</v>
      </c>
    </row>
    <row r="826" spans="1:6">
      <c r="A826" t="s">
        <v>11</v>
      </c>
      <c r="B826" t="s">
        <v>601</v>
      </c>
      <c r="C826" t="s">
        <v>663</v>
      </c>
      <c r="D826">
        <v>2.5</v>
      </c>
      <c r="E826">
        <v>8.5000000000000006E-2</v>
      </c>
      <c r="F826">
        <v>0.21249999999999999</v>
      </c>
    </row>
    <row r="827" spans="1:6">
      <c r="A827" t="s">
        <v>11</v>
      </c>
      <c r="B827" t="s">
        <v>601</v>
      </c>
      <c r="C827" t="s">
        <v>663</v>
      </c>
      <c r="D827">
        <v>0.5</v>
      </c>
      <c r="E827">
        <v>8.5000000000000006E-2</v>
      </c>
      <c r="F827">
        <v>4.2500000000000003E-2</v>
      </c>
    </row>
    <row r="828" spans="1:6">
      <c r="A828" t="s">
        <v>11</v>
      </c>
      <c r="B828" t="s">
        <v>602</v>
      </c>
      <c r="C828" t="s">
        <v>663</v>
      </c>
      <c r="D828">
        <v>2.2000000000000002</v>
      </c>
      <c r="E828">
        <v>0.30399999999999999</v>
      </c>
      <c r="F828">
        <v>0.66880000000000006</v>
      </c>
    </row>
    <row r="829" spans="1:6">
      <c r="A829" t="s">
        <v>11</v>
      </c>
      <c r="B829" t="s">
        <v>17</v>
      </c>
      <c r="C829" t="s">
        <v>663</v>
      </c>
      <c r="D829">
        <v>1.8</v>
      </c>
      <c r="E829">
        <v>0.45</v>
      </c>
      <c r="F829">
        <v>0.81</v>
      </c>
    </row>
    <row r="830" spans="1:6">
      <c r="A830" t="s">
        <v>11</v>
      </c>
      <c r="B830" t="s">
        <v>17</v>
      </c>
      <c r="C830" t="s">
        <v>663</v>
      </c>
      <c r="D830">
        <v>1.8</v>
      </c>
      <c r="E830">
        <v>0.45</v>
      </c>
      <c r="F830">
        <v>0.81</v>
      </c>
    </row>
    <row r="831" spans="1:6">
      <c r="A831" t="s">
        <v>11</v>
      </c>
      <c r="B831" t="s">
        <v>17</v>
      </c>
      <c r="C831" t="s">
        <v>663</v>
      </c>
      <c r="D831">
        <v>1.8</v>
      </c>
      <c r="E831">
        <v>0.45</v>
      </c>
      <c r="F831">
        <v>0.81</v>
      </c>
    </row>
    <row r="832" spans="1:6">
      <c r="A832" t="s">
        <v>11</v>
      </c>
      <c r="B832" t="s">
        <v>17</v>
      </c>
      <c r="C832" t="s">
        <v>663</v>
      </c>
      <c r="D832">
        <v>1.8</v>
      </c>
      <c r="E832">
        <v>0.45</v>
      </c>
      <c r="F832">
        <v>0.81</v>
      </c>
    </row>
    <row r="833" spans="1:6">
      <c r="A833" t="s">
        <v>11</v>
      </c>
      <c r="B833" t="s">
        <v>17</v>
      </c>
      <c r="C833" t="s">
        <v>663</v>
      </c>
      <c r="D833">
        <v>0.8</v>
      </c>
      <c r="E833">
        <v>0.45</v>
      </c>
      <c r="F833">
        <v>0.36</v>
      </c>
    </row>
    <row r="834" spans="1:6">
      <c r="A834" t="s">
        <v>11</v>
      </c>
      <c r="B834" t="s">
        <v>604</v>
      </c>
      <c r="C834" t="s">
        <v>663</v>
      </c>
      <c r="D834">
        <v>1.4</v>
      </c>
      <c r="E834">
        <v>0.60099999999999998</v>
      </c>
      <c r="F834">
        <v>0.84139999999999993</v>
      </c>
    </row>
    <row r="835" spans="1:6">
      <c r="A835" t="s">
        <v>11</v>
      </c>
      <c r="B835" t="s">
        <v>604</v>
      </c>
      <c r="C835" t="s">
        <v>663</v>
      </c>
      <c r="D835">
        <v>2.1</v>
      </c>
      <c r="E835">
        <v>0.60099999999999998</v>
      </c>
      <c r="F835">
        <v>1.2621</v>
      </c>
    </row>
    <row r="836" spans="1:6">
      <c r="A836" t="s">
        <v>11</v>
      </c>
      <c r="B836" t="s">
        <v>606</v>
      </c>
      <c r="C836" t="s">
        <v>663</v>
      </c>
      <c r="D836">
        <v>2.2000000000000002</v>
      </c>
      <c r="E836">
        <v>0.58200000000000007</v>
      </c>
      <c r="F836">
        <v>1.2804</v>
      </c>
    </row>
    <row r="837" spans="1:6">
      <c r="A837" t="s">
        <v>11</v>
      </c>
      <c r="B837" t="s">
        <v>606</v>
      </c>
      <c r="C837" t="s">
        <v>663</v>
      </c>
      <c r="D837">
        <v>1</v>
      </c>
      <c r="E837">
        <v>0.58200000000000007</v>
      </c>
      <c r="F837">
        <v>0.58200000000000007</v>
      </c>
    </row>
    <row r="838" spans="1:6">
      <c r="A838" t="s">
        <v>11</v>
      </c>
      <c r="B838" t="s">
        <v>606</v>
      </c>
      <c r="C838" t="s">
        <v>663</v>
      </c>
      <c r="D838">
        <v>0.8</v>
      </c>
      <c r="E838">
        <v>0.58200000000000007</v>
      </c>
      <c r="F838">
        <v>0.46560000000000012</v>
      </c>
    </row>
    <row r="839" spans="1:6">
      <c r="A839" t="s">
        <v>11</v>
      </c>
      <c r="B839" t="s">
        <v>606</v>
      </c>
      <c r="C839" t="s">
        <v>663</v>
      </c>
      <c r="D839">
        <v>0.8</v>
      </c>
      <c r="E839">
        <v>0.58200000000000007</v>
      </c>
      <c r="F839">
        <v>0.46560000000000012</v>
      </c>
    </row>
    <row r="840" spans="1:6">
      <c r="A840" t="s">
        <v>11</v>
      </c>
      <c r="B840" t="s">
        <v>607</v>
      </c>
      <c r="C840" t="s">
        <v>663</v>
      </c>
      <c r="D840">
        <v>1</v>
      </c>
      <c r="E840">
        <v>0.47199999999999998</v>
      </c>
      <c r="F840">
        <v>0.47199999999999998</v>
      </c>
    </row>
    <row r="841" spans="1:6">
      <c r="A841" t="s">
        <v>11</v>
      </c>
      <c r="B841" t="s">
        <v>607</v>
      </c>
      <c r="C841" t="s">
        <v>663</v>
      </c>
      <c r="D841">
        <v>1</v>
      </c>
      <c r="E841">
        <v>0.47199999999999998</v>
      </c>
      <c r="F841">
        <v>0.47199999999999998</v>
      </c>
    </row>
    <row r="842" spans="1:6">
      <c r="A842" t="s">
        <v>11</v>
      </c>
      <c r="B842" t="s">
        <v>613</v>
      </c>
      <c r="C842" t="s">
        <v>663</v>
      </c>
      <c r="D842">
        <v>3</v>
      </c>
      <c r="E842">
        <v>0.373</v>
      </c>
      <c r="F842">
        <v>1.119</v>
      </c>
    </row>
    <row r="843" spans="1:6">
      <c r="A843" t="s">
        <v>11</v>
      </c>
      <c r="B843" t="s">
        <v>614</v>
      </c>
      <c r="C843" t="s">
        <v>663</v>
      </c>
      <c r="D843">
        <v>0.3</v>
      </c>
      <c r="E843">
        <v>0.189</v>
      </c>
      <c r="F843">
        <v>5.6699999999999993E-2</v>
      </c>
    </row>
    <row r="844" spans="1:6">
      <c r="A844" t="s">
        <v>11</v>
      </c>
      <c r="B844" t="s">
        <v>614</v>
      </c>
      <c r="C844" t="s">
        <v>663</v>
      </c>
      <c r="D844">
        <v>0.3</v>
      </c>
      <c r="E844">
        <v>0.189</v>
      </c>
      <c r="F844">
        <v>5.6699999999999993E-2</v>
      </c>
    </row>
    <row r="845" spans="1:6">
      <c r="A845" t="s">
        <v>11</v>
      </c>
      <c r="B845" t="s">
        <v>614</v>
      </c>
      <c r="C845" t="s">
        <v>663</v>
      </c>
      <c r="D845">
        <v>1.3</v>
      </c>
      <c r="E845">
        <v>0.189</v>
      </c>
      <c r="F845">
        <v>0.2457</v>
      </c>
    </row>
    <row r="846" spans="1:6">
      <c r="A846" t="s">
        <v>11</v>
      </c>
      <c r="B846" t="s">
        <v>615</v>
      </c>
      <c r="C846" t="s">
        <v>663</v>
      </c>
      <c r="D846">
        <v>11.2</v>
      </c>
      <c r="E846">
        <v>0.43799999999999989</v>
      </c>
      <c r="F846">
        <v>4.9055999999999989</v>
      </c>
    </row>
    <row r="847" spans="1:6">
      <c r="A847" t="s">
        <v>11</v>
      </c>
      <c r="B847" t="s">
        <v>615</v>
      </c>
      <c r="C847" t="s">
        <v>663</v>
      </c>
      <c r="D847">
        <v>11.2</v>
      </c>
      <c r="E847">
        <v>0.43799999999999989</v>
      </c>
      <c r="F847">
        <v>4.9055999999999989</v>
      </c>
    </row>
    <row r="848" spans="1:6">
      <c r="A848" t="s">
        <v>11</v>
      </c>
      <c r="B848" t="s">
        <v>615</v>
      </c>
      <c r="C848" t="s">
        <v>663</v>
      </c>
      <c r="D848">
        <v>11.2</v>
      </c>
      <c r="E848">
        <v>0.43799999999999989</v>
      </c>
      <c r="F848">
        <v>4.9055999999999989</v>
      </c>
    </row>
    <row r="849" spans="1:6">
      <c r="A849" t="s">
        <v>11</v>
      </c>
      <c r="B849" t="s">
        <v>616</v>
      </c>
      <c r="C849" t="s">
        <v>663</v>
      </c>
      <c r="D849">
        <v>1.1000000000000001</v>
      </c>
      <c r="E849">
        <v>0.34200000000000003</v>
      </c>
      <c r="F849">
        <v>0.37619999999999998</v>
      </c>
    </row>
    <row r="850" spans="1:6">
      <c r="A850" t="s">
        <v>11</v>
      </c>
      <c r="B850" t="s">
        <v>616</v>
      </c>
      <c r="C850" t="s">
        <v>663</v>
      </c>
      <c r="D850">
        <v>1</v>
      </c>
      <c r="E850">
        <v>0.34200000000000003</v>
      </c>
      <c r="F850">
        <v>0.34200000000000003</v>
      </c>
    </row>
    <row r="851" spans="1:6">
      <c r="A851" t="s">
        <v>11</v>
      </c>
      <c r="B851" t="s">
        <v>616</v>
      </c>
      <c r="C851" t="s">
        <v>663</v>
      </c>
      <c r="D851">
        <v>3.2</v>
      </c>
      <c r="E851">
        <v>0.34200000000000003</v>
      </c>
      <c r="F851">
        <v>1.0944</v>
      </c>
    </row>
    <row r="852" spans="1:6">
      <c r="A852" t="s">
        <v>11</v>
      </c>
      <c r="B852" t="s">
        <v>616</v>
      </c>
      <c r="C852" t="s">
        <v>663</v>
      </c>
      <c r="D852">
        <v>5.8</v>
      </c>
      <c r="E852">
        <v>0.34200000000000003</v>
      </c>
      <c r="F852">
        <v>1.9836</v>
      </c>
    </row>
    <row r="853" spans="1:6">
      <c r="A853" t="s">
        <v>11</v>
      </c>
      <c r="B853" t="s">
        <v>617</v>
      </c>
      <c r="C853" t="s">
        <v>663</v>
      </c>
      <c r="D853">
        <v>0.8</v>
      </c>
      <c r="E853">
        <v>0.435</v>
      </c>
      <c r="F853">
        <v>0.34799999999999998</v>
      </c>
    </row>
    <row r="854" spans="1:6">
      <c r="A854" t="s">
        <v>11</v>
      </c>
      <c r="B854" t="s">
        <v>617</v>
      </c>
      <c r="C854" t="s">
        <v>663</v>
      </c>
      <c r="D854">
        <v>0.8</v>
      </c>
      <c r="E854">
        <v>0.435</v>
      </c>
      <c r="F854">
        <v>0.34799999999999998</v>
      </c>
    </row>
    <row r="855" spans="1:6">
      <c r="A855" t="s">
        <v>11</v>
      </c>
      <c r="B855" t="s">
        <v>617</v>
      </c>
      <c r="C855" t="s">
        <v>663</v>
      </c>
      <c r="D855">
        <v>4.0999999999999996</v>
      </c>
      <c r="E855">
        <v>0.435</v>
      </c>
      <c r="F855">
        <v>1.7835000000000001</v>
      </c>
    </row>
    <row r="856" spans="1:6">
      <c r="A856" t="s">
        <v>11</v>
      </c>
      <c r="B856" t="s">
        <v>620</v>
      </c>
      <c r="C856" t="s">
        <v>663</v>
      </c>
      <c r="D856">
        <v>0.8</v>
      </c>
      <c r="E856">
        <v>0.32300000000000001</v>
      </c>
      <c r="F856">
        <v>0.25840000000000002</v>
      </c>
    </row>
    <row r="857" spans="1:6">
      <c r="A857" t="s">
        <v>11</v>
      </c>
      <c r="B857" t="s">
        <v>620</v>
      </c>
      <c r="C857" t="s">
        <v>663</v>
      </c>
      <c r="D857">
        <v>0.8</v>
      </c>
      <c r="E857">
        <v>0.32300000000000001</v>
      </c>
      <c r="F857">
        <v>0.25840000000000002</v>
      </c>
    </row>
    <row r="858" spans="1:6">
      <c r="A858" t="s">
        <v>11</v>
      </c>
      <c r="B858" t="s">
        <v>620</v>
      </c>
      <c r="C858" t="s">
        <v>663</v>
      </c>
      <c r="D858">
        <v>0.8</v>
      </c>
      <c r="E858">
        <v>0.32300000000000001</v>
      </c>
      <c r="F858">
        <v>0.25840000000000002</v>
      </c>
    </row>
    <row r="859" spans="1:6">
      <c r="A859" t="s">
        <v>11</v>
      </c>
      <c r="B859" t="s">
        <v>622</v>
      </c>
      <c r="C859" t="s">
        <v>663</v>
      </c>
      <c r="D859">
        <v>5</v>
      </c>
      <c r="E859">
        <v>0.20300000000000001</v>
      </c>
      <c r="F859">
        <v>1.0149999999999999</v>
      </c>
    </row>
    <row r="860" spans="1:6">
      <c r="A860" t="s">
        <v>11</v>
      </c>
      <c r="B860" t="s">
        <v>623</v>
      </c>
      <c r="C860" t="s">
        <v>663</v>
      </c>
      <c r="D860">
        <v>2.6</v>
      </c>
      <c r="E860">
        <v>0.502</v>
      </c>
      <c r="F860">
        <v>1.3051999999999999</v>
      </c>
    </row>
    <row r="861" spans="1:6">
      <c r="A861" t="s">
        <v>11</v>
      </c>
      <c r="B861" t="s">
        <v>623</v>
      </c>
      <c r="C861" t="s">
        <v>663</v>
      </c>
      <c r="D861">
        <v>2.6</v>
      </c>
      <c r="E861">
        <v>0.502</v>
      </c>
      <c r="F861">
        <v>1.3051999999999999</v>
      </c>
    </row>
    <row r="862" spans="1:6">
      <c r="A862" t="s">
        <v>11</v>
      </c>
      <c r="B862" t="s">
        <v>623</v>
      </c>
      <c r="C862" t="s">
        <v>663</v>
      </c>
      <c r="D862">
        <v>2.6</v>
      </c>
      <c r="E862">
        <v>0.502</v>
      </c>
      <c r="F862">
        <v>1.3051999999999999</v>
      </c>
    </row>
    <row r="863" spans="1:6">
      <c r="A863" t="s">
        <v>11</v>
      </c>
      <c r="B863" t="s">
        <v>623</v>
      </c>
      <c r="C863" t="s">
        <v>663</v>
      </c>
      <c r="D863">
        <v>2.6</v>
      </c>
      <c r="E863">
        <v>0.502</v>
      </c>
      <c r="F863">
        <v>1.3051999999999999</v>
      </c>
    </row>
    <row r="864" spans="1:6">
      <c r="A864" t="s">
        <v>11</v>
      </c>
      <c r="B864" t="s">
        <v>624</v>
      </c>
      <c r="C864" t="s">
        <v>663</v>
      </c>
      <c r="D864">
        <v>1.6</v>
      </c>
      <c r="E864">
        <v>0.34100000000000003</v>
      </c>
      <c r="F864">
        <v>0.54560000000000008</v>
      </c>
    </row>
    <row r="865" spans="1:6">
      <c r="A865" t="s">
        <v>11</v>
      </c>
      <c r="B865" t="s">
        <v>624</v>
      </c>
      <c r="C865" t="s">
        <v>663</v>
      </c>
      <c r="D865">
        <v>1.6</v>
      </c>
      <c r="E865">
        <v>0.34100000000000003</v>
      </c>
      <c r="F865">
        <v>0.54560000000000008</v>
      </c>
    </row>
    <row r="866" spans="1:6">
      <c r="A866" t="s">
        <v>11</v>
      </c>
      <c r="B866" t="s">
        <v>625</v>
      </c>
      <c r="C866" t="s">
        <v>663</v>
      </c>
      <c r="D866">
        <v>3.7</v>
      </c>
      <c r="E866">
        <v>0.51900000000000002</v>
      </c>
      <c r="F866">
        <v>1.9202999999999999</v>
      </c>
    </row>
    <row r="867" spans="1:6">
      <c r="A867" t="s">
        <v>11</v>
      </c>
      <c r="B867" t="s">
        <v>625</v>
      </c>
      <c r="C867" t="s">
        <v>663</v>
      </c>
      <c r="D867">
        <v>3.7</v>
      </c>
      <c r="E867">
        <v>0.51900000000000002</v>
      </c>
      <c r="F867">
        <v>1.9202999999999999</v>
      </c>
    </row>
    <row r="868" spans="1:6">
      <c r="A868" t="s">
        <v>11</v>
      </c>
      <c r="B868" t="s">
        <v>626</v>
      </c>
      <c r="C868" t="s">
        <v>663</v>
      </c>
      <c r="D868">
        <v>0.6</v>
      </c>
      <c r="E868">
        <v>0.22600000000000001</v>
      </c>
      <c r="F868">
        <v>0.1356</v>
      </c>
    </row>
    <row r="869" spans="1:6">
      <c r="A869" t="s">
        <v>11</v>
      </c>
      <c r="B869" t="s">
        <v>626</v>
      </c>
      <c r="C869" t="s">
        <v>663</v>
      </c>
      <c r="D869">
        <v>1.2</v>
      </c>
      <c r="E869">
        <v>0.22600000000000001</v>
      </c>
      <c r="F869">
        <v>0.2712</v>
      </c>
    </row>
    <row r="870" spans="1:6">
      <c r="A870" t="s">
        <v>11</v>
      </c>
      <c r="B870" t="s">
        <v>628</v>
      </c>
      <c r="C870" t="s">
        <v>663</v>
      </c>
      <c r="D870">
        <v>1.7</v>
      </c>
      <c r="E870">
        <v>0.43</v>
      </c>
      <c r="F870">
        <v>0.73099999999999998</v>
      </c>
    </row>
    <row r="871" spans="1:6">
      <c r="A871" t="s">
        <v>11</v>
      </c>
      <c r="B871" t="s">
        <v>628</v>
      </c>
      <c r="C871" t="s">
        <v>663</v>
      </c>
      <c r="D871">
        <v>1.7</v>
      </c>
      <c r="E871">
        <v>0.43</v>
      </c>
      <c r="F871">
        <v>0.73099999999999998</v>
      </c>
    </row>
    <row r="872" spans="1:6">
      <c r="A872" t="s">
        <v>11</v>
      </c>
      <c r="B872" t="s">
        <v>628</v>
      </c>
      <c r="C872" t="s">
        <v>663</v>
      </c>
      <c r="D872">
        <v>0.6</v>
      </c>
      <c r="E872">
        <v>0.43</v>
      </c>
      <c r="F872">
        <v>0.25800000000000001</v>
      </c>
    </row>
    <row r="873" spans="1:6">
      <c r="A873" t="s">
        <v>11</v>
      </c>
      <c r="B873" t="s">
        <v>631</v>
      </c>
      <c r="C873" t="s">
        <v>663</v>
      </c>
      <c r="D873">
        <v>1.2</v>
      </c>
      <c r="E873">
        <v>0.16800000000000001</v>
      </c>
      <c r="F873">
        <v>0.2016</v>
      </c>
    </row>
    <row r="874" spans="1:6">
      <c r="A874" t="s">
        <v>11</v>
      </c>
      <c r="B874" t="s">
        <v>631</v>
      </c>
      <c r="C874" t="s">
        <v>663</v>
      </c>
      <c r="D874">
        <v>0.6</v>
      </c>
      <c r="E874">
        <v>0.16800000000000001</v>
      </c>
      <c r="F874">
        <v>0.1008</v>
      </c>
    </row>
    <row r="875" spans="1:6">
      <c r="A875" t="s">
        <v>11</v>
      </c>
      <c r="B875" t="s">
        <v>632</v>
      </c>
      <c r="C875" t="s">
        <v>663</v>
      </c>
      <c r="D875">
        <v>6.3</v>
      </c>
      <c r="E875">
        <v>0.45600000000000002</v>
      </c>
      <c r="F875">
        <v>2.8727999999999998</v>
      </c>
    </row>
    <row r="876" spans="1:6">
      <c r="A876" t="s">
        <v>11</v>
      </c>
      <c r="B876" t="s">
        <v>633</v>
      </c>
      <c r="C876" t="s">
        <v>663</v>
      </c>
      <c r="D876">
        <v>1.3</v>
      </c>
      <c r="E876">
        <v>0.32200000000000001</v>
      </c>
      <c r="F876">
        <v>0.41860000000000003</v>
      </c>
    </row>
    <row r="877" spans="1:6">
      <c r="A877" t="s">
        <v>11</v>
      </c>
      <c r="B877" t="s">
        <v>633</v>
      </c>
      <c r="C877" t="s">
        <v>663</v>
      </c>
      <c r="D877">
        <v>1.3</v>
      </c>
      <c r="E877">
        <v>0.32200000000000001</v>
      </c>
      <c r="F877">
        <v>0.41860000000000003</v>
      </c>
    </row>
    <row r="878" spans="1:6">
      <c r="A878" t="s">
        <v>11</v>
      </c>
      <c r="B878" t="s">
        <v>633</v>
      </c>
      <c r="C878" t="s">
        <v>663</v>
      </c>
      <c r="D878">
        <v>1</v>
      </c>
      <c r="E878">
        <v>0.32200000000000001</v>
      </c>
      <c r="F878">
        <v>0.32200000000000001</v>
      </c>
    </row>
    <row r="879" spans="1:6">
      <c r="A879" t="s">
        <v>11</v>
      </c>
      <c r="B879" t="s">
        <v>634</v>
      </c>
      <c r="C879" t="s">
        <v>663</v>
      </c>
      <c r="D879">
        <v>1.6</v>
      </c>
      <c r="E879">
        <v>0.51600000000000001</v>
      </c>
      <c r="F879">
        <v>0.82560000000000011</v>
      </c>
    </row>
    <row r="880" spans="1:6">
      <c r="A880" t="s">
        <v>11</v>
      </c>
      <c r="B880" t="s">
        <v>634</v>
      </c>
      <c r="C880" t="s">
        <v>663</v>
      </c>
      <c r="D880">
        <v>0.8</v>
      </c>
      <c r="E880">
        <v>0.51600000000000001</v>
      </c>
      <c r="F880">
        <v>0.41280000000000011</v>
      </c>
    </row>
    <row r="881" spans="1:6">
      <c r="A881" t="s">
        <v>11</v>
      </c>
      <c r="B881" t="s">
        <v>634</v>
      </c>
      <c r="C881" t="s">
        <v>663</v>
      </c>
      <c r="D881">
        <v>0.8</v>
      </c>
      <c r="E881">
        <v>0.51600000000000001</v>
      </c>
      <c r="F881">
        <v>0.41280000000000011</v>
      </c>
    </row>
    <row r="882" spans="1:6">
      <c r="A882" t="s">
        <v>11</v>
      </c>
      <c r="B882" t="s">
        <v>634</v>
      </c>
      <c r="C882" t="s">
        <v>663</v>
      </c>
      <c r="D882">
        <v>0.8</v>
      </c>
      <c r="E882">
        <v>0.51600000000000001</v>
      </c>
      <c r="F882">
        <v>0.41280000000000011</v>
      </c>
    </row>
    <row r="883" spans="1:6">
      <c r="A883" t="s">
        <v>11</v>
      </c>
      <c r="B883" t="s">
        <v>634</v>
      </c>
      <c r="C883" t="s">
        <v>663</v>
      </c>
      <c r="D883">
        <v>2.9</v>
      </c>
      <c r="E883">
        <v>0.51600000000000001</v>
      </c>
      <c r="F883">
        <v>1.4964</v>
      </c>
    </row>
    <row r="884" spans="1:6">
      <c r="A884" t="s">
        <v>11</v>
      </c>
      <c r="B884" t="s">
        <v>636</v>
      </c>
      <c r="C884" t="s">
        <v>663</v>
      </c>
      <c r="D884">
        <v>1.3</v>
      </c>
      <c r="E884">
        <v>0.30299999999999999</v>
      </c>
      <c r="F884">
        <v>0.39389999999999997</v>
      </c>
    </row>
    <row r="885" spans="1:6">
      <c r="A885" t="s">
        <v>11</v>
      </c>
      <c r="B885" t="s">
        <v>637</v>
      </c>
      <c r="C885" t="s">
        <v>663</v>
      </c>
      <c r="D885">
        <v>4</v>
      </c>
      <c r="E885">
        <v>0.66200000000000003</v>
      </c>
      <c r="F885">
        <v>2.6480000000000001</v>
      </c>
    </row>
    <row r="886" spans="1:6">
      <c r="A886" t="s">
        <v>11</v>
      </c>
      <c r="B886" t="s">
        <v>641</v>
      </c>
      <c r="C886" t="s">
        <v>663</v>
      </c>
      <c r="D886">
        <v>1.8</v>
      </c>
      <c r="E886">
        <v>0.28899999999999998</v>
      </c>
      <c r="F886">
        <v>0.5202</v>
      </c>
    </row>
    <row r="887" spans="1:6">
      <c r="A887" t="s">
        <v>11</v>
      </c>
      <c r="B887" t="s">
        <v>641</v>
      </c>
      <c r="C887" t="s">
        <v>663</v>
      </c>
      <c r="D887">
        <v>1.8</v>
      </c>
      <c r="E887">
        <v>0.28899999999999998</v>
      </c>
      <c r="F887">
        <v>0.5202</v>
      </c>
    </row>
    <row r="888" spans="1:6">
      <c r="A888" t="s">
        <v>11</v>
      </c>
      <c r="B888" t="s">
        <v>641</v>
      </c>
      <c r="C888" t="s">
        <v>663</v>
      </c>
      <c r="D888">
        <v>0.2</v>
      </c>
      <c r="E888">
        <v>0.28899999999999998</v>
      </c>
      <c r="F888">
        <v>5.7799999999999997E-2</v>
      </c>
    </row>
    <row r="889" spans="1:6">
      <c r="A889" t="s">
        <v>11</v>
      </c>
      <c r="B889" t="s">
        <v>641</v>
      </c>
      <c r="C889" t="s">
        <v>663</v>
      </c>
      <c r="D889">
        <v>10.199999999999999</v>
      </c>
      <c r="E889">
        <v>0.28899999999999998</v>
      </c>
      <c r="F889">
        <v>2.9478</v>
      </c>
    </row>
    <row r="890" spans="1:6">
      <c r="A890" t="s">
        <v>11</v>
      </c>
      <c r="B890" t="s">
        <v>641</v>
      </c>
      <c r="C890" t="s">
        <v>663</v>
      </c>
      <c r="D890">
        <v>10.199999999999999</v>
      </c>
      <c r="E890">
        <v>0.28899999999999998</v>
      </c>
      <c r="F890">
        <v>2.9478</v>
      </c>
    </row>
    <row r="891" spans="1:6">
      <c r="A891" t="s">
        <v>11</v>
      </c>
      <c r="B891" t="s">
        <v>641</v>
      </c>
      <c r="C891" t="s">
        <v>663</v>
      </c>
      <c r="D891">
        <v>1</v>
      </c>
      <c r="E891">
        <v>0.28899999999999998</v>
      </c>
      <c r="F891">
        <v>0.28899999999999998</v>
      </c>
    </row>
    <row r="892" spans="1:6">
      <c r="A892" t="s">
        <v>11</v>
      </c>
      <c r="B892" t="s">
        <v>642</v>
      </c>
      <c r="C892" t="s">
        <v>663</v>
      </c>
      <c r="D892">
        <v>2.2000000000000002</v>
      </c>
      <c r="E892">
        <v>0.29899999999999999</v>
      </c>
      <c r="F892">
        <v>0.65780000000000005</v>
      </c>
    </row>
    <row r="893" spans="1:6">
      <c r="A893" t="s">
        <v>11</v>
      </c>
      <c r="B893" t="s">
        <v>643</v>
      </c>
      <c r="C893" t="s">
        <v>663</v>
      </c>
      <c r="D893">
        <v>1</v>
      </c>
      <c r="E893">
        <v>0.20799999999999999</v>
      </c>
      <c r="F893">
        <v>0.20799999999999999</v>
      </c>
    </row>
    <row r="894" spans="1:6">
      <c r="A894" t="s">
        <v>11</v>
      </c>
      <c r="B894" t="s">
        <v>643</v>
      </c>
      <c r="C894" t="s">
        <v>663</v>
      </c>
      <c r="D894">
        <v>0.5</v>
      </c>
      <c r="E894">
        <v>0.20799999999999999</v>
      </c>
      <c r="F894">
        <v>0.104</v>
      </c>
    </row>
    <row r="895" spans="1:6">
      <c r="A895" t="s">
        <v>11</v>
      </c>
      <c r="B895" t="s">
        <v>18</v>
      </c>
      <c r="C895" t="s">
        <v>663</v>
      </c>
      <c r="D895">
        <v>0.7</v>
      </c>
      <c r="E895">
        <v>0.4</v>
      </c>
      <c r="F895">
        <v>0.28000000000000003</v>
      </c>
    </row>
    <row r="896" spans="1:6">
      <c r="A896" t="s">
        <v>11</v>
      </c>
      <c r="B896" t="s">
        <v>18</v>
      </c>
      <c r="C896" t="s">
        <v>663</v>
      </c>
      <c r="D896">
        <v>0.7</v>
      </c>
      <c r="E896">
        <v>0.4</v>
      </c>
      <c r="F896">
        <v>0.28000000000000003</v>
      </c>
    </row>
    <row r="897" spans="1:6">
      <c r="A897" t="s">
        <v>11</v>
      </c>
      <c r="B897" t="s">
        <v>18</v>
      </c>
      <c r="C897" t="s">
        <v>663</v>
      </c>
      <c r="D897">
        <v>1</v>
      </c>
      <c r="E897">
        <v>0.4</v>
      </c>
      <c r="F897">
        <v>0.4</v>
      </c>
    </row>
    <row r="898" spans="1:6">
      <c r="A898" t="s">
        <v>11</v>
      </c>
      <c r="B898" t="s">
        <v>652</v>
      </c>
      <c r="C898" t="s">
        <v>663</v>
      </c>
      <c r="D898">
        <v>2</v>
      </c>
      <c r="E898">
        <v>0.51600000000000001</v>
      </c>
      <c r="F898">
        <v>1.032</v>
      </c>
    </row>
    <row r="899" spans="1:6">
      <c r="A899" t="s">
        <v>11</v>
      </c>
      <c r="B899" t="s">
        <v>652</v>
      </c>
      <c r="C899" t="s">
        <v>663</v>
      </c>
      <c r="D899">
        <v>4.2</v>
      </c>
      <c r="E899">
        <v>0.51600000000000001</v>
      </c>
      <c r="F899">
        <v>2.1671999999999998</v>
      </c>
    </row>
    <row r="900" spans="1:6">
      <c r="A900" t="s">
        <v>11</v>
      </c>
      <c r="B900" t="s">
        <v>652</v>
      </c>
      <c r="C900" t="s">
        <v>663</v>
      </c>
      <c r="D900">
        <v>2</v>
      </c>
      <c r="E900">
        <v>0.51600000000000001</v>
      </c>
      <c r="F900">
        <v>1.032</v>
      </c>
    </row>
    <row r="901" spans="1:6">
      <c r="A901" t="s">
        <v>11</v>
      </c>
      <c r="B901" t="s">
        <v>652</v>
      </c>
      <c r="C901" t="s">
        <v>663</v>
      </c>
      <c r="D901">
        <v>2</v>
      </c>
      <c r="E901">
        <v>0.51600000000000001</v>
      </c>
      <c r="F901">
        <v>1.032</v>
      </c>
    </row>
    <row r="902" spans="1:6">
      <c r="A902" t="s">
        <v>11</v>
      </c>
      <c r="B902" t="s">
        <v>652</v>
      </c>
      <c r="C902" t="s">
        <v>663</v>
      </c>
      <c r="D902">
        <v>2.5</v>
      </c>
      <c r="E902">
        <v>0.51600000000000001</v>
      </c>
      <c r="F902">
        <v>1.29</v>
      </c>
    </row>
    <row r="903" spans="1:6">
      <c r="A903" t="s">
        <v>11</v>
      </c>
      <c r="B903" t="s">
        <v>652</v>
      </c>
      <c r="C903" t="s">
        <v>663</v>
      </c>
      <c r="D903">
        <v>4.5</v>
      </c>
      <c r="E903">
        <v>0.51600000000000001</v>
      </c>
      <c r="F903">
        <v>2.3220000000000001</v>
      </c>
    </row>
    <row r="904" spans="1:6">
      <c r="A904" t="s">
        <v>11</v>
      </c>
      <c r="B904" t="s">
        <v>652</v>
      </c>
      <c r="C904" t="s">
        <v>663</v>
      </c>
      <c r="D904">
        <v>5</v>
      </c>
      <c r="E904">
        <v>0.51600000000000001</v>
      </c>
      <c r="F904">
        <v>2.58</v>
      </c>
    </row>
    <row r="905" spans="1:6">
      <c r="A905" t="s">
        <v>11</v>
      </c>
      <c r="B905" t="s">
        <v>652</v>
      </c>
      <c r="C905" t="s">
        <v>663</v>
      </c>
      <c r="D905">
        <v>5</v>
      </c>
      <c r="E905">
        <v>0.51600000000000001</v>
      </c>
      <c r="F905">
        <v>2.58</v>
      </c>
    </row>
    <row r="906" spans="1:6">
      <c r="A906" t="s">
        <v>11</v>
      </c>
      <c r="B906" t="s">
        <v>652</v>
      </c>
      <c r="C906" t="s">
        <v>663</v>
      </c>
      <c r="D906">
        <v>4.5</v>
      </c>
      <c r="E906">
        <v>0.51600000000000001</v>
      </c>
      <c r="F906">
        <v>2.3220000000000001</v>
      </c>
    </row>
    <row r="907" spans="1:6">
      <c r="A907" t="s">
        <v>11</v>
      </c>
      <c r="B907" t="s">
        <v>652</v>
      </c>
      <c r="C907" t="s">
        <v>663</v>
      </c>
      <c r="D907">
        <v>4.2</v>
      </c>
      <c r="E907">
        <v>0.51600000000000001</v>
      </c>
      <c r="F907">
        <v>2.1671999999999998</v>
      </c>
    </row>
    <row r="908" spans="1:6">
      <c r="A908" t="s">
        <v>11</v>
      </c>
      <c r="B908" t="s">
        <v>653</v>
      </c>
      <c r="C908" t="s">
        <v>663</v>
      </c>
      <c r="D908">
        <v>0.9</v>
      </c>
      <c r="E908">
        <v>6.4000000000000001E-2</v>
      </c>
      <c r="F908">
        <v>5.7600000000000012E-2</v>
      </c>
    </row>
    <row r="909" spans="1:6">
      <c r="A909" t="s">
        <v>11</v>
      </c>
      <c r="B909" t="s">
        <v>653</v>
      </c>
      <c r="C909" t="s">
        <v>663</v>
      </c>
      <c r="D909">
        <v>0.9</v>
      </c>
      <c r="E909">
        <v>6.4000000000000001E-2</v>
      </c>
      <c r="F909">
        <v>5.7600000000000012E-2</v>
      </c>
    </row>
    <row r="910" spans="1:6">
      <c r="A910" t="s">
        <v>11</v>
      </c>
      <c r="B910" t="s">
        <v>654</v>
      </c>
      <c r="C910" t="s">
        <v>663</v>
      </c>
      <c r="D910">
        <v>5.5</v>
      </c>
      <c r="E910">
        <v>0.14699999999999999</v>
      </c>
      <c r="F910">
        <v>0.8085</v>
      </c>
    </row>
    <row r="911" spans="1:6">
      <c r="A911" t="s">
        <v>11</v>
      </c>
      <c r="B911" t="s">
        <v>655</v>
      </c>
      <c r="C911" t="s">
        <v>663</v>
      </c>
      <c r="D911">
        <v>0.7</v>
      </c>
      <c r="E911">
        <v>0.27500000000000002</v>
      </c>
      <c r="F911">
        <v>0.1925</v>
      </c>
    </row>
    <row r="912" spans="1:6">
      <c r="A912" t="s">
        <v>11</v>
      </c>
      <c r="B912" t="s">
        <v>655</v>
      </c>
      <c r="C912" t="s">
        <v>663</v>
      </c>
      <c r="D912">
        <v>0.7</v>
      </c>
      <c r="E912">
        <v>0.27500000000000002</v>
      </c>
      <c r="F912">
        <v>0.1925</v>
      </c>
    </row>
    <row r="913" spans="1:6">
      <c r="A913" t="s">
        <v>11</v>
      </c>
      <c r="B913" t="s">
        <v>656</v>
      </c>
      <c r="C913" t="s">
        <v>663</v>
      </c>
      <c r="D913">
        <v>1</v>
      </c>
      <c r="E913">
        <v>0.108</v>
      </c>
      <c r="F913">
        <v>0.108</v>
      </c>
    </row>
    <row r="914" spans="1:6">
      <c r="A914" t="s">
        <v>11</v>
      </c>
      <c r="B914" t="s">
        <v>657</v>
      </c>
      <c r="C914" t="s">
        <v>663</v>
      </c>
      <c r="D914">
        <v>3</v>
      </c>
      <c r="E914">
        <v>0.499</v>
      </c>
      <c r="F914">
        <v>1.4970000000000001</v>
      </c>
    </row>
    <row r="915" spans="1:6">
      <c r="A915" t="s">
        <v>11</v>
      </c>
      <c r="B915" t="s">
        <v>659</v>
      </c>
      <c r="C915" t="s">
        <v>663</v>
      </c>
      <c r="D915">
        <v>16.2</v>
      </c>
      <c r="E915">
        <v>0.48</v>
      </c>
      <c r="F915">
        <v>7.7759999999999998</v>
      </c>
    </row>
    <row r="916" spans="1:6">
      <c r="A916" t="s">
        <v>11</v>
      </c>
      <c r="B916" t="s">
        <v>659</v>
      </c>
      <c r="C916" t="s">
        <v>663</v>
      </c>
      <c r="D916">
        <v>16.2</v>
      </c>
      <c r="E916">
        <v>0.48</v>
      </c>
      <c r="F916">
        <v>7.7759999999999998</v>
      </c>
    </row>
    <row r="917" spans="1:6">
      <c r="A917" t="s">
        <v>11</v>
      </c>
      <c r="B917" t="s">
        <v>659</v>
      </c>
      <c r="C917" t="s">
        <v>663</v>
      </c>
      <c r="D917">
        <v>3.2</v>
      </c>
      <c r="E917">
        <v>0.48</v>
      </c>
      <c r="F917">
        <v>1.536</v>
      </c>
    </row>
    <row r="918" spans="1:6">
      <c r="A918" t="s">
        <v>11</v>
      </c>
      <c r="B918" t="s">
        <v>661</v>
      </c>
      <c r="C918" t="s">
        <v>663</v>
      </c>
      <c r="D918">
        <v>0.1</v>
      </c>
      <c r="E918">
        <v>0.28599999999999998</v>
      </c>
      <c r="F918">
        <v>2.86E-2</v>
      </c>
    </row>
    <row r="919" spans="1:6">
      <c r="A919" t="s">
        <v>11</v>
      </c>
      <c r="B919" t="s">
        <v>661</v>
      </c>
      <c r="C919" t="s">
        <v>663</v>
      </c>
      <c r="D919">
        <v>0.3</v>
      </c>
      <c r="E919">
        <v>0.28599999999999998</v>
      </c>
      <c r="F919">
        <v>8.5800000000000001E-2</v>
      </c>
    </row>
    <row r="920" spans="1:6">
      <c r="A920" t="s">
        <v>11</v>
      </c>
      <c r="B920" t="s">
        <v>661</v>
      </c>
      <c r="C920" t="s">
        <v>663</v>
      </c>
      <c r="D920">
        <v>0.6</v>
      </c>
      <c r="E920">
        <v>0.28599999999999998</v>
      </c>
      <c r="F920">
        <v>0.1716</v>
      </c>
    </row>
    <row r="921" spans="1:6">
      <c r="A921" t="s">
        <v>4</v>
      </c>
      <c r="B921" t="s">
        <v>123</v>
      </c>
      <c r="C921" t="s">
        <v>664</v>
      </c>
      <c r="D921">
        <v>5</v>
      </c>
      <c r="E921">
        <v>0.28100000000000003</v>
      </c>
      <c r="F921">
        <v>1.405</v>
      </c>
    </row>
    <row r="922" spans="1:6">
      <c r="A922" t="s">
        <v>6</v>
      </c>
      <c r="B922" t="s">
        <v>156</v>
      </c>
      <c r="C922" t="s">
        <v>664</v>
      </c>
      <c r="D922">
        <v>15</v>
      </c>
      <c r="E922">
        <v>0.26100000000000001</v>
      </c>
      <c r="F922">
        <v>3.915</v>
      </c>
    </row>
    <row r="923" spans="1:6">
      <c r="A923" t="s">
        <v>7</v>
      </c>
      <c r="B923" t="s">
        <v>185</v>
      </c>
      <c r="C923" t="s">
        <v>664</v>
      </c>
      <c r="D923">
        <v>1.5</v>
      </c>
      <c r="E923">
        <v>0.20300000000000001</v>
      </c>
      <c r="F923">
        <v>0.30449999999999999</v>
      </c>
    </row>
    <row r="924" spans="1:6">
      <c r="A924" t="s">
        <v>7</v>
      </c>
      <c r="B924" t="s">
        <v>186</v>
      </c>
      <c r="C924" t="s">
        <v>664</v>
      </c>
      <c r="D924">
        <v>1.7</v>
      </c>
      <c r="E924">
        <v>0.26800000000000002</v>
      </c>
      <c r="F924">
        <v>0.4556</v>
      </c>
    </row>
    <row r="925" spans="1:6">
      <c r="A925" t="s">
        <v>7</v>
      </c>
      <c r="B925" t="s">
        <v>186</v>
      </c>
      <c r="C925" t="s">
        <v>664</v>
      </c>
      <c r="D925">
        <v>1.7</v>
      </c>
      <c r="E925">
        <v>0.26800000000000002</v>
      </c>
      <c r="F925">
        <v>0.4556</v>
      </c>
    </row>
    <row r="926" spans="1:6">
      <c r="A926" t="s">
        <v>8</v>
      </c>
      <c r="B926" t="s">
        <v>193</v>
      </c>
      <c r="C926" t="s">
        <v>664</v>
      </c>
      <c r="D926">
        <v>1.5</v>
      </c>
      <c r="E926">
        <v>9.6000000000000002E-2</v>
      </c>
      <c r="F926">
        <v>0.14399999999999999</v>
      </c>
    </row>
    <row r="927" spans="1:6">
      <c r="A927" t="s">
        <v>8</v>
      </c>
      <c r="B927" t="s">
        <v>214</v>
      </c>
      <c r="C927" t="s">
        <v>664</v>
      </c>
      <c r="D927">
        <v>0.6</v>
      </c>
      <c r="E927">
        <v>0.17</v>
      </c>
      <c r="F927">
        <v>0.10199999999999999</v>
      </c>
    </row>
    <row r="928" spans="1:6">
      <c r="A928" t="s">
        <v>8</v>
      </c>
      <c r="B928" t="s">
        <v>214</v>
      </c>
      <c r="C928" t="s">
        <v>664</v>
      </c>
      <c r="D928">
        <v>0.6</v>
      </c>
      <c r="E928">
        <v>0.17</v>
      </c>
      <c r="F928">
        <v>0.10199999999999999</v>
      </c>
    </row>
    <row r="929" spans="1:6">
      <c r="A929" t="s">
        <v>6</v>
      </c>
      <c r="B929" t="s">
        <v>222</v>
      </c>
      <c r="C929" t="s">
        <v>664</v>
      </c>
      <c r="D929">
        <v>1.7</v>
      </c>
      <c r="E929">
        <v>0.248</v>
      </c>
      <c r="F929">
        <v>0.42159999999999997</v>
      </c>
    </row>
    <row r="930" spans="1:6">
      <c r="A930" t="s">
        <v>6</v>
      </c>
      <c r="B930" t="s">
        <v>222</v>
      </c>
      <c r="C930" t="s">
        <v>664</v>
      </c>
      <c r="D930">
        <v>1.7</v>
      </c>
      <c r="E930">
        <v>0.248</v>
      </c>
      <c r="F930">
        <v>0.42159999999999997</v>
      </c>
    </row>
    <row r="931" spans="1:6">
      <c r="A931" t="s">
        <v>8</v>
      </c>
      <c r="B931" t="s">
        <v>236</v>
      </c>
      <c r="C931" t="s">
        <v>664</v>
      </c>
      <c r="D931">
        <v>4</v>
      </c>
      <c r="E931">
        <v>0.189</v>
      </c>
      <c r="F931">
        <v>0.75599999999999989</v>
      </c>
    </row>
    <row r="932" spans="1:6">
      <c r="A932" t="s">
        <v>7</v>
      </c>
      <c r="B932" t="s">
        <v>238</v>
      </c>
      <c r="C932" t="s">
        <v>664</v>
      </c>
      <c r="D932">
        <v>3</v>
      </c>
      <c r="E932">
        <v>0.23100000000000001</v>
      </c>
      <c r="F932">
        <v>0.69300000000000006</v>
      </c>
    </row>
    <row r="933" spans="1:6">
      <c r="A933" t="s">
        <v>7</v>
      </c>
      <c r="B933" t="s">
        <v>250</v>
      </c>
      <c r="C933" t="s">
        <v>664</v>
      </c>
      <c r="D933">
        <v>8</v>
      </c>
      <c r="E933">
        <v>0.25900000000000001</v>
      </c>
      <c r="F933">
        <v>2.0720000000000001</v>
      </c>
    </row>
    <row r="934" spans="1:6">
      <c r="A934" t="s">
        <v>8</v>
      </c>
      <c r="B934" t="s">
        <v>274</v>
      </c>
      <c r="C934" t="s">
        <v>664</v>
      </c>
      <c r="D934">
        <v>1.8</v>
      </c>
      <c r="E934">
        <v>0.312</v>
      </c>
      <c r="F934">
        <v>0.56159999999999999</v>
      </c>
    </row>
    <row r="935" spans="1:6">
      <c r="A935" t="s">
        <v>8</v>
      </c>
      <c r="B935" t="s">
        <v>281</v>
      </c>
      <c r="C935" t="s">
        <v>664</v>
      </c>
      <c r="D935">
        <v>1.6</v>
      </c>
      <c r="E935">
        <v>0.28399999999999997</v>
      </c>
      <c r="F935">
        <v>0.45440000000000003</v>
      </c>
    </row>
    <row r="936" spans="1:6">
      <c r="A936" t="s">
        <v>7</v>
      </c>
      <c r="B936" t="s">
        <v>292</v>
      </c>
      <c r="C936" t="s">
        <v>664</v>
      </c>
      <c r="D936">
        <v>2</v>
      </c>
      <c r="E936">
        <v>0.11700000000000001</v>
      </c>
      <c r="F936">
        <v>0.23400000000000001</v>
      </c>
    </row>
    <row r="937" spans="1:6">
      <c r="A937" t="s">
        <v>7</v>
      </c>
      <c r="B937" t="s">
        <v>300</v>
      </c>
      <c r="C937" t="s">
        <v>664</v>
      </c>
      <c r="D937">
        <v>2</v>
      </c>
      <c r="E937">
        <v>0.17</v>
      </c>
      <c r="F937">
        <v>0.34</v>
      </c>
    </row>
    <row r="938" spans="1:6">
      <c r="A938" t="s">
        <v>7</v>
      </c>
      <c r="B938" t="s">
        <v>304</v>
      </c>
      <c r="C938" t="s">
        <v>664</v>
      </c>
      <c r="D938">
        <v>1.5</v>
      </c>
      <c r="E938">
        <v>0.26200000000000001</v>
      </c>
      <c r="F938">
        <v>0.39300000000000002</v>
      </c>
    </row>
    <row r="939" spans="1:6">
      <c r="A939" t="s">
        <v>7</v>
      </c>
      <c r="B939" t="s">
        <v>304</v>
      </c>
      <c r="C939" t="s">
        <v>664</v>
      </c>
      <c r="D939">
        <v>1.5</v>
      </c>
      <c r="E939">
        <v>0.26200000000000001</v>
      </c>
      <c r="F939">
        <v>0.39300000000000002</v>
      </c>
    </row>
    <row r="940" spans="1:6">
      <c r="A940" t="s">
        <v>7</v>
      </c>
      <c r="B940" t="s">
        <v>304</v>
      </c>
      <c r="C940" t="s">
        <v>664</v>
      </c>
      <c r="D940">
        <v>1.5</v>
      </c>
      <c r="E940">
        <v>0.26200000000000001</v>
      </c>
      <c r="F940">
        <v>0.39300000000000002</v>
      </c>
    </row>
    <row r="941" spans="1:6">
      <c r="A941" t="s">
        <v>6</v>
      </c>
      <c r="B941" t="s">
        <v>321</v>
      </c>
      <c r="C941" t="s">
        <v>664</v>
      </c>
      <c r="D941">
        <v>1.7</v>
      </c>
      <c r="E941">
        <v>0.154</v>
      </c>
      <c r="F941">
        <v>0.26179999999999998</v>
      </c>
    </row>
    <row r="942" spans="1:6">
      <c r="A942" t="s">
        <v>6</v>
      </c>
      <c r="B942" t="s">
        <v>321</v>
      </c>
      <c r="C942" t="s">
        <v>664</v>
      </c>
      <c r="D942">
        <v>1.7</v>
      </c>
      <c r="E942">
        <v>0.154</v>
      </c>
      <c r="F942">
        <v>0.26179999999999998</v>
      </c>
    </row>
    <row r="943" spans="1:6">
      <c r="A943" t="s">
        <v>6</v>
      </c>
      <c r="B943" t="s">
        <v>325</v>
      </c>
      <c r="C943" t="s">
        <v>664</v>
      </c>
      <c r="D943">
        <v>28.5</v>
      </c>
      <c r="E943">
        <v>0.31</v>
      </c>
      <c r="F943">
        <v>8.8349999999999991</v>
      </c>
    </row>
    <row r="944" spans="1:6">
      <c r="A944" t="s">
        <v>7</v>
      </c>
      <c r="B944" t="s">
        <v>334</v>
      </c>
      <c r="C944" t="s">
        <v>664</v>
      </c>
      <c r="D944">
        <v>1.7</v>
      </c>
      <c r="E944">
        <v>0.28699999999999998</v>
      </c>
      <c r="F944">
        <v>0.48789999999999989</v>
      </c>
    </row>
    <row r="945" spans="1:6">
      <c r="A945" t="s">
        <v>6</v>
      </c>
      <c r="B945" t="s">
        <v>361</v>
      </c>
      <c r="C945" t="s">
        <v>664</v>
      </c>
      <c r="D945">
        <v>3</v>
      </c>
      <c r="E945">
        <v>0.14899999999999999</v>
      </c>
      <c r="F945">
        <v>0.44700000000000001</v>
      </c>
    </row>
    <row r="946" spans="1:6">
      <c r="A946" t="s">
        <v>7</v>
      </c>
      <c r="B946" t="s">
        <v>376</v>
      </c>
      <c r="C946" t="s">
        <v>664</v>
      </c>
      <c r="D946">
        <v>1.5</v>
      </c>
      <c r="E946">
        <v>0.214</v>
      </c>
      <c r="F946">
        <v>0.32100000000000001</v>
      </c>
    </row>
    <row r="947" spans="1:6">
      <c r="A947" t="s">
        <v>6</v>
      </c>
      <c r="B947" t="s">
        <v>420</v>
      </c>
      <c r="C947" t="s">
        <v>664</v>
      </c>
      <c r="D947">
        <v>1.5</v>
      </c>
      <c r="E947">
        <v>0</v>
      </c>
      <c r="F947">
        <v>0</v>
      </c>
    </row>
    <row r="948" spans="1:6">
      <c r="A948" t="s">
        <v>9</v>
      </c>
      <c r="B948" t="s">
        <v>457</v>
      </c>
      <c r="C948" t="s">
        <v>664</v>
      </c>
      <c r="D948">
        <v>4.5</v>
      </c>
      <c r="E948">
        <v>0.30099999999999999</v>
      </c>
      <c r="F948">
        <v>1.3545</v>
      </c>
    </row>
    <row r="949" spans="1:6">
      <c r="A949" t="s">
        <v>9</v>
      </c>
      <c r="B949" t="s">
        <v>459</v>
      </c>
      <c r="C949" t="s">
        <v>664</v>
      </c>
      <c r="D949">
        <v>186</v>
      </c>
      <c r="E949">
        <v>0.30599999999999999</v>
      </c>
      <c r="F949">
        <v>56.915999999999997</v>
      </c>
    </row>
    <row r="950" spans="1:6">
      <c r="A950" t="s">
        <v>9</v>
      </c>
      <c r="B950" t="s">
        <v>463</v>
      </c>
      <c r="C950" t="s">
        <v>664</v>
      </c>
      <c r="D950">
        <v>34.5</v>
      </c>
      <c r="E950">
        <v>0.35599999999999998</v>
      </c>
      <c r="F950">
        <v>12.282</v>
      </c>
    </row>
    <row r="951" spans="1:6">
      <c r="A951" t="s">
        <v>9</v>
      </c>
      <c r="B951" t="s">
        <v>464</v>
      </c>
      <c r="C951" t="s">
        <v>664</v>
      </c>
      <c r="D951">
        <v>22.8</v>
      </c>
      <c r="E951">
        <v>0.28799999999999998</v>
      </c>
      <c r="F951">
        <v>6.5664000000000007</v>
      </c>
    </row>
    <row r="952" spans="1:6">
      <c r="A952" t="s">
        <v>9</v>
      </c>
      <c r="B952" t="s">
        <v>469</v>
      </c>
      <c r="C952" t="s">
        <v>664</v>
      </c>
      <c r="D952">
        <v>4.5</v>
      </c>
      <c r="E952">
        <v>0.26900000000000002</v>
      </c>
      <c r="F952">
        <v>1.2104999999999999</v>
      </c>
    </row>
    <row r="953" spans="1:6">
      <c r="A953" t="s">
        <v>9</v>
      </c>
      <c r="B953" t="s">
        <v>473</v>
      </c>
      <c r="C953" t="s">
        <v>664</v>
      </c>
      <c r="D953">
        <v>51</v>
      </c>
      <c r="E953">
        <v>0.315</v>
      </c>
      <c r="F953">
        <v>16.065000000000001</v>
      </c>
    </row>
    <row r="954" spans="1:6">
      <c r="A954" t="s">
        <v>9</v>
      </c>
      <c r="B954" t="s">
        <v>481</v>
      </c>
      <c r="C954" t="s">
        <v>664</v>
      </c>
      <c r="D954">
        <v>66</v>
      </c>
      <c r="E954">
        <v>0.251</v>
      </c>
      <c r="F954">
        <v>16.565999999999999</v>
      </c>
    </row>
    <row r="955" spans="1:6">
      <c r="A955" t="s">
        <v>9</v>
      </c>
      <c r="B955" t="s">
        <v>481</v>
      </c>
      <c r="C955" t="s">
        <v>664</v>
      </c>
      <c r="D955">
        <v>66</v>
      </c>
      <c r="E955">
        <v>0.251</v>
      </c>
      <c r="F955">
        <v>16.565999999999999</v>
      </c>
    </row>
    <row r="956" spans="1:6">
      <c r="A956" t="s">
        <v>9</v>
      </c>
      <c r="B956" t="s">
        <v>491</v>
      </c>
      <c r="C956" t="s">
        <v>664</v>
      </c>
      <c r="D956">
        <v>148</v>
      </c>
      <c r="E956">
        <v>0.27200000000000002</v>
      </c>
      <c r="F956">
        <v>40.256</v>
      </c>
    </row>
    <row r="957" spans="1:6">
      <c r="A957" t="s">
        <v>9</v>
      </c>
      <c r="B957" t="s">
        <v>495</v>
      </c>
      <c r="C957" t="s">
        <v>664</v>
      </c>
      <c r="D957">
        <v>39.9</v>
      </c>
      <c r="E957">
        <v>0.42599999999999999</v>
      </c>
      <c r="F957">
        <v>16.997399999999999</v>
      </c>
    </row>
    <row r="958" spans="1:6">
      <c r="A958" t="s">
        <v>9</v>
      </c>
      <c r="B958" t="s">
        <v>497</v>
      </c>
      <c r="C958" t="s">
        <v>664</v>
      </c>
      <c r="D958">
        <v>9.1</v>
      </c>
      <c r="E958">
        <v>0.38300000000000001</v>
      </c>
      <c r="F958">
        <v>3.4853000000000001</v>
      </c>
    </row>
    <row r="959" spans="1:6">
      <c r="A959" t="s">
        <v>9</v>
      </c>
      <c r="B959" t="s">
        <v>500</v>
      </c>
      <c r="C959" t="s">
        <v>664</v>
      </c>
      <c r="D959">
        <v>50.6</v>
      </c>
      <c r="E959">
        <v>0.27</v>
      </c>
      <c r="F959">
        <v>13.662000000000001</v>
      </c>
    </row>
    <row r="960" spans="1:6">
      <c r="A960" t="s">
        <v>9</v>
      </c>
      <c r="B960" t="s">
        <v>501</v>
      </c>
      <c r="C960" t="s">
        <v>664</v>
      </c>
      <c r="D960">
        <v>60</v>
      </c>
      <c r="E960">
        <v>0.28799999999999998</v>
      </c>
      <c r="F960">
        <v>17.28</v>
      </c>
    </row>
    <row r="961" spans="1:6">
      <c r="A961" t="s">
        <v>9</v>
      </c>
      <c r="B961" t="s">
        <v>503</v>
      </c>
      <c r="C961" t="s">
        <v>664</v>
      </c>
      <c r="D961">
        <v>8.5</v>
      </c>
      <c r="E961">
        <v>0.317</v>
      </c>
      <c r="F961">
        <v>2.6945000000000001</v>
      </c>
    </row>
    <row r="962" spans="1:6">
      <c r="A962" t="s">
        <v>9</v>
      </c>
      <c r="B962" t="s">
        <v>503</v>
      </c>
      <c r="C962" t="s">
        <v>664</v>
      </c>
      <c r="D962">
        <v>25.7</v>
      </c>
      <c r="E962">
        <v>0.317</v>
      </c>
      <c r="F962">
        <v>8.1469000000000005</v>
      </c>
    </row>
    <row r="963" spans="1:6">
      <c r="A963" t="s">
        <v>9</v>
      </c>
      <c r="B963" t="s">
        <v>507</v>
      </c>
      <c r="C963" t="s">
        <v>664</v>
      </c>
      <c r="D963">
        <v>20</v>
      </c>
      <c r="E963">
        <v>0.33700000000000002</v>
      </c>
      <c r="F963">
        <v>6.74</v>
      </c>
    </row>
    <row r="964" spans="1:6">
      <c r="A964" t="s">
        <v>9</v>
      </c>
      <c r="B964" t="s">
        <v>508</v>
      </c>
      <c r="C964" t="s">
        <v>664</v>
      </c>
      <c r="D964">
        <v>57</v>
      </c>
      <c r="E964">
        <v>0.23300000000000001</v>
      </c>
      <c r="F964">
        <v>13.281000000000001</v>
      </c>
    </row>
    <row r="965" spans="1:6">
      <c r="A965" t="s">
        <v>9</v>
      </c>
      <c r="B965" t="s">
        <v>509</v>
      </c>
      <c r="C965" t="s">
        <v>664</v>
      </c>
      <c r="D965">
        <v>25.5</v>
      </c>
      <c r="E965">
        <v>0.23799999999999999</v>
      </c>
      <c r="F965">
        <v>6.0690000000000008</v>
      </c>
    </row>
    <row r="966" spans="1:6">
      <c r="A966" t="s">
        <v>5</v>
      </c>
      <c r="B966" t="s">
        <v>531</v>
      </c>
      <c r="C966" t="s">
        <v>664</v>
      </c>
      <c r="D966">
        <v>99</v>
      </c>
      <c r="E966">
        <v>0.247</v>
      </c>
      <c r="F966">
        <v>24.452999999999999</v>
      </c>
    </row>
    <row r="967" spans="1:6">
      <c r="A967" t="s">
        <v>5</v>
      </c>
      <c r="B967" t="s">
        <v>533</v>
      </c>
      <c r="C967" t="s">
        <v>664</v>
      </c>
      <c r="D967">
        <v>48</v>
      </c>
      <c r="E967">
        <v>0.25</v>
      </c>
      <c r="F967">
        <v>12</v>
      </c>
    </row>
    <row r="968" spans="1:6">
      <c r="A968" t="s">
        <v>5</v>
      </c>
      <c r="B968" t="s">
        <v>537</v>
      </c>
      <c r="C968" t="s">
        <v>664</v>
      </c>
      <c r="D968">
        <v>14.3</v>
      </c>
      <c r="E968">
        <v>0.20399999999999999</v>
      </c>
      <c r="F968">
        <v>2.9171999999999998</v>
      </c>
    </row>
    <row r="969" spans="1:6">
      <c r="A969" t="s">
        <v>5</v>
      </c>
      <c r="B969" t="s">
        <v>538</v>
      </c>
      <c r="C969" t="s">
        <v>664</v>
      </c>
      <c r="D969">
        <v>24</v>
      </c>
      <c r="E969">
        <v>0.29299999999999998</v>
      </c>
      <c r="F969">
        <v>7.032</v>
      </c>
    </row>
    <row r="970" spans="1:6">
      <c r="A970" t="s">
        <v>10</v>
      </c>
      <c r="B970" t="s">
        <v>556</v>
      </c>
      <c r="C970" t="s">
        <v>664</v>
      </c>
      <c r="D970">
        <v>30</v>
      </c>
      <c r="E970">
        <v>0.44700000000000001</v>
      </c>
      <c r="F970">
        <v>13.41</v>
      </c>
    </row>
    <row r="971" spans="1:6">
      <c r="A971" t="s">
        <v>10</v>
      </c>
      <c r="B971" t="s">
        <v>564</v>
      </c>
      <c r="C971" t="s">
        <v>664</v>
      </c>
      <c r="D971">
        <v>4.5</v>
      </c>
      <c r="E971">
        <v>0.188</v>
      </c>
      <c r="F971">
        <v>0.84599999999999997</v>
      </c>
    </row>
    <row r="972" spans="1:6">
      <c r="A972" t="s">
        <v>10</v>
      </c>
      <c r="B972" t="s">
        <v>567</v>
      </c>
      <c r="C972" t="s">
        <v>664</v>
      </c>
      <c r="D972">
        <v>1.5</v>
      </c>
      <c r="E972">
        <v>0.20300000000000001</v>
      </c>
      <c r="F972">
        <v>0.30449999999999999</v>
      </c>
    </row>
    <row r="973" spans="1:6">
      <c r="A973" t="s">
        <v>10</v>
      </c>
      <c r="B973" t="s">
        <v>568</v>
      </c>
      <c r="C973" t="s">
        <v>664</v>
      </c>
      <c r="D973">
        <v>1.5</v>
      </c>
      <c r="E973">
        <v>0.19</v>
      </c>
      <c r="F973">
        <v>0.28499999999999998</v>
      </c>
    </row>
    <row r="974" spans="1:6">
      <c r="A974" t="s">
        <v>10</v>
      </c>
      <c r="B974" t="s">
        <v>568</v>
      </c>
      <c r="C974" t="s">
        <v>664</v>
      </c>
      <c r="D974">
        <v>1.5</v>
      </c>
      <c r="E974">
        <v>0.19</v>
      </c>
      <c r="F974">
        <v>0.28499999999999998</v>
      </c>
    </row>
    <row r="975" spans="1:6">
      <c r="A975" t="s">
        <v>10</v>
      </c>
      <c r="B975" t="s">
        <v>568</v>
      </c>
      <c r="C975" t="s">
        <v>664</v>
      </c>
      <c r="D975">
        <v>1.5</v>
      </c>
      <c r="E975">
        <v>0.19</v>
      </c>
      <c r="F975">
        <v>0.28499999999999998</v>
      </c>
    </row>
    <row r="976" spans="1:6">
      <c r="A976" t="s">
        <v>10</v>
      </c>
      <c r="B976" t="s">
        <v>569</v>
      </c>
      <c r="C976" t="s">
        <v>664</v>
      </c>
      <c r="D976">
        <v>1.5</v>
      </c>
      <c r="E976">
        <v>0.23599999999999999</v>
      </c>
      <c r="F976">
        <v>0.35399999999999998</v>
      </c>
    </row>
    <row r="977" spans="1:6">
      <c r="A977" t="s">
        <v>10</v>
      </c>
      <c r="B977" t="s">
        <v>570</v>
      </c>
      <c r="C977" t="s">
        <v>664</v>
      </c>
      <c r="D977">
        <v>1.5</v>
      </c>
      <c r="E977">
        <v>0.19700000000000001</v>
      </c>
      <c r="F977">
        <v>0.29549999999999998</v>
      </c>
    </row>
    <row r="978" spans="1:6">
      <c r="A978" t="s">
        <v>10</v>
      </c>
      <c r="B978" t="s">
        <v>571</v>
      </c>
      <c r="C978" t="s">
        <v>664</v>
      </c>
      <c r="D978">
        <v>1.5</v>
      </c>
      <c r="E978">
        <v>0.22600000000000001</v>
      </c>
      <c r="F978">
        <v>0.33900000000000002</v>
      </c>
    </row>
    <row r="979" spans="1:6">
      <c r="A979" t="s">
        <v>10</v>
      </c>
      <c r="B979" t="s">
        <v>572</v>
      </c>
      <c r="C979" t="s">
        <v>664</v>
      </c>
      <c r="D979">
        <v>1.5</v>
      </c>
      <c r="E979">
        <v>0.20699999999999999</v>
      </c>
      <c r="F979">
        <v>0.3105</v>
      </c>
    </row>
    <row r="980" spans="1:6">
      <c r="A980" t="s">
        <v>10</v>
      </c>
      <c r="B980" t="s">
        <v>572</v>
      </c>
      <c r="C980" t="s">
        <v>664</v>
      </c>
      <c r="D980">
        <v>1.5</v>
      </c>
      <c r="E980">
        <v>0.20699999999999999</v>
      </c>
      <c r="F980">
        <v>0.3105</v>
      </c>
    </row>
    <row r="981" spans="1:6">
      <c r="A981" t="s">
        <v>10</v>
      </c>
      <c r="B981" t="s">
        <v>572</v>
      </c>
      <c r="C981" t="s">
        <v>664</v>
      </c>
      <c r="D981">
        <v>1.5</v>
      </c>
      <c r="E981">
        <v>0.20699999999999999</v>
      </c>
      <c r="F981">
        <v>0.3105</v>
      </c>
    </row>
    <row r="982" spans="1:6">
      <c r="A982" t="s">
        <v>10</v>
      </c>
      <c r="B982" t="s">
        <v>575</v>
      </c>
      <c r="C982" t="s">
        <v>664</v>
      </c>
      <c r="D982">
        <v>1.5</v>
      </c>
      <c r="E982">
        <v>0.17</v>
      </c>
      <c r="F982">
        <v>0.255</v>
      </c>
    </row>
    <row r="983" spans="1:6">
      <c r="A983" t="s">
        <v>10</v>
      </c>
      <c r="B983" t="s">
        <v>576</v>
      </c>
      <c r="C983" t="s">
        <v>664</v>
      </c>
      <c r="D983">
        <v>1.5</v>
      </c>
      <c r="E983">
        <v>0.35199999999999998</v>
      </c>
      <c r="F983">
        <v>0.52800000000000002</v>
      </c>
    </row>
    <row r="984" spans="1:6">
      <c r="A984" t="s">
        <v>11</v>
      </c>
      <c r="B984" t="s">
        <v>600</v>
      </c>
      <c r="C984" t="s">
        <v>664</v>
      </c>
      <c r="D984">
        <v>30</v>
      </c>
      <c r="E984">
        <v>0.33900000000000002</v>
      </c>
      <c r="F984">
        <v>10.17</v>
      </c>
    </row>
    <row r="985" spans="1:6">
      <c r="A985" t="s">
        <v>11</v>
      </c>
      <c r="B985" t="s">
        <v>605</v>
      </c>
      <c r="C985" t="s">
        <v>664</v>
      </c>
      <c r="D985">
        <v>10</v>
      </c>
      <c r="E985">
        <v>0.30199999999999999</v>
      </c>
      <c r="F985">
        <v>3.02</v>
      </c>
    </row>
    <row r="986" spans="1:6">
      <c r="A986" t="s">
        <v>11</v>
      </c>
      <c r="B986" t="s">
        <v>618</v>
      </c>
      <c r="C986" t="s">
        <v>664</v>
      </c>
      <c r="D986">
        <v>65</v>
      </c>
      <c r="E986">
        <v>0.28199999999999997</v>
      </c>
      <c r="F986">
        <v>18.329999999999998</v>
      </c>
    </row>
    <row r="987" spans="1:6">
      <c r="A987" t="s">
        <v>11</v>
      </c>
      <c r="B987" t="s">
        <v>639</v>
      </c>
      <c r="C987" t="s">
        <v>664</v>
      </c>
      <c r="D987">
        <v>40</v>
      </c>
      <c r="E987">
        <v>0.24199999999999999</v>
      </c>
      <c r="F987">
        <v>9.68</v>
      </c>
    </row>
    <row r="989" spans="1:6">
      <c r="A989" s="8" t="s">
        <v>1062</v>
      </c>
    </row>
    <row r="991" spans="1:6">
      <c r="A991" t="s">
        <v>1063</v>
      </c>
      <c r="C991" t="s">
        <v>664</v>
      </c>
      <c r="D991">
        <v>1872</v>
      </c>
    </row>
    <row r="992" spans="1:6">
      <c r="A992" t="s">
        <v>1064</v>
      </c>
      <c r="C992" t="s">
        <v>664</v>
      </c>
      <c r="D992">
        <v>401</v>
      </c>
    </row>
    <row r="993" spans="1:4">
      <c r="A993" t="s">
        <v>1065</v>
      </c>
      <c r="C993" t="s">
        <v>664</v>
      </c>
      <c r="D993">
        <v>3200</v>
      </c>
    </row>
    <row r="995" spans="1:4">
      <c r="A995" t="s">
        <v>1067</v>
      </c>
      <c r="C995" t="s">
        <v>662</v>
      </c>
      <c r="D995">
        <v>4050</v>
      </c>
    </row>
    <row r="996" spans="1:4">
      <c r="A996" t="s">
        <v>1068</v>
      </c>
      <c r="C996" t="s">
        <v>662</v>
      </c>
      <c r="D996">
        <v>288</v>
      </c>
    </row>
    <row r="997" spans="1:4">
      <c r="A997" t="s">
        <v>1069</v>
      </c>
      <c r="C997" t="s">
        <v>662</v>
      </c>
      <c r="D997">
        <v>240</v>
      </c>
    </row>
    <row r="998" spans="1:4">
      <c r="A998" t="s">
        <v>1070</v>
      </c>
      <c r="C998" t="s">
        <v>662</v>
      </c>
      <c r="D998">
        <v>78</v>
      </c>
    </row>
    <row r="999" spans="1:4">
      <c r="A999" t="s">
        <v>1071</v>
      </c>
      <c r="C999" t="s">
        <v>662</v>
      </c>
      <c r="D999">
        <v>336</v>
      </c>
    </row>
    <row r="1000" spans="1:4">
      <c r="A1000" t="s">
        <v>1072</v>
      </c>
      <c r="C1000" t="s">
        <v>662</v>
      </c>
      <c r="D1000">
        <v>789</v>
      </c>
    </row>
    <row r="1001" spans="1:4">
      <c r="A1001" t="s">
        <v>1073</v>
      </c>
      <c r="C1001" t="s">
        <v>662</v>
      </c>
      <c r="D1001">
        <v>471</v>
      </c>
    </row>
    <row r="1002" spans="1:4">
      <c r="A1002" t="s">
        <v>1074</v>
      </c>
      <c r="C1002" t="s">
        <v>662</v>
      </c>
      <c r="D1002">
        <v>537</v>
      </c>
    </row>
    <row r="1004" spans="1:4">
      <c r="A1004" t="s">
        <v>1075</v>
      </c>
      <c r="C1004" t="s">
        <v>664</v>
      </c>
      <c r="D1004">
        <v>162</v>
      </c>
    </row>
    <row r="1005" spans="1:4">
      <c r="A1005" t="s">
        <v>1076</v>
      </c>
      <c r="C1005" t="s">
        <v>664</v>
      </c>
      <c r="D1005">
        <v>97</v>
      </c>
    </row>
    <row r="1007" spans="1:4">
      <c r="A1007" t="s">
        <v>1077</v>
      </c>
      <c r="C1007" t="s">
        <v>663</v>
      </c>
      <c r="D1007">
        <v>4</v>
      </c>
    </row>
    <row r="1008" spans="1:4">
      <c r="A1008" t="s">
        <v>1078</v>
      </c>
      <c r="C1008" t="s">
        <v>663</v>
      </c>
      <c r="D1008">
        <v>50</v>
      </c>
    </row>
  </sheetData>
  <sortState ref="A2:F987">
    <sortCondition ref="C2:C987"/>
  </sortState>
  <mergeCells count="2">
    <mergeCell ref="J1:K1"/>
    <mergeCell ref="N1:O1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72"/>
  <sheetViews>
    <sheetView topLeftCell="A38" workbookViewId="0">
      <selection activeCell="H68" sqref="H68"/>
    </sheetView>
  </sheetViews>
  <sheetFormatPr defaultColWidth="11.5546875" defaultRowHeight="14.4"/>
  <sheetData>
    <row r="1" spans="2:16">
      <c r="B1" t="s">
        <v>1084</v>
      </c>
    </row>
    <row r="3" spans="2:16">
      <c r="C3" s="11" t="s">
        <v>1085</v>
      </c>
    </row>
    <row r="4" spans="2:16">
      <c r="C4" s="12" t="s">
        <v>695</v>
      </c>
      <c r="D4" s="12" t="s">
        <v>703</v>
      </c>
      <c r="E4" s="12" t="s">
        <v>696</v>
      </c>
      <c r="F4" s="12" t="s">
        <v>697</v>
      </c>
      <c r="G4" s="12" t="s">
        <v>665</v>
      </c>
      <c r="H4" s="12" t="s">
        <v>666</v>
      </c>
      <c r="I4" s="12" t="s">
        <v>667</v>
      </c>
      <c r="J4" s="12" t="s">
        <v>669</v>
      </c>
      <c r="K4" s="12" t="s">
        <v>670</v>
      </c>
      <c r="L4" s="12" t="s">
        <v>671</v>
      </c>
      <c r="M4" s="12" t="s">
        <v>672</v>
      </c>
      <c r="N4" s="12" t="s">
        <v>668</v>
      </c>
      <c r="O4" s="12" t="s">
        <v>673</v>
      </c>
      <c r="P4" s="12" t="s">
        <v>674</v>
      </c>
    </row>
    <row r="5" spans="2:16">
      <c r="B5" s="23" t="s">
        <v>1086</v>
      </c>
      <c r="C5" s="9" t="s">
        <v>1007</v>
      </c>
      <c r="D5" s="9" t="s">
        <v>694</v>
      </c>
      <c r="E5" s="9" t="s">
        <v>4</v>
      </c>
      <c r="F5" s="9">
        <v>400</v>
      </c>
      <c r="G5" s="9">
        <v>8.9127684247312651</v>
      </c>
      <c r="H5" s="9">
        <v>10.142610949062229</v>
      </c>
      <c r="I5" s="9">
        <v>10.75753221122771</v>
      </c>
      <c r="J5" s="9">
        <f>0.35*F5</f>
        <v>140</v>
      </c>
      <c r="K5" s="9">
        <f>0.25*F5</f>
        <v>100</v>
      </c>
      <c r="L5" s="9">
        <v>12</v>
      </c>
      <c r="M5" s="9">
        <v>12</v>
      </c>
      <c r="N5" s="9">
        <v>637.02857267590616</v>
      </c>
      <c r="O5" s="9">
        <v>4.5999999999999996</v>
      </c>
      <c r="P5" s="9">
        <f>F5*70</f>
        <v>28000</v>
      </c>
    </row>
    <row r="6" spans="2:16">
      <c r="B6" s="23"/>
      <c r="C6" s="9" t="s">
        <v>892</v>
      </c>
      <c r="D6" s="9" t="s">
        <v>700</v>
      </c>
      <c r="E6" s="9" t="s">
        <v>4</v>
      </c>
      <c r="F6" s="9">
        <v>60.5</v>
      </c>
      <c r="G6" s="9">
        <v>20.998836383502361</v>
      </c>
      <c r="H6" s="9">
        <v>21.128885907733579</v>
      </c>
      <c r="I6" s="9">
        <v>21.193910669849181</v>
      </c>
      <c r="J6" s="9">
        <f t="shared" ref="J6:J34" si="0">0.35*F6</f>
        <v>21.174999999999997</v>
      </c>
      <c r="K6" s="9">
        <f t="shared" ref="K6:K34" si="1">F6</f>
        <v>60.5</v>
      </c>
      <c r="L6" s="9">
        <v>1</v>
      </c>
      <c r="M6" s="9">
        <v>1</v>
      </c>
      <c r="N6" s="9">
        <v>93.103328703822555</v>
      </c>
      <c r="O6" s="9">
        <v>2</v>
      </c>
      <c r="P6" s="9">
        <f t="shared" ref="P6:P34" si="2">F6*70</f>
        <v>4235</v>
      </c>
    </row>
    <row r="7" spans="2:16">
      <c r="B7" s="23"/>
      <c r="C7" s="9" t="s">
        <v>893</v>
      </c>
      <c r="D7" s="9" t="s">
        <v>700</v>
      </c>
      <c r="E7" s="9" t="s">
        <v>4</v>
      </c>
      <c r="F7" s="9">
        <v>60.5</v>
      </c>
      <c r="G7" s="9">
        <v>20.998836383502361</v>
      </c>
      <c r="H7" s="9">
        <v>21.128885907733579</v>
      </c>
      <c r="I7" s="9">
        <v>21.193910669849181</v>
      </c>
      <c r="J7" s="9">
        <f t="shared" si="0"/>
        <v>21.174999999999997</v>
      </c>
      <c r="K7" s="9">
        <f t="shared" si="1"/>
        <v>60.5</v>
      </c>
      <c r="L7" s="9">
        <v>1</v>
      </c>
      <c r="M7" s="9">
        <v>1</v>
      </c>
      <c r="N7" s="9">
        <v>93.103328703822555</v>
      </c>
      <c r="O7" s="9">
        <v>2</v>
      </c>
      <c r="P7" s="9">
        <f t="shared" si="2"/>
        <v>4235</v>
      </c>
    </row>
    <row r="8" spans="2:16">
      <c r="B8" s="23"/>
      <c r="C8" s="10" t="s">
        <v>894</v>
      </c>
      <c r="D8" s="10" t="s">
        <v>700</v>
      </c>
      <c r="E8" s="10" t="s">
        <v>4</v>
      </c>
      <c r="F8" s="10">
        <v>60.5</v>
      </c>
      <c r="G8" s="10">
        <v>20.998836383502361</v>
      </c>
      <c r="H8" s="10">
        <v>21.128885907733579</v>
      </c>
      <c r="I8" s="10">
        <v>21.193910669849181</v>
      </c>
      <c r="J8" s="10">
        <f t="shared" si="0"/>
        <v>21.174999999999997</v>
      </c>
      <c r="K8" s="10">
        <f t="shared" si="1"/>
        <v>60.5</v>
      </c>
      <c r="L8" s="10">
        <v>1</v>
      </c>
      <c r="M8" s="10">
        <v>1</v>
      </c>
      <c r="N8" s="10">
        <v>93.103328703822555</v>
      </c>
      <c r="O8" s="10">
        <v>2</v>
      </c>
      <c r="P8" s="10">
        <f t="shared" si="2"/>
        <v>4235</v>
      </c>
    </row>
    <row r="9" spans="2:16">
      <c r="B9" s="23"/>
      <c r="C9" s="9" t="s">
        <v>1040</v>
      </c>
      <c r="D9" s="9" t="s">
        <v>700</v>
      </c>
      <c r="E9" s="9" t="s">
        <v>4</v>
      </c>
      <c r="F9" s="9">
        <v>2</v>
      </c>
      <c r="G9" s="9">
        <v>7.8872359827600418</v>
      </c>
      <c r="H9" s="9">
        <v>8.017285506991243</v>
      </c>
      <c r="I9" s="9">
        <v>8.0823102691068431</v>
      </c>
      <c r="J9" s="9">
        <f t="shared" si="0"/>
        <v>0.7</v>
      </c>
      <c r="K9" s="9">
        <f t="shared" si="1"/>
        <v>2</v>
      </c>
      <c r="L9" s="9">
        <v>1</v>
      </c>
      <c r="M9" s="9">
        <v>1</v>
      </c>
      <c r="N9" s="9">
        <v>3.0777959902090308</v>
      </c>
      <c r="O9" s="9">
        <v>2</v>
      </c>
      <c r="P9" s="9">
        <f t="shared" si="2"/>
        <v>140</v>
      </c>
    </row>
    <row r="10" spans="2:16">
      <c r="B10" s="23"/>
      <c r="C10" s="9" t="s">
        <v>983</v>
      </c>
      <c r="D10" s="9" t="s">
        <v>700</v>
      </c>
      <c r="E10" s="9" t="s">
        <v>4</v>
      </c>
      <c r="F10" s="9">
        <v>23.2</v>
      </c>
      <c r="G10" s="9">
        <v>23.858775731782881</v>
      </c>
      <c r="H10" s="9">
        <v>23.988825256014081</v>
      </c>
      <c r="I10" s="9">
        <v>24.05385001812968</v>
      </c>
      <c r="J10" s="9">
        <f t="shared" si="0"/>
        <v>8.1199999999999992</v>
      </c>
      <c r="K10" s="9">
        <f t="shared" si="1"/>
        <v>23.2</v>
      </c>
      <c r="L10" s="9">
        <v>1</v>
      </c>
      <c r="M10" s="9">
        <v>1</v>
      </c>
      <c r="N10" s="9">
        <v>35.70243348642466</v>
      </c>
      <c r="O10" s="9">
        <v>2</v>
      </c>
      <c r="P10" s="9">
        <f t="shared" si="2"/>
        <v>1624</v>
      </c>
    </row>
    <row r="11" spans="2:16">
      <c r="B11" s="23"/>
      <c r="C11" s="9" t="s">
        <v>1016</v>
      </c>
      <c r="D11" s="9" t="s">
        <v>700</v>
      </c>
      <c r="E11" s="9" t="s">
        <v>4</v>
      </c>
      <c r="F11" s="9">
        <v>23.2</v>
      </c>
      <c r="G11" s="9">
        <v>22.484742078638</v>
      </c>
      <c r="H11" s="9">
        <v>22.6147916028692</v>
      </c>
      <c r="I11" s="9">
        <v>22.679816364984799</v>
      </c>
      <c r="J11" s="9">
        <f t="shared" si="0"/>
        <v>8.1199999999999992</v>
      </c>
      <c r="K11" s="9">
        <f t="shared" si="1"/>
        <v>23.2</v>
      </c>
      <c r="L11" s="9">
        <v>1</v>
      </c>
      <c r="M11" s="9">
        <v>1</v>
      </c>
      <c r="N11" s="9">
        <v>35.70243348642483</v>
      </c>
      <c r="O11" s="9">
        <v>2</v>
      </c>
      <c r="P11" s="9">
        <f t="shared" si="2"/>
        <v>1624</v>
      </c>
    </row>
    <row r="12" spans="2:16">
      <c r="B12" s="23"/>
      <c r="C12" s="9" t="s">
        <v>747</v>
      </c>
      <c r="D12" s="9" t="s">
        <v>700</v>
      </c>
      <c r="E12" s="9" t="s">
        <v>9</v>
      </c>
      <c r="F12" s="9">
        <v>17.5</v>
      </c>
      <c r="G12" s="9">
        <v>19.53483986067441</v>
      </c>
      <c r="H12" s="9">
        <v>19.66488938490561</v>
      </c>
      <c r="I12" s="9">
        <v>19.729914147021201</v>
      </c>
      <c r="J12" s="9">
        <f t="shared" si="0"/>
        <v>6.125</v>
      </c>
      <c r="K12" s="9">
        <f t="shared" si="1"/>
        <v>17.5</v>
      </c>
      <c r="L12" s="9">
        <v>1</v>
      </c>
      <c r="M12" s="9">
        <v>1</v>
      </c>
      <c r="N12" s="9">
        <v>26.930714914328899</v>
      </c>
      <c r="O12" s="9">
        <v>2</v>
      </c>
      <c r="P12" s="9">
        <f t="shared" si="2"/>
        <v>1225</v>
      </c>
    </row>
    <row r="13" spans="2:16">
      <c r="B13" s="23"/>
      <c r="C13" s="9" t="s">
        <v>748</v>
      </c>
      <c r="D13" s="9" t="s">
        <v>700</v>
      </c>
      <c r="E13" s="9" t="s">
        <v>9</v>
      </c>
      <c r="F13" s="9">
        <v>17.5</v>
      </c>
      <c r="G13" s="9">
        <v>19.53483986067441</v>
      </c>
      <c r="H13" s="9">
        <v>19.66488938490561</v>
      </c>
      <c r="I13" s="9">
        <v>19.729914147021201</v>
      </c>
      <c r="J13" s="9">
        <f t="shared" si="0"/>
        <v>6.125</v>
      </c>
      <c r="K13" s="9">
        <f t="shared" si="1"/>
        <v>17.5</v>
      </c>
      <c r="L13" s="9">
        <v>1</v>
      </c>
      <c r="M13" s="9">
        <v>1</v>
      </c>
      <c r="N13" s="9">
        <v>26.930714914328899</v>
      </c>
      <c r="O13" s="9">
        <v>2</v>
      </c>
      <c r="P13" s="9">
        <f t="shared" si="2"/>
        <v>1225</v>
      </c>
    </row>
    <row r="14" spans="2:16">
      <c r="B14" s="23"/>
      <c r="C14" s="9" t="s">
        <v>1004</v>
      </c>
      <c r="D14" s="9" t="s">
        <v>700</v>
      </c>
      <c r="E14" s="9" t="s">
        <v>9</v>
      </c>
      <c r="F14" s="9">
        <v>113.6</v>
      </c>
      <c r="G14" s="9">
        <v>11.31035405131504</v>
      </c>
      <c r="H14" s="9">
        <v>12.72026618557396</v>
      </c>
      <c r="I14" s="9">
        <v>13.425222252703421</v>
      </c>
      <c r="J14" s="9">
        <f t="shared" si="0"/>
        <v>39.76</v>
      </c>
      <c r="K14" s="9">
        <f t="shared" si="1"/>
        <v>113.6</v>
      </c>
      <c r="L14" s="9">
        <v>6</v>
      </c>
      <c r="M14" s="9">
        <v>6</v>
      </c>
      <c r="N14" s="9">
        <v>192.18849744317211</v>
      </c>
      <c r="O14" s="9">
        <v>3.17</v>
      </c>
      <c r="P14" s="9">
        <f t="shared" si="2"/>
        <v>7952</v>
      </c>
    </row>
    <row r="15" spans="2:16">
      <c r="B15" s="23"/>
      <c r="C15" s="9" t="s">
        <v>797</v>
      </c>
      <c r="D15" s="9" t="s">
        <v>700</v>
      </c>
      <c r="E15" s="9" t="s">
        <v>8</v>
      </c>
      <c r="F15" s="9">
        <v>14.2</v>
      </c>
      <c r="G15" s="9">
        <v>38.624862366502363</v>
      </c>
      <c r="H15" s="9">
        <v>38.754911890733553</v>
      </c>
      <c r="I15" s="9">
        <v>38.819936652849137</v>
      </c>
      <c r="J15" s="9">
        <f t="shared" si="0"/>
        <v>4.97</v>
      </c>
      <c r="K15" s="9">
        <f t="shared" si="1"/>
        <v>14.2</v>
      </c>
      <c r="L15" s="9">
        <v>1</v>
      </c>
      <c r="M15" s="9">
        <v>1</v>
      </c>
      <c r="N15" s="9">
        <v>21.85235153048427</v>
      </c>
      <c r="O15" s="9">
        <v>2</v>
      </c>
      <c r="P15" s="9">
        <f t="shared" si="2"/>
        <v>994</v>
      </c>
    </row>
    <row r="16" spans="2:16">
      <c r="B16" s="23"/>
      <c r="C16" s="9" t="s">
        <v>835</v>
      </c>
      <c r="D16" s="9" t="s">
        <v>700</v>
      </c>
      <c r="E16" s="9" t="s">
        <v>8</v>
      </c>
      <c r="F16" s="9">
        <v>1.3</v>
      </c>
      <c r="G16" s="9">
        <v>9.545172900999189</v>
      </c>
      <c r="H16" s="9">
        <v>9.6752224252303893</v>
      </c>
      <c r="I16" s="9">
        <v>9.7402471873459895</v>
      </c>
      <c r="J16" s="9">
        <f t="shared" si="0"/>
        <v>0.45499999999999996</v>
      </c>
      <c r="K16" s="9">
        <f t="shared" si="1"/>
        <v>1.3</v>
      </c>
      <c r="L16" s="9">
        <v>1</v>
      </c>
      <c r="M16" s="9">
        <v>1</v>
      </c>
      <c r="N16" s="9">
        <v>2.0005673936358641</v>
      </c>
      <c r="O16" s="9">
        <v>2</v>
      </c>
      <c r="P16" s="9">
        <f t="shared" si="2"/>
        <v>91</v>
      </c>
    </row>
    <row r="17" spans="2:16">
      <c r="B17" s="23"/>
      <c r="C17" s="9" t="s">
        <v>850</v>
      </c>
      <c r="D17" s="9" t="s">
        <v>700</v>
      </c>
      <c r="E17" s="9" t="s">
        <v>8</v>
      </c>
      <c r="F17" s="9">
        <v>69</v>
      </c>
      <c r="G17" s="9">
        <v>25.943772211502381</v>
      </c>
      <c r="H17" s="9">
        <v>26.073821735733571</v>
      </c>
      <c r="I17" s="9">
        <v>26.138846497849158</v>
      </c>
      <c r="J17" s="9">
        <f t="shared" si="0"/>
        <v>24.15</v>
      </c>
      <c r="K17" s="9">
        <f t="shared" si="1"/>
        <v>69</v>
      </c>
      <c r="L17" s="9">
        <v>1</v>
      </c>
      <c r="M17" s="9">
        <v>1</v>
      </c>
      <c r="N17" s="9">
        <v>106.1839616622115</v>
      </c>
      <c r="O17" s="9">
        <v>2</v>
      </c>
      <c r="P17" s="9">
        <f t="shared" si="2"/>
        <v>4830</v>
      </c>
    </row>
    <row r="18" spans="2:16">
      <c r="B18" s="23"/>
      <c r="C18" s="9" t="s">
        <v>870</v>
      </c>
      <c r="D18" s="9" t="s">
        <v>700</v>
      </c>
      <c r="E18" s="9" t="s">
        <v>5</v>
      </c>
      <c r="F18" s="9">
        <v>18.600000000000001</v>
      </c>
      <c r="G18" s="9">
        <v>10.861182688502369</v>
      </c>
      <c r="H18" s="9">
        <v>10.99123221273357</v>
      </c>
      <c r="I18" s="9">
        <v>11.05625697484918</v>
      </c>
      <c r="J18" s="9">
        <f t="shared" si="0"/>
        <v>6.51</v>
      </c>
      <c r="K18" s="9">
        <f t="shared" si="1"/>
        <v>18.600000000000001</v>
      </c>
      <c r="L18" s="9">
        <v>1</v>
      </c>
      <c r="M18" s="9">
        <v>1</v>
      </c>
      <c r="N18" s="9">
        <v>28.623502708943931</v>
      </c>
      <c r="O18" s="9">
        <v>2</v>
      </c>
      <c r="P18" s="9">
        <f t="shared" si="2"/>
        <v>1302</v>
      </c>
    </row>
    <row r="19" spans="2:16">
      <c r="B19" s="23"/>
      <c r="C19" s="9" t="s">
        <v>871</v>
      </c>
      <c r="D19" s="9" t="s">
        <v>700</v>
      </c>
      <c r="E19" s="9" t="s">
        <v>5</v>
      </c>
      <c r="F19" s="9">
        <v>18.600000000000001</v>
      </c>
      <c r="G19" s="9">
        <v>10.861182688502369</v>
      </c>
      <c r="H19" s="9">
        <v>10.99123221273357</v>
      </c>
      <c r="I19" s="9">
        <v>11.05625697484918</v>
      </c>
      <c r="J19" s="9">
        <f t="shared" si="0"/>
        <v>6.51</v>
      </c>
      <c r="K19" s="9">
        <f t="shared" si="1"/>
        <v>18.600000000000001</v>
      </c>
      <c r="L19" s="9">
        <v>1</v>
      </c>
      <c r="M19" s="9">
        <v>1</v>
      </c>
      <c r="N19" s="9">
        <v>28.623502708943931</v>
      </c>
      <c r="O19" s="9">
        <v>2</v>
      </c>
      <c r="P19" s="9">
        <f t="shared" si="2"/>
        <v>1302</v>
      </c>
    </row>
    <row r="20" spans="2:16">
      <c r="B20" s="23"/>
      <c r="C20" s="9" t="s">
        <v>798</v>
      </c>
      <c r="D20" s="9" t="s">
        <v>700</v>
      </c>
      <c r="E20" s="9" t="s">
        <v>7</v>
      </c>
      <c r="F20" s="9">
        <v>45</v>
      </c>
      <c r="G20" s="9">
        <v>22.978580126502351</v>
      </c>
      <c r="H20" s="9">
        <v>23.108629650733569</v>
      </c>
      <c r="I20" s="9">
        <v>23.173654412849181</v>
      </c>
      <c r="J20" s="9">
        <f t="shared" si="0"/>
        <v>15.749999999999998</v>
      </c>
      <c r="K20" s="9">
        <f t="shared" si="1"/>
        <v>45</v>
      </c>
      <c r="L20" s="9">
        <v>1</v>
      </c>
      <c r="M20" s="9">
        <v>1</v>
      </c>
      <c r="N20" s="9">
        <v>69.250409779703148</v>
      </c>
      <c r="O20" s="9">
        <v>2</v>
      </c>
      <c r="P20" s="9">
        <f t="shared" si="2"/>
        <v>3150</v>
      </c>
    </row>
    <row r="21" spans="2:16">
      <c r="B21" s="23"/>
      <c r="C21" s="9" t="s">
        <v>799</v>
      </c>
      <c r="D21" s="9" t="s">
        <v>700</v>
      </c>
      <c r="E21" s="9" t="s">
        <v>7</v>
      </c>
      <c r="F21" s="9">
        <v>45</v>
      </c>
      <c r="G21" s="9">
        <v>22.978580126502351</v>
      </c>
      <c r="H21" s="9">
        <v>23.108629650733569</v>
      </c>
      <c r="I21" s="9">
        <v>23.173654412849181</v>
      </c>
      <c r="J21" s="9">
        <f t="shared" si="0"/>
        <v>15.749999999999998</v>
      </c>
      <c r="K21" s="9">
        <f t="shared" si="1"/>
        <v>45</v>
      </c>
      <c r="L21" s="9">
        <v>1</v>
      </c>
      <c r="M21" s="9">
        <v>1</v>
      </c>
      <c r="N21" s="9">
        <v>69.250409779703148</v>
      </c>
      <c r="O21" s="9">
        <v>2</v>
      </c>
      <c r="P21" s="9">
        <f t="shared" si="2"/>
        <v>3150</v>
      </c>
    </row>
    <row r="22" spans="2:16">
      <c r="B22" s="23"/>
      <c r="C22" s="9" t="s">
        <v>800</v>
      </c>
      <c r="D22" s="9" t="s">
        <v>700</v>
      </c>
      <c r="E22" s="9" t="s">
        <v>7</v>
      </c>
      <c r="F22" s="9">
        <v>45</v>
      </c>
      <c r="G22" s="9">
        <v>22.978580126502351</v>
      </c>
      <c r="H22" s="9">
        <v>23.108629650733569</v>
      </c>
      <c r="I22" s="9">
        <v>23.173654412849181</v>
      </c>
      <c r="J22" s="9">
        <f t="shared" si="0"/>
        <v>15.749999999999998</v>
      </c>
      <c r="K22" s="9">
        <f t="shared" si="1"/>
        <v>45</v>
      </c>
      <c r="L22" s="9">
        <v>1</v>
      </c>
      <c r="M22" s="9">
        <v>1</v>
      </c>
      <c r="N22" s="9">
        <v>69.250409779703148</v>
      </c>
      <c r="O22" s="9">
        <v>2</v>
      </c>
      <c r="P22" s="9">
        <f t="shared" si="2"/>
        <v>3150</v>
      </c>
    </row>
    <row r="23" spans="2:16">
      <c r="B23" s="23"/>
      <c r="C23" s="9" t="s">
        <v>992</v>
      </c>
      <c r="D23" s="9" t="s">
        <v>700</v>
      </c>
      <c r="E23" s="9" t="s">
        <v>7</v>
      </c>
      <c r="F23" s="9">
        <v>2.5</v>
      </c>
      <c r="G23" s="9">
        <v>7.5461552683409554</v>
      </c>
      <c r="H23" s="9">
        <v>7.6762047925721566</v>
      </c>
      <c r="I23" s="9">
        <v>7.7412295546877594</v>
      </c>
      <c r="J23" s="9">
        <f t="shared" si="0"/>
        <v>0.875</v>
      </c>
      <c r="K23" s="9">
        <f t="shared" si="1"/>
        <v>2.5</v>
      </c>
      <c r="L23" s="9">
        <v>1</v>
      </c>
      <c r="M23" s="9">
        <v>1</v>
      </c>
      <c r="N23" s="9">
        <v>3.8472449877612771</v>
      </c>
      <c r="O23" s="9">
        <v>2</v>
      </c>
      <c r="P23" s="9">
        <f t="shared" si="2"/>
        <v>175</v>
      </c>
    </row>
    <row r="24" spans="2:16">
      <c r="B24" s="23"/>
      <c r="C24" s="9" t="s">
        <v>993</v>
      </c>
      <c r="D24" s="9" t="s">
        <v>700</v>
      </c>
      <c r="E24" s="9" t="s">
        <v>7</v>
      </c>
      <c r="F24" s="9">
        <v>2.5</v>
      </c>
      <c r="G24" s="9">
        <v>7.5461552683409554</v>
      </c>
      <c r="H24" s="9">
        <v>7.6762047925721566</v>
      </c>
      <c r="I24" s="9">
        <v>7.7412295546877594</v>
      </c>
      <c r="J24" s="9">
        <f t="shared" si="0"/>
        <v>0.875</v>
      </c>
      <c r="K24" s="9">
        <f t="shared" si="1"/>
        <v>2.5</v>
      </c>
      <c r="L24" s="9">
        <v>1</v>
      </c>
      <c r="M24" s="9">
        <v>1</v>
      </c>
      <c r="N24" s="9">
        <v>3.8472449877612771</v>
      </c>
      <c r="O24" s="9">
        <v>2</v>
      </c>
      <c r="P24" s="9">
        <f t="shared" si="2"/>
        <v>175</v>
      </c>
    </row>
    <row r="25" spans="2:16">
      <c r="B25" s="23"/>
      <c r="C25" s="9" t="s">
        <v>994</v>
      </c>
      <c r="D25" s="9" t="s">
        <v>700</v>
      </c>
      <c r="E25" s="9" t="s">
        <v>7</v>
      </c>
      <c r="F25" s="9">
        <v>2.5</v>
      </c>
      <c r="G25" s="9">
        <v>7.5461552683409554</v>
      </c>
      <c r="H25" s="9">
        <v>7.6762047925721566</v>
      </c>
      <c r="I25" s="9">
        <v>7.7412295546877594</v>
      </c>
      <c r="J25" s="9">
        <f t="shared" si="0"/>
        <v>0.875</v>
      </c>
      <c r="K25" s="9">
        <f t="shared" si="1"/>
        <v>2.5</v>
      </c>
      <c r="L25" s="9">
        <v>1</v>
      </c>
      <c r="M25" s="9">
        <v>1</v>
      </c>
      <c r="N25" s="9">
        <v>3.8472449877612771</v>
      </c>
      <c r="O25" s="9">
        <v>2</v>
      </c>
      <c r="P25" s="9">
        <f t="shared" si="2"/>
        <v>175</v>
      </c>
    </row>
    <row r="26" spans="2:16">
      <c r="B26" s="23"/>
      <c r="C26" s="9" t="s">
        <v>995</v>
      </c>
      <c r="D26" s="9" t="s">
        <v>700</v>
      </c>
      <c r="E26" s="9" t="s">
        <v>7</v>
      </c>
      <c r="F26" s="9">
        <v>2.5</v>
      </c>
      <c r="G26" s="9">
        <v>7.5461552683409554</v>
      </c>
      <c r="H26" s="9">
        <v>7.6762047925721566</v>
      </c>
      <c r="I26" s="9">
        <v>7.7412295546877594</v>
      </c>
      <c r="J26" s="9">
        <f t="shared" si="0"/>
        <v>0.875</v>
      </c>
      <c r="K26" s="9">
        <f t="shared" si="1"/>
        <v>2.5</v>
      </c>
      <c r="L26" s="9">
        <v>1</v>
      </c>
      <c r="M26" s="9">
        <v>1</v>
      </c>
      <c r="N26" s="9">
        <v>3.8472449877612771</v>
      </c>
      <c r="O26" s="9">
        <v>2</v>
      </c>
      <c r="P26" s="9">
        <f t="shared" si="2"/>
        <v>175</v>
      </c>
    </row>
    <row r="27" spans="2:16">
      <c r="B27" s="23"/>
      <c r="C27" s="9" t="s">
        <v>766</v>
      </c>
      <c r="D27" s="9" t="s">
        <v>700</v>
      </c>
      <c r="E27" s="9" t="s">
        <v>11</v>
      </c>
      <c r="F27" s="9">
        <v>18</v>
      </c>
      <c r="G27" s="9">
        <v>32.509294273094071</v>
      </c>
      <c r="H27" s="9">
        <v>32.639343797325282</v>
      </c>
      <c r="I27" s="9">
        <v>32.704368559440887</v>
      </c>
      <c r="J27" s="9">
        <f t="shared" si="0"/>
        <v>6.3</v>
      </c>
      <c r="K27" s="9">
        <f t="shared" si="1"/>
        <v>18</v>
      </c>
      <c r="L27" s="9">
        <v>1</v>
      </c>
      <c r="M27" s="9">
        <v>1</v>
      </c>
      <c r="N27" s="9">
        <v>27.700163911881109</v>
      </c>
      <c r="O27" s="9">
        <v>2</v>
      </c>
      <c r="P27" s="9">
        <f t="shared" si="2"/>
        <v>1260</v>
      </c>
    </row>
    <row r="28" spans="2:16">
      <c r="B28" s="23"/>
      <c r="C28" s="9" t="s">
        <v>1035</v>
      </c>
      <c r="D28" s="9" t="s">
        <v>700</v>
      </c>
      <c r="E28" s="9" t="s">
        <v>11</v>
      </c>
      <c r="F28" s="9">
        <v>2</v>
      </c>
      <c r="G28" s="9">
        <v>8.4455925488464612</v>
      </c>
      <c r="H28" s="9">
        <v>8.5756420730776615</v>
      </c>
      <c r="I28" s="9">
        <v>8.6406668351932616</v>
      </c>
      <c r="J28" s="9">
        <f t="shared" si="0"/>
        <v>0.7</v>
      </c>
      <c r="K28" s="9">
        <f t="shared" si="1"/>
        <v>2</v>
      </c>
      <c r="L28" s="9">
        <v>1</v>
      </c>
      <c r="M28" s="9">
        <v>1</v>
      </c>
      <c r="N28" s="9">
        <v>3.0777959902090268</v>
      </c>
      <c r="O28" s="9">
        <v>2</v>
      </c>
      <c r="P28" s="9">
        <f t="shared" si="2"/>
        <v>140</v>
      </c>
    </row>
    <row r="29" spans="2:16">
      <c r="B29" s="23"/>
      <c r="C29" s="9" t="s">
        <v>789</v>
      </c>
      <c r="D29" s="9" t="s">
        <v>700</v>
      </c>
      <c r="E29" s="9" t="s">
        <v>6</v>
      </c>
      <c r="F29" s="9">
        <v>21.1</v>
      </c>
      <c r="G29" s="9">
        <v>23.44422606150237</v>
      </c>
      <c r="H29" s="9">
        <v>23.57427558573357</v>
      </c>
      <c r="I29" s="9">
        <v>23.639300347849169</v>
      </c>
      <c r="J29" s="9">
        <f t="shared" si="0"/>
        <v>7.3849999999999998</v>
      </c>
      <c r="K29" s="9">
        <f t="shared" si="1"/>
        <v>21.1</v>
      </c>
      <c r="L29" s="9">
        <v>1</v>
      </c>
      <c r="M29" s="9">
        <v>1</v>
      </c>
      <c r="N29" s="9">
        <v>32.470747696705118</v>
      </c>
      <c r="O29" s="9">
        <v>2</v>
      </c>
      <c r="P29" s="9">
        <f t="shared" si="2"/>
        <v>1477</v>
      </c>
    </row>
    <row r="30" spans="2:16">
      <c r="B30" s="23"/>
      <c r="C30" s="9" t="s">
        <v>793</v>
      </c>
      <c r="D30" s="9" t="s">
        <v>700</v>
      </c>
      <c r="E30" s="9" t="s">
        <v>6</v>
      </c>
      <c r="F30" s="9">
        <v>17</v>
      </c>
      <c r="G30" s="9">
        <v>9.2069025285023685</v>
      </c>
      <c r="H30" s="9">
        <v>9.3369520527335688</v>
      </c>
      <c r="I30" s="9">
        <v>9.4019768148491707</v>
      </c>
      <c r="J30" s="9">
        <f t="shared" si="0"/>
        <v>5.9499999999999993</v>
      </c>
      <c r="K30" s="9">
        <f t="shared" si="1"/>
        <v>17</v>
      </c>
      <c r="L30" s="9">
        <v>1</v>
      </c>
      <c r="M30" s="9">
        <v>1</v>
      </c>
      <c r="N30" s="9">
        <v>26.161265916776831</v>
      </c>
      <c r="O30" s="9">
        <v>2</v>
      </c>
      <c r="P30" s="9">
        <f t="shared" si="2"/>
        <v>1190</v>
      </c>
    </row>
    <row r="31" spans="2:16">
      <c r="B31" s="23"/>
      <c r="C31" s="9" t="s">
        <v>809</v>
      </c>
      <c r="D31" s="9" t="s">
        <v>700</v>
      </c>
      <c r="E31" s="9" t="s">
        <v>6</v>
      </c>
      <c r="F31" s="9">
        <v>2.7</v>
      </c>
      <c r="G31" s="9">
        <v>8.1710198110481453</v>
      </c>
      <c r="H31" s="9">
        <v>8.3010693352793474</v>
      </c>
      <c r="I31" s="9">
        <v>8.3660940973949494</v>
      </c>
      <c r="J31" s="9">
        <f t="shared" si="0"/>
        <v>0.94499999999999995</v>
      </c>
      <c r="K31" s="9">
        <f t="shared" si="1"/>
        <v>2.7</v>
      </c>
      <c r="L31" s="9">
        <v>1</v>
      </c>
      <c r="M31" s="9">
        <v>1</v>
      </c>
      <c r="N31" s="9">
        <v>4.1550245867821856</v>
      </c>
      <c r="O31" s="9">
        <v>2</v>
      </c>
      <c r="P31" s="9">
        <f t="shared" si="2"/>
        <v>189</v>
      </c>
    </row>
    <row r="32" spans="2:16">
      <c r="B32" s="23"/>
      <c r="C32" s="9" t="s">
        <v>1043</v>
      </c>
      <c r="D32" s="9" t="s">
        <v>700</v>
      </c>
      <c r="E32" s="9" t="s">
        <v>6</v>
      </c>
      <c r="F32" s="9">
        <v>2</v>
      </c>
      <c r="G32" s="9">
        <v>9.6240871725023673</v>
      </c>
      <c r="H32" s="9">
        <v>9.7541366967335694</v>
      </c>
      <c r="I32" s="9">
        <v>9.8191614588491714</v>
      </c>
      <c r="J32" s="9">
        <f t="shared" si="0"/>
        <v>0.7</v>
      </c>
      <c r="K32" s="9">
        <f t="shared" si="1"/>
        <v>2</v>
      </c>
      <c r="L32" s="9">
        <v>1</v>
      </c>
      <c r="M32" s="9">
        <v>1</v>
      </c>
      <c r="N32" s="9">
        <v>3.0777959902090242</v>
      </c>
      <c r="O32" s="9">
        <v>2</v>
      </c>
      <c r="P32" s="9">
        <f t="shared" si="2"/>
        <v>140</v>
      </c>
    </row>
    <row r="33" spans="2:16">
      <c r="B33" s="23"/>
      <c r="C33" s="9" t="s">
        <v>1044</v>
      </c>
      <c r="D33" s="9" t="s">
        <v>700</v>
      </c>
      <c r="E33" s="9" t="s">
        <v>6</v>
      </c>
      <c r="F33" s="9">
        <v>2</v>
      </c>
      <c r="G33" s="9">
        <v>9.6240871725023673</v>
      </c>
      <c r="H33" s="9">
        <v>9.7541366967335694</v>
      </c>
      <c r="I33" s="9">
        <v>9.8191614588491714</v>
      </c>
      <c r="J33" s="9">
        <f t="shared" si="0"/>
        <v>0.7</v>
      </c>
      <c r="K33" s="9">
        <f t="shared" si="1"/>
        <v>2</v>
      </c>
      <c r="L33" s="9">
        <v>1</v>
      </c>
      <c r="M33" s="9">
        <v>1</v>
      </c>
      <c r="N33" s="9">
        <v>3.0777959902090242</v>
      </c>
      <c r="O33" s="9">
        <v>2</v>
      </c>
      <c r="P33" s="9">
        <f t="shared" si="2"/>
        <v>140</v>
      </c>
    </row>
    <row r="34" spans="2:16">
      <c r="B34" s="23"/>
      <c r="C34" s="9" t="s">
        <v>1006</v>
      </c>
      <c r="D34" s="9" t="s">
        <v>700</v>
      </c>
      <c r="E34" s="9" t="s">
        <v>6</v>
      </c>
      <c r="F34" s="9">
        <v>20.399999999999999</v>
      </c>
      <c r="G34" s="9">
        <v>19.755234713502361</v>
      </c>
      <c r="H34" s="9">
        <v>19.885284237733561</v>
      </c>
      <c r="I34" s="9">
        <v>19.95030899984916</v>
      </c>
      <c r="J34" s="9">
        <f t="shared" si="0"/>
        <v>7.1399999999999988</v>
      </c>
      <c r="K34" s="9">
        <f t="shared" si="1"/>
        <v>20.399999999999999</v>
      </c>
      <c r="L34" s="9">
        <v>1</v>
      </c>
      <c r="M34" s="9">
        <v>1</v>
      </c>
      <c r="N34" s="9">
        <v>31.393519100132181</v>
      </c>
      <c r="O34" s="9">
        <v>2</v>
      </c>
      <c r="P34" s="9">
        <f t="shared" si="2"/>
        <v>1428</v>
      </c>
    </row>
    <row r="35" spans="2:16" ht="15.6">
      <c r="B35" s="13"/>
    </row>
    <row r="36" spans="2:16">
      <c r="B36" s="23" t="s">
        <v>1087</v>
      </c>
      <c r="C36" s="14" t="s">
        <v>1079</v>
      </c>
      <c r="D36" s="14" t="s">
        <v>1083</v>
      </c>
      <c r="E36" s="14" t="s">
        <v>4</v>
      </c>
      <c r="F36" s="14">
        <v>576</v>
      </c>
      <c r="G36" s="14"/>
      <c r="H36" s="14"/>
      <c r="I36" s="14"/>
      <c r="J36" s="14">
        <f>0.35*F36</f>
        <v>201.6</v>
      </c>
    </row>
    <row r="37" spans="2:16">
      <c r="B37" s="23"/>
      <c r="C37" s="14" t="s">
        <v>1080</v>
      </c>
      <c r="D37" s="14" t="s">
        <v>1083</v>
      </c>
      <c r="E37" s="14" t="s">
        <v>8</v>
      </c>
      <c r="F37" s="14">
        <v>157</v>
      </c>
      <c r="G37" s="14"/>
      <c r="H37" s="14"/>
      <c r="I37" s="14"/>
      <c r="J37" s="14">
        <f t="shared" ref="J37:J39" si="3">0.35*F37</f>
        <v>54.949999999999996</v>
      </c>
    </row>
    <row r="38" spans="2:16" ht="15.6">
      <c r="B38" s="15"/>
      <c r="C38" s="14" t="s">
        <v>1081</v>
      </c>
      <c r="D38" s="14" t="s">
        <v>1083</v>
      </c>
      <c r="E38" s="14" t="s">
        <v>7</v>
      </c>
      <c r="F38" s="14">
        <v>96</v>
      </c>
      <c r="G38" s="14"/>
      <c r="H38" s="14"/>
      <c r="I38" s="14"/>
      <c r="J38" s="14">
        <f t="shared" si="3"/>
        <v>33.599999999999994</v>
      </c>
    </row>
    <row r="39" spans="2:16">
      <c r="C39" s="14" t="s">
        <v>1082</v>
      </c>
      <c r="D39" s="14" t="s">
        <v>1083</v>
      </c>
      <c r="E39" s="14" t="s">
        <v>1066</v>
      </c>
      <c r="F39" s="14">
        <v>56</v>
      </c>
      <c r="G39" s="14"/>
      <c r="H39" s="14"/>
      <c r="I39" s="14"/>
      <c r="J39" s="14">
        <f t="shared" si="3"/>
        <v>19.599999999999998</v>
      </c>
    </row>
    <row r="40" spans="2:16"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</row>
    <row r="41" spans="2:16">
      <c r="C41" s="11" t="s">
        <v>1088</v>
      </c>
    </row>
    <row r="42" spans="2:16">
      <c r="C42" s="1" t="s">
        <v>0</v>
      </c>
      <c r="D42" s="1" t="s">
        <v>1</v>
      </c>
      <c r="E42" s="1" t="s">
        <v>2</v>
      </c>
      <c r="F42" s="1" t="s">
        <v>3</v>
      </c>
      <c r="G42" s="1" t="s">
        <v>26</v>
      </c>
      <c r="H42" s="1" t="s">
        <v>27</v>
      </c>
    </row>
    <row r="43" spans="2:16" ht="15.6">
      <c r="B43" s="17" t="s">
        <v>1086</v>
      </c>
      <c r="C43" s="9" t="s">
        <v>7</v>
      </c>
      <c r="D43" s="9" t="s">
        <v>44</v>
      </c>
      <c r="E43" s="9" t="s">
        <v>80</v>
      </c>
      <c r="F43" s="9">
        <v>670</v>
      </c>
      <c r="G43" s="9">
        <v>0.75700000000000001</v>
      </c>
      <c r="H43" s="9">
        <v>507.19</v>
      </c>
    </row>
    <row r="44" spans="2:16" ht="15.6">
      <c r="B44" s="15"/>
    </row>
    <row r="46" spans="2:16">
      <c r="F46" s="18"/>
    </row>
    <row r="48" spans="2:16">
      <c r="C48" s="11" t="s">
        <v>1089</v>
      </c>
    </row>
    <row r="49" spans="2:8">
      <c r="C49" s="1" t="s">
        <v>0</v>
      </c>
      <c r="D49" s="1" t="s">
        <v>1</v>
      </c>
      <c r="E49" s="1" t="s">
        <v>2</v>
      </c>
      <c r="F49" s="1" t="s">
        <v>3</v>
      </c>
      <c r="G49" s="1" t="s">
        <v>26</v>
      </c>
      <c r="H49" s="1" t="s">
        <v>27</v>
      </c>
    </row>
    <row r="50" spans="2:8" ht="15.6">
      <c r="B50" s="19" t="s">
        <v>1086</v>
      </c>
      <c r="C50" s="9" t="s">
        <v>11</v>
      </c>
      <c r="D50" s="9" t="s">
        <v>638</v>
      </c>
      <c r="E50" s="9" t="s">
        <v>664</v>
      </c>
      <c r="F50" s="9">
        <v>6</v>
      </c>
      <c r="G50" s="9">
        <v>0.23400000000000001</v>
      </c>
      <c r="H50" s="9">
        <v>1.4039999999999999</v>
      </c>
    </row>
    <row r="51" spans="2:8">
      <c r="B51" s="18"/>
    </row>
    <row r="52" spans="2:8">
      <c r="B52" s="18"/>
    </row>
    <row r="54" spans="2:8">
      <c r="B54" s="20" t="s">
        <v>1087</v>
      </c>
      <c r="C54" s="14" t="s">
        <v>1067</v>
      </c>
      <c r="D54" s="14"/>
      <c r="E54" s="14" t="s">
        <v>662</v>
      </c>
      <c r="F54" s="14">
        <v>4050</v>
      </c>
    </row>
    <row r="55" spans="2:8">
      <c r="B55" s="18"/>
      <c r="C55" s="14" t="s">
        <v>1068</v>
      </c>
      <c r="D55" s="14"/>
      <c r="E55" s="14" t="s">
        <v>662</v>
      </c>
      <c r="F55" s="14">
        <v>288</v>
      </c>
    </row>
    <row r="56" spans="2:8">
      <c r="B56" s="18"/>
      <c r="C56" s="14" t="s">
        <v>1069</v>
      </c>
      <c r="D56" s="14"/>
      <c r="E56" s="14" t="s">
        <v>662</v>
      </c>
      <c r="F56" s="14">
        <v>240</v>
      </c>
    </row>
    <row r="57" spans="2:8">
      <c r="B57" s="18"/>
      <c r="C57" s="14" t="s">
        <v>1070</v>
      </c>
      <c r="D57" s="14"/>
      <c r="E57" s="14" t="s">
        <v>662</v>
      </c>
      <c r="F57" s="14">
        <v>78</v>
      </c>
    </row>
    <row r="58" spans="2:8">
      <c r="B58" s="18"/>
      <c r="C58" s="14" t="s">
        <v>1071</v>
      </c>
      <c r="D58" s="14"/>
      <c r="E58" s="14" t="s">
        <v>662</v>
      </c>
      <c r="F58" s="14">
        <v>336</v>
      </c>
    </row>
    <row r="59" spans="2:8">
      <c r="B59" s="18"/>
      <c r="C59" s="14" t="s">
        <v>1072</v>
      </c>
      <c r="D59" s="14"/>
      <c r="E59" s="14" t="s">
        <v>662</v>
      </c>
      <c r="F59" s="14">
        <v>789</v>
      </c>
    </row>
    <row r="60" spans="2:8">
      <c r="B60" s="18"/>
      <c r="C60" s="14" t="s">
        <v>1073</v>
      </c>
      <c r="D60" s="14"/>
      <c r="E60" s="14" t="s">
        <v>662</v>
      </c>
      <c r="F60" s="14">
        <v>471</v>
      </c>
    </row>
    <row r="61" spans="2:8">
      <c r="B61" s="18"/>
      <c r="C61" s="14" t="s">
        <v>1074</v>
      </c>
      <c r="D61" s="14"/>
      <c r="E61" s="14" t="s">
        <v>662</v>
      </c>
      <c r="F61" s="14">
        <v>537</v>
      </c>
    </row>
    <row r="62" spans="2:8">
      <c r="B62" s="18"/>
      <c r="C62" s="14"/>
      <c r="D62" s="14"/>
      <c r="E62" s="14"/>
      <c r="F62" s="14"/>
    </row>
    <row r="63" spans="2:8">
      <c r="B63" s="18"/>
      <c r="C63" s="14" t="s">
        <v>1090</v>
      </c>
      <c r="D63" s="14"/>
      <c r="E63" s="14" t="s">
        <v>664</v>
      </c>
      <c r="F63" s="14">
        <v>1872</v>
      </c>
    </row>
    <row r="64" spans="2:8">
      <c r="B64" s="18"/>
      <c r="C64" s="14" t="s">
        <v>1064</v>
      </c>
      <c r="D64" s="14"/>
      <c r="E64" s="14" t="s">
        <v>664</v>
      </c>
      <c r="F64" s="14">
        <v>402</v>
      </c>
    </row>
    <row r="65" spans="2:6">
      <c r="B65" s="18"/>
      <c r="C65" s="14" t="s">
        <v>1065</v>
      </c>
      <c r="D65" s="14"/>
      <c r="E65" s="14" t="s">
        <v>664</v>
      </c>
      <c r="F65" s="14">
        <v>3200</v>
      </c>
    </row>
    <row r="66" spans="2:6">
      <c r="B66" s="18"/>
      <c r="C66" s="14"/>
      <c r="D66" s="14"/>
      <c r="E66" s="14"/>
      <c r="F66" s="14"/>
    </row>
    <row r="67" spans="2:6">
      <c r="B67" s="18"/>
      <c r="C67" s="14"/>
      <c r="D67" s="14"/>
      <c r="E67" s="14"/>
      <c r="F67" s="14"/>
    </row>
    <row r="68" spans="2:6">
      <c r="B68" s="18"/>
      <c r="C68" s="14" t="s">
        <v>1075</v>
      </c>
      <c r="D68" s="14"/>
      <c r="E68" s="14" t="s">
        <v>664</v>
      </c>
      <c r="F68" s="14">
        <v>162</v>
      </c>
    </row>
    <row r="69" spans="2:6">
      <c r="B69" s="18"/>
      <c r="C69" s="14" t="s">
        <v>1076</v>
      </c>
      <c r="D69" s="14"/>
      <c r="E69" s="14" t="s">
        <v>664</v>
      </c>
      <c r="F69" s="14">
        <v>97</v>
      </c>
    </row>
    <row r="70" spans="2:6">
      <c r="B70" s="18"/>
      <c r="C70" s="14"/>
      <c r="D70" s="14"/>
      <c r="E70" s="14"/>
      <c r="F70" s="14"/>
    </row>
    <row r="71" spans="2:6">
      <c r="B71" s="18"/>
      <c r="C71" s="14" t="s">
        <v>1077</v>
      </c>
      <c r="D71" s="14"/>
      <c r="E71" s="14" t="s">
        <v>663</v>
      </c>
      <c r="F71" s="14">
        <v>4</v>
      </c>
    </row>
    <row r="72" spans="2:6">
      <c r="C72" s="14" t="s">
        <v>1078</v>
      </c>
      <c r="D72" s="14"/>
      <c r="E72" s="14" t="s">
        <v>663</v>
      </c>
      <c r="F72" s="14">
        <v>50</v>
      </c>
    </row>
  </sheetData>
  <mergeCells count="2">
    <mergeCell ref="B5:B34"/>
    <mergeCell ref="B36:B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Generators (dispatch)</vt:lpstr>
      <vt:lpstr>Generators (must run)</vt:lpstr>
      <vt:lpstr>Generators (renewables)</vt:lpstr>
      <vt:lpstr>"Deleted" and Added Generators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Kerem Ziya Akdemir</cp:lastModifiedBy>
  <dcterms:created xsi:type="dcterms:W3CDTF">2020-08-23T18:19:10Z</dcterms:created>
  <dcterms:modified xsi:type="dcterms:W3CDTF">2021-09-30T01:25:19Z</dcterms:modified>
</cp:coreProperties>
</file>