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5"/>
  </bookViews>
  <sheets>
    <sheet name="Load_all_2023" sheetId="1" r:id="rId1"/>
    <sheet name="Load_bus_2023" sheetId="2" r:id="rId2"/>
    <sheet name="Load_all_2030_low_growth" sheetId="10" r:id="rId3"/>
    <sheet name="Load_bus_2030_low_growth" sheetId="11" r:id="rId4"/>
    <sheet name="Load_all_2030_high_growth" sheetId="12" r:id="rId5"/>
    <sheet name="Load_bus_2030_high_growth" sheetId="13" r:id="rId6"/>
    <sheet name="Load_all_2040_low_growth" sheetId="5" r:id="rId7"/>
    <sheet name="Load_bus_2040_low_growth" sheetId="6" r:id="rId8"/>
    <sheet name="Load_all_2040_high_growth" sheetId="8" r:id="rId9"/>
    <sheet name="Load_bus_2040_high_growth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E35" i="2" l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34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<sst xmlns="http://schemas.openxmlformats.org/spreadsheetml/2006/main" count="1015" uniqueCount="14">
  <si>
    <t>Season</t>
  </si>
  <si>
    <t>Number_of_hours</t>
  </si>
  <si>
    <t>Hour_type</t>
  </si>
  <si>
    <t>Load_type</t>
  </si>
  <si>
    <t>Winter</t>
  </si>
  <si>
    <t>Spring</t>
  </si>
  <si>
    <t>Summer</t>
  </si>
  <si>
    <t>Fall</t>
  </si>
  <si>
    <t>Load_MW</t>
  </si>
  <si>
    <t>Peak</t>
  </si>
  <si>
    <t>Average</t>
  </si>
  <si>
    <t>Offpeak</t>
  </si>
  <si>
    <t>Maximum</t>
  </si>
  <si>
    <t>Load_bus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</si>
</sst>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9" sqref="C19"/>
    </sheetView>
  </sheetViews>
  <sheetFormatPr defaultRowHeight="14.4" x14ac:dyDescent="0.3"/>
  <cols>
    <col min="2" max="2" width="9.5546875" bestFit="1" customWidth="1"/>
    <col min="3" max="3" width="16" bestFit="1" customWidth="1"/>
    <col min="4" max="4" width="9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</row>
    <row r="2" spans="1:5" x14ac:dyDescent="0.3">
      <c r="A2" t="s">
        <v>4</v>
      </c>
      <c r="B2" t="s">
        <v>9</v>
      </c>
      <c r="C2">
        <v>1056</v>
      </c>
      <c r="D2" t="s">
        <v>10</v>
      </c>
      <c r="E2">
        <v>19450</v>
      </c>
    </row>
    <row r="3" spans="1:5" x14ac:dyDescent="0.3">
      <c r="A3" t="s">
        <v>5</v>
      </c>
      <c r="B3" t="s">
        <v>9</v>
      </c>
      <c r="C3">
        <v>1040</v>
      </c>
      <c r="D3" t="s">
        <v>10</v>
      </c>
      <c r="E3">
        <v>19760</v>
      </c>
    </row>
    <row r="4" spans="1:5" x14ac:dyDescent="0.3">
      <c r="A4" t="s">
        <v>6</v>
      </c>
      <c r="B4" t="s">
        <v>9</v>
      </c>
      <c r="C4">
        <v>1056</v>
      </c>
      <c r="D4" t="s">
        <v>10</v>
      </c>
      <c r="E4">
        <v>25782</v>
      </c>
    </row>
    <row r="5" spans="1:5" x14ac:dyDescent="0.3">
      <c r="A5" t="s">
        <v>7</v>
      </c>
      <c r="B5" t="s">
        <v>9</v>
      </c>
      <c r="C5">
        <v>1024</v>
      </c>
      <c r="D5" t="s">
        <v>10</v>
      </c>
      <c r="E5">
        <v>20847</v>
      </c>
    </row>
    <row r="6" spans="1:5" x14ac:dyDescent="0.3">
      <c r="A6" t="s">
        <v>4</v>
      </c>
      <c r="B6" t="s">
        <v>11</v>
      </c>
      <c r="C6">
        <v>1176</v>
      </c>
      <c r="D6" t="s">
        <v>10</v>
      </c>
      <c r="E6">
        <v>16504</v>
      </c>
    </row>
    <row r="7" spans="1:5" x14ac:dyDescent="0.3">
      <c r="A7" t="s">
        <v>5</v>
      </c>
      <c r="B7" t="s">
        <v>11</v>
      </c>
      <c r="C7">
        <v>1144</v>
      </c>
      <c r="D7" t="s">
        <v>10</v>
      </c>
      <c r="E7">
        <v>15839</v>
      </c>
    </row>
    <row r="8" spans="1:5" x14ac:dyDescent="0.3">
      <c r="A8" t="s">
        <v>6</v>
      </c>
      <c r="B8" t="s">
        <v>11</v>
      </c>
      <c r="C8">
        <v>1152</v>
      </c>
      <c r="D8" t="s">
        <v>10</v>
      </c>
      <c r="E8">
        <v>20388</v>
      </c>
    </row>
    <row r="9" spans="1:5" x14ac:dyDescent="0.3">
      <c r="A9" t="s">
        <v>7</v>
      </c>
      <c r="B9" t="s">
        <v>11</v>
      </c>
      <c r="C9">
        <v>1112</v>
      </c>
      <c r="D9" t="s">
        <v>10</v>
      </c>
      <c r="E9">
        <v>18610</v>
      </c>
    </row>
    <row r="10" spans="1:5" x14ac:dyDescent="0.3">
      <c r="A10" t="s">
        <v>4</v>
      </c>
      <c r="B10" t="s">
        <v>9</v>
      </c>
      <c r="C10">
        <v>1056</v>
      </c>
      <c r="D10" t="s">
        <v>12</v>
      </c>
      <c r="E10">
        <v>29652</v>
      </c>
    </row>
    <row r="11" spans="1:5" x14ac:dyDescent="0.3">
      <c r="A11" t="s">
        <v>5</v>
      </c>
      <c r="B11" t="s">
        <v>9</v>
      </c>
      <c r="C11">
        <v>1040</v>
      </c>
      <c r="D11" t="s">
        <v>12</v>
      </c>
      <c r="E11">
        <v>30975</v>
      </c>
    </row>
    <row r="12" spans="1:5" x14ac:dyDescent="0.3">
      <c r="A12" t="s">
        <v>6</v>
      </c>
      <c r="B12" t="s">
        <v>9</v>
      </c>
      <c r="C12">
        <v>1056</v>
      </c>
      <c r="D12" t="s">
        <v>12</v>
      </c>
      <c r="E12">
        <v>33567</v>
      </c>
    </row>
    <row r="13" spans="1:5" x14ac:dyDescent="0.3">
      <c r="A13" t="s">
        <v>7</v>
      </c>
      <c r="B13" t="s">
        <v>9</v>
      </c>
      <c r="C13">
        <v>1024</v>
      </c>
      <c r="D13" t="s">
        <v>12</v>
      </c>
      <c r="E13">
        <v>32675</v>
      </c>
    </row>
    <row r="14" spans="1:5" x14ac:dyDescent="0.3">
      <c r="A14" t="s">
        <v>4</v>
      </c>
      <c r="B14" t="s">
        <v>11</v>
      </c>
      <c r="C14">
        <v>1176</v>
      </c>
      <c r="D14" t="s">
        <v>12</v>
      </c>
      <c r="E14">
        <v>27163</v>
      </c>
    </row>
    <row r="15" spans="1:5" x14ac:dyDescent="0.3">
      <c r="A15" t="s">
        <v>5</v>
      </c>
      <c r="B15" t="s">
        <v>11</v>
      </c>
      <c r="C15">
        <v>1144</v>
      </c>
      <c r="D15" t="s">
        <v>12</v>
      </c>
      <c r="E15">
        <v>28917</v>
      </c>
    </row>
    <row r="16" spans="1:5" x14ac:dyDescent="0.3">
      <c r="A16" t="s">
        <v>6</v>
      </c>
      <c r="B16" t="s">
        <v>11</v>
      </c>
      <c r="C16">
        <v>1152</v>
      </c>
      <c r="D16" t="s">
        <v>12</v>
      </c>
      <c r="E16">
        <v>31191</v>
      </c>
    </row>
    <row r="17" spans="1:5" x14ac:dyDescent="0.3">
      <c r="A17" t="s">
        <v>7</v>
      </c>
      <c r="B17" t="s">
        <v>11</v>
      </c>
      <c r="C17">
        <v>1112</v>
      </c>
      <c r="D17" t="s">
        <v>12</v>
      </c>
      <c r="E17">
        <v>29557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8" sqref="E8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13</v>
      </c>
    </row>
    <row r="2" spans="1:6" x14ac:dyDescent="0.3">
      <c r="A2" t="s">
        <v>4</v>
      </c>
      <c r="B2" t="s">
        <v>9</v>
      </c>
      <c r="C2">
        <v>1056</v>
      </c>
      <c r="D2" t="s">
        <v>10</v>
      </c>
      <c r="E2">
        <f>Load_bus_2023!E2*(1+2.5/100)^(2040-2023)</f>
        <v>5919.0950359788294</v>
      </c>
      <c r="F2">
        <v>1</v>
      </c>
    </row>
    <row r="3" spans="1:6" x14ac:dyDescent="0.3">
      <c r="A3" t="s">
        <v>5</v>
      </c>
      <c r="B3" t="s">
        <v>9</v>
      </c>
      <c r="C3">
        <v>1040</v>
      </c>
      <c r="D3" t="s">
        <v>10</v>
      </c>
      <c r="E3">
        <f>Load_bus_2023!E3*(1+2.5/100)^(2040-2023)</f>
        <v>6013.4353681718085</v>
      </c>
      <c r="F3">
        <v>1</v>
      </c>
    </row>
    <row r="4" spans="1:6" x14ac:dyDescent="0.3">
      <c r="A4" t="s">
        <v>6</v>
      </c>
      <c r="B4" t="s">
        <v>9</v>
      </c>
      <c r="C4">
        <v>1056</v>
      </c>
      <c r="D4" t="s">
        <v>10</v>
      </c>
      <c r="E4">
        <f>Load_bus_2023!E4*(1+2.5/100)^(2040-2023)</f>
        <v>7846.0724019334803</v>
      </c>
      <c r="F4">
        <v>1</v>
      </c>
    </row>
    <row r="5" spans="1:6" x14ac:dyDescent="0.3">
      <c r="A5" t="s">
        <v>7</v>
      </c>
      <c r="B5" t="s">
        <v>9</v>
      </c>
      <c r="C5">
        <v>1024</v>
      </c>
      <c r="D5" t="s">
        <v>10</v>
      </c>
      <c r="E5">
        <f>Load_bus_2023!E5*(1+2.5/100)^(2040-2023)</f>
        <v>6344.2351781517054</v>
      </c>
      <c r="F5">
        <v>1</v>
      </c>
    </row>
    <row r="6" spans="1:6" x14ac:dyDescent="0.3">
      <c r="A6" t="s">
        <v>4</v>
      </c>
      <c r="B6" t="s">
        <v>11</v>
      </c>
      <c r="C6">
        <v>1176</v>
      </c>
      <c r="D6" t="s">
        <v>10</v>
      </c>
      <c r="E6">
        <f>Load_bus_2023!E6*(1+2.5/100)^(2040-2023)</f>
        <v>5022.557556493296</v>
      </c>
      <c r="F6">
        <v>1</v>
      </c>
    </row>
    <row r="7" spans="1:6" x14ac:dyDescent="0.3">
      <c r="A7" t="s">
        <v>5</v>
      </c>
      <c r="B7" t="s">
        <v>11</v>
      </c>
      <c r="C7">
        <v>1144</v>
      </c>
      <c r="D7" t="s">
        <v>10</v>
      </c>
      <c r="E7">
        <f>Load_bus_2023!E7*(1+2.5/100)^(2040-2023)</f>
        <v>4820.1823277567446</v>
      </c>
      <c r="F7">
        <v>1</v>
      </c>
    </row>
    <row r="8" spans="1:6" x14ac:dyDescent="0.3">
      <c r="A8" t="s">
        <v>6</v>
      </c>
      <c r="B8" t="s">
        <v>11</v>
      </c>
      <c r="C8">
        <v>1152</v>
      </c>
      <c r="D8" t="s">
        <v>10</v>
      </c>
      <c r="E8">
        <f>Load_bus_2023!E8*(1+2.5/100)^(2040-2023)</f>
        <v>6204.5506217756501</v>
      </c>
      <c r="F8">
        <v>1</v>
      </c>
    </row>
    <row r="9" spans="1:6" x14ac:dyDescent="0.3">
      <c r="A9" t="s">
        <v>7</v>
      </c>
      <c r="B9" t="s">
        <v>11</v>
      </c>
      <c r="C9">
        <v>1112</v>
      </c>
      <c r="D9" t="s">
        <v>10</v>
      </c>
      <c r="E9">
        <f>Load_bus_2023!E9*(1+2.5/100)^(2040-2023)</f>
        <v>5663.4631681010806</v>
      </c>
      <c r="F9">
        <v>1</v>
      </c>
    </row>
    <row r="10" spans="1:6" x14ac:dyDescent="0.3">
      <c r="A10" t="s">
        <v>4</v>
      </c>
      <c r="B10" t="s">
        <v>9</v>
      </c>
      <c r="C10">
        <v>1056</v>
      </c>
      <c r="D10" t="s">
        <v>12</v>
      </c>
      <c r="E10">
        <f>Load_bus_2023!E10*(1+2.5/100)^(2040-2023)</f>
        <v>9023.804936084538</v>
      </c>
      <c r="F10">
        <v>1</v>
      </c>
    </row>
    <row r="11" spans="1:6" x14ac:dyDescent="0.3">
      <c r="A11" t="s">
        <v>5</v>
      </c>
      <c r="B11" t="s">
        <v>9</v>
      </c>
      <c r="C11">
        <v>1040</v>
      </c>
      <c r="D11" t="s">
        <v>12</v>
      </c>
      <c r="E11">
        <f>Load_bus_2023!E11*(1+2.5/100)^(2040-2023)</f>
        <v>9426.4251279919918</v>
      </c>
      <c r="F11">
        <v>1</v>
      </c>
    </row>
    <row r="12" spans="1:6" x14ac:dyDescent="0.3">
      <c r="A12" t="s">
        <v>6</v>
      </c>
      <c r="B12" t="s">
        <v>9</v>
      </c>
      <c r="C12">
        <v>1056</v>
      </c>
      <c r="D12" t="s">
        <v>12</v>
      </c>
      <c r="E12">
        <f>Load_bus_2023!E12*(1+2.5/100)^(2040-2023)</f>
        <v>10215.23203458619</v>
      </c>
      <c r="F12">
        <v>1</v>
      </c>
    </row>
    <row r="13" spans="1:6" x14ac:dyDescent="0.3">
      <c r="A13" t="s">
        <v>7</v>
      </c>
      <c r="B13" t="s">
        <v>9</v>
      </c>
      <c r="C13">
        <v>1024</v>
      </c>
      <c r="D13" t="s">
        <v>12</v>
      </c>
      <c r="E13">
        <f>Load_bus_2023!E13*(1+2.5/100)^(2040-2023)</f>
        <v>9943.7753367921978</v>
      </c>
      <c r="F13">
        <v>1</v>
      </c>
    </row>
    <row r="14" spans="1:6" x14ac:dyDescent="0.3">
      <c r="A14" t="s">
        <v>4</v>
      </c>
      <c r="B14" t="s">
        <v>11</v>
      </c>
      <c r="C14">
        <v>1176</v>
      </c>
      <c r="D14" t="s">
        <v>12</v>
      </c>
      <c r="E14">
        <f>Load_bus_2023!E14*(1+2.5/100)^(2040-2023)</f>
        <v>8266.3433656705893</v>
      </c>
      <c r="F14">
        <v>1</v>
      </c>
    </row>
    <row r="15" spans="1:6" x14ac:dyDescent="0.3">
      <c r="A15" t="s">
        <v>5</v>
      </c>
      <c r="B15" t="s">
        <v>11</v>
      </c>
      <c r="C15">
        <v>1144</v>
      </c>
      <c r="D15" t="s">
        <v>12</v>
      </c>
      <c r="E15">
        <f>Load_bus_2023!E15*(1+2.5/100)^(2040-2023)</f>
        <v>8800.1270516915083</v>
      </c>
      <c r="F15">
        <v>1</v>
      </c>
    </row>
    <row r="16" spans="1:6" x14ac:dyDescent="0.3">
      <c r="A16" t="s">
        <v>6</v>
      </c>
      <c r="B16" t="s">
        <v>11</v>
      </c>
      <c r="C16">
        <v>1152</v>
      </c>
      <c r="D16" t="s">
        <v>12</v>
      </c>
      <c r="E16">
        <f>Load_bus_2023!E16*(1+2.5/100)^(2040-2023)</f>
        <v>9492.1590368748421</v>
      </c>
      <c r="F16">
        <v>1</v>
      </c>
    </row>
    <row r="17" spans="1:6" x14ac:dyDescent="0.3">
      <c r="A17" t="s">
        <v>7</v>
      </c>
      <c r="B17" t="s">
        <v>11</v>
      </c>
      <c r="C17">
        <v>1112</v>
      </c>
      <c r="D17" t="s">
        <v>12</v>
      </c>
      <c r="E17">
        <f>Load_bus_2023!E17*(1+2.5/100)^(2040-2023)</f>
        <v>8994.894189122173</v>
      </c>
      <c r="F17">
        <v>1</v>
      </c>
    </row>
    <row r="18" spans="1:6" x14ac:dyDescent="0.3">
      <c r="A18" t="s">
        <v>4</v>
      </c>
      <c r="B18" t="s">
        <v>9</v>
      </c>
      <c r="C18">
        <v>1056</v>
      </c>
      <c r="D18" t="s">
        <v>10</v>
      </c>
      <c r="E18">
        <f>Load_bus_2023!E18*(1+2.5/100)^(2040-2023)</f>
        <v>13317.963830952367</v>
      </c>
      <c r="F18">
        <v>2</v>
      </c>
    </row>
    <row r="19" spans="1:6" x14ac:dyDescent="0.3">
      <c r="A19" t="s">
        <v>5</v>
      </c>
      <c r="B19" t="s">
        <v>9</v>
      </c>
      <c r="C19">
        <v>1040</v>
      </c>
      <c r="D19" t="s">
        <v>10</v>
      </c>
      <c r="E19">
        <f>Load_bus_2023!E19*(1+2.5/100)^(2040-2023)</f>
        <v>13530.229578386568</v>
      </c>
      <c r="F19">
        <v>2</v>
      </c>
    </row>
    <row r="20" spans="1:6" x14ac:dyDescent="0.3">
      <c r="A20" t="s">
        <v>6</v>
      </c>
      <c r="B20" t="s">
        <v>9</v>
      </c>
      <c r="C20">
        <v>1056</v>
      </c>
      <c r="D20" t="s">
        <v>10</v>
      </c>
      <c r="E20">
        <f>Load_bus_2023!E20*(1+2.5/100)^(2040-2023)</f>
        <v>17653.662904350331</v>
      </c>
      <c r="F20">
        <v>2</v>
      </c>
    </row>
    <row r="21" spans="1:6" x14ac:dyDescent="0.3">
      <c r="A21" t="s">
        <v>7</v>
      </c>
      <c r="B21" t="s">
        <v>9</v>
      </c>
      <c r="C21">
        <v>1024</v>
      </c>
      <c r="D21" t="s">
        <v>10</v>
      </c>
      <c r="E21">
        <f>Load_bus_2023!E21*(1+2.5/100)^(2040-2023)</f>
        <v>14274.529150841336</v>
      </c>
      <c r="F21">
        <v>2</v>
      </c>
    </row>
    <row r="22" spans="1:6" x14ac:dyDescent="0.3">
      <c r="A22" t="s">
        <v>4</v>
      </c>
      <c r="B22" t="s">
        <v>11</v>
      </c>
      <c r="C22">
        <v>1176</v>
      </c>
      <c r="D22" t="s">
        <v>10</v>
      </c>
      <c r="E22">
        <f>Load_bus_2023!E22*(1+2.5/100)^(2040-2023)</f>
        <v>11300.754502109916</v>
      </c>
      <c r="F22">
        <v>2</v>
      </c>
    </row>
    <row r="23" spans="1:6" x14ac:dyDescent="0.3">
      <c r="A23" t="s">
        <v>5</v>
      </c>
      <c r="B23" t="s">
        <v>11</v>
      </c>
      <c r="C23">
        <v>1144</v>
      </c>
      <c r="D23" t="s">
        <v>10</v>
      </c>
      <c r="E23">
        <f>Load_bus_2023!E23*(1+2.5/100)^(2040-2023)</f>
        <v>10845.410237452676</v>
      </c>
      <c r="F23">
        <v>2</v>
      </c>
    </row>
    <row r="24" spans="1:6" x14ac:dyDescent="0.3">
      <c r="A24" t="s">
        <v>6</v>
      </c>
      <c r="B24" t="s">
        <v>11</v>
      </c>
      <c r="C24">
        <v>1152</v>
      </c>
      <c r="D24" t="s">
        <v>10</v>
      </c>
      <c r="E24">
        <f>Load_bus_2023!E24*(1+2.5/100)^(2040-2023)</f>
        <v>13960.238898995211</v>
      </c>
      <c r="F24">
        <v>2</v>
      </c>
    </row>
    <row r="25" spans="1:6" x14ac:dyDescent="0.3">
      <c r="A25" t="s">
        <v>7</v>
      </c>
      <c r="B25" t="s">
        <v>11</v>
      </c>
      <c r="C25">
        <v>1112</v>
      </c>
      <c r="D25" t="s">
        <v>10</v>
      </c>
      <c r="E25">
        <f>Load_bus_2023!E25*(1+2.5/100)^(2040-2023)</f>
        <v>12742.792128227431</v>
      </c>
      <c r="F25">
        <v>2</v>
      </c>
    </row>
    <row r="26" spans="1:6" x14ac:dyDescent="0.3">
      <c r="A26" t="s">
        <v>4</v>
      </c>
      <c r="B26" t="s">
        <v>9</v>
      </c>
      <c r="C26">
        <v>1056</v>
      </c>
      <c r="D26" t="s">
        <v>12</v>
      </c>
      <c r="E26">
        <f>Load_bus_2023!E26*(1+2.5/100)^(2040-2023)</f>
        <v>20303.561106190209</v>
      </c>
      <c r="F26">
        <v>2</v>
      </c>
    </row>
    <row r="27" spans="1:6" x14ac:dyDescent="0.3">
      <c r="A27" t="s">
        <v>5</v>
      </c>
      <c r="B27" t="s">
        <v>9</v>
      </c>
      <c r="C27">
        <v>1040</v>
      </c>
      <c r="D27" t="s">
        <v>12</v>
      </c>
      <c r="E27">
        <f>Load_bus_2023!E27*(1+2.5/100)^(2040-2023)</f>
        <v>21209.456537981983</v>
      </c>
      <c r="F27">
        <v>2</v>
      </c>
    </row>
    <row r="28" spans="1:6" x14ac:dyDescent="0.3">
      <c r="A28" t="s">
        <v>6</v>
      </c>
      <c r="B28" t="s">
        <v>9</v>
      </c>
      <c r="C28">
        <v>1056</v>
      </c>
      <c r="D28" t="s">
        <v>12</v>
      </c>
      <c r="E28">
        <f>Load_bus_2023!E28*(1+2.5/100)^(2040-2023)</f>
        <v>22984.272077818925</v>
      </c>
      <c r="F28">
        <v>2</v>
      </c>
    </row>
    <row r="29" spans="1:6" x14ac:dyDescent="0.3">
      <c r="A29" t="s">
        <v>7</v>
      </c>
      <c r="B29" t="s">
        <v>9</v>
      </c>
      <c r="C29">
        <v>1024</v>
      </c>
      <c r="D29" t="s">
        <v>12</v>
      </c>
      <c r="E29">
        <f>Load_bus_2023!E29*(1+2.5/100)^(2040-2023)</f>
        <v>22373.494507782445</v>
      </c>
      <c r="F29">
        <v>2</v>
      </c>
    </row>
    <row r="30" spans="1:6" x14ac:dyDescent="0.3">
      <c r="A30" t="s">
        <v>4</v>
      </c>
      <c r="B30" t="s">
        <v>11</v>
      </c>
      <c r="C30">
        <v>1176</v>
      </c>
      <c r="D30" t="s">
        <v>12</v>
      </c>
      <c r="E30">
        <f>Load_bus_2023!E30*(1+2.5/100)^(2040-2023)</f>
        <v>18599.272572758826</v>
      </c>
      <c r="F30">
        <v>2</v>
      </c>
    </row>
    <row r="31" spans="1:6" x14ac:dyDescent="0.3">
      <c r="A31" t="s">
        <v>5</v>
      </c>
      <c r="B31" t="s">
        <v>11</v>
      </c>
      <c r="C31">
        <v>1144</v>
      </c>
      <c r="D31" t="s">
        <v>12</v>
      </c>
      <c r="E31">
        <f>Load_bus_2023!E31*(1+2.5/100)^(2040-2023)</f>
        <v>19800.285866305891</v>
      </c>
      <c r="F31">
        <v>2</v>
      </c>
    </row>
    <row r="32" spans="1:6" x14ac:dyDescent="0.3">
      <c r="A32" t="s">
        <v>6</v>
      </c>
      <c r="B32" t="s">
        <v>11</v>
      </c>
      <c r="C32">
        <v>1152</v>
      </c>
      <c r="D32" t="s">
        <v>12</v>
      </c>
      <c r="E32">
        <f>Load_bus_2023!E32*(1+2.5/100)^(2040-2023)</f>
        <v>21357.357832968395</v>
      </c>
      <c r="F32">
        <v>2</v>
      </c>
    </row>
    <row r="33" spans="1:6" x14ac:dyDescent="0.3">
      <c r="A33" t="s">
        <v>7</v>
      </c>
      <c r="B33" t="s">
        <v>11</v>
      </c>
      <c r="C33">
        <v>1112</v>
      </c>
      <c r="D33" t="s">
        <v>12</v>
      </c>
      <c r="E33">
        <f>Load_bus_2023!E33*(1+2.5/100)^(2040-2023)</f>
        <v>20238.51192552489</v>
      </c>
      <c r="F33">
        <v>2</v>
      </c>
    </row>
    <row r="34" spans="1:6" x14ac:dyDescent="0.3">
      <c r="A34" t="s">
        <v>4</v>
      </c>
      <c r="B34" t="s">
        <v>9</v>
      </c>
      <c r="C34">
        <v>1056</v>
      </c>
      <c r="D34" t="s">
        <v>10</v>
      </c>
      <c r="E34">
        <f>Load_bus_2023!E34*(1+2.5/100)^(2040-2023)</f>
        <v>10358.416312962952</v>
      </c>
      <c r="F34">
        <v>3</v>
      </c>
    </row>
    <row r="35" spans="1:6" x14ac:dyDescent="0.3">
      <c r="A35" t="s">
        <v>5</v>
      </c>
      <c r="B35" t="s">
        <v>9</v>
      </c>
      <c r="C35">
        <v>1040</v>
      </c>
      <c r="D35" t="s">
        <v>10</v>
      </c>
      <c r="E35">
        <f>Load_bus_2023!E35*(1+2.5/100)^(2040-2023)</f>
        <v>10523.511894300664</v>
      </c>
      <c r="F35">
        <v>3</v>
      </c>
    </row>
    <row r="36" spans="1:6" x14ac:dyDescent="0.3">
      <c r="A36" t="s">
        <v>6</v>
      </c>
      <c r="B36" t="s">
        <v>9</v>
      </c>
      <c r="C36">
        <v>1056</v>
      </c>
      <c r="D36" t="s">
        <v>10</v>
      </c>
      <c r="E36">
        <f>Load_bus_2023!E36*(1+2.5/100)^(2040-2023)</f>
        <v>13730.626703383588</v>
      </c>
      <c r="F36">
        <v>3</v>
      </c>
    </row>
    <row r="37" spans="1:6" x14ac:dyDescent="0.3">
      <c r="A37" t="s">
        <v>7</v>
      </c>
      <c r="B37" t="s">
        <v>9</v>
      </c>
      <c r="C37">
        <v>1024</v>
      </c>
      <c r="D37" t="s">
        <v>10</v>
      </c>
      <c r="E37">
        <f>Load_bus_2023!E37*(1+2.5/100)^(2040-2023)</f>
        <v>11102.411561765482</v>
      </c>
      <c r="F37">
        <v>3</v>
      </c>
    </row>
    <row r="38" spans="1:6" x14ac:dyDescent="0.3">
      <c r="A38" t="s">
        <v>4</v>
      </c>
      <c r="B38" t="s">
        <v>11</v>
      </c>
      <c r="C38">
        <v>1176</v>
      </c>
      <c r="D38" t="s">
        <v>10</v>
      </c>
      <c r="E38">
        <f>Load_bus_2023!E38*(1+2.5/100)^(2040-2023)</f>
        <v>8789.4757238632665</v>
      </c>
      <c r="F38">
        <v>3</v>
      </c>
    </row>
    <row r="39" spans="1:6" x14ac:dyDescent="0.3">
      <c r="A39" t="s">
        <v>5</v>
      </c>
      <c r="B39" t="s">
        <v>11</v>
      </c>
      <c r="C39">
        <v>1144</v>
      </c>
      <c r="D39" t="s">
        <v>10</v>
      </c>
      <c r="E39">
        <f>Load_bus_2023!E39*(1+2.5/100)^(2040-2023)</f>
        <v>8435.3190735743028</v>
      </c>
      <c r="F39">
        <v>3</v>
      </c>
    </row>
    <row r="40" spans="1:6" x14ac:dyDescent="0.3">
      <c r="A40" t="s">
        <v>6</v>
      </c>
      <c r="B40" t="s">
        <v>11</v>
      </c>
      <c r="C40">
        <v>1152</v>
      </c>
      <c r="D40" t="s">
        <v>10</v>
      </c>
      <c r="E40">
        <f>Load_bus_2023!E40*(1+2.5/100)^(2040-2023)</f>
        <v>10857.963588107385</v>
      </c>
      <c r="F40">
        <v>3</v>
      </c>
    </row>
    <row r="41" spans="1:6" x14ac:dyDescent="0.3">
      <c r="A41" t="s">
        <v>7</v>
      </c>
      <c r="B41" t="s">
        <v>11</v>
      </c>
      <c r="C41">
        <v>1112</v>
      </c>
      <c r="D41" t="s">
        <v>10</v>
      </c>
      <c r="E41">
        <f>Load_bus_2023!E41*(1+2.5/100)^(2040-2023)</f>
        <v>9911.0605441768912</v>
      </c>
      <c r="F41">
        <v>3</v>
      </c>
    </row>
    <row r="42" spans="1:6" x14ac:dyDescent="0.3">
      <c r="A42" t="s">
        <v>4</v>
      </c>
      <c r="B42" t="s">
        <v>9</v>
      </c>
      <c r="C42">
        <v>1056</v>
      </c>
      <c r="D42" t="s">
        <v>12</v>
      </c>
      <c r="E42">
        <f>Load_bus_2023!E42*(1+2.5/100)^(2040-2023)</f>
        <v>15791.658638147939</v>
      </c>
      <c r="F42">
        <v>3</v>
      </c>
    </row>
    <row r="43" spans="1:6" x14ac:dyDescent="0.3">
      <c r="A43" t="s">
        <v>5</v>
      </c>
      <c r="B43" t="s">
        <v>9</v>
      </c>
      <c r="C43">
        <v>1040</v>
      </c>
      <c r="D43" t="s">
        <v>12</v>
      </c>
      <c r="E43">
        <f>Load_bus_2023!E43*(1+2.5/100)^(2040-2023)</f>
        <v>16496.243973985987</v>
      </c>
      <c r="F43">
        <v>3</v>
      </c>
    </row>
    <row r="44" spans="1:6" x14ac:dyDescent="0.3">
      <c r="A44" t="s">
        <v>6</v>
      </c>
      <c r="B44" t="s">
        <v>9</v>
      </c>
      <c r="C44">
        <v>1056</v>
      </c>
      <c r="D44" t="s">
        <v>12</v>
      </c>
      <c r="E44">
        <f>Load_bus_2023!E44*(1+2.5/100)^(2040-2023)</f>
        <v>17876.656060525827</v>
      </c>
      <c r="F44">
        <v>3</v>
      </c>
    </row>
    <row r="45" spans="1:6" x14ac:dyDescent="0.3">
      <c r="A45" t="s">
        <v>7</v>
      </c>
      <c r="B45" t="s">
        <v>9</v>
      </c>
      <c r="C45">
        <v>1024</v>
      </c>
      <c r="D45" t="s">
        <v>12</v>
      </c>
      <c r="E45">
        <f>Load_bus_2023!E45*(1+2.5/100)^(2040-2023)</f>
        <v>17401.606839386346</v>
      </c>
      <c r="F45">
        <v>3</v>
      </c>
    </row>
    <row r="46" spans="1:6" x14ac:dyDescent="0.3">
      <c r="A46" t="s">
        <v>4</v>
      </c>
      <c r="B46" t="s">
        <v>11</v>
      </c>
      <c r="C46">
        <v>1176</v>
      </c>
      <c r="D46" t="s">
        <v>12</v>
      </c>
      <c r="E46">
        <f>Load_bus_2023!E46*(1+2.5/100)^(2040-2023)</f>
        <v>14466.100889923529</v>
      </c>
      <c r="F46">
        <v>3</v>
      </c>
    </row>
    <row r="47" spans="1:6" x14ac:dyDescent="0.3">
      <c r="A47" t="s">
        <v>5</v>
      </c>
      <c r="B47" t="s">
        <v>11</v>
      </c>
      <c r="C47">
        <v>1144</v>
      </c>
      <c r="D47" t="s">
        <v>12</v>
      </c>
      <c r="E47">
        <f>Load_bus_2023!E47*(1+2.5/100)^(2040-2023)</f>
        <v>15400.222340460135</v>
      </c>
      <c r="F47">
        <v>3</v>
      </c>
    </row>
    <row r="48" spans="1:6" x14ac:dyDescent="0.3">
      <c r="A48" t="s">
        <v>6</v>
      </c>
      <c r="B48" t="s">
        <v>11</v>
      </c>
      <c r="C48">
        <v>1152</v>
      </c>
      <c r="D48" t="s">
        <v>12</v>
      </c>
      <c r="E48">
        <f>Load_bus_2023!E48*(1+2.5/100)^(2040-2023)</f>
        <v>16611.27831453097</v>
      </c>
      <c r="F48">
        <v>3</v>
      </c>
    </row>
    <row r="49" spans="1:6" x14ac:dyDescent="0.3">
      <c r="A49" t="s">
        <v>7</v>
      </c>
      <c r="B49" t="s">
        <v>11</v>
      </c>
      <c r="C49">
        <v>1112</v>
      </c>
      <c r="D49" t="s">
        <v>12</v>
      </c>
      <c r="E49">
        <f>Load_bus_2023!E49*(1+2.5/100)^(2040-2023)</f>
        <v>15741.064830963802</v>
      </c>
      <c r="F4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35" sqref="E35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13</v>
      </c>
    </row>
    <row r="2" spans="1:6" x14ac:dyDescent="0.3">
      <c r="A2" t="s">
        <v>4</v>
      </c>
      <c r="B2" t="s">
        <v>9</v>
      </c>
      <c r="C2">
        <v>1056</v>
      </c>
      <c r="D2" t="s">
        <v>10</v>
      </c>
      <c r="E2">
        <f>0.2*Load_all_2023!E2</f>
        <v>3890</v>
      </c>
      <c r="F2">
        <v>1</v>
      </c>
    </row>
    <row r="3" spans="1:6" x14ac:dyDescent="0.3">
      <c r="A3" t="s">
        <v>5</v>
      </c>
      <c r="B3" t="s">
        <v>9</v>
      </c>
      <c r="C3">
        <v>1040</v>
      </c>
      <c r="D3" t="s">
        <v>10</v>
      </c>
      <c r="E3">
        <f>0.2*Load_all_2023!E3</f>
        <v>3952</v>
      </c>
      <c r="F3">
        <v>1</v>
      </c>
    </row>
    <row r="4" spans="1:6" x14ac:dyDescent="0.3">
      <c r="A4" t="s">
        <v>6</v>
      </c>
      <c r="B4" t="s">
        <v>9</v>
      </c>
      <c r="C4">
        <v>1056</v>
      </c>
      <c r="D4" t="s">
        <v>10</v>
      </c>
      <c r="E4">
        <f>0.2*Load_all_2023!E4</f>
        <v>5156.4000000000005</v>
      </c>
      <c r="F4">
        <v>1</v>
      </c>
    </row>
    <row r="5" spans="1:6" x14ac:dyDescent="0.3">
      <c r="A5" t="s">
        <v>7</v>
      </c>
      <c r="B5" t="s">
        <v>9</v>
      </c>
      <c r="C5">
        <v>1024</v>
      </c>
      <c r="D5" t="s">
        <v>10</v>
      </c>
      <c r="E5">
        <f>0.2*Load_all_2023!E5</f>
        <v>4169.4000000000005</v>
      </c>
      <c r="F5">
        <v>1</v>
      </c>
    </row>
    <row r="6" spans="1:6" x14ac:dyDescent="0.3">
      <c r="A6" t="s">
        <v>4</v>
      </c>
      <c r="B6" t="s">
        <v>11</v>
      </c>
      <c r="C6">
        <v>1176</v>
      </c>
      <c r="D6" t="s">
        <v>10</v>
      </c>
      <c r="E6">
        <f>0.2*Load_all_2023!E6</f>
        <v>3300.8</v>
      </c>
      <c r="F6">
        <v>1</v>
      </c>
    </row>
    <row r="7" spans="1:6" x14ac:dyDescent="0.3">
      <c r="A7" t="s">
        <v>5</v>
      </c>
      <c r="B7" t="s">
        <v>11</v>
      </c>
      <c r="C7">
        <v>1144</v>
      </c>
      <c r="D7" t="s">
        <v>10</v>
      </c>
      <c r="E7">
        <f>0.2*Load_all_2023!E7</f>
        <v>3167.8</v>
      </c>
      <c r="F7">
        <v>1</v>
      </c>
    </row>
    <row r="8" spans="1:6" x14ac:dyDescent="0.3">
      <c r="A8" t="s">
        <v>6</v>
      </c>
      <c r="B8" t="s">
        <v>11</v>
      </c>
      <c r="C8">
        <v>1152</v>
      </c>
      <c r="D8" t="s">
        <v>10</v>
      </c>
      <c r="E8">
        <f>0.2*Load_all_2023!E8</f>
        <v>4077.6000000000004</v>
      </c>
      <c r="F8">
        <v>1</v>
      </c>
    </row>
    <row r="9" spans="1:6" x14ac:dyDescent="0.3">
      <c r="A9" t="s">
        <v>7</v>
      </c>
      <c r="B9" t="s">
        <v>11</v>
      </c>
      <c r="C9">
        <v>1112</v>
      </c>
      <c r="D9" t="s">
        <v>10</v>
      </c>
      <c r="E9">
        <f>0.2*Load_all_2023!E9</f>
        <v>3722</v>
      </c>
      <c r="F9">
        <v>1</v>
      </c>
    </row>
    <row r="10" spans="1:6" x14ac:dyDescent="0.3">
      <c r="A10" t="s">
        <v>4</v>
      </c>
      <c r="B10" t="s">
        <v>9</v>
      </c>
      <c r="C10">
        <v>1056</v>
      </c>
      <c r="D10" t="s">
        <v>12</v>
      </c>
      <c r="E10">
        <f>0.2*Load_all_2023!E10</f>
        <v>5930.4000000000005</v>
      </c>
      <c r="F10">
        <v>1</v>
      </c>
    </row>
    <row r="11" spans="1:6" x14ac:dyDescent="0.3">
      <c r="A11" t="s">
        <v>5</v>
      </c>
      <c r="B11" t="s">
        <v>9</v>
      </c>
      <c r="C11">
        <v>1040</v>
      </c>
      <c r="D11" t="s">
        <v>12</v>
      </c>
      <c r="E11">
        <f>0.2*Load_all_2023!E11</f>
        <v>6195</v>
      </c>
      <c r="F11">
        <v>1</v>
      </c>
    </row>
    <row r="12" spans="1:6" x14ac:dyDescent="0.3">
      <c r="A12" t="s">
        <v>6</v>
      </c>
      <c r="B12" t="s">
        <v>9</v>
      </c>
      <c r="C12">
        <v>1056</v>
      </c>
      <c r="D12" t="s">
        <v>12</v>
      </c>
      <c r="E12">
        <f>0.2*Load_all_2023!E12</f>
        <v>6713.4000000000005</v>
      </c>
      <c r="F12">
        <v>1</v>
      </c>
    </row>
    <row r="13" spans="1:6" x14ac:dyDescent="0.3">
      <c r="A13" t="s">
        <v>7</v>
      </c>
      <c r="B13" t="s">
        <v>9</v>
      </c>
      <c r="C13">
        <v>1024</v>
      </c>
      <c r="D13" t="s">
        <v>12</v>
      </c>
      <c r="E13">
        <f>0.2*Load_all_2023!E13</f>
        <v>6535</v>
      </c>
      <c r="F13">
        <v>1</v>
      </c>
    </row>
    <row r="14" spans="1:6" x14ac:dyDescent="0.3">
      <c r="A14" t="s">
        <v>4</v>
      </c>
      <c r="B14" t="s">
        <v>11</v>
      </c>
      <c r="C14">
        <v>1176</v>
      </c>
      <c r="D14" t="s">
        <v>12</v>
      </c>
      <c r="E14">
        <f>0.2*Load_all_2023!E14</f>
        <v>5432.6</v>
      </c>
      <c r="F14">
        <v>1</v>
      </c>
    </row>
    <row r="15" spans="1:6" x14ac:dyDescent="0.3">
      <c r="A15" t="s">
        <v>5</v>
      </c>
      <c r="B15" t="s">
        <v>11</v>
      </c>
      <c r="C15">
        <v>1144</v>
      </c>
      <c r="D15" t="s">
        <v>12</v>
      </c>
      <c r="E15">
        <f>0.2*Load_all_2023!E15</f>
        <v>5783.4000000000005</v>
      </c>
      <c r="F15">
        <v>1</v>
      </c>
    </row>
    <row r="16" spans="1:6" x14ac:dyDescent="0.3">
      <c r="A16" t="s">
        <v>6</v>
      </c>
      <c r="B16" t="s">
        <v>11</v>
      </c>
      <c r="C16">
        <v>1152</v>
      </c>
      <c r="D16" t="s">
        <v>12</v>
      </c>
      <c r="E16">
        <f>0.2*Load_all_2023!E16</f>
        <v>6238.2000000000007</v>
      </c>
      <c r="F16">
        <v>1</v>
      </c>
    </row>
    <row r="17" spans="1:6" x14ac:dyDescent="0.3">
      <c r="A17" t="s">
        <v>7</v>
      </c>
      <c r="B17" t="s">
        <v>11</v>
      </c>
      <c r="C17">
        <v>1112</v>
      </c>
      <c r="D17" t="s">
        <v>12</v>
      </c>
      <c r="E17">
        <f>0.2*Load_all_2023!E17</f>
        <v>5911.4000000000005</v>
      </c>
      <c r="F17">
        <v>1</v>
      </c>
    </row>
    <row r="18" spans="1:6" x14ac:dyDescent="0.3">
      <c r="A18" t="s">
        <v>4</v>
      </c>
      <c r="B18" t="s">
        <v>9</v>
      </c>
      <c r="C18">
        <v>1056</v>
      </c>
      <c r="D18" t="s">
        <v>10</v>
      </c>
      <c r="E18">
        <f>0.45*Load_all_2023!E2</f>
        <v>8752.5</v>
      </c>
      <c r="F18">
        <v>2</v>
      </c>
    </row>
    <row r="19" spans="1:6" x14ac:dyDescent="0.3">
      <c r="A19" t="s">
        <v>5</v>
      </c>
      <c r="B19" t="s">
        <v>9</v>
      </c>
      <c r="C19">
        <v>1040</v>
      </c>
      <c r="D19" t="s">
        <v>10</v>
      </c>
      <c r="E19">
        <f>0.45*Load_all_2023!E3</f>
        <v>8892</v>
      </c>
      <c r="F19">
        <v>2</v>
      </c>
    </row>
    <row r="20" spans="1:6" x14ac:dyDescent="0.3">
      <c r="A20" t="s">
        <v>6</v>
      </c>
      <c r="B20" t="s">
        <v>9</v>
      </c>
      <c r="C20">
        <v>1056</v>
      </c>
      <c r="D20" t="s">
        <v>10</v>
      </c>
      <c r="E20">
        <f>0.45*Load_all_2023!E4</f>
        <v>11601.9</v>
      </c>
      <c r="F20">
        <v>2</v>
      </c>
    </row>
    <row r="21" spans="1:6" x14ac:dyDescent="0.3">
      <c r="A21" t="s">
        <v>7</v>
      </c>
      <c r="B21" t="s">
        <v>9</v>
      </c>
      <c r="C21">
        <v>1024</v>
      </c>
      <c r="D21" t="s">
        <v>10</v>
      </c>
      <c r="E21">
        <f>0.45*Load_all_2023!E5</f>
        <v>9381.15</v>
      </c>
      <c r="F21">
        <v>2</v>
      </c>
    </row>
    <row r="22" spans="1:6" x14ac:dyDescent="0.3">
      <c r="A22" t="s">
        <v>4</v>
      </c>
      <c r="B22" t="s">
        <v>11</v>
      </c>
      <c r="C22">
        <v>1176</v>
      </c>
      <c r="D22" t="s">
        <v>10</v>
      </c>
      <c r="E22">
        <f>0.45*Load_all_2023!E6</f>
        <v>7426.8</v>
      </c>
      <c r="F22">
        <v>2</v>
      </c>
    </row>
    <row r="23" spans="1:6" x14ac:dyDescent="0.3">
      <c r="A23" t="s">
        <v>5</v>
      </c>
      <c r="B23" t="s">
        <v>11</v>
      </c>
      <c r="C23">
        <v>1144</v>
      </c>
      <c r="D23" t="s">
        <v>10</v>
      </c>
      <c r="E23">
        <f>0.45*Load_all_2023!E7</f>
        <v>7127.55</v>
      </c>
      <c r="F23">
        <v>2</v>
      </c>
    </row>
    <row r="24" spans="1:6" x14ac:dyDescent="0.3">
      <c r="A24" t="s">
        <v>6</v>
      </c>
      <c r="B24" t="s">
        <v>11</v>
      </c>
      <c r="C24">
        <v>1152</v>
      </c>
      <c r="D24" t="s">
        <v>10</v>
      </c>
      <c r="E24">
        <f>0.45*Load_all_2023!E8</f>
        <v>9174.6</v>
      </c>
      <c r="F24">
        <v>2</v>
      </c>
    </row>
    <row r="25" spans="1:6" x14ac:dyDescent="0.3">
      <c r="A25" t="s">
        <v>7</v>
      </c>
      <c r="B25" t="s">
        <v>11</v>
      </c>
      <c r="C25">
        <v>1112</v>
      </c>
      <c r="D25" t="s">
        <v>10</v>
      </c>
      <c r="E25">
        <f>0.45*Load_all_2023!E9</f>
        <v>8374.5</v>
      </c>
      <c r="F25">
        <v>2</v>
      </c>
    </row>
    <row r="26" spans="1:6" x14ac:dyDescent="0.3">
      <c r="A26" t="s">
        <v>4</v>
      </c>
      <c r="B26" t="s">
        <v>9</v>
      </c>
      <c r="C26">
        <v>1056</v>
      </c>
      <c r="D26" t="s">
        <v>12</v>
      </c>
      <c r="E26">
        <f>0.45*Load_all_2023!E10</f>
        <v>13343.4</v>
      </c>
      <c r="F26">
        <v>2</v>
      </c>
    </row>
    <row r="27" spans="1:6" x14ac:dyDescent="0.3">
      <c r="A27" t="s">
        <v>5</v>
      </c>
      <c r="B27" t="s">
        <v>9</v>
      </c>
      <c r="C27">
        <v>1040</v>
      </c>
      <c r="D27" t="s">
        <v>12</v>
      </c>
      <c r="E27">
        <f>0.45*Load_all_2023!E11</f>
        <v>13938.75</v>
      </c>
      <c r="F27">
        <v>2</v>
      </c>
    </row>
    <row r="28" spans="1:6" x14ac:dyDescent="0.3">
      <c r="A28" t="s">
        <v>6</v>
      </c>
      <c r="B28" t="s">
        <v>9</v>
      </c>
      <c r="C28">
        <v>1056</v>
      </c>
      <c r="D28" t="s">
        <v>12</v>
      </c>
      <c r="E28">
        <f>0.45*Load_all_2023!E12</f>
        <v>15105.15</v>
      </c>
      <c r="F28">
        <v>2</v>
      </c>
    </row>
    <row r="29" spans="1:6" x14ac:dyDescent="0.3">
      <c r="A29" t="s">
        <v>7</v>
      </c>
      <c r="B29" t="s">
        <v>9</v>
      </c>
      <c r="C29">
        <v>1024</v>
      </c>
      <c r="D29" t="s">
        <v>12</v>
      </c>
      <c r="E29">
        <f>0.45*Load_all_2023!E13</f>
        <v>14703.75</v>
      </c>
      <c r="F29">
        <v>2</v>
      </c>
    </row>
    <row r="30" spans="1:6" x14ac:dyDescent="0.3">
      <c r="A30" t="s">
        <v>4</v>
      </c>
      <c r="B30" t="s">
        <v>11</v>
      </c>
      <c r="C30">
        <v>1176</v>
      </c>
      <c r="D30" t="s">
        <v>12</v>
      </c>
      <c r="E30">
        <f>0.45*Load_all_2023!E14</f>
        <v>12223.35</v>
      </c>
      <c r="F30">
        <v>2</v>
      </c>
    </row>
    <row r="31" spans="1:6" x14ac:dyDescent="0.3">
      <c r="A31" t="s">
        <v>5</v>
      </c>
      <c r="B31" t="s">
        <v>11</v>
      </c>
      <c r="C31">
        <v>1144</v>
      </c>
      <c r="D31" t="s">
        <v>12</v>
      </c>
      <c r="E31">
        <f>0.45*Load_all_2023!E15</f>
        <v>13012.65</v>
      </c>
      <c r="F31">
        <v>2</v>
      </c>
    </row>
    <row r="32" spans="1:6" x14ac:dyDescent="0.3">
      <c r="A32" t="s">
        <v>6</v>
      </c>
      <c r="B32" t="s">
        <v>11</v>
      </c>
      <c r="C32">
        <v>1152</v>
      </c>
      <c r="D32" t="s">
        <v>12</v>
      </c>
      <c r="E32">
        <f>0.45*Load_all_2023!E16</f>
        <v>14035.95</v>
      </c>
      <c r="F32">
        <v>2</v>
      </c>
    </row>
    <row r="33" spans="1:6" x14ac:dyDescent="0.3">
      <c r="A33" t="s">
        <v>7</v>
      </c>
      <c r="B33" t="s">
        <v>11</v>
      </c>
      <c r="C33">
        <v>1112</v>
      </c>
      <c r="D33" t="s">
        <v>12</v>
      </c>
      <c r="E33">
        <f>0.45*Load_all_2023!E17</f>
        <v>13300.65</v>
      </c>
      <c r="F33">
        <v>2</v>
      </c>
    </row>
    <row r="34" spans="1:6" x14ac:dyDescent="0.3">
      <c r="A34" t="s">
        <v>4</v>
      </c>
      <c r="B34" t="s">
        <v>9</v>
      </c>
      <c r="C34">
        <v>1056</v>
      </c>
      <c r="D34" t="s">
        <v>10</v>
      </c>
      <c r="E34">
        <f>0.35*Load_all_2023!E2</f>
        <v>6807.5</v>
      </c>
      <c r="F34">
        <v>3</v>
      </c>
    </row>
    <row r="35" spans="1:6" x14ac:dyDescent="0.3">
      <c r="A35" t="s">
        <v>5</v>
      </c>
      <c r="B35" t="s">
        <v>9</v>
      </c>
      <c r="C35">
        <v>1040</v>
      </c>
      <c r="D35" t="s">
        <v>10</v>
      </c>
      <c r="E35">
        <f>0.35*Load_all_2023!E3</f>
        <v>6916</v>
      </c>
      <c r="F35">
        <v>3</v>
      </c>
    </row>
    <row r="36" spans="1:6" x14ac:dyDescent="0.3">
      <c r="A36" t="s">
        <v>6</v>
      </c>
      <c r="B36" t="s">
        <v>9</v>
      </c>
      <c r="C36">
        <v>1056</v>
      </c>
      <c r="D36" t="s">
        <v>10</v>
      </c>
      <c r="E36">
        <f>0.35*Load_all_2023!E4</f>
        <v>9023.6999999999989</v>
      </c>
      <c r="F36">
        <v>3</v>
      </c>
    </row>
    <row r="37" spans="1:6" x14ac:dyDescent="0.3">
      <c r="A37" t="s">
        <v>7</v>
      </c>
      <c r="B37" t="s">
        <v>9</v>
      </c>
      <c r="C37">
        <v>1024</v>
      </c>
      <c r="D37" t="s">
        <v>10</v>
      </c>
      <c r="E37">
        <f>0.35*Load_all_2023!E5</f>
        <v>7296.45</v>
      </c>
      <c r="F37">
        <v>3</v>
      </c>
    </row>
    <row r="38" spans="1:6" x14ac:dyDescent="0.3">
      <c r="A38" t="s">
        <v>4</v>
      </c>
      <c r="B38" t="s">
        <v>11</v>
      </c>
      <c r="C38">
        <v>1176</v>
      </c>
      <c r="D38" t="s">
        <v>10</v>
      </c>
      <c r="E38">
        <f>0.35*Load_all_2023!E6</f>
        <v>5776.4</v>
      </c>
      <c r="F38">
        <v>3</v>
      </c>
    </row>
    <row r="39" spans="1:6" x14ac:dyDescent="0.3">
      <c r="A39" t="s">
        <v>5</v>
      </c>
      <c r="B39" t="s">
        <v>11</v>
      </c>
      <c r="C39">
        <v>1144</v>
      </c>
      <c r="D39" t="s">
        <v>10</v>
      </c>
      <c r="E39">
        <f>0.35*Load_all_2023!E7</f>
        <v>5543.65</v>
      </c>
      <c r="F39">
        <v>3</v>
      </c>
    </row>
    <row r="40" spans="1:6" x14ac:dyDescent="0.3">
      <c r="A40" t="s">
        <v>6</v>
      </c>
      <c r="B40" t="s">
        <v>11</v>
      </c>
      <c r="C40">
        <v>1152</v>
      </c>
      <c r="D40" t="s">
        <v>10</v>
      </c>
      <c r="E40">
        <f>0.35*Load_all_2023!E8</f>
        <v>7135.7999999999993</v>
      </c>
      <c r="F40">
        <v>3</v>
      </c>
    </row>
    <row r="41" spans="1:6" x14ac:dyDescent="0.3">
      <c r="A41" t="s">
        <v>7</v>
      </c>
      <c r="B41" t="s">
        <v>11</v>
      </c>
      <c r="C41">
        <v>1112</v>
      </c>
      <c r="D41" t="s">
        <v>10</v>
      </c>
      <c r="E41">
        <f>0.35*Load_all_2023!E9</f>
        <v>6513.5</v>
      </c>
      <c r="F41">
        <v>3</v>
      </c>
    </row>
    <row r="42" spans="1:6" x14ac:dyDescent="0.3">
      <c r="A42" t="s">
        <v>4</v>
      </c>
      <c r="B42" t="s">
        <v>9</v>
      </c>
      <c r="C42">
        <v>1056</v>
      </c>
      <c r="D42" t="s">
        <v>12</v>
      </c>
      <c r="E42">
        <f>0.35*Load_all_2023!E10</f>
        <v>10378.199999999999</v>
      </c>
      <c r="F42">
        <v>3</v>
      </c>
    </row>
    <row r="43" spans="1:6" x14ac:dyDescent="0.3">
      <c r="A43" t="s">
        <v>5</v>
      </c>
      <c r="B43" t="s">
        <v>9</v>
      </c>
      <c r="C43">
        <v>1040</v>
      </c>
      <c r="D43" t="s">
        <v>12</v>
      </c>
      <c r="E43">
        <f>0.35*Load_all_2023!E11</f>
        <v>10841.25</v>
      </c>
      <c r="F43">
        <v>3</v>
      </c>
    </row>
    <row r="44" spans="1:6" x14ac:dyDescent="0.3">
      <c r="A44" t="s">
        <v>6</v>
      </c>
      <c r="B44" t="s">
        <v>9</v>
      </c>
      <c r="C44">
        <v>1056</v>
      </c>
      <c r="D44" t="s">
        <v>12</v>
      </c>
      <c r="E44">
        <f>0.35*Load_all_2023!E12</f>
        <v>11748.449999999999</v>
      </c>
      <c r="F44">
        <v>3</v>
      </c>
    </row>
    <row r="45" spans="1:6" x14ac:dyDescent="0.3">
      <c r="A45" t="s">
        <v>7</v>
      </c>
      <c r="B45" t="s">
        <v>9</v>
      </c>
      <c r="C45">
        <v>1024</v>
      </c>
      <c r="D45" t="s">
        <v>12</v>
      </c>
      <c r="E45">
        <f>0.35*Load_all_2023!E13</f>
        <v>11436.25</v>
      </c>
      <c r="F45">
        <v>3</v>
      </c>
    </row>
    <row r="46" spans="1:6" x14ac:dyDescent="0.3">
      <c r="A46" t="s">
        <v>4</v>
      </c>
      <c r="B46" t="s">
        <v>11</v>
      </c>
      <c r="C46">
        <v>1176</v>
      </c>
      <c r="D46" t="s">
        <v>12</v>
      </c>
      <c r="E46">
        <f>0.35*Load_all_2023!E14</f>
        <v>9507.0499999999993</v>
      </c>
      <c r="F46">
        <v>3</v>
      </c>
    </row>
    <row r="47" spans="1:6" x14ac:dyDescent="0.3">
      <c r="A47" t="s">
        <v>5</v>
      </c>
      <c r="B47" t="s">
        <v>11</v>
      </c>
      <c r="C47">
        <v>1144</v>
      </c>
      <c r="D47" t="s">
        <v>12</v>
      </c>
      <c r="E47">
        <f>0.35*Load_all_2023!E15</f>
        <v>10120.949999999999</v>
      </c>
      <c r="F47">
        <v>3</v>
      </c>
    </row>
    <row r="48" spans="1:6" x14ac:dyDescent="0.3">
      <c r="A48" t="s">
        <v>6</v>
      </c>
      <c r="B48" t="s">
        <v>11</v>
      </c>
      <c r="C48">
        <v>1152</v>
      </c>
      <c r="D48" t="s">
        <v>12</v>
      </c>
      <c r="E48">
        <f>0.35*Load_all_2023!E16</f>
        <v>10916.849999999999</v>
      </c>
      <c r="F48">
        <v>3</v>
      </c>
    </row>
    <row r="49" spans="1:6" x14ac:dyDescent="0.3">
      <c r="A49" t="s">
        <v>7</v>
      </c>
      <c r="B49" t="s">
        <v>11</v>
      </c>
      <c r="C49">
        <v>1112</v>
      </c>
      <c r="D49" t="s">
        <v>12</v>
      </c>
      <c r="E49">
        <f>0.35*Load_all_2023!E17</f>
        <v>10344.949999999999</v>
      </c>
      <c r="F4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5" sqref="E5"/>
    </sheetView>
  </sheetViews>
  <sheetFormatPr defaultRowHeight="14.4" x14ac:dyDescent="0.3"/>
  <cols>
    <col min="2" max="2" width="9.5546875" bestFit="1" customWidth="1"/>
    <col min="3" max="3" width="16" bestFit="1" customWidth="1"/>
    <col min="4" max="4" width="9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</row>
    <row r="2" spans="1:5" x14ac:dyDescent="0.3">
      <c r="A2" t="s">
        <v>4</v>
      </c>
      <c r="B2" t="s">
        <v>9</v>
      </c>
      <c r="C2">
        <v>1056</v>
      </c>
      <c r="D2" t="s">
        <v>10</v>
      </c>
      <c r="E2">
        <f>Load_all_2023!E2*(1+0.9/100)^(2030-2023)</f>
        <v>20708.935207341747</v>
      </c>
    </row>
    <row r="3" spans="1:5" x14ac:dyDescent="0.3">
      <c r="A3" t="s">
        <v>5</v>
      </c>
      <c r="B3" t="s">
        <v>9</v>
      </c>
      <c r="C3">
        <v>1040</v>
      </c>
      <c r="D3" t="s">
        <v>10</v>
      </c>
      <c r="E3">
        <f>Load_all_2023!E3*(1+0.9/100)^(2030-2023)</f>
        <v>21039.000498564161</v>
      </c>
    </row>
    <row r="4" spans="1:5" x14ac:dyDescent="0.3">
      <c r="A4" t="s">
        <v>6</v>
      </c>
      <c r="B4" t="s">
        <v>9</v>
      </c>
      <c r="C4">
        <v>1056</v>
      </c>
      <c r="D4" t="s">
        <v>10</v>
      </c>
      <c r="E4">
        <f>Load_all_2023!E4*(1+0.9/100)^(2030-2023)</f>
        <v>27450.784962246013</v>
      </c>
    </row>
    <row r="5" spans="1:5" x14ac:dyDescent="0.3">
      <c r="A5" t="s">
        <v>7</v>
      </c>
      <c r="B5" t="s">
        <v>9</v>
      </c>
      <c r="C5">
        <v>1024</v>
      </c>
      <c r="D5" t="s">
        <v>10</v>
      </c>
      <c r="E5">
        <f>Load_all_2023!E5*(1+0.9/100)^(2030-2023)</f>
        <v>22196.358471334366</v>
      </c>
    </row>
    <row r="6" spans="1:5" x14ac:dyDescent="0.3">
      <c r="A6" t="s">
        <v>4</v>
      </c>
      <c r="B6" t="s">
        <v>11</v>
      </c>
      <c r="C6">
        <v>1176</v>
      </c>
      <c r="D6" t="s">
        <v>10</v>
      </c>
      <c r="E6">
        <f>Load_all_2023!E6*(1+0.9/100)^(2030-2023)</f>
        <v>17572.250213982941</v>
      </c>
    </row>
    <row r="7" spans="1:5" x14ac:dyDescent="0.3">
      <c r="A7" t="s">
        <v>5</v>
      </c>
      <c r="B7" t="s">
        <v>11</v>
      </c>
      <c r="C7">
        <v>1144</v>
      </c>
      <c r="D7" t="s">
        <v>10</v>
      </c>
      <c r="E7">
        <f>Load_all_2023!E7*(1+0.9/100)^(2030-2023)</f>
        <v>16864.20692797357</v>
      </c>
    </row>
    <row r="8" spans="1:5" x14ac:dyDescent="0.3">
      <c r="A8" t="s">
        <v>6</v>
      </c>
      <c r="B8" t="s">
        <v>11</v>
      </c>
      <c r="C8">
        <v>1152</v>
      </c>
      <c r="D8" t="s">
        <v>10</v>
      </c>
      <c r="E8">
        <f>Load_all_2023!E8*(1+0.9/100)^(2030-2023)</f>
        <v>21707.648894976017</v>
      </c>
    </row>
    <row r="9" spans="1:5" x14ac:dyDescent="0.3">
      <c r="A9" t="s">
        <v>7</v>
      </c>
      <c r="B9" t="s">
        <v>11</v>
      </c>
      <c r="C9">
        <v>1112</v>
      </c>
      <c r="D9" t="s">
        <v>10</v>
      </c>
      <c r="E9">
        <f>Load_all_2023!E9*(1+0.9/100)^(2030-2023)</f>
        <v>19814.564740803595</v>
      </c>
    </row>
    <row r="10" spans="1:5" x14ac:dyDescent="0.3">
      <c r="A10" t="s">
        <v>4</v>
      </c>
      <c r="B10" t="s">
        <v>9</v>
      </c>
      <c r="C10">
        <v>1056</v>
      </c>
      <c r="D10" t="s">
        <v>12</v>
      </c>
      <c r="E10">
        <f>Load_all_2023!E10*(1+0.9/100)^(2030-2023)</f>
        <v>31571.277468796787</v>
      </c>
    </row>
    <row r="11" spans="1:5" x14ac:dyDescent="0.3">
      <c r="A11" t="s">
        <v>5</v>
      </c>
      <c r="B11" t="s">
        <v>9</v>
      </c>
      <c r="C11">
        <v>1040</v>
      </c>
      <c r="D11" t="s">
        <v>12</v>
      </c>
      <c r="E11">
        <f>Load_all_2023!E11*(1+0.9/100)^(2030-2023)</f>
        <v>32979.910953594379</v>
      </c>
    </row>
    <row r="12" spans="1:5" x14ac:dyDescent="0.3">
      <c r="A12" t="s">
        <v>6</v>
      </c>
      <c r="B12" t="s">
        <v>9</v>
      </c>
      <c r="C12">
        <v>1056</v>
      </c>
      <c r="D12" t="s">
        <v>12</v>
      </c>
      <c r="E12">
        <f>Load_all_2023!E12*(1+0.9/100)^(2030-2023)</f>
        <v>35739.682678912104</v>
      </c>
    </row>
    <row r="13" spans="1:5" x14ac:dyDescent="0.3">
      <c r="A13" t="s">
        <v>7</v>
      </c>
      <c r="B13" t="s">
        <v>9</v>
      </c>
      <c r="C13">
        <v>1024</v>
      </c>
      <c r="D13" t="s">
        <v>12</v>
      </c>
      <c r="E13">
        <f>Load_all_2023!E13*(1+0.9/100)^(2030-2023)</f>
        <v>34789.946421588254</v>
      </c>
    </row>
    <row r="14" spans="1:5" x14ac:dyDescent="0.3">
      <c r="A14" t="s">
        <v>4</v>
      </c>
      <c r="B14" t="s">
        <v>11</v>
      </c>
      <c r="C14">
        <v>1176</v>
      </c>
      <c r="D14" t="s">
        <v>12</v>
      </c>
      <c r="E14">
        <f>Load_all_2023!E14*(1+0.9/100)^(2030-2023)</f>
        <v>28921.172598304569</v>
      </c>
    </row>
    <row r="15" spans="1:5" x14ac:dyDescent="0.3">
      <c r="A15" t="s">
        <v>5</v>
      </c>
      <c r="B15" t="s">
        <v>11</v>
      </c>
      <c r="C15">
        <v>1144</v>
      </c>
      <c r="D15" t="s">
        <v>12</v>
      </c>
      <c r="E15">
        <f>Load_all_2023!E15*(1+0.9/100)^(2030-2023)</f>
        <v>30788.7033105759</v>
      </c>
    </row>
    <row r="16" spans="1:5" x14ac:dyDescent="0.3">
      <c r="A16" t="s">
        <v>6</v>
      </c>
      <c r="B16" t="s">
        <v>11</v>
      </c>
      <c r="C16">
        <v>1152</v>
      </c>
      <c r="D16" t="s">
        <v>12</v>
      </c>
      <c r="E16">
        <f>Load_all_2023!E16*(1+0.9/100)^(2030-2023)</f>
        <v>33209.891930704187</v>
      </c>
    </row>
    <row r="17" spans="1:5" x14ac:dyDescent="0.3">
      <c r="A17" t="s">
        <v>7</v>
      </c>
      <c r="B17" t="s">
        <v>11</v>
      </c>
      <c r="C17">
        <v>1112</v>
      </c>
      <c r="D17" t="s">
        <v>12</v>
      </c>
      <c r="E17">
        <f>Load_all_2023!E17*(1+0.9/100)^(2030-2023)</f>
        <v>31470.128427938304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5" sqref="E5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13</v>
      </c>
    </row>
    <row r="2" spans="1:6" x14ac:dyDescent="0.3">
      <c r="A2" t="s">
        <v>4</v>
      </c>
      <c r="B2" t="s">
        <v>9</v>
      </c>
      <c r="C2">
        <v>1056</v>
      </c>
      <c r="D2" t="s">
        <v>10</v>
      </c>
      <c r="E2">
        <f>Load_bus_2023!E2*(1+0.9/100)^(2030-2023)</f>
        <v>4141.7870414683493</v>
      </c>
      <c r="F2">
        <v>1</v>
      </c>
    </row>
    <row r="3" spans="1:6" x14ac:dyDescent="0.3">
      <c r="A3" t="s">
        <v>5</v>
      </c>
      <c r="B3" t="s">
        <v>9</v>
      </c>
      <c r="C3">
        <v>1040</v>
      </c>
      <c r="D3" t="s">
        <v>10</v>
      </c>
      <c r="E3">
        <f>Load_bus_2023!E3*(1+0.9/100)^(2030-2023)</f>
        <v>4207.800099712832</v>
      </c>
      <c r="F3">
        <v>1</v>
      </c>
    </row>
    <row r="4" spans="1:6" x14ac:dyDescent="0.3">
      <c r="A4" t="s">
        <v>6</v>
      </c>
      <c r="B4" t="s">
        <v>9</v>
      </c>
      <c r="C4">
        <v>1056</v>
      </c>
      <c r="D4" t="s">
        <v>10</v>
      </c>
      <c r="E4">
        <f>Load_bus_2023!E4*(1+0.9/100)^(2030-2023)</f>
        <v>5490.1569924492023</v>
      </c>
      <c r="F4">
        <v>1</v>
      </c>
    </row>
    <row r="5" spans="1:6" x14ac:dyDescent="0.3">
      <c r="A5" t="s">
        <v>7</v>
      </c>
      <c r="B5" t="s">
        <v>9</v>
      </c>
      <c r="C5">
        <v>1024</v>
      </c>
      <c r="D5" t="s">
        <v>10</v>
      </c>
      <c r="E5">
        <f>Load_bus_2023!E5*(1+0.9/100)^(2030-2023)</f>
        <v>4439.271694266874</v>
      </c>
      <c r="F5">
        <v>1</v>
      </c>
    </row>
    <row r="6" spans="1:6" x14ac:dyDescent="0.3">
      <c r="A6" t="s">
        <v>4</v>
      </c>
      <c r="B6" t="s">
        <v>11</v>
      </c>
      <c r="C6">
        <v>1176</v>
      </c>
      <c r="D6" t="s">
        <v>10</v>
      </c>
      <c r="E6">
        <f>Load_bus_2023!E6*(1+0.9/100)^(2030-2023)</f>
        <v>3514.4500427965881</v>
      </c>
      <c r="F6">
        <v>1</v>
      </c>
    </row>
    <row r="7" spans="1:6" x14ac:dyDescent="0.3">
      <c r="A7" t="s">
        <v>5</v>
      </c>
      <c r="B7" t="s">
        <v>11</v>
      </c>
      <c r="C7">
        <v>1144</v>
      </c>
      <c r="D7" t="s">
        <v>10</v>
      </c>
      <c r="E7">
        <f>Load_bus_2023!E7*(1+0.9/100)^(2030-2023)</f>
        <v>3372.8413855947142</v>
      </c>
      <c r="F7">
        <v>1</v>
      </c>
    </row>
    <row r="8" spans="1:6" x14ac:dyDescent="0.3">
      <c r="A8" t="s">
        <v>6</v>
      </c>
      <c r="B8" t="s">
        <v>11</v>
      </c>
      <c r="C8">
        <v>1152</v>
      </c>
      <c r="D8" t="s">
        <v>10</v>
      </c>
      <c r="E8">
        <f>Load_bus_2023!E8*(1+0.9/100)^(2030-2023)</f>
        <v>4341.5297789952037</v>
      </c>
      <c r="F8">
        <v>1</v>
      </c>
    </row>
    <row r="9" spans="1:6" x14ac:dyDescent="0.3">
      <c r="A9" t="s">
        <v>7</v>
      </c>
      <c r="B9" t="s">
        <v>11</v>
      </c>
      <c r="C9">
        <v>1112</v>
      </c>
      <c r="D9" t="s">
        <v>10</v>
      </c>
      <c r="E9">
        <f>Load_bus_2023!E9*(1+0.9/100)^(2030-2023)</f>
        <v>3962.9129481607188</v>
      </c>
      <c r="F9">
        <v>1</v>
      </c>
    </row>
    <row r="10" spans="1:6" x14ac:dyDescent="0.3">
      <c r="A10" t="s">
        <v>4</v>
      </c>
      <c r="B10" t="s">
        <v>9</v>
      </c>
      <c r="C10">
        <v>1056</v>
      </c>
      <c r="D10" t="s">
        <v>12</v>
      </c>
      <c r="E10">
        <f>Load_bus_2023!E10*(1+0.9/100)^(2030-2023)</f>
        <v>6314.2554937593577</v>
      </c>
      <c r="F10">
        <v>1</v>
      </c>
    </row>
    <row r="11" spans="1:6" x14ac:dyDescent="0.3">
      <c r="A11" t="s">
        <v>5</v>
      </c>
      <c r="B11" t="s">
        <v>9</v>
      </c>
      <c r="C11">
        <v>1040</v>
      </c>
      <c r="D11" t="s">
        <v>12</v>
      </c>
      <c r="E11">
        <f>Load_bus_2023!E11*(1+0.9/100)^(2030-2023)</f>
        <v>6595.9821907188752</v>
      </c>
      <c r="F11">
        <v>1</v>
      </c>
    </row>
    <row r="12" spans="1:6" x14ac:dyDescent="0.3">
      <c r="A12" t="s">
        <v>6</v>
      </c>
      <c r="B12" t="s">
        <v>9</v>
      </c>
      <c r="C12">
        <v>1056</v>
      </c>
      <c r="D12" t="s">
        <v>12</v>
      </c>
      <c r="E12">
        <f>Load_bus_2023!E12*(1+0.9/100)^(2030-2023)</f>
        <v>7147.9365357824208</v>
      </c>
      <c r="F12">
        <v>1</v>
      </c>
    </row>
    <row r="13" spans="1:6" x14ac:dyDescent="0.3">
      <c r="A13" t="s">
        <v>7</v>
      </c>
      <c r="B13" t="s">
        <v>9</v>
      </c>
      <c r="C13">
        <v>1024</v>
      </c>
      <c r="D13" t="s">
        <v>12</v>
      </c>
      <c r="E13">
        <f>Load_bus_2023!E13*(1+0.9/100)^(2030-2023)</f>
        <v>6957.9892843176513</v>
      </c>
      <c r="F13">
        <v>1</v>
      </c>
    </row>
    <row r="14" spans="1:6" x14ac:dyDescent="0.3">
      <c r="A14" t="s">
        <v>4</v>
      </c>
      <c r="B14" t="s">
        <v>11</v>
      </c>
      <c r="C14">
        <v>1176</v>
      </c>
      <c r="D14" t="s">
        <v>12</v>
      </c>
      <c r="E14">
        <f>Load_bus_2023!E14*(1+0.9/100)^(2030-2023)</f>
        <v>5784.234519660914</v>
      </c>
      <c r="F14">
        <v>1</v>
      </c>
    </row>
    <row r="15" spans="1:6" x14ac:dyDescent="0.3">
      <c r="A15" t="s">
        <v>5</v>
      </c>
      <c r="B15" t="s">
        <v>11</v>
      </c>
      <c r="C15">
        <v>1144</v>
      </c>
      <c r="D15" t="s">
        <v>12</v>
      </c>
      <c r="E15">
        <f>Load_bus_2023!E15*(1+0.9/100)^(2030-2023)</f>
        <v>6157.7406621151813</v>
      </c>
      <c r="F15">
        <v>1</v>
      </c>
    </row>
    <row r="16" spans="1:6" x14ac:dyDescent="0.3">
      <c r="A16" t="s">
        <v>6</v>
      </c>
      <c r="B16" t="s">
        <v>11</v>
      </c>
      <c r="C16">
        <v>1152</v>
      </c>
      <c r="D16" t="s">
        <v>12</v>
      </c>
      <c r="E16">
        <f>Load_bus_2023!E16*(1+0.9/100)^(2030-2023)</f>
        <v>6641.9783861408378</v>
      </c>
      <c r="F16">
        <v>1</v>
      </c>
    </row>
    <row r="17" spans="1:6" x14ac:dyDescent="0.3">
      <c r="A17" t="s">
        <v>7</v>
      </c>
      <c r="B17" t="s">
        <v>11</v>
      </c>
      <c r="C17">
        <v>1112</v>
      </c>
      <c r="D17" t="s">
        <v>12</v>
      </c>
      <c r="E17">
        <f>Load_bus_2023!E17*(1+0.9/100)^(2030-2023)</f>
        <v>6294.0256855876614</v>
      </c>
      <c r="F17">
        <v>1</v>
      </c>
    </row>
    <row r="18" spans="1:6" x14ac:dyDescent="0.3">
      <c r="A18" t="s">
        <v>4</v>
      </c>
      <c r="B18" t="s">
        <v>9</v>
      </c>
      <c r="C18">
        <v>1056</v>
      </c>
      <c r="D18" t="s">
        <v>10</v>
      </c>
      <c r="E18">
        <f>Load_bus_2023!E18*(1+0.9/100)^(2030-2023)</f>
        <v>9319.020843303786</v>
      </c>
      <c r="F18">
        <v>2</v>
      </c>
    </row>
    <row r="19" spans="1:6" x14ac:dyDescent="0.3">
      <c r="A19" t="s">
        <v>5</v>
      </c>
      <c r="B19" t="s">
        <v>9</v>
      </c>
      <c r="C19">
        <v>1040</v>
      </c>
      <c r="D19" t="s">
        <v>10</v>
      </c>
      <c r="E19">
        <f>Load_bus_2023!E19*(1+0.9/100)^(2030-2023)</f>
        <v>9467.5502243538722</v>
      </c>
      <c r="F19">
        <v>2</v>
      </c>
    </row>
    <row r="20" spans="1:6" x14ac:dyDescent="0.3">
      <c r="A20" t="s">
        <v>6</v>
      </c>
      <c r="B20" t="s">
        <v>9</v>
      </c>
      <c r="C20">
        <v>1056</v>
      </c>
      <c r="D20" t="s">
        <v>10</v>
      </c>
      <c r="E20">
        <f>Load_bus_2023!E20*(1+0.9/100)^(2030-2023)</f>
        <v>12352.853233010705</v>
      </c>
      <c r="F20">
        <v>2</v>
      </c>
    </row>
    <row r="21" spans="1:6" x14ac:dyDescent="0.3">
      <c r="A21" t="s">
        <v>7</v>
      </c>
      <c r="B21" t="s">
        <v>9</v>
      </c>
      <c r="C21">
        <v>1024</v>
      </c>
      <c r="D21" t="s">
        <v>10</v>
      </c>
      <c r="E21">
        <f>Load_bus_2023!E21*(1+0.9/100)^(2030-2023)</f>
        <v>9988.3613121004637</v>
      </c>
      <c r="F21">
        <v>2</v>
      </c>
    </row>
    <row r="22" spans="1:6" x14ac:dyDescent="0.3">
      <c r="A22" t="s">
        <v>4</v>
      </c>
      <c r="B22" t="s">
        <v>11</v>
      </c>
      <c r="C22">
        <v>1176</v>
      </c>
      <c r="D22" t="s">
        <v>10</v>
      </c>
      <c r="E22">
        <f>Load_bus_2023!E22*(1+0.9/100)^(2030-2023)</f>
        <v>7907.512596292323</v>
      </c>
      <c r="F22">
        <v>2</v>
      </c>
    </row>
    <row r="23" spans="1:6" x14ac:dyDescent="0.3">
      <c r="A23" t="s">
        <v>5</v>
      </c>
      <c r="B23" t="s">
        <v>11</v>
      </c>
      <c r="C23">
        <v>1144</v>
      </c>
      <c r="D23" t="s">
        <v>10</v>
      </c>
      <c r="E23">
        <f>Load_bus_2023!E23*(1+0.9/100)^(2030-2023)</f>
        <v>7588.8931175881062</v>
      </c>
      <c r="F23">
        <v>2</v>
      </c>
    </row>
    <row r="24" spans="1:6" x14ac:dyDescent="0.3">
      <c r="A24" t="s">
        <v>6</v>
      </c>
      <c r="B24" t="s">
        <v>11</v>
      </c>
      <c r="C24">
        <v>1152</v>
      </c>
      <c r="D24" t="s">
        <v>10</v>
      </c>
      <c r="E24">
        <f>Load_bus_2023!E24*(1+0.9/100)^(2030-2023)</f>
        <v>9768.442002739208</v>
      </c>
      <c r="F24">
        <v>2</v>
      </c>
    </row>
    <row r="25" spans="1:6" x14ac:dyDescent="0.3">
      <c r="A25" t="s">
        <v>7</v>
      </c>
      <c r="B25" t="s">
        <v>11</v>
      </c>
      <c r="C25">
        <v>1112</v>
      </c>
      <c r="D25" t="s">
        <v>10</v>
      </c>
      <c r="E25">
        <f>Load_bus_2023!E25*(1+0.9/100)^(2030-2023)</f>
        <v>8916.5541333616166</v>
      </c>
      <c r="F25">
        <v>2</v>
      </c>
    </row>
    <row r="26" spans="1:6" x14ac:dyDescent="0.3">
      <c r="A26" t="s">
        <v>4</v>
      </c>
      <c r="B26" t="s">
        <v>9</v>
      </c>
      <c r="C26">
        <v>1056</v>
      </c>
      <c r="D26" t="s">
        <v>12</v>
      </c>
      <c r="E26">
        <f>Load_bus_2023!E26*(1+0.9/100)^(2030-2023)</f>
        <v>14207.074860958553</v>
      </c>
      <c r="F26">
        <v>2</v>
      </c>
    </row>
    <row r="27" spans="1:6" x14ac:dyDescent="0.3">
      <c r="A27" t="s">
        <v>5</v>
      </c>
      <c r="B27" t="s">
        <v>9</v>
      </c>
      <c r="C27">
        <v>1040</v>
      </c>
      <c r="D27" t="s">
        <v>12</v>
      </c>
      <c r="E27">
        <f>Load_bus_2023!E27*(1+0.9/100)^(2030-2023)</f>
        <v>14840.959929117469</v>
      </c>
      <c r="F27">
        <v>2</v>
      </c>
    </row>
    <row r="28" spans="1:6" x14ac:dyDescent="0.3">
      <c r="A28" t="s">
        <v>6</v>
      </c>
      <c r="B28" t="s">
        <v>9</v>
      </c>
      <c r="C28">
        <v>1056</v>
      </c>
      <c r="D28" t="s">
        <v>12</v>
      </c>
      <c r="E28">
        <f>Load_bus_2023!E28*(1+0.9/100)^(2030-2023)</f>
        <v>16082.857205510447</v>
      </c>
      <c r="F28">
        <v>2</v>
      </c>
    </row>
    <row r="29" spans="1:6" x14ac:dyDescent="0.3">
      <c r="A29" t="s">
        <v>7</v>
      </c>
      <c r="B29" t="s">
        <v>9</v>
      </c>
      <c r="C29">
        <v>1024</v>
      </c>
      <c r="D29" t="s">
        <v>12</v>
      </c>
      <c r="E29">
        <f>Load_bus_2023!E29*(1+0.9/100)^(2030-2023)</f>
        <v>15655.475889714715</v>
      </c>
      <c r="F29">
        <v>2</v>
      </c>
    </row>
    <row r="30" spans="1:6" x14ac:dyDescent="0.3">
      <c r="A30" t="s">
        <v>4</v>
      </c>
      <c r="B30" t="s">
        <v>11</v>
      </c>
      <c r="C30">
        <v>1176</v>
      </c>
      <c r="D30" t="s">
        <v>12</v>
      </c>
      <c r="E30">
        <f>Load_bus_2023!E30*(1+0.9/100)^(2030-2023)</f>
        <v>13014.527669237057</v>
      </c>
      <c r="F30">
        <v>2</v>
      </c>
    </row>
    <row r="31" spans="1:6" x14ac:dyDescent="0.3">
      <c r="A31" t="s">
        <v>5</v>
      </c>
      <c r="B31" t="s">
        <v>11</v>
      </c>
      <c r="C31">
        <v>1144</v>
      </c>
      <c r="D31" t="s">
        <v>12</v>
      </c>
      <c r="E31">
        <f>Load_bus_2023!E31*(1+0.9/100)^(2030-2023)</f>
        <v>13854.916489759156</v>
      </c>
      <c r="F31">
        <v>2</v>
      </c>
    </row>
    <row r="32" spans="1:6" x14ac:dyDescent="0.3">
      <c r="A32" t="s">
        <v>6</v>
      </c>
      <c r="B32" t="s">
        <v>11</v>
      </c>
      <c r="C32">
        <v>1152</v>
      </c>
      <c r="D32" t="s">
        <v>12</v>
      </c>
      <c r="E32">
        <f>Load_bus_2023!E32*(1+0.9/100)^(2030-2023)</f>
        <v>14944.451368816884</v>
      </c>
      <c r="F32">
        <v>2</v>
      </c>
    </row>
    <row r="33" spans="1:6" x14ac:dyDescent="0.3">
      <c r="A33" t="s">
        <v>7</v>
      </c>
      <c r="B33" t="s">
        <v>11</v>
      </c>
      <c r="C33">
        <v>1112</v>
      </c>
      <c r="D33" t="s">
        <v>12</v>
      </c>
      <c r="E33">
        <f>Load_bus_2023!E33*(1+0.9/100)^(2030-2023)</f>
        <v>14161.557792572235</v>
      </c>
      <c r="F33">
        <v>2</v>
      </c>
    </row>
    <row r="34" spans="1:6" x14ac:dyDescent="0.3">
      <c r="A34" t="s">
        <v>4</v>
      </c>
      <c r="B34" t="s">
        <v>9</v>
      </c>
      <c r="C34">
        <v>1056</v>
      </c>
      <c r="D34" t="s">
        <v>10</v>
      </c>
      <c r="E34">
        <f>Load_bus_2023!E34*(1+0.9/100)^(2030-2023)</f>
        <v>7248.1273225696114</v>
      </c>
      <c r="F34">
        <v>3</v>
      </c>
    </row>
    <row r="35" spans="1:6" x14ac:dyDescent="0.3">
      <c r="A35" t="s">
        <v>5</v>
      </c>
      <c r="B35" t="s">
        <v>9</v>
      </c>
      <c r="C35">
        <v>1040</v>
      </c>
      <c r="D35" t="s">
        <v>10</v>
      </c>
      <c r="E35">
        <f>Load_bus_2023!E35*(1+0.9/100)^(2030-2023)</f>
        <v>7363.6501744974557</v>
      </c>
      <c r="F35">
        <v>3</v>
      </c>
    </row>
    <row r="36" spans="1:6" x14ac:dyDescent="0.3">
      <c r="A36" t="s">
        <v>6</v>
      </c>
      <c r="B36" t="s">
        <v>9</v>
      </c>
      <c r="C36">
        <v>1056</v>
      </c>
      <c r="D36" t="s">
        <v>10</v>
      </c>
      <c r="E36">
        <f>Load_bus_2023!E36*(1+0.9/100)^(2030-2023)</f>
        <v>9607.7747367861029</v>
      </c>
      <c r="F36">
        <v>3</v>
      </c>
    </row>
    <row r="37" spans="1:6" x14ac:dyDescent="0.3">
      <c r="A37" t="s">
        <v>7</v>
      </c>
      <c r="B37" t="s">
        <v>9</v>
      </c>
      <c r="C37">
        <v>1024</v>
      </c>
      <c r="D37" t="s">
        <v>10</v>
      </c>
      <c r="E37">
        <f>Load_bus_2023!E37*(1+0.9/100)^(2030-2023)</f>
        <v>7768.7254649670276</v>
      </c>
      <c r="F37">
        <v>3</v>
      </c>
    </row>
    <row r="38" spans="1:6" x14ac:dyDescent="0.3">
      <c r="A38" t="s">
        <v>4</v>
      </c>
      <c r="B38" t="s">
        <v>11</v>
      </c>
      <c r="C38">
        <v>1176</v>
      </c>
      <c r="D38" t="s">
        <v>10</v>
      </c>
      <c r="E38">
        <f>Load_bus_2023!E38*(1+0.9/100)^(2030-2023)</f>
        <v>6150.2875748940287</v>
      </c>
      <c r="F38">
        <v>3</v>
      </c>
    </row>
    <row r="39" spans="1:6" x14ac:dyDescent="0.3">
      <c r="A39" t="s">
        <v>5</v>
      </c>
      <c r="B39" t="s">
        <v>11</v>
      </c>
      <c r="C39">
        <v>1144</v>
      </c>
      <c r="D39" t="s">
        <v>10</v>
      </c>
      <c r="E39">
        <f>Load_bus_2023!E39*(1+0.9/100)^(2030-2023)</f>
        <v>5902.4724247907488</v>
      </c>
      <c r="F39">
        <v>3</v>
      </c>
    </row>
    <row r="40" spans="1:6" x14ac:dyDescent="0.3">
      <c r="A40" t="s">
        <v>6</v>
      </c>
      <c r="B40" t="s">
        <v>11</v>
      </c>
      <c r="C40">
        <v>1152</v>
      </c>
      <c r="D40" t="s">
        <v>10</v>
      </c>
      <c r="E40">
        <f>Load_bus_2023!E40*(1+0.9/100)^(2030-2023)</f>
        <v>7597.6771132416052</v>
      </c>
      <c r="F40">
        <v>3</v>
      </c>
    </row>
    <row r="41" spans="1:6" x14ac:dyDescent="0.3">
      <c r="A41" t="s">
        <v>7</v>
      </c>
      <c r="B41" t="s">
        <v>11</v>
      </c>
      <c r="C41">
        <v>1112</v>
      </c>
      <c r="D41" t="s">
        <v>10</v>
      </c>
      <c r="E41">
        <f>Load_bus_2023!E41*(1+0.9/100)^(2030-2023)</f>
        <v>6935.0976592812576</v>
      </c>
      <c r="F41">
        <v>3</v>
      </c>
    </row>
    <row r="42" spans="1:6" x14ac:dyDescent="0.3">
      <c r="A42" t="s">
        <v>4</v>
      </c>
      <c r="B42" t="s">
        <v>9</v>
      </c>
      <c r="C42">
        <v>1056</v>
      </c>
      <c r="D42" t="s">
        <v>12</v>
      </c>
      <c r="E42">
        <f>Load_bus_2023!E42*(1+0.9/100)^(2030-2023)</f>
        <v>11049.947114078874</v>
      </c>
      <c r="F42">
        <v>3</v>
      </c>
    </row>
    <row r="43" spans="1:6" x14ac:dyDescent="0.3">
      <c r="A43" t="s">
        <v>5</v>
      </c>
      <c r="B43" t="s">
        <v>9</v>
      </c>
      <c r="C43">
        <v>1040</v>
      </c>
      <c r="D43" t="s">
        <v>12</v>
      </c>
      <c r="E43">
        <f>Load_bus_2023!E43*(1+0.9/100)^(2030-2023)</f>
        <v>11542.968833758032</v>
      </c>
      <c r="F43">
        <v>3</v>
      </c>
    </row>
    <row r="44" spans="1:6" x14ac:dyDescent="0.3">
      <c r="A44" t="s">
        <v>6</v>
      </c>
      <c r="B44" t="s">
        <v>9</v>
      </c>
      <c r="C44">
        <v>1056</v>
      </c>
      <c r="D44" t="s">
        <v>12</v>
      </c>
      <c r="E44">
        <f>Load_bus_2023!E44*(1+0.9/100)^(2030-2023)</f>
        <v>12508.888937619235</v>
      </c>
      <c r="F44">
        <v>3</v>
      </c>
    </row>
    <row r="45" spans="1:6" x14ac:dyDescent="0.3">
      <c r="A45" t="s">
        <v>7</v>
      </c>
      <c r="B45" t="s">
        <v>9</v>
      </c>
      <c r="C45">
        <v>1024</v>
      </c>
      <c r="D45" t="s">
        <v>12</v>
      </c>
      <c r="E45">
        <f>Load_bus_2023!E45*(1+0.9/100)^(2030-2023)</f>
        <v>12176.48124755589</v>
      </c>
      <c r="F45">
        <v>3</v>
      </c>
    </row>
    <row r="46" spans="1:6" x14ac:dyDescent="0.3">
      <c r="A46" t="s">
        <v>4</v>
      </c>
      <c r="B46" t="s">
        <v>11</v>
      </c>
      <c r="C46">
        <v>1176</v>
      </c>
      <c r="D46" t="s">
        <v>12</v>
      </c>
      <c r="E46">
        <f>Load_bus_2023!E46*(1+0.9/100)^(2030-2023)</f>
        <v>10122.410409406599</v>
      </c>
      <c r="F46">
        <v>3</v>
      </c>
    </row>
    <row r="47" spans="1:6" x14ac:dyDescent="0.3">
      <c r="A47" t="s">
        <v>5</v>
      </c>
      <c r="B47" t="s">
        <v>11</v>
      </c>
      <c r="C47">
        <v>1144</v>
      </c>
      <c r="D47" t="s">
        <v>12</v>
      </c>
      <c r="E47">
        <f>Load_bus_2023!E47*(1+0.9/100)^(2030-2023)</f>
        <v>10776.046158701565</v>
      </c>
      <c r="F47">
        <v>3</v>
      </c>
    </row>
    <row r="48" spans="1:6" x14ac:dyDescent="0.3">
      <c r="A48" t="s">
        <v>6</v>
      </c>
      <c r="B48" t="s">
        <v>11</v>
      </c>
      <c r="C48">
        <v>1152</v>
      </c>
      <c r="D48" t="s">
        <v>12</v>
      </c>
      <c r="E48">
        <f>Load_bus_2023!E48*(1+0.9/100)^(2030-2023)</f>
        <v>11623.462175746463</v>
      </c>
      <c r="F48">
        <v>3</v>
      </c>
    </row>
    <row r="49" spans="1:6" x14ac:dyDescent="0.3">
      <c r="A49" t="s">
        <v>7</v>
      </c>
      <c r="B49" t="s">
        <v>11</v>
      </c>
      <c r="C49">
        <v>1112</v>
      </c>
      <c r="D49" t="s">
        <v>12</v>
      </c>
      <c r="E49">
        <f>Load_bus_2023!E49*(1+0.9/100)^(2030-2023)</f>
        <v>11014.544949778405</v>
      </c>
      <c r="F4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3" sqref="E3"/>
    </sheetView>
  </sheetViews>
  <sheetFormatPr defaultRowHeight="14.4" x14ac:dyDescent="0.3"/>
  <cols>
    <col min="2" max="2" width="9.5546875" bestFit="1" customWidth="1"/>
    <col min="3" max="3" width="16" bestFit="1" customWidth="1"/>
    <col min="4" max="4" width="9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</row>
    <row r="2" spans="1:5" x14ac:dyDescent="0.3">
      <c r="A2" t="s">
        <v>4</v>
      </c>
      <c r="B2" t="s">
        <v>9</v>
      </c>
      <c r="C2">
        <v>1056</v>
      </c>
      <c r="D2" t="s">
        <v>10</v>
      </c>
      <c r="E2">
        <f>Load_all_2023!E2*(1+2.5/100)^(2030-2023)</f>
        <v>23119.937908846732</v>
      </c>
    </row>
    <row r="3" spans="1:5" x14ac:dyDescent="0.3">
      <c r="A3" t="s">
        <v>5</v>
      </c>
      <c r="B3" t="s">
        <v>9</v>
      </c>
      <c r="C3">
        <v>1040</v>
      </c>
      <c r="D3" t="s">
        <v>10</v>
      </c>
      <c r="E3">
        <f>Load_all_2023!E3*(1+2.5/100)^(2030-2023)</f>
        <v>23488.43049248388</v>
      </c>
    </row>
    <row r="4" spans="1:5" x14ac:dyDescent="0.3">
      <c r="A4" t="s">
        <v>6</v>
      </c>
      <c r="B4" t="s">
        <v>9</v>
      </c>
      <c r="C4">
        <v>1056</v>
      </c>
      <c r="D4" t="s">
        <v>10</v>
      </c>
      <c r="E4">
        <f>Load_all_2023!E4*(1+2.5/100)^(2030-2023)</f>
        <v>30646.696101073856</v>
      </c>
    </row>
    <row r="5" spans="1:5" x14ac:dyDescent="0.3">
      <c r="A5" t="s">
        <v>7</v>
      </c>
      <c r="B5" t="s">
        <v>9</v>
      </c>
      <c r="C5">
        <v>1024</v>
      </c>
      <c r="D5" t="s">
        <v>10</v>
      </c>
      <c r="E5">
        <f>Load_all_2023!E5*(1+2.5/100)^(2030-2023)</f>
        <v>24780.531906721226</v>
      </c>
    </row>
    <row r="6" spans="1:5" x14ac:dyDescent="0.3">
      <c r="A6" t="s">
        <v>4</v>
      </c>
      <c r="B6" t="s">
        <v>11</v>
      </c>
      <c r="C6">
        <v>1176</v>
      </c>
      <c r="D6" t="s">
        <v>10</v>
      </c>
      <c r="E6">
        <f>Load_all_2023!E6*(1+2.5/100)^(2030-2023)</f>
        <v>19618.069678540178</v>
      </c>
    </row>
    <row r="7" spans="1:5" x14ac:dyDescent="0.3">
      <c r="A7" t="s">
        <v>5</v>
      </c>
      <c r="B7" t="s">
        <v>11</v>
      </c>
      <c r="C7">
        <v>1144</v>
      </c>
      <c r="D7" t="s">
        <v>10</v>
      </c>
      <c r="E7">
        <f>Load_all_2023!E7*(1+2.5/100)^(2030-2023)</f>
        <v>18827.593652350817</v>
      </c>
    </row>
    <row r="8" spans="1:5" x14ac:dyDescent="0.3">
      <c r="A8" t="s">
        <v>6</v>
      </c>
      <c r="B8" t="s">
        <v>11</v>
      </c>
      <c r="C8">
        <v>1152</v>
      </c>
      <c r="D8" t="s">
        <v>10</v>
      </c>
      <c r="E8">
        <f>Load_all_2023!E8*(1+2.5/100)^(2030-2023)</f>
        <v>24234.925145787518</v>
      </c>
    </row>
    <row r="9" spans="1:5" x14ac:dyDescent="0.3">
      <c r="A9" t="s">
        <v>7</v>
      </c>
      <c r="B9" t="s">
        <v>11</v>
      </c>
      <c r="C9">
        <v>1112</v>
      </c>
      <c r="D9" t="s">
        <v>10</v>
      </c>
      <c r="E9">
        <f>Load_all_2023!E9*(1+2.5/100)^(2030-2023)</f>
        <v>22121.441875765435</v>
      </c>
    </row>
    <row r="10" spans="1:5" x14ac:dyDescent="0.3">
      <c r="A10" t="s">
        <v>4</v>
      </c>
      <c r="B10" t="s">
        <v>9</v>
      </c>
      <c r="C10">
        <v>1056</v>
      </c>
      <c r="D10" t="s">
        <v>12</v>
      </c>
      <c r="E10">
        <f>Load_all_2023!E10*(1+2.5/100)^(2030-2023)</f>
        <v>35246.90996776984</v>
      </c>
    </row>
    <row r="11" spans="1:5" x14ac:dyDescent="0.3">
      <c r="A11" t="s">
        <v>5</v>
      </c>
      <c r="B11" t="s">
        <v>9</v>
      </c>
      <c r="C11">
        <v>1040</v>
      </c>
      <c r="D11" t="s">
        <v>12</v>
      </c>
      <c r="E11">
        <f>Load_all_2023!E11*(1+2.5/100)^(2030-2023)</f>
        <v>36819.541219872881</v>
      </c>
    </row>
    <row r="12" spans="1:5" x14ac:dyDescent="0.3">
      <c r="A12" t="s">
        <v>6</v>
      </c>
      <c r="B12" t="s">
        <v>9</v>
      </c>
      <c r="C12">
        <v>1056</v>
      </c>
      <c r="D12" t="s">
        <v>12</v>
      </c>
      <c r="E12">
        <f>Load_all_2023!E12*(1+2.5/100)^(2030-2023)</f>
        <v>39900.614693380892</v>
      </c>
    </row>
    <row r="13" spans="1:5" x14ac:dyDescent="0.3">
      <c r="A13" t="s">
        <v>7</v>
      </c>
      <c r="B13" t="s">
        <v>9</v>
      </c>
      <c r="C13">
        <v>1024</v>
      </c>
      <c r="D13" t="s">
        <v>12</v>
      </c>
      <c r="E13">
        <f>Load_all_2023!E13*(1+2.5/100)^(2030-2023)</f>
        <v>38840.307001108842</v>
      </c>
    </row>
    <row r="14" spans="1:5" x14ac:dyDescent="0.3">
      <c r="A14" t="s">
        <v>4</v>
      </c>
      <c r="B14" t="s">
        <v>11</v>
      </c>
      <c r="C14">
        <v>1176</v>
      </c>
      <c r="D14" t="s">
        <v>12</v>
      </c>
      <c r="E14">
        <f>Load_all_2023!E14*(1+2.5/100)^(2030-2023)</f>
        <v>32288.271126889656</v>
      </c>
    </row>
    <row r="15" spans="1:5" x14ac:dyDescent="0.3">
      <c r="A15" t="s">
        <v>5</v>
      </c>
      <c r="B15" t="s">
        <v>11</v>
      </c>
      <c r="C15">
        <v>1144</v>
      </c>
      <c r="D15" t="s">
        <v>12</v>
      </c>
      <c r="E15">
        <f>Load_all_2023!E15*(1+2.5/100)^(2030-2023)</f>
        <v>34373.2259388237</v>
      </c>
    </row>
    <row r="16" spans="1:5" x14ac:dyDescent="0.3">
      <c r="A16" t="s">
        <v>6</v>
      </c>
      <c r="B16" t="s">
        <v>11</v>
      </c>
      <c r="C16">
        <v>1152</v>
      </c>
      <c r="D16" t="s">
        <v>12</v>
      </c>
      <c r="E16">
        <f>Load_all_2023!E16*(1+2.5/100)^(2030-2023)</f>
        <v>37076.297342665217</v>
      </c>
    </row>
    <row r="17" spans="1:5" x14ac:dyDescent="0.3">
      <c r="A17" t="s">
        <v>7</v>
      </c>
      <c r="B17" t="s">
        <v>11</v>
      </c>
      <c r="C17">
        <v>1112</v>
      </c>
      <c r="D17" t="s">
        <v>12</v>
      </c>
      <c r="E17">
        <f>Load_all_2023!E17*(1+2.5/100)^(2030-2023)</f>
        <v>35133.984821171354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8" sqref="E8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13</v>
      </c>
    </row>
    <row r="2" spans="1:6" x14ac:dyDescent="0.3">
      <c r="A2" t="s">
        <v>4</v>
      </c>
      <c r="B2" t="s">
        <v>9</v>
      </c>
      <c r="C2">
        <v>1056</v>
      </c>
      <c r="D2" t="s">
        <v>10</v>
      </c>
      <c r="E2">
        <f>Load_bus_2023!E2*(1+2.5/100)^(2030-2023)</f>
        <v>4623.9875817693464</v>
      </c>
      <c r="F2">
        <v>1</v>
      </c>
    </row>
    <row r="3" spans="1:6" x14ac:dyDescent="0.3">
      <c r="A3" t="s">
        <v>5</v>
      </c>
      <c r="B3" t="s">
        <v>9</v>
      </c>
      <c r="C3">
        <v>1040</v>
      </c>
      <c r="D3" t="s">
        <v>10</v>
      </c>
      <c r="E3">
        <f>Load_bus_2023!E3*(1+2.5/100)^(2030-2023)</f>
        <v>4697.6860984967761</v>
      </c>
      <c r="F3">
        <v>1</v>
      </c>
    </row>
    <row r="4" spans="1:6" x14ac:dyDescent="0.3">
      <c r="A4" t="s">
        <v>6</v>
      </c>
      <c r="B4" t="s">
        <v>9</v>
      </c>
      <c r="C4">
        <v>1056</v>
      </c>
      <c r="D4" t="s">
        <v>10</v>
      </c>
      <c r="E4">
        <f>Load_bus_2023!E4*(1+2.5/100)^(2030-2023)</f>
        <v>6129.3392202147716</v>
      </c>
      <c r="F4">
        <v>1</v>
      </c>
    </row>
    <row r="5" spans="1:6" x14ac:dyDescent="0.3">
      <c r="A5" t="s">
        <v>7</v>
      </c>
      <c r="B5" t="s">
        <v>9</v>
      </c>
      <c r="C5">
        <v>1024</v>
      </c>
      <c r="D5" t="s">
        <v>10</v>
      </c>
      <c r="E5">
        <f>Load_bus_2023!E5*(1+2.5/100)^(2030-2023)</f>
        <v>4956.1063813442461</v>
      </c>
      <c r="F5">
        <v>1</v>
      </c>
    </row>
    <row r="6" spans="1:6" x14ac:dyDescent="0.3">
      <c r="A6" t="s">
        <v>4</v>
      </c>
      <c r="B6" t="s">
        <v>11</v>
      </c>
      <c r="C6">
        <v>1176</v>
      </c>
      <c r="D6" t="s">
        <v>10</v>
      </c>
      <c r="E6">
        <f>Load_bus_2023!E6*(1+2.5/100)^(2030-2023)</f>
        <v>3923.613935708036</v>
      </c>
      <c r="F6">
        <v>1</v>
      </c>
    </row>
    <row r="7" spans="1:6" x14ac:dyDescent="0.3">
      <c r="A7" t="s">
        <v>5</v>
      </c>
      <c r="B7" t="s">
        <v>11</v>
      </c>
      <c r="C7">
        <v>1144</v>
      </c>
      <c r="D7" t="s">
        <v>10</v>
      </c>
      <c r="E7">
        <f>Load_bus_2023!E7*(1+2.5/100)^(2030-2023)</f>
        <v>3765.518730470164</v>
      </c>
      <c r="F7">
        <v>1</v>
      </c>
    </row>
    <row r="8" spans="1:6" x14ac:dyDescent="0.3">
      <c r="A8" t="s">
        <v>6</v>
      </c>
      <c r="B8" t="s">
        <v>11</v>
      </c>
      <c r="C8">
        <v>1152</v>
      </c>
      <c r="D8" t="s">
        <v>10</v>
      </c>
      <c r="E8">
        <f>Load_bus_2023!E8*(1+2.5/100)^(2030-2023)</f>
        <v>4846.985029157504</v>
      </c>
      <c r="F8">
        <v>1</v>
      </c>
    </row>
    <row r="9" spans="1:6" x14ac:dyDescent="0.3">
      <c r="A9" t="s">
        <v>7</v>
      </c>
      <c r="B9" t="s">
        <v>11</v>
      </c>
      <c r="C9">
        <v>1112</v>
      </c>
      <c r="D9" t="s">
        <v>10</v>
      </c>
      <c r="E9">
        <f>Load_bus_2023!E9*(1+2.5/100)^(2030-2023)</f>
        <v>4424.2883751530871</v>
      </c>
      <c r="F9">
        <v>1</v>
      </c>
    </row>
    <row r="10" spans="1:6" x14ac:dyDescent="0.3">
      <c r="A10" t="s">
        <v>4</v>
      </c>
      <c r="B10" t="s">
        <v>9</v>
      </c>
      <c r="C10">
        <v>1056</v>
      </c>
      <c r="D10" t="s">
        <v>12</v>
      </c>
      <c r="E10">
        <f>Load_bus_2023!E10*(1+2.5/100)^(2030-2023)</f>
        <v>7049.3819935539677</v>
      </c>
      <c r="F10">
        <v>1</v>
      </c>
    </row>
    <row r="11" spans="1:6" x14ac:dyDescent="0.3">
      <c r="A11" t="s">
        <v>5</v>
      </c>
      <c r="B11" t="s">
        <v>9</v>
      </c>
      <c r="C11">
        <v>1040</v>
      </c>
      <c r="D11" t="s">
        <v>12</v>
      </c>
      <c r="E11">
        <f>Load_bus_2023!E11*(1+2.5/100)^(2030-2023)</f>
        <v>7363.9082439745762</v>
      </c>
      <c r="F11">
        <v>1</v>
      </c>
    </row>
    <row r="12" spans="1:6" x14ac:dyDescent="0.3">
      <c r="A12" t="s">
        <v>6</v>
      </c>
      <c r="B12" t="s">
        <v>9</v>
      </c>
      <c r="C12">
        <v>1056</v>
      </c>
      <c r="D12" t="s">
        <v>12</v>
      </c>
      <c r="E12">
        <f>Load_bus_2023!E12*(1+2.5/100)^(2030-2023)</f>
        <v>7980.1229386761788</v>
      </c>
      <c r="F12">
        <v>1</v>
      </c>
    </row>
    <row r="13" spans="1:6" x14ac:dyDescent="0.3">
      <c r="A13" t="s">
        <v>7</v>
      </c>
      <c r="B13" t="s">
        <v>9</v>
      </c>
      <c r="C13">
        <v>1024</v>
      </c>
      <c r="D13" t="s">
        <v>12</v>
      </c>
      <c r="E13">
        <f>Load_bus_2023!E13*(1+2.5/100)^(2030-2023)</f>
        <v>7768.061400221769</v>
      </c>
      <c r="F13">
        <v>1</v>
      </c>
    </row>
    <row r="14" spans="1:6" x14ac:dyDescent="0.3">
      <c r="A14" t="s">
        <v>4</v>
      </c>
      <c r="B14" t="s">
        <v>11</v>
      </c>
      <c r="C14">
        <v>1176</v>
      </c>
      <c r="D14" t="s">
        <v>12</v>
      </c>
      <c r="E14">
        <f>Load_bus_2023!E14*(1+2.5/100)^(2030-2023)</f>
        <v>6457.6542253779317</v>
      </c>
      <c r="F14">
        <v>1</v>
      </c>
    </row>
    <row r="15" spans="1:6" x14ac:dyDescent="0.3">
      <c r="A15" t="s">
        <v>5</v>
      </c>
      <c r="B15" t="s">
        <v>11</v>
      </c>
      <c r="C15">
        <v>1144</v>
      </c>
      <c r="D15" t="s">
        <v>12</v>
      </c>
      <c r="E15">
        <f>Load_bus_2023!E15*(1+2.5/100)^(2030-2023)</f>
        <v>6874.6451877647405</v>
      </c>
      <c r="F15">
        <v>1</v>
      </c>
    </row>
    <row r="16" spans="1:6" x14ac:dyDescent="0.3">
      <c r="A16" t="s">
        <v>6</v>
      </c>
      <c r="B16" t="s">
        <v>11</v>
      </c>
      <c r="C16">
        <v>1152</v>
      </c>
      <c r="D16" t="s">
        <v>12</v>
      </c>
      <c r="E16">
        <f>Load_bus_2023!E16*(1+2.5/100)^(2030-2023)</f>
        <v>7415.2594685330441</v>
      </c>
      <c r="F16">
        <v>1</v>
      </c>
    </row>
    <row r="17" spans="1:6" x14ac:dyDescent="0.3">
      <c r="A17" t="s">
        <v>7</v>
      </c>
      <c r="B17" t="s">
        <v>11</v>
      </c>
      <c r="C17">
        <v>1112</v>
      </c>
      <c r="D17" t="s">
        <v>12</v>
      </c>
      <c r="E17">
        <f>Load_bus_2023!E17*(1+2.5/100)^(2030-2023)</f>
        <v>7026.7969642342723</v>
      </c>
      <c r="F17">
        <v>1</v>
      </c>
    </row>
    <row r="18" spans="1:6" x14ac:dyDescent="0.3">
      <c r="A18" t="s">
        <v>4</v>
      </c>
      <c r="B18" t="s">
        <v>9</v>
      </c>
      <c r="C18">
        <v>1056</v>
      </c>
      <c r="D18" t="s">
        <v>10</v>
      </c>
      <c r="E18">
        <f>Load_bus_2023!E18*(1+2.5/100)^(2030-2023)</f>
        <v>10403.972058981029</v>
      </c>
      <c r="F18">
        <v>2</v>
      </c>
    </row>
    <row r="19" spans="1:6" x14ac:dyDescent="0.3">
      <c r="A19" t="s">
        <v>5</v>
      </c>
      <c r="B19" t="s">
        <v>9</v>
      </c>
      <c r="C19">
        <v>1040</v>
      </c>
      <c r="D19" t="s">
        <v>10</v>
      </c>
      <c r="E19">
        <f>Load_bus_2023!E19*(1+2.5/100)^(2030-2023)</f>
        <v>10569.793721617745</v>
      </c>
      <c r="F19">
        <v>2</v>
      </c>
    </row>
    <row r="20" spans="1:6" x14ac:dyDescent="0.3">
      <c r="A20" t="s">
        <v>6</v>
      </c>
      <c r="B20" t="s">
        <v>9</v>
      </c>
      <c r="C20">
        <v>1056</v>
      </c>
      <c r="D20" t="s">
        <v>10</v>
      </c>
      <c r="E20">
        <f>Load_bus_2023!E20*(1+2.5/100)^(2030-2023)</f>
        <v>13791.013245483235</v>
      </c>
      <c r="F20">
        <v>2</v>
      </c>
    </row>
    <row r="21" spans="1:6" x14ac:dyDescent="0.3">
      <c r="A21" t="s">
        <v>7</v>
      </c>
      <c r="B21" t="s">
        <v>9</v>
      </c>
      <c r="C21">
        <v>1024</v>
      </c>
      <c r="D21" t="s">
        <v>10</v>
      </c>
      <c r="E21">
        <f>Load_bus_2023!E21*(1+2.5/100)^(2030-2023)</f>
        <v>11151.239358024552</v>
      </c>
      <c r="F21">
        <v>2</v>
      </c>
    </row>
    <row r="22" spans="1:6" x14ac:dyDescent="0.3">
      <c r="A22" t="s">
        <v>4</v>
      </c>
      <c r="B22" t="s">
        <v>11</v>
      </c>
      <c r="C22">
        <v>1176</v>
      </c>
      <c r="D22" t="s">
        <v>10</v>
      </c>
      <c r="E22">
        <f>Load_bus_2023!E22*(1+2.5/100)^(2030-2023)</f>
        <v>8828.1313553430809</v>
      </c>
      <c r="F22">
        <v>2</v>
      </c>
    </row>
    <row r="23" spans="1:6" x14ac:dyDescent="0.3">
      <c r="A23" t="s">
        <v>5</v>
      </c>
      <c r="B23" t="s">
        <v>11</v>
      </c>
      <c r="C23">
        <v>1144</v>
      </c>
      <c r="D23" t="s">
        <v>10</v>
      </c>
      <c r="E23">
        <f>Load_bus_2023!E23*(1+2.5/100)^(2030-2023)</f>
        <v>8472.4171435578683</v>
      </c>
      <c r="F23">
        <v>2</v>
      </c>
    </row>
    <row r="24" spans="1:6" x14ac:dyDescent="0.3">
      <c r="A24" t="s">
        <v>6</v>
      </c>
      <c r="B24" t="s">
        <v>11</v>
      </c>
      <c r="C24">
        <v>1152</v>
      </c>
      <c r="D24" t="s">
        <v>10</v>
      </c>
      <c r="E24">
        <f>Load_bus_2023!E24*(1+2.5/100)^(2030-2023)</f>
        <v>10905.716315604383</v>
      </c>
      <c r="F24">
        <v>2</v>
      </c>
    </row>
    <row r="25" spans="1:6" x14ac:dyDescent="0.3">
      <c r="A25" t="s">
        <v>7</v>
      </c>
      <c r="B25" t="s">
        <v>11</v>
      </c>
      <c r="C25">
        <v>1112</v>
      </c>
      <c r="D25" t="s">
        <v>10</v>
      </c>
      <c r="E25">
        <f>Load_bus_2023!E25*(1+2.5/100)^(2030-2023)</f>
        <v>9954.6488440944449</v>
      </c>
      <c r="F25">
        <v>2</v>
      </c>
    </row>
    <row r="26" spans="1:6" x14ac:dyDescent="0.3">
      <c r="A26" t="s">
        <v>4</v>
      </c>
      <c r="B26" t="s">
        <v>9</v>
      </c>
      <c r="C26">
        <v>1056</v>
      </c>
      <c r="D26" t="s">
        <v>12</v>
      </c>
      <c r="E26">
        <f>Load_bus_2023!E26*(1+2.5/100)^(2030-2023)</f>
        <v>15861.109485496427</v>
      </c>
      <c r="F26">
        <v>2</v>
      </c>
    </row>
    <row r="27" spans="1:6" x14ac:dyDescent="0.3">
      <c r="A27" t="s">
        <v>5</v>
      </c>
      <c r="B27" t="s">
        <v>9</v>
      </c>
      <c r="C27">
        <v>1040</v>
      </c>
      <c r="D27" t="s">
        <v>12</v>
      </c>
      <c r="E27">
        <f>Load_bus_2023!E27*(1+2.5/100)^(2030-2023)</f>
        <v>16568.793548942798</v>
      </c>
      <c r="F27">
        <v>2</v>
      </c>
    </row>
    <row r="28" spans="1:6" x14ac:dyDescent="0.3">
      <c r="A28" t="s">
        <v>6</v>
      </c>
      <c r="B28" t="s">
        <v>9</v>
      </c>
      <c r="C28">
        <v>1056</v>
      </c>
      <c r="D28" t="s">
        <v>12</v>
      </c>
      <c r="E28">
        <f>Load_bus_2023!E28*(1+2.5/100)^(2030-2023)</f>
        <v>17955.2766120214</v>
      </c>
      <c r="F28">
        <v>2</v>
      </c>
    </row>
    <row r="29" spans="1:6" x14ac:dyDescent="0.3">
      <c r="A29" t="s">
        <v>7</v>
      </c>
      <c r="B29" t="s">
        <v>9</v>
      </c>
      <c r="C29">
        <v>1024</v>
      </c>
      <c r="D29" t="s">
        <v>12</v>
      </c>
      <c r="E29">
        <f>Load_bus_2023!E29*(1+2.5/100)^(2030-2023)</f>
        <v>17478.13815049898</v>
      </c>
      <c r="F29">
        <v>2</v>
      </c>
    </row>
    <row r="30" spans="1:6" x14ac:dyDescent="0.3">
      <c r="A30" t="s">
        <v>4</v>
      </c>
      <c r="B30" t="s">
        <v>11</v>
      </c>
      <c r="C30">
        <v>1176</v>
      </c>
      <c r="D30" t="s">
        <v>12</v>
      </c>
      <c r="E30">
        <f>Load_bus_2023!E30*(1+2.5/100)^(2030-2023)</f>
        <v>14529.722007100345</v>
      </c>
      <c r="F30">
        <v>2</v>
      </c>
    </row>
    <row r="31" spans="1:6" x14ac:dyDescent="0.3">
      <c r="A31" t="s">
        <v>5</v>
      </c>
      <c r="B31" t="s">
        <v>11</v>
      </c>
      <c r="C31">
        <v>1144</v>
      </c>
      <c r="D31" t="s">
        <v>12</v>
      </c>
      <c r="E31">
        <f>Load_bus_2023!E31*(1+2.5/100)^(2030-2023)</f>
        <v>15467.951672470665</v>
      </c>
      <c r="F31">
        <v>2</v>
      </c>
    </row>
    <row r="32" spans="1:6" x14ac:dyDescent="0.3">
      <c r="A32" t="s">
        <v>6</v>
      </c>
      <c r="B32" t="s">
        <v>11</v>
      </c>
      <c r="C32">
        <v>1152</v>
      </c>
      <c r="D32" t="s">
        <v>12</v>
      </c>
      <c r="E32">
        <f>Load_bus_2023!E32*(1+2.5/100)^(2030-2023)</f>
        <v>16684.333804199348</v>
      </c>
      <c r="F32">
        <v>2</v>
      </c>
    </row>
    <row r="33" spans="1:6" x14ac:dyDescent="0.3">
      <c r="A33" t="s">
        <v>7</v>
      </c>
      <c r="B33" t="s">
        <v>11</v>
      </c>
      <c r="C33">
        <v>1112</v>
      </c>
      <c r="D33" t="s">
        <v>12</v>
      </c>
      <c r="E33">
        <f>Load_bus_2023!E33*(1+2.5/100)^(2030-2023)</f>
        <v>15810.293169527111</v>
      </c>
      <c r="F33">
        <v>2</v>
      </c>
    </row>
    <row r="34" spans="1:6" x14ac:dyDescent="0.3">
      <c r="A34" t="s">
        <v>4</v>
      </c>
      <c r="B34" t="s">
        <v>9</v>
      </c>
      <c r="C34">
        <v>1056</v>
      </c>
      <c r="D34" t="s">
        <v>10</v>
      </c>
      <c r="E34">
        <f>Load_bus_2023!E34*(1+2.5/100)^(2030-2023)</f>
        <v>8091.9782680963563</v>
      </c>
      <c r="F34">
        <v>3</v>
      </c>
    </row>
    <row r="35" spans="1:6" x14ac:dyDescent="0.3">
      <c r="A35" t="s">
        <v>5</v>
      </c>
      <c r="B35" t="s">
        <v>9</v>
      </c>
      <c r="C35">
        <v>1040</v>
      </c>
      <c r="D35" t="s">
        <v>10</v>
      </c>
      <c r="E35">
        <f>Load_bus_2023!E35*(1+2.5/100)^(2030-2023)</f>
        <v>8220.9506723693576</v>
      </c>
      <c r="F35">
        <v>3</v>
      </c>
    </row>
    <row r="36" spans="1:6" x14ac:dyDescent="0.3">
      <c r="A36" t="s">
        <v>6</v>
      </c>
      <c r="B36" t="s">
        <v>9</v>
      </c>
      <c r="C36">
        <v>1056</v>
      </c>
      <c r="D36" t="s">
        <v>10</v>
      </c>
      <c r="E36">
        <f>Load_bus_2023!E36*(1+2.5/100)^(2030-2023)</f>
        <v>10726.343635375848</v>
      </c>
      <c r="F36">
        <v>3</v>
      </c>
    </row>
    <row r="37" spans="1:6" x14ac:dyDescent="0.3">
      <c r="A37" t="s">
        <v>7</v>
      </c>
      <c r="B37" t="s">
        <v>9</v>
      </c>
      <c r="C37">
        <v>1024</v>
      </c>
      <c r="D37" t="s">
        <v>10</v>
      </c>
      <c r="E37">
        <f>Load_bus_2023!E37*(1+2.5/100)^(2030-2023)</f>
        <v>8673.186167352429</v>
      </c>
      <c r="F37">
        <v>3</v>
      </c>
    </row>
    <row r="38" spans="1:6" x14ac:dyDescent="0.3">
      <c r="A38" t="s">
        <v>4</v>
      </c>
      <c r="B38" t="s">
        <v>11</v>
      </c>
      <c r="C38">
        <v>1176</v>
      </c>
      <c r="D38" t="s">
        <v>10</v>
      </c>
      <c r="E38">
        <f>Load_bus_2023!E38*(1+2.5/100)^(2030-2023)</f>
        <v>6866.3243874890622</v>
      </c>
      <c r="F38">
        <v>3</v>
      </c>
    </row>
    <row r="39" spans="1:6" x14ac:dyDescent="0.3">
      <c r="A39" t="s">
        <v>5</v>
      </c>
      <c r="B39" t="s">
        <v>11</v>
      </c>
      <c r="C39">
        <v>1144</v>
      </c>
      <c r="D39" t="s">
        <v>10</v>
      </c>
      <c r="E39">
        <f>Load_bus_2023!E39*(1+2.5/100)^(2030-2023)</f>
        <v>6589.6577783227858</v>
      </c>
      <c r="F39">
        <v>3</v>
      </c>
    </row>
    <row r="40" spans="1:6" x14ac:dyDescent="0.3">
      <c r="A40" t="s">
        <v>6</v>
      </c>
      <c r="B40" t="s">
        <v>11</v>
      </c>
      <c r="C40">
        <v>1152</v>
      </c>
      <c r="D40" t="s">
        <v>10</v>
      </c>
      <c r="E40">
        <f>Load_bus_2023!E40*(1+2.5/100)^(2030-2023)</f>
        <v>8482.2238010256297</v>
      </c>
      <c r="F40">
        <v>3</v>
      </c>
    </row>
    <row r="41" spans="1:6" x14ac:dyDescent="0.3">
      <c r="A41" t="s">
        <v>7</v>
      </c>
      <c r="B41" t="s">
        <v>11</v>
      </c>
      <c r="C41">
        <v>1112</v>
      </c>
      <c r="D41" t="s">
        <v>10</v>
      </c>
      <c r="E41">
        <f>Load_bus_2023!E41*(1+2.5/100)^(2030-2023)</f>
        <v>7742.5046565179018</v>
      </c>
      <c r="F41">
        <v>3</v>
      </c>
    </row>
    <row r="42" spans="1:6" x14ac:dyDescent="0.3">
      <c r="A42" t="s">
        <v>4</v>
      </c>
      <c r="B42" t="s">
        <v>9</v>
      </c>
      <c r="C42">
        <v>1056</v>
      </c>
      <c r="D42" t="s">
        <v>12</v>
      </c>
      <c r="E42">
        <f>Load_bus_2023!E42*(1+2.5/100)^(2030-2023)</f>
        <v>12336.418488719442</v>
      </c>
      <c r="F42">
        <v>3</v>
      </c>
    </row>
    <row r="43" spans="1:6" x14ac:dyDescent="0.3">
      <c r="A43" t="s">
        <v>5</v>
      </c>
      <c r="B43" t="s">
        <v>9</v>
      </c>
      <c r="C43">
        <v>1040</v>
      </c>
      <c r="D43" t="s">
        <v>12</v>
      </c>
      <c r="E43">
        <f>Load_bus_2023!E43*(1+2.5/100)^(2030-2023)</f>
        <v>12886.839426955508</v>
      </c>
      <c r="F43">
        <v>3</v>
      </c>
    </row>
    <row r="44" spans="1:6" x14ac:dyDescent="0.3">
      <c r="A44" t="s">
        <v>6</v>
      </c>
      <c r="B44" t="s">
        <v>9</v>
      </c>
      <c r="C44">
        <v>1056</v>
      </c>
      <c r="D44" t="s">
        <v>12</v>
      </c>
      <c r="E44">
        <f>Load_bus_2023!E44*(1+2.5/100)^(2030-2023)</f>
        <v>13965.21514268331</v>
      </c>
      <c r="F44">
        <v>3</v>
      </c>
    </row>
    <row r="45" spans="1:6" x14ac:dyDescent="0.3">
      <c r="A45" t="s">
        <v>7</v>
      </c>
      <c r="B45" t="s">
        <v>9</v>
      </c>
      <c r="C45">
        <v>1024</v>
      </c>
      <c r="D45" t="s">
        <v>12</v>
      </c>
      <c r="E45">
        <f>Load_bus_2023!E45*(1+2.5/100)^(2030-2023)</f>
        <v>13594.107450388095</v>
      </c>
      <c r="F45">
        <v>3</v>
      </c>
    </row>
    <row r="46" spans="1:6" x14ac:dyDescent="0.3">
      <c r="A46" t="s">
        <v>4</v>
      </c>
      <c r="B46" t="s">
        <v>11</v>
      </c>
      <c r="C46">
        <v>1176</v>
      </c>
      <c r="D46" t="s">
        <v>12</v>
      </c>
      <c r="E46">
        <f>Load_bus_2023!E46*(1+2.5/100)^(2030-2023)</f>
        <v>11300.894894411378</v>
      </c>
      <c r="F46">
        <v>3</v>
      </c>
    </row>
    <row r="47" spans="1:6" x14ac:dyDescent="0.3">
      <c r="A47" t="s">
        <v>5</v>
      </c>
      <c r="B47" t="s">
        <v>11</v>
      </c>
      <c r="C47">
        <v>1144</v>
      </c>
      <c r="D47" t="s">
        <v>12</v>
      </c>
      <c r="E47">
        <f>Load_bus_2023!E47*(1+2.5/100)^(2030-2023)</f>
        <v>12030.629078588294</v>
      </c>
      <c r="F47">
        <v>3</v>
      </c>
    </row>
    <row r="48" spans="1:6" x14ac:dyDescent="0.3">
      <c r="A48" t="s">
        <v>6</v>
      </c>
      <c r="B48" t="s">
        <v>11</v>
      </c>
      <c r="C48">
        <v>1152</v>
      </c>
      <c r="D48" t="s">
        <v>12</v>
      </c>
      <c r="E48">
        <f>Load_bus_2023!E48*(1+2.5/100)^(2030-2023)</f>
        <v>12976.704069932824</v>
      </c>
      <c r="F48">
        <v>3</v>
      </c>
    </row>
    <row r="49" spans="1:6" x14ac:dyDescent="0.3">
      <c r="A49" t="s">
        <v>7</v>
      </c>
      <c r="B49" t="s">
        <v>11</v>
      </c>
      <c r="C49">
        <v>1112</v>
      </c>
      <c r="D49" t="s">
        <v>12</v>
      </c>
      <c r="E49">
        <f>Load_bus_2023!E49*(1+2.5/100)^(2030-2023)</f>
        <v>12296.894687409973</v>
      </c>
      <c r="F4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9" sqref="E9"/>
    </sheetView>
  </sheetViews>
  <sheetFormatPr defaultRowHeight="14.4" x14ac:dyDescent="0.3"/>
  <cols>
    <col min="2" max="2" width="9.5546875" bestFit="1" customWidth="1"/>
    <col min="3" max="3" width="16" bestFit="1" customWidth="1"/>
    <col min="4" max="4" width="9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</row>
    <row r="2" spans="1:5" x14ac:dyDescent="0.3">
      <c r="A2" t="s">
        <v>4</v>
      </c>
      <c r="B2" t="s">
        <v>9</v>
      </c>
      <c r="C2">
        <v>1056</v>
      </c>
      <c r="D2" t="s">
        <v>10</v>
      </c>
      <c r="E2">
        <f>Load_all_2023!E2*(1+0.9/100)^(2040-2023)</f>
        <v>22650.063905942468</v>
      </c>
    </row>
    <row r="3" spans="1:5" x14ac:dyDescent="0.3">
      <c r="A3" t="s">
        <v>5</v>
      </c>
      <c r="B3" t="s">
        <v>9</v>
      </c>
      <c r="C3">
        <v>1040</v>
      </c>
      <c r="D3" t="s">
        <v>10</v>
      </c>
      <c r="E3">
        <f>Load_all_2023!E3*(1+0.9/100)^(2040-2023)</f>
        <v>23011.06749518885</v>
      </c>
    </row>
    <row r="4" spans="1:5" x14ac:dyDescent="0.3">
      <c r="A4" t="s">
        <v>6</v>
      </c>
      <c r="B4" t="s">
        <v>9</v>
      </c>
      <c r="C4">
        <v>1056</v>
      </c>
      <c r="D4" t="s">
        <v>10</v>
      </c>
      <c r="E4">
        <f>Load_all_2023!E4*(1+0.9/100)^(2040-2023)</f>
        <v>30023.853348226668</v>
      </c>
    </row>
    <row r="5" spans="1:5" x14ac:dyDescent="0.3">
      <c r="A5" t="s">
        <v>7</v>
      </c>
      <c r="B5" t="s">
        <v>9</v>
      </c>
      <c r="C5">
        <v>1024</v>
      </c>
      <c r="D5" t="s">
        <v>10</v>
      </c>
      <c r="E5">
        <f>Load_all_2023!E5*(1+0.9/100)^(2040-2023)</f>
        <v>24276.909112965688</v>
      </c>
    </row>
    <row r="6" spans="1:5" x14ac:dyDescent="0.3">
      <c r="A6" t="s">
        <v>4</v>
      </c>
      <c r="B6" t="s">
        <v>11</v>
      </c>
      <c r="C6">
        <v>1176</v>
      </c>
      <c r="D6" t="s">
        <v>10</v>
      </c>
      <c r="E6">
        <f>Load_all_2023!E6*(1+0.9/100)^(2040-2023)</f>
        <v>19219.365280394573</v>
      </c>
    </row>
    <row r="7" spans="1:5" x14ac:dyDescent="0.3">
      <c r="A7" t="s">
        <v>5</v>
      </c>
      <c r="B7" t="s">
        <v>11</v>
      </c>
      <c r="C7">
        <v>1144</v>
      </c>
      <c r="D7" t="s">
        <v>10</v>
      </c>
      <c r="E7">
        <f>Load_all_2023!E7*(1+0.9/100)^(2040-2023)</f>
        <v>18444.954355075719</v>
      </c>
    </row>
    <row r="8" spans="1:5" x14ac:dyDescent="0.3">
      <c r="A8" t="s">
        <v>6</v>
      </c>
      <c r="B8" t="s">
        <v>11</v>
      </c>
      <c r="C8">
        <v>1152</v>
      </c>
      <c r="D8" t="s">
        <v>10</v>
      </c>
      <c r="E8">
        <f>Load_all_2023!E8*(1+0.9/100)^(2040-2023)</f>
        <v>23742.390895339588</v>
      </c>
    </row>
    <row r="9" spans="1:5" x14ac:dyDescent="0.3">
      <c r="A9" t="s">
        <v>7</v>
      </c>
      <c r="B9" t="s">
        <v>11</v>
      </c>
      <c r="C9">
        <v>1112</v>
      </c>
      <c r="D9" t="s">
        <v>10</v>
      </c>
      <c r="E9">
        <f>Load_all_2023!E9*(1+0.9/100)^(2040-2023)</f>
        <v>21671.860631855492</v>
      </c>
    </row>
    <row r="10" spans="1:5" x14ac:dyDescent="0.3">
      <c r="A10" t="s">
        <v>4</v>
      </c>
      <c r="B10" t="s">
        <v>9</v>
      </c>
      <c r="C10">
        <v>1056</v>
      </c>
      <c r="D10" t="s">
        <v>12</v>
      </c>
      <c r="E10">
        <f>Load_all_2023!E10*(1+0.9/100)^(2040-2023)</f>
        <v>34530.575575270232</v>
      </c>
    </row>
    <row r="11" spans="1:5" x14ac:dyDescent="0.3">
      <c r="A11" t="s">
        <v>5</v>
      </c>
      <c r="B11" t="s">
        <v>9</v>
      </c>
      <c r="C11">
        <v>1040</v>
      </c>
      <c r="D11" t="s">
        <v>12</v>
      </c>
      <c r="E11">
        <f>Load_all_2023!E11*(1+0.9/100)^(2040-2023)</f>
        <v>36071.24573195722</v>
      </c>
    </row>
    <row r="12" spans="1:5" x14ac:dyDescent="0.3">
      <c r="A12" t="s">
        <v>6</v>
      </c>
      <c r="B12" t="s">
        <v>9</v>
      </c>
      <c r="C12">
        <v>1056</v>
      </c>
      <c r="D12" t="s">
        <v>12</v>
      </c>
      <c r="E12">
        <f>Load_all_2023!E12*(1+0.9/100)^(2040-2023)</f>
        <v>39089.701549139885</v>
      </c>
    </row>
    <row r="13" spans="1:5" x14ac:dyDescent="0.3">
      <c r="A13" t="s">
        <v>7</v>
      </c>
      <c r="B13" t="s">
        <v>9</v>
      </c>
      <c r="C13">
        <v>1024</v>
      </c>
      <c r="D13" t="s">
        <v>12</v>
      </c>
      <c r="E13">
        <f>Load_all_2023!E13*(1+0.9/100)^(2040-2023)</f>
        <v>38050.942834276095</v>
      </c>
    </row>
    <row r="14" spans="1:5" x14ac:dyDescent="0.3">
      <c r="A14" t="s">
        <v>4</v>
      </c>
      <c r="B14" t="s">
        <v>11</v>
      </c>
      <c r="C14">
        <v>1176</v>
      </c>
      <c r="D14" t="s">
        <v>12</v>
      </c>
      <c r="E14">
        <f>Load_all_2023!E14*(1+0.9/100)^(2040-2023)</f>
        <v>31632.066111933946</v>
      </c>
    </row>
    <row r="15" spans="1:5" x14ac:dyDescent="0.3">
      <c r="A15" t="s">
        <v>5</v>
      </c>
      <c r="B15" t="s">
        <v>11</v>
      </c>
      <c r="C15">
        <v>1144</v>
      </c>
      <c r="D15" t="s">
        <v>12</v>
      </c>
      <c r="E15">
        <f>Load_all_2023!E15*(1+0.9/100)^(2040-2023)</f>
        <v>33674.647710444129</v>
      </c>
    </row>
    <row r="16" spans="1:5" x14ac:dyDescent="0.3">
      <c r="A16" t="s">
        <v>6</v>
      </c>
      <c r="B16" t="s">
        <v>11</v>
      </c>
      <c r="C16">
        <v>1152</v>
      </c>
      <c r="D16" t="s">
        <v>12</v>
      </c>
      <c r="E16">
        <f>Load_all_2023!E16*(1+0.9/100)^(2040-2023)</f>
        <v>36322.783716722442</v>
      </c>
    </row>
    <row r="17" spans="1:5" x14ac:dyDescent="0.3">
      <c r="A17" t="s">
        <v>7</v>
      </c>
      <c r="B17" t="s">
        <v>11</v>
      </c>
      <c r="C17">
        <v>1112</v>
      </c>
      <c r="D17" t="s">
        <v>12</v>
      </c>
      <c r="E17">
        <f>Load_all_2023!E17*(1+0.9/100)^(2040-2023)</f>
        <v>34419.945443081822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6" sqref="E6:E7"/>
    </sheetView>
  </sheetViews>
  <sheetFormatPr defaultRowHeight="14.4" x14ac:dyDescent="0.3"/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13</v>
      </c>
    </row>
    <row r="2" spans="1:6" x14ac:dyDescent="0.3">
      <c r="A2" t="s">
        <v>4</v>
      </c>
      <c r="B2" t="s">
        <v>9</v>
      </c>
      <c r="C2">
        <v>1056</v>
      </c>
      <c r="D2" t="s">
        <v>10</v>
      </c>
      <c r="E2">
        <f>Load_bus_2023!E2*(1+0.9/100)^(2040-2023)</f>
        <v>4530.0127811884931</v>
      </c>
      <c r="F2">
        <v>1</v>
      </c>
    </row>
    <row r="3" spans="1:6" x14ac:dyDescent="0.3">
      <c r="A3" t="s">
        <v>5</v>
      </c>
      <c r="B3" t="s">
        <v>9</v>
      </c>
      <c r="C3">
        <v>1040</v>
      </c>
      <c r="D3" t="s">
        <v>10</v>
      </c>
      <c r="E3">
        <f>Load_bus_2023!E3*(1+0.9/100)^(2040-2023)</f>
        <v>4602.2134990377699</v>
      </c>
      <c r="F3">
        <v>1</v>
      </c>
    </row>
    <row r="4" spans="1:6" x14ac:dyDescent="0.3">
      <c r="A4" t="s">
        <v>6</v>
      </c>
      <c r="B4" t="s">
        <v>9</v>
      </c>
      <c r="C4">
        <v>1056</v>
      </c>
      <c r="D4" t="s">
        <v>10</v>
      </c>
      <c r="E4">
        <f>Load_bus_2023!E4*(1+0.9/100)^(2040-2023)</f>
        <v>6004.7706696453342</v>
      </c>
      <c r="F4">
        <v>1</v>
      </c>
    </row>
    <row r="5" spans="1:6" x14ac:dyDescent="0.3">
      <c r="A5" t="s">
        <v>7</v>
      </c>
      <c r="B5" t="s">
        <v>9</v>
      </c>
      <c r="C5">
        <v>1024</v>
      </c>
      <c r="D5" t="s">
        <v>10</v>
      </c>
      <c r="E5">
        <f>Load_bus_2023!E5*(1+0.9/100)^(2040-2023)</f>
        <v>4855.3818225931382</v>
      </c>
      <c r="F5">
        <v>1</v>
      </c>
    </row>
    <row r="6" spans="1:6" x14ac:dyDescent="0.3">
      <c r="A6" t="s">
        <v>4</v>
      </c>
      <c r="B6" t="s">
        <v>11</v>
      </c>
      <c r="C6">
        <v>1176</v>
      </c>
      <c r="D6" t="s">
        <v>10</v>
      </c>
      <c r="E6">
        <f>Load_bus_2023!E6*(1+0.9/100)^(2040-2023)</f>
        <v>3843.8730560789149</v>
      </c>
      <c r="F6">
        <v>1</v>
      </c>
    </row>
    <row r="7" spans="1:6" x14ac:dyDescent="0.3">
      <c r="A7" t="s">
        <v>5</v>
      </c>
      <c r="B7" t="s">
        <v>11</v>
      </c>
      <c r="C7">
        <v>1144</v>
      </c>
      <c r="D7" t="s">
        <v>10</v>
      </c>
      <c r="E7">
        <f>Load_bus_2023!E7*(1+0.9/100)^(2040-2023)</f>
        <v>3688.990871015144</v>
      </c>
      <c r="F7">
        <v>1</v>
      </c>
    </row>
    <row r="8" spans="1:6" x14ac:dyDescent="0.3">
      <c r="A8" t="s">
        <v>6</v>
      </c>
      <c r="B8" t="s">
        <v>11</v>
      </c>
      <c r="C8">
        <v>1152</v>
      </c>
      <c r="D8" t="s">
        <v>10</v>
      </c>
      <c r="E8">
        <f>Load_bus_2023!E8*(1+0.9/100)^(2040-2023)</f>
        <v>4748.4781790679181</v>
      </c>
      <c r="F8">
        <v>1</v>
      </c>
    </row>
    <row r="9" spans="1:6" x14ac:dyDescent="0.3">
      <c r="A9" t="s">
        <v>7</v>
      </c>
      <c r="B9" t="s">
        <v>11</v>
      </c>
      <c r="C9">
        <v>1112</v>
      </c>
      <c r="D9" t="s">
        <v>10</v>
      </c>
      <c r="E9">
        <f>Load_bus_2023!E9*(1+0.9/100)^(2040-2023)</f>
        <v>4334.3721263710986</v>
      </c>
      <c r="F9">
        <v>1</v>
      </c>
    </row>
    <row r="10" spans="1:6" x14ac:dyDescent="0.3">
      <c r="A10" t="s">
        <v>4</v>
      </c>
      <c r="B10" t="s">
        <v>9</v>
      </c>
      <c r="C10">
        <v>1056</v>
      </c>
      <c r="D10" t="s">
        <v>12</v>
      </c>
      <c r="E10">
        <f>Load_bus_2023!E10*(1+0.9/100)^(2040-2023)</f>
        <v>6906.1151150540472</v>
      </c>
      <c r="F10">
        <v>1</v>
      </c>
    </row>
    <row r="11" spans="1:6" x14ac:dyDescent="0.3">
      <c r="A11" t="s">
        <v>5</v>
      </c>
      <c r="B11" t="s">
        <v>9</v>
      </c>
      <c r="C11">
        <v>1040</v>
      </c>
      <c r="D11" t="s">
        <v>12</v>
      </c>
      <c r="E11">
        <f>Load_bus_2023!E11*(1+0.9/100)^(2040-2023)</f>
        <v>7214.2491463914439</v>
      </c>
      <c r="F11">
        <v>1</v>
      </c>
    </row>
    <row r="12" spans="1:6" x14ac:dyDescent="0.3">
      <c r="A12" t="s">
        <v>6</v>
      </c>
      <c r="B12" t="s">
        <v>9</v>
      </c>
      <c r="C12">
        <v>1056</v>
      </c>
      <c r="D12" t="s">
        <v>12</v>
      </c>
      <c r="E12">
        <f>Load_bus_2023!E12*(1+0.9/100)^(2040-2023)</f>
        <v>7817.9403098279781</v>
      </c>
      <c r="F12">
        <v>1</v>
      </c>
    </row>
    <row r="13" spans="1:6" x14ac:dyDescent="0.3">
      <c r="A13" t="s">
        <v>7</v>
      </c>
      <c r="B13" t="s">
        <v>9</v>
      </c>
      <c r="C13">
        <v>1024</v>
      </c>
      <c r="D13" t="s">
        <v>12</v>
      </c>
      <c r="E13">
        <f>Load_bus_2023!E13*(1+0.9/100)^(2040-2023)</f>
        <v>7610.1885668552195</v>
      </c>
      <c r="F13">
        <v>1</v>
      </c>
    </row>
    <row r="14" spans="1:6" x14ac:dyDescent="0.3">
      <c r="A14" t="s">
        <v>4</v>
      </c>
      <c r="B14" t="s">
        <v>11</v>
      </c>
      <c r="C14">
        <v>1176</v>
      </c>
      <c r="D14" t="s">
        <v>12</v>
      </c>
      <c r="E14">
        <f>Load_bus_2023!E14*(1+0.9/100)^(2040-2023)</f>
        <v>6326.4132223867891</v>
      </c>
      <c r="F14">
        <v>1</v>
      </c>
    </row>
    <row r="15" spans="1:6" x14ac:dyDescent="0.3">
      <c r="A15" t="s">
        <v>5</v>
      </c>
      <c r="B15" t="s">
        <v>11</v>
      </c>
      <c r="C15">
        <v>1144</v>
      </c>
      <c r="D15" t="s">
        <v>12</v>
      </c>
      <c r="E15">
        <f>Load_bus_2023!E15*(1+0.9/100)^(2040-2023)</f>
        <v>6734.9295420888266</v>
      </c>
      <c r="F15">
        <v>1</v>
      </c>
    </row>
    <row r="16" spans="1:6" x14ac:dyDescent="0.3">
      <c r="A16" t="s">
        <v>6</v>
      </c>
      <c r="B16" t="s">
        <v>11</v>
      </c>
      <c r="C16">
        <v>1152</v>
      </c>
      <c r="D16" t="s">
        <v>12</v>
      </c>
      <c r="E16">
        <f>Load_bus_2023!E16*(1+0.9/100)^(2040-2023)</f>
        <v>7264.5567433444894</v>
      </c>
      <c r="F16">
        <v>1</v>
      </c>
    </row>
    <row r="17" spans="1:6" x14ac:dyDescent="0.3">
      <c r="A17" t="s">
        <v>7</v>
      </c>
      <c r="B17" t="s">
        <v>11</v>
      </c>
      <c r="C17">
        <v>1112</v>
      </c>
      <c r="D17" t="s">
        <v>12</v>
      </c>
      <c r="E17">
        <f>Load_bus_2023!E17*(1+0.9/100)^(2040-2023)</f>
        <v>6883.9890886163657</v>
      </c>
      <c r="F17">
        <v>1</v>
      </c>
    </row>
    <row r="18" spans="1:6" x14ac:dyDescent="0.3">
      <c r="A18" t="s">
        <v>4</v>
      </c>
      <c r="B18" t="s">
        <v>9</v>
      </c>
      <c r="C18">
        <v>1056</v>
      </c>
      <c r="D18" t="s">
        <v>10</v>
      </c>
      <c r="E18">
        <f>Load_bus_2023!E18*(1+0.9/100)^(2040-2023)</f>
        <v>10192.52875767411</v>
      </c>
      <c r="F18">
        <v>2</v>
      </c>
    </row>
    <row r="19" spans="1:6" x14ac:dyDescent="0.3">
      <c r="A19" t="s">
        <v>5</v>
      </c>
      <c r="B19" t="s">
        <v>9</v>
      </c>
      <c r="C19">
        <v>1040</v>
      </c>
      <c r="D19" t="s">
        <v>10</v>
      </c>
      <c r="E19">
        <f>Load_bus_2023!E19*(1+0.9/100)^(2040-2023)</f>
        <v>10354.980372834983</v>
      </c>
      <c r="F19">
        <v>2</v>
      </c>
    </row>
    <row r="20" spans="1:6" x14ac:dyDescent="0.3">
      <c r="A20" t="s">
        <v>6</v>
      </c>
      <c r="B20" t="s">
        <v>9</v>
      </c>
      <c r="C20">
        <v>1056</v>
      </c>
      <c r="D20" t="s">
        <v>10</v>
      </c>
      <c r="E20">
        <f>Load_bus_2023!E20*(1+0.9/100)^(2040-2023)</f>
        <v>13510.734006702</v>
      </c>
      <c r="F20">
        <v>2</v>
      </c>
    </row>
    <row r="21" spans="1:6" x14ac:dyDescent="0.3">
      <c r="A21" t="s">
        <v>7</v>
      </c>
      <c r="B21" t="s">
        <v>9</v>
      </c>
      <c r="C21">
        <v>1024</v>
      </c>
      <c r="D21" t="s">
        <v>10</v>
      </c>
      <c r="E21">
        <f>Load_bus_2023!E21*(1+0.9/100)^(2040-2023)</f>
        <v>10924.609100834559</v>
      </c>
      <c r="F21">
        <v>2</v>
      </c>
    </row>
    <row r="22" spans="1:6" x14ac:dyDescent="0.3">
      <c r="A22" t="s">
        <v>4</v>
      </c>
      <c r="B22" t="s">
        <v>11</v>
      </c>
      <c r="C22">
        <v>1176</v>
      </c>
      <c r="D22" t="s">
        <v>10</v>
      </c>
      <c r="E22">
        <f>Load_bus_2023!E22*(1+0.9/100)^(2040-2023)</f>
        <v>8648.7143761775587</v>
      </c>
      <c r="F22">
        <v>2</v>
      </c>
    </row>
    <row r="23" spans="1:6" x14ac:dyDescent="0.3">
      <c r="A23" t="s">
        <v>5</v>
      </c>
      <c r="B23" t="s">
        <v>11</v>
      </c>
      <c r="C23">
        <v>1144</v>
      </c>
      <c r="D23" t="s">
        <v>10</v>
      </c>
      <c r="E23">
        <f>Load_bus_2023!E23*(1+0.9/100)^(2040-2023)</f>
        <v>8300.2294597840737</v>
      </c>
      <c r="F23">
        <v>2</v>
      </c>
    </row>
    <row r="24" spans="1:6" x14ac:dyDescent="0.3">
      <c r="A24" t="s">
        <v>6</v>
      </c>
      <c r="B24" t="s">
        <v>11</v>
      </c>
      <c r="C24">
        <v>1152</v>
      </c>
      <c r="D24" t="s">
        <v>10</v>
      </c>
      <c r="E24">
        <f>Load_bus_2023!E24*(1+0.9/100)^(2040-2023)</f>
        <v>10684.075902902816</v>
      </c>
      <c r="F24">
        <v>2</v>
      </c>
    </row>
    <row r="25" spans="1:6" x14ac:dyDescent="0.3">
      <c r="A25" t="s">
        <v>7</v>
      </c>
      <c r="B25" t="s">
        <v>11</v>
      </c>
      <c r="C25">
        <v>1112</v>
      </c>
      <c r="D25" t="s">
        <v>10</v>
      </c>
      <c r="E25">
        <f>Load_bus_2023!E25*(1+0.9/100)^(2040-2023)</f>
        <v>9752.3372843349716</v>
      </c>
      <c r="F25">
        <v>2</v>
      </c>
    </row>
    <row r="26" spans="1:6" x14ac:dyDescent="0.3">
      <c r="A26" t="s">
        <v>4</v>
      </c>
      <c r="B26" t="s">
        <v>9</v>
      </c>
      <c r="C26">
        <v>1056</v>
      </c>
      <c r="D26" t="s">
        <v>12</v>
      </c>
      <c r="E26">
        <f>Load_bus_2023!E26*(1+0.9/100)^(2040-2023)</f>
        <v>15538.759008871604</v>
      </c>
      <c r="F26">
        <v>2</v>
      </c>
    </row>
    <row r="27" spans="1:6" x14ac:dyDescent="0.3">
      <c r="A27" t="s">
        <v>5</v>
      </c>
      <c r="B27" t="s">
        <v>9</v>
      </c>
      <c r="C27">
        <v>1040</v>
      </c>
      <c r="D27" t="s">
        <v>12</v>
      </c>
      <c r="E27">
        <f>Load_bus_2023!E27*(1+0.9/100)^(2040-2023)</f>
        <v>16232.060579380748</v>
      </c>
      <c r="F27">
        <v>2</v>
      </c>
    </row>
    <row r="28" spans="1:6" x14ac:dyDescent="0.3">
      <c r="A28" t="s">
        <v>6</v>
      </c>
      <c r="B28" t="s">
        <v>9</v>
      </c>
      <c r="C28">
        <v>1056</v>
      </c>
      <c r="D28" t="s">
        <v>12</v>
      </c>
      <c r="E28">
        <f>Load_bus_2023!E28*(1+0.9/100)^(2040-2023)</f>
        <v>17590.365697112949</v>
      </c>
      <c r="F28">
        <v>2</v>
      </c>
    </row>
    <row r="29" spans="1:6" x14ac:dyDescent="0.3">
      <c r="A29" t="s">
        <v>7</v>
      </c>
      <c r="B29" t="s">
        <v>9</v>
      </c>
      <c r="C29">
        <v>1024</v>
      </c>
      <c r="D29" t="s">
        <v>12</v>
      </c>
      <c r="E29">
        <f>Load_bus_2023!E29*(1+0.9/100)^(2040-2023)</f>
        <v>17122.924275424244</v>
      </c>
      <c r="F29">
        <v>2</v>
      </c>
    </row>
    <row r="30" spans="1:6" x14ac:dyDescent="0.3">
      <c r="A30" t="s">
        <v>4</v>
      </c>
      <c r="B30" t="s">
        <v>11</v>
      </c>
      <c r="C30">
        <v>1176</v>
      </c>
      <c r="D30" t="s">
        <v>12</v>
      </c>
      <c r="E30">
        <f>Load_bus_2023!E30*(1+0.9/100)^(2040-2023)</f>
        <v>14234.429750370275</v>
      </c>
      <c r="F30">
        <v>2</v>
      </c>
    </row>
    <row r="31" spans="1:6" x14ac:dyDescent="0.3">
      <c r="A31" t="s">
        <v>5</v>
      </c>
      <c r="B31" t="s">
        <v>11</v>
      </c>
      <c r="C31">
        <v>1144</v>
      </c>
      <c r="D31" t="s">
        <v>12</v>
      </c>
      <c r="E31">
        <f>Load_bus_2023!E31*(1+0.9/100)^(2040-2023)</f>
        <v>15153.591469699857</v>
      </c>
      <c r="F31">
        <v>2</v>
      </c>
    </row>
    <row r="32" spans="1:6" x14ac:dyDescent="0.3">
      <c r="A32" t="s">
        <v>6</v>
      </c>
      <c r="B32" t="s">
        <v>11</v>
      </c>
      <c r="C32">
        <v>1152</v>
      </c>
      <c r="D32" t="s">
        <v>12</v>
      </c>
      <c r="E32">
        <f>Load_bus_2023!E32*(1+0.9/100)^(2040-2023)</f>
        <v>16345.252672525099</v>
      </c>
      <c r="F32">
        <v>2</v>
      </c>
    </row>
    <row r="33" spans="1:6" x14ac:dyDescent="0.3">
      <c r="A33" t="s">
        <v>7</v>
      </c>
      <c r="B33" t="s">
        <v>11</v>
      </c>
      <c r="C33">
        <v>1112</v>
      </c>
      <c r="D33" t="s">
        <v>12</v>
      </c>
      <c r="E33">
        <f>Load_bus_2023!E33*(1+0.9/100)^(2040-2023)</f>
        <v>15488.97544938682</v>
      </c>
      <c r="F33">
        <v>2</v>
      </c>
    </row>
    <row r="34" spans="1:6" x14ac:dyDescent="0.3">
      <c r="A34" t="s">
        <v>4</v>
      </c>
      <c r="B34" t="s">
        <v>9</v>
      </c>
      <c r="C34">
        <v>1056</v>
      </c>
      <c r="D34" t="s">
        <v>10</v>
      </c>
      <c r="E34">
        <f>Load_bus_2023!E34*(1+0.9/100)^(2040-2023)</f>
        <v>7927.5223670798632</v>
      </c>
      <c r="F34">
        <v>3</v>
      </c>
    </row>
    <row r="35" spans="1:6" x14ac:dyDescent="0.3">
      <c r="A35" t="s">
        <v>5</v>
      </c>
      <c r="B35" t="s">
        <v>9</v>
      </c>
      <c r="C35">
        <v>1040</v>
      </c>
      <c r="D35" t="s">
        <v>10</v>
      </c>
      <c r="E35">
        <f>Load_bus_2023!E35*(1+0.9/100)^(2040-2023)</f>
        <v>8053.873623316098</v>
      </c>
      <c r="F35">
        <v>3</v>
      </c>
    </row>
    <row r="36" spans="1:6" x14ac:dyDescent="0.3">
      <c r="A36" t="s">
        <v>6</v>
      </c>
      <c r="B36" t="s">
        <v>9</v>
      </c>
      <c r="C36">
        <v>1056</v>
      </c>
      <c r="D36" t="s">
        <v>10</v>
      </c>
      <c r="E36">
        <f>Load_bus_2023!E36*(1+0.9/100)^(2040-2023)</f>
        <v>10508.348671879332</v>
      </c>
      <c r="F36">
        <v>3</v>
      </c>
    </row>
    <row r="37" spans="1:6" x14ac:dyDescent="0.3">
      <c r="A37" t="s">
        <v>7</v>
      </c>
      <c r="B37" t="s">
        <v>9</v>
      </c>
      <c r="C37">
        <v>1024</v>
      </c>
      <c r="D37" t="s">
        <v>10</v>
      </c>
      <c r="E37">
        <f>Load_bus_2023!E37*(1+0.9/100)^(2040-2023)</f>
        <v>8496.9181895379897</v>
      </c>
      <c r="F37">
        <v>3</v>
      </c>
    </row>
    <row r="38" spans="1:6" x14ac:dyDescent="0.3">
      <c r="A38" t="s">
        <v>4</v>
      </c>
      <c r="B38" t="s">
        <v>11</v>
      </c>
      <c r="C38">
        <v>1176</v>
      </c>
      <c r="D38" t="s">
        <v>10</v>
      </c>
      <c r="E38">
        <f>Load_bus_2023!E38*(1+0.9/100)^(2040-2023)</f>
        <v>6726.7778481381001</v>
      </c>
      <c r="F38">
        <v>3</v>
      </c>
    </row>
    <row r="39" spans="1:6" x14ac:dyDescent="0.3">
      <c r="A39" t="s">
        <v>5</v>
      </c>
      <c r="B39" t="s">
        <v>11</v>
      </c>
      <c r="C39">
        <v>1144</v>
      </c>
      <c r="D39" t="s">
        <v>10</v>
      </c>
      <c r="E39">
        <f>Load_bus_2023!E39*(1+0.9/100)^(2040-2023)</f>
        <v>6455.7340242765013</v>
      </c>
      <c r="F39">
        <v>3</v>
      </c>
    </row>
    <row r="40" spans="1:6" x14ac:dyDescent="0.3">
      <c r="A40" t="s">
        <v>6</v>
      </c>
      <c r="B40" t="s">
        <v>11</v>
      </c>
      <c r="C40">
        <v>1152</v>
      </c>
      <c r="D40" t="s">
        <v>10</v>
      </c>
      <c r="E40">
        <f>Load_bus_2023!E40*(1+0.9/100)^(2040-2023)</f>
        <v>8309.8368133688546</v>
      </c>
      <c r="F40">
        <v>3</v>
      </c>
    </row>
    <row r="41" spans="1:6" x14ac:dyDescent="0.3">
      <c r="A41" t="s">
        <v>7</v>
      </c>
      <c r="B41" t="s">
        <v>11</v>
      </c>
      <c r="C41">
        <v>1112</v>
      </c>
      <c r="D41" t="s">
        <v>10</v>
      </c>
      <c r="E41">
        <f>Load_bus_2023!E41*(1+0.9/100)^(2040-2023)</f>
        <v>7585.1512211494219</v>
      </c>
      <c r="F41">
        <v>3</v>
      </c>
    </row>
    <row r="42" spans="1:6" x14ac:dyDescent="0.3">
      <c r="A42" t="s">
        <v>4</v>
      </c>
      <c r="B42" t="s">
        <v>9</v>
      </c>
      <c r="C42">
        <v>1056</v>
      </c>
      <c r="D42" t="s">
        <v>12</v>
      </c>
      <c r="E42">
        <f>Load_bus_2023!E42*(1+0.9/100)^(2040-2023)</f>
        <v>12085.701451344579</v>
      </c>
      <c r="F42">
        <v>3</v>
      </c>
    </row>
    <row r="43" spans="1:6" x14ac:dyDescent="0.3">
      <c r="A43" t="s">
        <v>5</v>
      </c>
      <c r="B43" t="s">
        <v>9</v>
      </c>
      <c r="C43">
        <v>1040</v>
      </c>
      <c r="D43" t="s">
        <v>12</v>
      </c>
      <c r="E43">
        <f>Load_bus_2023!E43*(1+0.9/100)^(2040-2023)</f>
        <v>12624.936006185026</v>
      </c>
      <c r="F43">
        <v>3</v>
      </c>
    </row>
    <row r="44" spans="1:6" x14ac:dyDescent="0.3">
      <c r="A44" t="s">
        <v>6</v>
      </c>
      <c r="B44" t="s">
        <v>9</v>
      </c>
      <c r="C44">
        <v>1056</v>
      </c>
      <c r="D44" t="s">
        <v>12</v>
      </c>
      <c r="E44">
        <f>Load_bus_2023!E44*(1+0.9/100)^(2040-2023)</f>
        <v>13681.395542198959</v>
      </c>
      <c r="F44">
        <v>3</v>
      </c>
    </row>
    <row r="45" spans="1:6" x14ac:dyDescent="0.3">
      <c r="A45" t="s">
        <v>7</v>
      </c>
      <c r="B45" t="s">
        <v>9</v>
      </c>
      <c r="C45">
        <v>1024</v>
      </c>
      <c r="D45" t="s">
        <v>12</v>
      </c>
      <c r="E45">
        <f>Load_bus_2023!E45*(1+0.9/100)^(2040-2023)</f>
        <v>13317.829991996634</v>
      </c>
      <c r="F45">
        <v>3</v>
      </c>
    </row>
    <row r="46" spans="1:6" x14ac:dyDescent="0.3">
      <c r="A46" t="s">
        <v>4</v>
      </c>
      <c r="B46" t="s">
        <v>11</v>
      </c>
      <c r="C46">
        <v>1176</v>
      </c>
      <c r="D46" t="s">
        <v>12</v>
      </c>
      <c r="E46">
        <f>Load_bus_2023!E46*(1+0.9/100)^(2040-2023)</f>
        <v>11071.22313917688</v>
      </c>
      <c r="F46">
        <v>3</v>
      </c>
    </row>
    <row r="47" spans="1:6" x14ac:dyDescent="0.3">
      <c r="A47" t="s">
        <v>5</v>
      </c>
      <c r="B47" t="s">
        <v>11</v>
      </c>
      <c r="C47">
        <v>1144</v>
      </c>
      <c r="D47" t="s">
        <v>12</v>
      </c>
      <c r="E47">
        <f>Load_bus_2023!E47*(1+0.9/100)^(2040-2023)</f>
        <v>11786.126698655444</v>
      </c>
      <c r="F47">
        <v>3</v>
      </c>
    </row>
    <row r="48" spans="1:6" x14ac:dyDescent="0.3">
      <c r="A48" t="s">
        <v>6</v>
      </c>
      <c r="B48" t="s">
        <v>11</v>
      </c>
      <c r="C48">
        <v>1152</v>
      </c>
      <c r="D48" t="s">
        <v>12</v>
      </c>
      <c r="E48">
        <f>Load_bus_2023!E48*(1+0.9/100)^(2040-2023)</f>
        <v>12712.974300852853</v>
      </c>
      <c r="F48">
        <v>3</v>
      </c>
    </row>
    <row r="49" spans="1:6" x14ac:dyDescent="0.3">
      <c r="A49" t="s">
        <v>7</v>
      </c>
      <c r="B49" t="s">
        <v>11</v>
      </c>
      <c r="C49">
        <v>1112</v>
      </c>
      <c r="D49" t="s">
        <v>12</v>
      </c>
      <c r="E49">
        <f>Load_bus_2023!E49*(1+0.9/100)^(2040-2023)</f>
        <v>12046.980905078637</v>
      </c>
      <c r="F4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6" sqref="E6"/>
    </sheetView>
  </sheetViews>
  <sheetFormatPr defaultRowHeight="14.4" x14ac:dyDescent="0.3"/>
  <cols>
    <col min="2" max="2" width="9.5546875" bestFit="1" customWidth="1"/>
    <col min="3" max="3" width="16" bestFit="1" customWidth="1"/>
    <col min="4" max="4" width="9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</row>
    <row r="2" spans="1:5" x14ac:dyDescent="0.3">
      <c r="A2" t="s">
        <v>4</v>
      </c>
      <c r="B2" t="s">
        <v>9</v>
      </c>
      <c r="C2">
        <v>1056</v>
      </c>
      <c r="D2" t="s">
        <v>10</v>
      </c>
      <c r="E2">
        <f>Load_all_2023!E2*(1+2.5/100)^(2040-2023)</f>
        <v>29595.475179894147</v>
      </c>
    </row>
    <row r="3" spans="1:5" x14ac:dyDescent="0.3">
      <c r="A3" t="s">
        <v>5</v>
      </c>
      <c r="B3" t="s">
        <v>9</v>
      </c>
      <c r="C3">
        <v>1040</v>
      </c>
      <c r="D3" t="s">
        <v>10</v>
      </c>
      <c r="E3">
        <f>Load_all_2023!E3*(1+2.5/100)^(2040-2023)</f>
        <v>30067.17684085904</v>
      </c>
    </row>
    <row r="4" spans="1:5" x14ac:dyDescent="0.3">
      <c r="A4" t="s">
        <v>6</v>
      </c>
      <c r="B4" t="s">
        <v>9</v>
      </c>
      <c r="C4">
        <v>1056</v>
      </c>
      <c r="D4" t="s">
        <v>10</v>
      </c>
      <c r="E4">
        <f>Load_all_2023!E4*(1+2.5/100)^(2040-2023)</f>
        <v>39230.362009667399</v>
      </c>
    </row>
    <row r="5" spans="1:5" x14ac:dyDescent="0.3">
      <c r="A5" t="s">
        <v>7</v>
      </c>
      <c r="B5" t="s">
        <v>9</v>
      </c>
      <c r="C5">
        <v>1024</v>
      </c>
      <c r="D5" t="s">
        <v>10</v>
      </c>
      <c r="E5">
        <f>Load_all_2023!E5*(1+2.5/100)^(2040-2023)</f>
        <v>31721.175890758524</v>
      </c>
    </row>
    <row r="6" spans="1:5" x14ac:dyDescent="0.3">
      <c r="A6" t="s">
        <v>4</v>
      </c>
      <c r="B6" t="s">
        <v>11</v>
      </c>
      <c r="C6">
        <v>1176</v>
      </c>
      <c r="D6" t="s">
        <v>10</v>
      </c>
      <c r="E6">
        <f>Load_all_2023!E6*(1+2.5/100)^(2040-2023)</f>
        <v>25112.787782466479</v>
      </c>
    </row>
    <row r="7" spans="1:5" x14ac:dyDescent="0.3">
      <c r="A7" t="s">
        <v>5</v>
      </c>
      <c r="B7" t="s">
        <v>11</v>
      </c>
      <c r="C7">
        <v>1144</v>
      </c>
      <c r="D7" t="s">
        <v>10</v>
      </c>
      <c r="E7">
        <f>Load_all_2023!E7*(1+2.5/100)^(2040-2023)</f>
        <v>24100.911638783724</v>
      </c>
    </row>
    <row r="8" spans="1:5" x14ac:dyDescent="0.3">
      <c r="A8" t="s">
        <v>6</v>
      </c>
      <c r="B8" t="s">
        <v>11</v>
      </c>
      <c r="C8">
        <v>1152</v>
      </c>
      <c r="D8" t="s">
        <v>10</v>
      </c>
      <c r="E8">
        <f>Load_all_2023!E8*(1+2.5/100)^(2040-2023)</f>
        <v>31022.753108878245</v>
      </c>
    </row>
    <row r="9" spans="1:5" x14ac:dyDescent="0.3">
      <c r="A9" t="s">
        <v>7</v>
      </c>
      <c r="B9" t="s">
        <v>11</v>
      </c>
      <c r="C9">
        <v>1112</v>
      </c>
      <c r="D9" t="s">
        <v>10</v>
      </c>
      <c r="E9">
        <f>Load_all_2023!E9*(1+2.5/100)^(2040-2023)</f>
        <v>28317.315840505402</v>
      </c>
    </row>
    <row r="10" spans="1:5" x14ac:dyDescent="0.3">
      <c r="A10" t="s">
        <v>4</v>
      </c>
      <c r="B10" t="s">
        <v>9</v>
      </c>
      <c r="C10">
        <v>1056</v>
      </c>
      <c r="D10" t="s">
        <v>12</v>
      </c>
      <c r="E10">
        <f>Load_all_2023!E10*(1+2.5/100)^(2040-2023)</f>
        <v>45119.024680422684</v>
      </c>
    </row>
    <row r="11" spans="1:5" x14ac:dyDescent="0.3">
      <c r="A11" t="s">
        <v>5</v>
      </c>
      <c r="B11" t="s">
        <v>9</v>
      </c>
      <c r="C11">
        <v>1040</v>
      </c>
      <c r="D11" t="s">
        <v>12</v>
      </c>
      <c r="E11">
        <f>Load_all_2023!E11*(1+2.5/100)^(2040-2023)</f>
        <v>47132.125639959959</v>
      </c>
    </row>
    <row r="12" spans="1:5" x14ac:dyDescent="0.3">
      <c r="A12" t="s">
        <v>6</v>
      </c>
      <c r="B12" t="s">
        <v>9</v>
      </c>
      <c r="C12">
        <v>1056</v>
      </c>
      <c r="D12" t="s">
        <v>12</v>
      </c>
      <c r="E12">
        <f>Load_all_2023!E12*(1+2.5/100)^(2040-2023)</f>
        <v>51076.16017293094</v>
      </c>
    </row>
    <row r="13" spans="1:5" x14ac:dyDescent="0.3">
      <c r="A13" t="s">
        <v>7</v>
      </c>
      <c r="B13" t="s">
        <v>9</v>
      </c>
      <c r="C13">
        <v>1024</v>
      </c>
      <c r="D13" t="s">
        <v>12</v>
      </c>
      <c r="E13">
        <f>Load_all_2023!E13*(1+2.5/100)^(2040-2023)</f>
        <v>49718.876683960989</v>
      </c>
    </row>
    <row r="14" spans="1:5" x14ac:dyDescent="0.3">
      <c r="A14" t="s">
        <v>4</v>
      </c>
      <c r="B14" t="s">
        <v>11</v>
      </c>
      <c r="C14">
        <v>1176</v>
      </c>
      <c r="D14" t="s">
        <v>12</v>
      </c>
      <c r="E14">
        <f>Load_all_2023!E14*(1+2.5/100)^(2040-2023)</f>
        <v>41331.716828352939</v>
      </c>
    </row>
    <row r="15" spans="1:5" x14ac:dyDescent="0.3">
      <c r="A15" t="s">
        <v>5</v>
      </c>
      <c r="B15" t="s">
        <v>11</v>
      </c>
      <c r="C15">
        <v>1144</v>
      </c>
      <c r="D15" t="s">
        <v>12</v>
      </c>
      <c r="E15">
        <f>Load_all_2023!E15*(1+2.5/100)^(2040-2023)</f>
        <v>44000.635258457536</v>
      </c>
    </row>
    <row r="16" spans="1:5" x14ac:dyDescent="0.3">
      <c r="A16" t="s">
        <v>6</v>
      </c>
      <c r="B16" t="s">
        <v>11</v>
      </c>
      <c r="C16">
        <v>1152</v>
      </c>
      <c r="D16" t="s">
        <v>12</v>
      </c>
      <c r="E16">
        <f>Load_all_2023!E16*(1+2.5/100)^(2040-2023)</f>
        <v>47460.795184374205</v>
      </c>
    </row>
    <row r="17" spans="1:5" x14ac:dyDescent="0.3">
      <c r="A17" t="s">
        <v>7</v>
      </c>
      <c r="B17" t="s">
        <v>11</v>
      </c>
      <c r="C17">
        <v>1112</v>
      </c>
      <c r="D17" t="s">
        <v>12</v>
      </c>
      <c r="E17">
        <f>Load_all_2023!E17*(1+2.5/100)^(2040-2023)</f>
        <v>44974.470945610861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Load_all_2023</vt:lpstr>
      <vt:lpstr>Load_bus_2023</vt:lpstr>
      <vt:lpstr>Load_all_2030_low_growth</vt:lpstr>
      <vt:lpstr>Load_bus_2030_low_growth</vt:lpstr>
      <vt:lpstr>Load_all_2030_high_growth</vt:lpstr>
      <vt:lpstr>Load_bus_2030_high_growth</vt:lpstr>
      <vt:lpstr>Load_all_2040_low_growth</vt:lpstr>
      <vt:lpstr>Load_bus_2040_low_growth</vt:lpstr>
      <vt:lpstr>Load_all_2040_high_growth</vt:lpstr>
      <vt:lpstr>Load_bus_2040_high_growth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2022-04-23T15:46:41Z</dcterms:modified>
</cp:coreProperties>
</file>