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Load_all_2022" sheetId="1" r:id="rId1"/>
    <sheet name="Load_bus_2022" sheetId="2" r:id="rId2"/>
    <sheet name="Load_all_2040_low_growth" sheetId="5" r:id="rId3"/>
    <sheet name="Load_bus_2040_low_growth" sheetId="6" r:id="rId4"/>
    <sheet name="Load_all_2040_high_growth" sheetId="8" r:id="rId5"/>
    <sheet name="Load_bus_2040_high_growth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2" i="9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2" i="8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2" i="6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2" i="5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34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18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2" i="2"/>
</calcChain>
</file>

<file path=xl/sharedStrings.xml><?xml version="1.0" encoding="utf-8"?>
<sst xmlns="http://schemas.openxmlformats.org/spreadsheetml/2006/main" count="609" uniqueCount="14">
  <si>
    <t>Season</t>
  </si>
  <si>
    <t>Number_of_hours</t>
  </si>
  <si>
    <t>Hour_type</t>
  </si>
  <si>
    <t>Load_type</t>
  </si>
  <si>
    <t>Winter</t>
  </si>
  <si>
    <t>Spring</t>
  </si>
  <si>
    <t>Summer</t>
  </si>
  <si>
    <t>Fall</t>
  </si>
  <si>
    <t>Load_MW</t>
  </si>
  <si>
    <t>Peak</t>
  </si>
  <si>
    <t>Average</t>
  </si>
  <si>
    <t>Offpeak</t>
  </si>
  <si>
    <t>Maximum</t>
  </si>
  <si>
    <t>Load_bus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</si>
</sst>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C22" sqref="C22"/>
    </sheetView>
  </sheetViews>
  <sheetFormatPr defaultRowHeight="14.4" x14ac:dyDescent="0.3"/>
  <cols>
    <col min="2" max="2" width="9.5546875" bestFit="1" customWidth="1"/>
    <col min="3" max="3" width="16" bestFit="1" customWidth="1"/>
    <col min="4" max="4" width="9.5546875" bestFit="1" customWidth="1"/>
    <col min="5" max="5" width="9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</row>
    <row r="2" spans="1:5" x14ac:dyDescent="0.3">
      <c r="A2" t="s">
        <v>4</v>
      </c>
      <c r="B2" t="s">
        <v>9</v>
      </c>
      <c r="C2">
        <v>1056</v>
      </c>
      <c r="D2" t="s">
        <v>10</v>
      </c>
      <c r="E2">
        <v>19450</v>
      </c>
    </row>
    <row r="3" spans="1:5" x14ac:dyDescent="0.3">
      <c r="A3" t="s">
        <v>5</v>
      </c>
      <c r="B3" t="s">
        <v>9</v>
      </c>
      <c r="C3">
        <v>1040</v>
      </c>
      <c r="D3" t="s">
        <v>10</v>
      </c>
      <c r="E3">
        <v>19760</v>
      </c>
    </row>
    <row r="4" spans="1:5" x14ac:dyDescent="0.3">
      <c r="A4" t="s">
        <v>6</v>
      </c>
      <c r="B4" t="s">
        <v>9</v>
      </c>
      <c r="C4">
        <v>1056</v>
      </c>
      <c r="D4" t="s">
        <v>10</v>
      </c>
      <c r="E4">
        <v>25782</v>
      </c>
    </row>
    <row r="5" spans="1:5" x14ac:dyDescent="0.3">
      <c r="A5" t="s">
        <v>7</v>
      </c>
      <c r="B5" t="s">
        <v>9</v>
      </c>
      <c r="C5">
        <v>1024</v>
      </c>
      <c r="D5" t="s">
        <v>10</v>
      </c>
      <c r="E5">
        <v>20847</v>
      </c>
    </row>
    <row r="6" spans="1:5" x14ac:dyDescent="0.3">
      <c r="A6" t="s">
        <v>4</v>
      </c>
      <c r="B6" t="s">
        <v>11</v>
      </c>
      <c r="C6">
        <v>1176</v>
      </c>
      <c r="D6" t="s">
        <v>10</v>
      </c>
      <c r="E6">
        <v>16504</v>
      </c>
    </row>
    <row r="7" spans="1:5" x14ac:dyDescent="0.3">
      <c r="A7" t="s">
        <v>5</v>
      </c>
      <c r="B7" t="s">
        <v>11</v>
      </c>
      <c r="C7">
        <v>1144</v>
      </c>
      <c r="D7" t="s">
        <v>10</v>
      </c>
      <c r="E7">
        <v>15839</v>
      </c>
    </row>
    <row r="8" spans="1:5" x14ac:dyDescent="0.3">
      <c r="A8" t="s">
        <v>6</v>
      </c>
      <c r="B8" t="s">
        <v>11</v>
      </c>
      <c r="C8">
        <v>1152</v>
      </c>
      <c r="D8" t="s">
        <v>10</v>
      </c>
      <c r="E8">
        <v>20388</v>
      </c>
    </row>
    <row r="9" spans="1:5" x14ac:dyDescent="0.3">
      <c r="A9" t="s">
        <v>7</v>
      </c>
      <c r="B9" t="s">
        <v>11</v>
      </c>
      <c r="C9">
        <v>1112</v>
      </c>
      <c r="D9" t="s">
        <v>10</v>
      </c>
      <c r="E9">
        <v>18610</v>
      </c>
    </row>
    <row r="10" spans="1:5" x14ac:dyDescent="0.3">
      <c r="A10" t="s">
        <v>4</v>
      </c>
      <c r="B10" t="s">
        <v>9</v>
      </c>
      <c r="C10">
        <v>1056</v>
      </c>
      <c r="D10" t="s">
        <v>12</v>
      </c>
      <c r="E10">
        <v>29652</v>
      </c>
    </row>
    <row r="11" spans="1:5" x14ac:dyDescent="0.3">
      <c r="A11" t="s">
        <v>5</v>
      </c>
      <c r="B11" t="s">
        <v>9</v>
      </c>
      <c r="C11">
        <v>1040</v>
      </c>
      <c r="D11" t="s">
        <v>12</v>
      </c>
      <c r="E11">
        <v>30975</v>
      </c>
    </row>
    <row r="12" spans="1:5" x14ac:dyDescent="0.3">
      <c r="A12" t="s">
        <v>6</v>
      </c>
      <c r="B12" t="s">
        <v>9</v>
      </c>
      <c r="C12">
        <v>1056</v>
      </c>
      <c r="D12" t="s">
        <v>12</v>
      </c>
      <c r="E12">
        <v>33567</v>
      </c>
    </row>
    <row r="13" spans="1:5" x14ac:dyDescent="0.3">
      <c r="A13" t="s">
        <v>7</v>
      </c>
      <c r="B13" t="s">
        <v>9</v>
      </c>
      <c r="C13">
        <v>1024</v>
      </c>
      <c r="D13" t="s">
        <v>12</v>
      </c>
      <c r="E13">
        <v>32675</v>
      </c>
    </row>
    <row r="14" spans="1:5" x14ac:dyDescent="0.3">
      <c r="A14" t="s">
        <v>4</v>
      </c>
      <c r="B14" t="s">
        <v>11</v>
      </c>
      <c r="C14">
        <v>1176</v>
      </c>
      <c r="D14" t="s">
        <v>12</v>
      </c>
      <c r="E14">
        <v>27163</v>
      </c>
    </row>
    <row r="15" spans="1:5" x14ac:dyDescent="0.3">
      <c r="A15" t="s">
        <v>5</v>
      </c>
      <c r="B15" t="s">
        <v>11</v>
      </c>
      <c r="C15">
        <v>1144</v>
      </c>
      <c r="D15" t="s">
        <v>12</v>
      </c>
      <c r="E15">
        <v>28917</v>
      </c>
    </row>
    <row r="16" spans="1:5" x14ac:dyDescent="0.3">
      <c r="A16" t="s">
        <v>6</v>
      </c>
      <c r="B16" t="s">
        <v>11</v>
      </c>
      <c r="C16">
        <v>1152</v>
      </c>
      <c r="D16" t="s">
        <v>12</v>
      </c>
      <c r="E16">
        <v>31191</v>
      </c>
    </row>
    <row r="17" spans="1:5" x14ac:dyDescent="0.3">
      <c r="A17" t="s">
        <v>7</v>
      </c>
      <c r="B17" t="s">
        <v>11</v>
      </c>
      <c r="C17">
        <v>1112</v>
      </c>
      <c r="D17" t="s">
        <v>12</v>
      </c>
      <c r="E17">
        <v>29557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H23" sqref="H23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13</v>
      </c>
    </row>
    <row r="2" spans="1:6" x14ac:dyDescent="0.3">
      <c r="A2" t="s">
        <v>4</v>
      </c>
      <c r="B2" t="s">
        <v>9</v>
      </c>
      <c r="C2">
        <v>1056</v>
      </c>
      <c r="D2" t="s">
        <v>10</v>
      </c>
      <c r="E2">
        <f>0.2*Load_all_2022!E2</f>
        <v>3890</v>
      </c>
      <c r="F2">
        <v>1</v>
      </c>
    </row>
    <row r="3" spans="1:6" x14ac:dyDescent="0.3">
      <c r="A3" t="s">
        <v>5</v>
      </c>
      <c r="B3" t="s">
        <v>9</v>
      </c>
      <c r="C3">
        <v>1040</v>
      </c>
      <c r="D3" t="s">
        <v>10</v>
      </c>
      <c r="E3">
        <f>0.2*Load_all_2022!E3</f>
        <v>3952</v>
      </c>
      <c r="F3">
        <v>1</v>
      </c>
    </row>
    <row r="4" spans="1:6" x14ac:dyDescent="0.3">
      <c r="A4" t="s">
        <v>6</v>
      </c>
      <c r="B4" t="s">
        <v>9</v>
      </c>
      <c r="C4">
        <v>1056</v>
      </c>
      <c r="D4" t="s">
        <v>10</v>
      </c>
      <c r="E4">
        <f>0.2*Load_all_2022!E4</f>
        <v>5156.4000000000005</v>
      </c>
      <c r="F4">
        <v>1</v>
      </c>
    </row>
    <row r="5" spans="1:6" x14ac:dyDescent="0.3">
      <c r="A5" t="s">
        <v>7</v>
      </c>
      <c r="B5" t="s">
        <v>9</v>
      </c>
      <c r="C5">
        <v>1024</v>
      </c>
      <c r="D5" t="s">
        <v>10</v>
      </c>
      <c r="E5">
        <f>0.2*Load_all_2022!E5</f>
        <v>4169.4000000000005</v>
      </c>
      <c r="F5">
        <v>1</v>
      </c>
    </row>
    <row r="6" spans="1:6" x14ac:dyDescent="0.3">
      <c r="A6" t="s">
        <v>4</v>
      </c>
      <c r="B6" t="s">
        <v>11</v>
      </c>
      <c r="C6">
        <v>1176</v>
      </c>
      <c r="D6" t="s">
        <v>10</v>
      </c>
      <c r="E6">
        <f>0.2*Load_all_2022!E6</f>
        <v>3300.8</v>
      </c>
      <c r="F6">
        <v>1</v>
      </c>
    </row>
    <row r="7" spans="1:6" x14ac:dyDescent="0.3">
      <c r="A7" t="s">
        <v>5</v>
      </c>
      <c r="B7" t="s">
        <v>11</v>
      </c>
      <c r="C7">
        <v>1144</v>
      </c>
      <c r="D7" t="s">
        <v>10</v>
      </c>
      <c r="E7">
        <f>0.2*Load_all_2022!E7</f>
        <v>3167.8</v>
      </c>
      <c r="F7">
        <v>1</v>
      </c>
    </row>
    <row r="8" spans="1:6" x14ac:dyDescent="0.3">
      <c r="A8" t="s">
        <v>6</v>
      </c>
      <c r="B8" t="s">
        <v>11</v>
      </c>
      <c r="C8">
        <v>1152</v>
      </c>
      <c r="D8" t="s">
        <v>10</v>
      </c>
      <c r="E8">
        <f>0.2*Load_all_2022!E8</f>
        <v>4077.6000000000004</v>
      </c>
      <c r="F8">
        <v>1</v>
      </c>
    </row>
    <row r="9" spans="1:6" x14ac:dyDescent="0.3">
      <c r="A9" t="s">
        <v>7</v>
      </c>
      <c r="B9" t="s">
        <v>11</v>
      </c>
      <c r="C9">
        <v>1112</v>
      </c>
      <c r="D9" t="s">
        <v>10</v>
      </c>
      <c r="E9">
        <f>0.2*Load_all_2022!E9</f>
        <v>3722</v>
      </c>
      <c r="F9">
        <v>1</v>
      </c>
    </row>
    <row r="10" spans="1:6" x14ac:dyDescent="0.3">
      <c r="A10" t="s">
        <v>4</v>
      </c>
      <c r="B10" t="s">
        <v>9</v>
      </c>
      <c r="C10">
        <v>1056</v>
      </c>
      <c r="D10" t="s">
        <v>12</v>
      </c>
      <c r="E10">
        <f>0.2*Load_all_2022!E10</f>
        <v>5930.4000000000005</v>
      </c>
      <c r="F10">
        <v>1</v>
      </c>
    </row>
    <row r="11" spans="1:6" x14ac:dyDescent="0.3">
      <c r="A11" t="s">
        <v>5</v>
      </c>
      <c r="B11" t="s">
        <v>9</v>
      </c>
      <c r="C11">
        <v>1040</v>
      </c>
      <c r="D11" t="s">
        <v>12</v>
      </c>
      <c r="E11">
        <f>0.2*Load_all_2022!E11</f>
        <v>6195</v>
      </c>
      <c r="F11">
        <v>1</v>
      </c>
    </row>
    <row r="12" spans="1:6" x14ac:dyDescent="0.3">
      <c r="A12" t="s">
        <v>6</v>
      </c>
      <c r="B12" t="s">
        <v>9</v>
      </c>
      <c r="C12">
        <v>1056</v>
      </c>
      <c r="D12" t="s">
        <v>12</v>
      </c>
      <c r="E12">
        <f>0.2*Load_all_2022!E12</f>
        <v>6713.4000000000005</v>
      </c>
      <c r="F12">
        <v>1</v>
      </c>
    </row>
    <row r="13" spans="1:6" x14ac:dyDescent="0.3">
      <c r="A13" t="s">
        <v>7</v>
      </c>
      <c r="B13" t="s">
        <v>9</v>
      </c>
      <c r="C13">
        <v>1024</v>
      </c>
      <c r="D13" t="s">
        <v>12</v>
      </c>
      <c r="E13">
        <f>0.2*Load_all_2022!E13</f>
        <v>6535</v>
      </c>
      <c r="F13">
        <v>1</v>
      </c>
    </row>
    <row r="14" spans="1:6" x14ac:dyDescent="0.3">
      <c r="A14" t="s">
        <v>4</v>
      </c>
      <c r="B14" t="s">
        <v>11</v>
      </c>
      <c r="C14">
        <v>1176</v>
      </c>
      <c r="D14" t="s">
        <v>12</v>
      </c>
      <c r="E14">
        <f>0.2*Load_all_2022!E14</f>
        <v>5432.6</v>
      </c>
      <c r="F14">
        <v>1</v>
      </c>
    </row>
    <row r="15" spans="1:6" x14ac:dyDescent="0.3">
      <c r="A15" t="s">
        <v>5</v>
      </c>
      <c r="B15" t="s">
        <v>11</v>
      </c>
      <c r="C15">
        <v>1144</v>
      </c>
      <c r="D15" t="s">
        <v>12</v>
      </c>
      <c r="E15">
        <f>0.2*Load_all_2022!E15</f>
        <v>5783.4000000000005</v>
      </c>
      <c r="F15">
        <v>1</v>
      </c>
    </row>
    <row r="16" spans="1:6" x14ac:dyDescent="0.3">
      <c r="A16" t="s">
        <v>6</v>
      </c>
      <c r="B16" t="s">
        <v>11</v>
      </c>
      <c r="C16">
        <v>1152</v>
      </c>
      <c r="D16" t="s">
        <v>12</v>
      </c>
      <c r="E16">
        <f>0.2*Load_all_2022!E16</f>
        <v>6238.2000000000007</v>
      </c>
      <c r="F16">
        <v>1</v>
      </c>
    </row>
    <row r="17" spans="1:6" x14ac:dyDescent="0.3">
      <c r="A17" t="s">
        <v>7</v>
      </c>
      <c r="B17" t="s">
        <v>11</v>
      </c>
      <c r="C17">
        <v>1112</v>
      </c>
      <c r="D17" t="s">
        <v>12</v>
      </c>
      <c r="E17">
        <f>0.2*Load_all_2022!E17</f>
        <v>5911.4000000000005</v>
      </c>
      <c r="F17">
        <v>1</v>
      </c>
    </row>
    <row r="18" spans="1:6" x14ac:dyDescent="0.3">
      <c r="A18" t="s">
        <v>4</v>
      </c>
      <c r="B18" t="s">
        <v>9</v>
      </c>
      <c r="C18">
        <v>1056</v>
      </c>
      <c r="D18" t="s">
        <v>10</v>
      </c>
      <c r="E18">
        <f>0.45*Load_all_2022!E2</f>
        <v>8752.5</v>
      </c>
      <c r="F18">
        <v>2</v>
      </c>
    </row>
    <row r="19" spans="1:6" x14ac:dyDescent="0.3">
      <c r="A19" t="s">
        <v>5</v>
      </c>
      <c r="B19" t="s">
        <v>9</v>
      </c>
      <c r="C19">
        <v>1040</v>
      </c>
      <c r="D19" t="s">
        <v>10</v>
      </c>
      <c r="E19">
        <f>0.45*Load_all_2022!E3</f>
        <v>8892</v>
      </c>
      <c r="F19">
        <v>2</v>
      </c>
    </row>
    <row r="20" spans="1:6" x14ac:dyDescent="0.3">
      <c r="A20" t="s">
        <v>6</v>
      </c>
      <c r="B20" t="s">
        <v>9</v>
      </c>
      <c r="C20">
        <v>1056</v>
      </c>
      <c r="D20" t="s">
        <v>10</v>
      </c>
      <c r="E20">
        <f>0.45*Load_all_2022!E4</f>
        <v>11601.9</v>
      </c>
      <c r="F20">
        <v>2</v>
      </c>
    </row>
    <row r="21" spans="1:6" x14ac:dyDescent="0.3">
      <c r="A21" t="s">
        <v>7</v>
      </c>
      <c r="B21" t="s">
        <v>9</v>
      </c>
      <c r="C21">
        <v>1024</v>
      </c>
      <c r="D21" t="s">
        <v>10</v>
      </c>
      <c r="E21">
        <f>0.45*Load_all_2022!E5</f>
        <v>9381.15</v>
      </c>
      <c r="F21">
        <v>2</v>
      </c>
    </row>
    <row r="22" spans="1:6" x14ac:dyDescent="0.3">
      <c r="A22" t="s">
        <v>4</v>
      </c>
      <c r="B22" t="s">
        <v>11</v>
      </c>
      <c r="C22">
        <v>1176</v>
      </c>
      <c r="D22" t="s">
        <v>10</v>
      </c>
      <c r="E22">
        <f>0.45*Load_all_2022!E6</f>
        <v>7426.8</v>
      </c>
      <c r="F22">
        <v>2</v>
      </c>
    </row>
    <row r="23" spans="1:6" x14ac:dyDescent="0.3">
      <c r="A23" t="s">
        <v>5</v>
      </c>
      <c r="B23" t="s">
        <v>11</v>
      </c>
      <c r="C23">
        <v>1144</v>
      </c>
      <c r="D23" t="s">
        <v>10</v>
      </c>
      <c r="E23">
        <f>0.45*Load_all_2022!E7</f>
        <v>7127.55</v>
      </c>
      <c r="F23">
        <v>2</v>
      </c>
    </row>
    <row r="24" spans="1:6" x14ac:dyDescent="0.3">
      <c r="A24" t="s">
        <v>6</v>
      </c>
      <c r="B24" t="s">
        <v>11</v>
      </c>
      <c r="C24">
        <v>1152</v>
      </c>
      <c r="D24" t="s">
        <v>10</v>
      </c>
      <c r="E24">
        <f>0.45*Load_all_2022!E8</f>
        <v>9174.6</v>
      </c>
      <c r="F24">
        <v>2</v>
      </c>
    </row>
    <row r="25" spans="1:6" x14ac:dyDescent="0.3">
      <c r="A25" t="s">
        <v>7</v>
      </c>
      <c r="B25" t="s">
        <v>11</v>
      </c>
      <c r="C25">
        <v>1112</v>
      </c>
      <c r="D25" t="s">
        <v>10</v>
      </c>
      <c r="E25">
        <f>0.45*Load_all_2022!E9</f>
        <v>8374.5</v>
      </c>
      <c r="F25">
        <v>2</v>
      </c>
    </row>
    <row r="26" spans="1:6" x14ac:dyDescent="0.3">
      <c r="A26" t="s">
        <v>4</v>
      </c>
      <c r="B26" t="s">
        <v>9</v>
      </c>
      <c r="C26">
        <v>1056</v>
      </c>
      <c r="D26" t="s">
        <v>12</v>
      </c>
      <c r="E26">
        <f>0.45*Load_all_2022!E10</f>
        <v>13343.4</v>
      </c>
      <c r="F26">
        <v>2</v>
      </c>
    </row>
    <row r="27" spans="1:6" x14ac:dyDescent="0.3">
      <c r="A27" t="s">
        <v>5</v>
      </c>
      <c r="B27" t="s">
        <v>9</v>
      </c>
      <c r="C27">
        <v>1040</v>
      </c>
      <c r="D27" t="s">
        <v>12</v>
      </c>
      <c r="E27">
        <f>0.45*Load_all_2022!E11</f>
        <v>13938.75</v>
      </c>
      <c r="F27">
        <v>2</v>
      </c>
    </row>
    <row r="28" spans="1:6" x14ac:dyDescent="0.3">
      <c r="A28" t="s">
        <v>6</v>
      </c>
      <c r="B28" t="s">
        <v>9</v>
      </c>
      <c r="C28">
        <v>1056</v>
      </c>
      <c r="D28" t="s">
        <v>12</v>
      </c>
      <c r="E28">
        <f>0.45*Load_all_2022!E12</f>
        <v>15105.15</v>
      </c>
      <c r="F28">
        <v>2</v>
      </c>
    </row>
    <row r="29" spans="1:6" x14ac:dyDescent="0.3">
      <c r="A29" t="s">
        <v>7</v>
      </c>
      <c r="B29" t="s">
        <v>9</v>
      </c>
      <c r="C29">
        <v>1024</v>
      </c>
      <c r="D29" t="s">
        <v>12</v>
      </c>
      <c r="E29">
        <f>0.45*Load_all_2022!E13</f>
        <v>14703.75</v>
      </c>
      <c r="F29">
        <v>2</v>
      </c>
    </row>
    <row r="30" spans="1:6" x14ac:dyDescent="0.3">
      <c r="A30" t="s">
        <v>4</v>
      </c>
      <c r="B30" t="s">
        <v>11</v>
      </c>
      <c r="C30">
        <v>1176</v>
      </c>
      <c r="D30" t="s">
        <v>12</v>
      </c>
      <c r="E30">
        <f>0.45*Load_all_2022!E14</f>
        <v>12223.35</v>
      </c>
      <c r="F30">
        <v>2</v>
      </c>
    </row>
    <row r="31" spans="1:6" x14ac:dyDescent="0.3">
      <c r="A31" t="s">
        <v>5</v>
      </c>
      <c r="B31" t="s">
        <v>11</v>
      </c>
      <c r="C31">
        <v>1144</v>
      </c>
      <c r="D31" t="s">
        <v>12</v>
      </c>
      <c r="E31">
        <f>0.45*Load_all_2022!E15</f>
        <v>13012.65</v>
      </c>
      <c r="F31">
        <v>2</v>
      </c>
    </row>
    <row r="32" spans="1:6" x14ac:dyDescent="0.3">
      <c r="A32" t="s">
        <v>6</v>
      </c>
      <c r="B32" t="s">
        <v>11</v>
      </c>
      <c r="C32">
        <v>1152</v>
      </c>
      <c r="D32" t="s">
        <v>12</v>
      </c>
      <c r="E32">
        <f>0.45*Load_all_2022!E16</f>
        <v>14035.95</v>
      </c>
      <c r="F32">
        <v>2</v>
      </c>
    </row>
    <row r="33" spans="1:6" x14ac:dyDescent="0.3">
      <c r="A33" t="s">
        <v>7</v>
      </c>
      <c r="B33" t="s">
        <v>11</v>
      </c>
      <c r="C33">
        <v>1112</v>
      </c>
      <c r="D33" t="s">
        <v>12</v>
      </c>
      <c r="E33">
        <f>0.45*Load_all_2022!E17</f>
        <v>13300.65</v>
      </c>
      <c r="F33">
        <v>2</v>
      </c>
    </row>
    <row r="34" spans="1:6" x14ac:dyDescent="0.3">
      <c r="A34" t="s">
        <v>4</v>
      </c>
      <c r="B34" t="s">
        <v>9</v>
      </c>
      <c r="C34">
        <v>1056</v>
      </c>
      <c r="D34" t="s">
        <v>10</v>
      </c>
      <c r="E34">
        <f>0.35*Load_all_2022!E2</f>
        <v>6807.5</v>
      </c>
      <c r="F34">
        <v>3</v>
      </c>
    </row>
    <row r="35" spans="1:6" x14ac:dyDescent="0.3">
      <c r="A35" t="s">
        <v>5</v>
      </c>
      <c r="B35" t="s">
        <v>9</v>
      </c>
      <c r="C35">
        <v>1040</v>
      </c>
      <c r="D35" t="s">
        <v>10</v>
      </c>
      <c r="E35">
        <f>0.35*Load_all_2022!E3</f>
        <v>6916</v>
      </c>
      <c r="F35">
        <v>3</v>
      </c>
    </row>
    <row r="36" spans="1:6" x14ac:dyDescent="0.3">
      <c r="A36" t="s">
        <v>6</v>
      </c>
      <c r="B36" t="s">
        <v>9</v>
      </c>
      <c r="C36">
        <v>1056</v>
      </c>
      <c r="D36" t="s">
        <v>10</v>
      </c>
      <c r="E36">
        <f>0.35*Load_all_2022!E4</f>
        <v>9023.6999999999989</v>
      </c>
      <c r="F36">
        <v>3</v>
      </c>
    </row>
    <row r="37" spans="1:6" x14ac:dyDescent="0.3">
      <c r="A37" t="s">
        <v>7</v>
      </c>
      <c r="B37" t="s">
        <v>9</v>
      </c>
      <c r="C37">
        <v>1024</v>
      </c>
      <c r="D37" t="s">
        <v>10</v>
      </c>
      <c r="E37">
        <f>0.35*Load_all_2022!E5</f>
        <v>7296.45</v>
      </c>
      <c r="F37">
        <v>3</v>
      </c>
    </row>
    <row r="38" spans="1:6" x14ac:dyDescent="0.3">
      <c r="A38" t="s">
        <v>4</v>
      </c>
      <c r="B38" t="s">
        <v>11</v>
      </c>
      <c r="C38">
        <v>1176</v>
      </c>
      <c r="D38" t="s">
        <v>10</v>
      </c>
      <c r="E38">
        <f>0.35*Load_all_2022!E6</f>
        <v>5776.4</v>
      </c>
      <c r="F38">
        <v>3</v>
      </c>
    </row>
    <row r="39" spans="1:6" x14ac:dyDescent="0.3">
      <c r="A39" t="s">
        <v>5</v>
      </c>
      <c r="B39" t="s">
        <v>11</v>
      </c>
      <c r="C39">
        <v>1144</v>
      </c>
      <c r="D39" t="s">
        <v>10</v>
      </c>
      <c r="E39">
        <f>0.35*Load_all_2022!E7</f>
        <v>5543.65</v>
      </c>
      <c r="F39">
        <v>3</v>
      </c>
    </row>
    <row r="40" spans="1:6" x14ac:dyDescent="0.3">
      <c r="A40" t="s">
        <v>6</v>
      </c>
      <c r="B40" t="s">
        <v>11</v>
      </c>
      <c r="C40">
        <v>1152</v>
      </c>
      <c r="D40" t="s">
        <v>10</v>
      </c>
      <c r="E40">
        <f>0.35*Load_all_2022!E8</f>
        <v>7135.7999999999993</v>
      </c>
      <c r="F40">
        <v>3</v>
      </c>
    </row>
    <row r="41" spans="1:6" x14ac:dyDescent="0.3">
      <c r="A41" t="s">
        <v>7</v>
      </c>
      <c r="B41" t="s">
        <v>11</v>
      </c>
      <c r="C41">
        <v>1112</v>
      </c>
      <c r="D41" t="s">
        <v>10</v>
      </c>
      <c r="E41">
        <f>0.35*Load_all_2022!E9</f>
        <v>6513.5</v>
      </c>
      <c r="F41">
        <v>3</v>
      </c>
    </row>
    <row r="42" spans="1:6" x14ac:dyDescent="0.3">
      <c r="A42" t="s">
        <v>4</v>
      </c>
      <c r="B42" t="s">
        <v>9</v>
      </c>
      <c r="C42">
        <v>1056</v>
      </c>
      <c r="D42" t="s">
        <v>12</v>
      </c>
      <c r="E42">
        <f>0.35*Load_all_2022!E10</f>
        <v>10378.199999999999</v>
      </c>
      <c r="F42">
        <v>3</v>
      </c>
    </row>
    <row r="43" spans="1:6" x14ac:dyDescent="0.3">
      <c r="A43" t="s">
        <v>5</v>
      </c>
      <c r="B43" t="s">
        <v>9</v>
      </c>
      <c r="C43">
        <v>1040</v>
      </c>
      <c r="D43" t="s">
        <v>12</v>
      </c>
      <c r="E43">
        <f>0.35*Load_all_2022!E11</f>
        <v>10841.25</v>
      </c>
      <c r="F43">
        <v>3</v>
      </c>
    </row>
    <row r="44" spans="1:6" x14ac:dyDescent="0.3">
      <c r="A44" t="s">
        <v>6</v>
      </c>
      <c r="B44" t="s">
        <v>9</v>
      </c>
      <c r="C44">
        <v>1056</v>
      </c>
      <c r="D44" t="s">
        <v>12</v>
      </c>
      <c r="E44">
        <f>0.35*Load_all_2022!E12</f>
        <v>11748.449999999999</v>
      </c>
      <c r="F44">
        <v>3</v>
      </c>
    </row>
    <row r="45" spans="1:6" x14ac:dyDescent="0.3">
      <c r="A45" t="s">
        <v>7</v>
      </c>
      <c r="B45" t="s">
        <v>9</v>
      </c>
      <c r="C45">
        <v>1024</v>
      </c>
      <c r="D45" t="s">
        <v>12</v>
      </c>
      <c r="E45">
        <f>0.35*Load_all_2022!E13</f>
        <v>11436.25</v>
      </c>
      <c r="F45">
        <v>3</v>
      </c>
    </row>
    <row r="46" spans="1:6" x14ac:dyDescent="0.3">
      <c r="A46" t="s">
        <v>4</v>
      </c>
      <c r="B46" t="s">
        <v>11</v>
      </c>
      <c r="C46">
        <v>1176</v>
      </c>
      <c r="D46" t="s">
        <v>12</v>
      </c>
      <c r="E46">
        <f>0.35*Load_all_2022!E14</f>
        <v>9507.0499999999993</v>
      </c>
      <c r="F46">
        <v>3</v>
      </c>
    </row>
    <row r="47" spans="1:6" x14ac:dyDescent="0.3">
      <c r="A47" t="s">
        <v>5</v>
      </c>
      <c r="B47" t="s">
        <v>11</v>
      </c>
      <c r="C47">
        <v>1144</v>
      </c>
      <c r="D47" t="s">
        <v>12</v>
      </c>
      <c r="E47">
        <f>0.35*Load_all_2022!E15</f>
        <v>10120.949999999999</v>
      </c>
      <c r="F47">
        <v>3</v>
      </c>
    </row>
    <row r="48" spans="1:6" x14ac:dyDescent="0.3">
      <c r="A48" t="s">
        <v>6</v>
      </c>
      <c r="B48" t="s">
        <v>11</v>
      </c>
      <c r="C48">
        <v>1152</v>
      </c>
      <c r="D48" t="s">
        <v>12</v>
      </c>
      <c r="E48">
        <f>0.35*Load_all_2022!E16</f>
        <v>10916.849999999999</v>
      </c>
      <c r="F48">
        <v>3</v>
      </c>
    </row>
    <row r="49" spans="1:6" x14ac:dyDescent="0.3">
      <c r="A49" t="s">
        <v>7</v>
      </c>
      <c r="B49" t="s">
        <v>11</v>
      </c>
      <c r="C49">
        <v>1112</v>
      </c>
      <c r="D49" t="s">
        <v>12</v>
      </c>
      <c r="E49">
        <f>0.35*Load_all_2022!E17</f>
        <v>10344.949999999999</v>
      </c>
      <c r="F49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G38" sqref="G38"/>
    </sheetView>
  </sheetViews>
  <sheetFormatPr defaultRowHeight="14.4" x14ac:dyDescent="0.3"/>
  <cols>
    <col min="2" max="2" width="9.5546875" bestFit="1" customWidth="1"/>
    <col min="3" max="3" width="16" bestFit="1" customWidth="1"/>
    <col min="4" max="4" width="9.5546875" bestFit="1" customWidth="1"/>
    <col min="5" max="5" width="9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</row>
    <row r="2" spans="1:5" x14ac:dyDescent="0.3">
      <c r="A2" t="s">
        <v>4</v>
      </c>
      <c r="B2" t="s">
        <v>9</v>
      </c>
      <c r="C2">
        <v>1056</v>
      </c>
      <c r="D2" t="s">
        <v>10</v>
      </c>
      <c r="E2">
        <f>Load_all_2022!E2*(1+0.9/100)^(2040-2022)</f>
        <v>22853.914481095948</v>
      </c>
    </row>
    <row r="3" spans="1:5" x14ac:dyDescent="0.3">
      <c r="A3" t="s">
        <v>5</v>
      </c>
      <c r="B3" t="s">
        <v>9</v>
      </c>
      <c r="C3">
        <v>1040</v>
      </c>
      <c r="D3" t="s">
        <v>10</v>
      </c>
      <c r="E3">
        <f>Load_all_2022!E3*(1+0.9/100)^(2040-2022)</f>
        <v>23218.167102645548</v>
      </c>
    </row>
    <row r="4" spans="1:5" x14ac:dyDescent="0.3">
      <c r="A4" t="s">
        <v>6</v>
      </c>
      <c r="B4" t="s">
        <v>9</v>
      </c>
      <c r="C4">
        <v>1056</v>
      </c>
      <c r="D4" t="s">
        <v>10</v>
      </c>
      <c r="E4">
        <f>Load_all_2022!E4*(1+0.9/100)^(2040-2022)</f>
        <v>30294.068028360703</v>
      </c>
    </row>
    <row r="5" spans="1:5" x14ac:dyDescent="0.3">
      <c r="A5" t="s">
        <v>7</v>
      </c>
      <c r="B5" t="s">
        <v>9</v>
      </c>
      <c r="C5">
        <v>1024</v>
      </c>
      <c r="D5" t="s">
        <v>10</v>
      </c>
      <c r="E5">
        <f>Load_all_2022!E5*(1+0.9/100)^(2040-2022)</f>
        <v>24495.401294982374</v>
      </c>
    </row>
    <row r="6" spans="1:5" x14ac:dyDescent="0.3">
      <c r="A6" t="s">
        <v>4</v>
      </c>
      <c r="B6" t="s">
        <v>11</v>
      </c>
      <c r="C6">
        <v>1176</v>
      </c>
      <c r="D6" t="s">
        <v>10</v>
      </c>
      <c r="E6">
        <f>Load_all_2022!E6*(1+0.9/100)^(2040-2022)</f>
        <v>19392.339567918123</v>
      </c>
    </row>
    <row r="7" spans="1:5" x14ac:dyDescent="0.3">
      <c r="A7" t="s">
        <v>5</v>
      </c>
      <c r="B7" t="s">
        <v>11</v>
      </c>
      <c r="C7">
        <v>1144</v>
      </c>
      <c r="D7" t="s">
        <v>10</v>
      </c>
      <c r="E7">
        <f>Load_all_2022!E7*(1+0.9/100)^(2040-2022)</f>
        <v>18610.958944271399</v>
      </c>
    </row>
    <row r="8" spans="1:5" x14ac:dyDescent="0.3">
      <c r="A8" t="s">
        <v>6</v>
      </c>
      <c r="B8" t="s">
        <v>11</v>
      </c>
      <c r="C8">
        <v>1152</v>
      </c>
      <c r="D8" t="s">
        <v>10</v>
      </c>
      <c r="E8">
        <f>Load_all_2022!E8*(1+0.9/100)^(2040-2022)</f>
        <v>23956.072413397644</v>
      </c>
    </row>
    <row r="9" spans="1:5" x14ac:dyDescent="0.3">
      <c r="A9" t="s">
        <v>7</v>
      </c>
      <c r="B9" t="s">
        <v>11</v>
      </c>
      <c r="C9">
        <v>1112</v>
      </c>
      <c r="D9" t="s">
        <v>10</v>
      </c>
      <c r="E9">
        <f>Load_all_2022!E9*(1+0.9/100)^(2040-2022)</f>
        <v>21866.907377542189</v>
      </c>
    </row>
    <row r="10" spans="1:5" x14ac:dyDescent="0.3">
      <c r="A10" t="s">
        <v>4</v>
      </c>
      <c r="B10" t="s">
        <v>9</v>
      </c>
      <c r="C10">
        <v>1056</v>
      </c>
      <c r="D10" t="s">
        <v>12</v>
      </c>
      <c r="E10">
        <f>Load_all_2022!E10*(1+0.9/100)^(2040-2022)</f>
        <v>34841.35075544766</v>
      </c>
    </row>
    <row r="11" spans="1:5" x14ac:dyDescent="0.3">
      <c r="A11" t="s">
        <v>5</v>
      </c>
      <c r="B11" t="s">
        <v>9</v>
      </c>
      <c r="C11">
        <v>1040</v>
      </c>
      <c r="D11" t="s">
        <v>12</v>
      </c>
      <c r="E11">
        <f>Load_all_2022!E11*(1+0.9/100)^(2040-2022)</f>
        <v>36395.886943544829</v>
      </c>
    </row>
    <row r="12" spans="1:5" x14ac:dyDescent="0.3">
      <c r="A12" t="s">
        <v>6</v>
      </c>
      <c r="B12" t="s">
        <v>9</v>
      </c>
      <c r="C12">
        <v>1056</v>
      </c>
      <c r="D12" t="s">
        <v>12</v>
      </c>
      <c r="E12">
        <f>Load_all_2022!E12*(1+0.9/100)^(2040-2022)</f>
        <v>39441.508863082141</v>
      </c>
    </row>
    <row r="13" spans="1:5" x14ac:dyDescent="0.3">
      <c r="A13" t="s">
        <v>7</v>
      </c>
      <c r="B13" t="s">
        <v>9</v>
      </c>
      <c r="C13">
        <v>1024</v>
      </c>
      <c r="D13" t="s">
        <v>12</v>
      </c>
      <c r="E13">
        <f>Load_all_2022!E13*(1+0.9/100)^(2040-2022)</f>
        <v>38393.401319784578</v>
      </c>
    </row>
    <row r="14" spans="1:5" x14ac:dyDescent="0.3">
      <c r="A14" t="s">
        <v>4</v>
      </c>
      <c r="B14" t="s">
        <v>11</v>
      </c>
      <c r="C14">
        <v>1176</v>
      </c>
      <c r="D14" t="s">
        <v>12</v>
      </c>
      <c r="E14">
        <f>Load_all_2022!E14*(1+0.9/100)^(2040-2022)</f>
        <v>31916.754706941349</v>
      </c>
    </row>
    <row r="15" spans="1:5" x14ac:dyDescent="0.3">
      <c r="A15" t="s">
        <v>5</v>
      </c>
      <c r="B15" t="s">
        <v>11</v>
      </c>
      <c r="C15">
        <v>1144</v>
      </c>
      <c r="D15" t="s">
        <v>12</v>
      </c>
      <c r="E15">
        <f>Load_all_2022!E15*(1+0.9/100)^(2040-2022)</f>
        <v>33977.719539838123</v>
      </c>
    </row>
    <row r="16" spans="1:5" x14ac:dyDescent="0.3">
      <c r="A16" t="s">
        <v>6</v>
      </c>
      <c r="B16" t="s">
        <v>11</v>
      </c>
      <c r="C16">
        <v>1152</v>
      </c>
      <c r="D16" t="s">
        <v>12</v>
      </c>
      <c r="E16">
        <f>Load_all_2022!E16*(1+0.9/100)^(2040-2022)</f>
        <v>36649.688770172943</v>
      </c>
    </row>
    <row r="17" spans="1:5" x14ac:dyDescent="0.3">
      <c r="A17" t="s">
        <v>7</v>
      </c>
      <c r="B17" t="s">
        <v>11</v>
      </c>
      <c r="C17">
        <v>1112</v>
      </c>
      <c r="D17" t="s">
        <v>12</v>
      </c>
      <c r="E17">
        <f>Load_all_2022!E17*(1+0.9/100)^(2040-2022)</f>
        <v>34729.724952069555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E6" sqref="E6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13</v>
      </c>
    </row>
    <row r="2" spans="1:6" x14ac:dyDescent="0.3">
      <c r="A2" t="s">
        <v>4</v>
      </c>
      <c r="B2" t="s">
        <v>9</v>
      </c>
      <c r="C2">
        <v>1056</v>
      </c>
      <c r="D2" t="s">
        <v>10</v>
      </c>
      <c r="E2">
        <f>Load_bus_2022!E2*(1+0.9/100)^(2040-2022)</f>
        <v>4570.7828962191898</v>
      </c>
      <c r="F2">
        <v>1</v>
      </c>
    </row>
    <row r="3" spans="1:6" x14ac:dyDescent="0.3">
      <c r="A3" t="s">
        <v>5</v>
      </c>
      <c r="B3" t="s">
        <v>9</v>
      </c>
      <c r="C3">
        <v>1040</v>
      </c>
      <c r="D3" t="s">
        <v>10</v>
      </c>
      <c r="E3">
        <f>Load_bus_2022!E3*(1+0.9/100)^(2040-2022)</f>
        <v>4643.6334205291096</v>
      </c>
      <c r="F3">
        <v>1</v>
      </c>
    </row>
    <row r="4" spans="1:6" x14ac:dyDescent="0.3">
      <c r="A4" t="s">
        <v>6</v>
      </c>
      <c r="B4" t="s">
        <v>9</v>
      </c>
      <c r="C4">
        <v>1056</v>
      </c>
      <c r="D4" t="s">
        <v>10</v>
      </c>
      <c r="E4">
        <f>Load_bus_2022!E4*(1+0.9/100)^(2040-2022)</f>
        <v>6058.8136056721414</v>
      </c>
      <c r="F4">
        <v>1</v>
      </c>
    </row>
    <row r="5" spans="1:6" x14ac:dyDescent="0.3">
      <c r="A5" t="s">
        <v>7</v>
      </c>
      <c r="B5" t="s">
        <v>9</v>
      </c>
      <c r="C5">
        <v>1024</v>
      </c>
      <c r="D5" t="s">
        <v>10</v>
      </c>
      <c r="E5">
        <f>Load_bus_2022!E5*(1+0.9/100)^(2040-2022)</f>
        <v>4899.080258996476</v>
      </c>
      <c r="F5">
        <v>1</v>
      </c>
    </row>
    <row r="6" spans="1:6" x14ac:dyDescent="0.3">
      <c r="A6" t="s">
        <v>4</v>
      </c>
      <c r="B6" t="s">
        <v>11</v>
      </c>
      <c r="C6">
        <v>1176</v>
      </c>
      <c r="D6" t="s">
        <v>10</v>
      </c>
      <c r="E6">
        <f>Load_bus_2022!E6*(1+0.9/100)^(2040-2022)</f>
        <v>3878.467913583625</v>
      </c>
      <c r="F6">
        <v>1</v>
      </c>
    </row>
    <row r="7" spans="1:6" x14ac:dyDescent="0.3">
      <c r="A7" t="s">
        <v>5</v>
      </c>
      <c r="B7" t="s">
        <v>11</v>
      </c>
      <c r="C7">
        <v>1144</v>
      </c>
      <c r="D7" t="s">
        <v>10</v>
      </c>
      <c r="E7">
        <f>Load_bus_2022!E7*(1+0.9/100)^(2040-2022)</f>
        <v>3722.1917888542798</v>
      </c>
      <c r="F7">
        <v>1</v>
      </c>
    </row>
    <row r="8" spans="1:6" x14ac:dyDescent="0.3">
      <c r="A8" t="s">
        <v>6</v>
      </c>
      <c r="B8" t="s">
        <v>11</v>
      </c>
      <c r="C8">
        <v>1152</v>
      </c>
      <c r="D8" t="s">
        <v>10</v>
      </c>
      <c r="E8">
        <f>Load_bus_2022!E8*(1+0.9/100)^(2040-2022)</f>
        <v>4791.2144826795293</v>
      </c>
      <c r="F8">
        <v>1</v>
      </c>
    </row>
    <row r="9" spans="1:6" x14ac:dyDescent="0.3">
      <c r="A9" t="s">
        <v>7</v>
      </c>
      <c r="B9" t="s">
        <v>11</v>
      </c>
      <c r="C9">
        <v>1112</v>
      </c>
      <c r="D9" t="s">
        <v>10</v>
      </c>
      <c r="E9">
        <f>Load_bus_2022!E9*(1+0.9/100)^(2040-2022)</f>
        <v>4373.3814755084377</v>
      </c>
      <c r="F9">
        <v>1</v>
      </c>
    </row>
    <row r="10" spans="1:6" x14ac:dyDescent="0.3">
      <c r="A10" t="s">
        <v>4</v>
      </c>
      <c r="B10" t="s">
        <v>9</v>
      </c>
      <c r="C10">
        <v>1056</v>
      </c>
      <c r="D10" t="s">
        <v>12</v>
      </c>
      <c r="E10">
        <f>Load_bus_2022!E10*(1+0.9/100)^(2040-2022)</f>
        <v>6968.2701510895331</v>
      </c>
      <c r="F10">
        <v>1</v>
      </c>
    </row>
    <row r="11" spans="1:6" x14ac:dyDescent="0.3">
      <c r="A11" t="s">
        <v>5</v>
      </c>
      <c r="B11" t="s">
        <v>9</v>
      </c>
      <c r="C11">
        <v>1040</v>
      </c>
      <c r="D11" t="s">
        <v>12</v>
      </c>
      <c r="E11">
        <f>Load_bus_2022!E11*(1+0.9/100)^(2040-2022)</f>
        <v>7279.1773887089657</v>
      </c>
      <c r="F11">
        <v>1</v>
      </c>
    </row>
    <row r="12" spans="1:6" x14ac:dyDescent="0.3">
      <c r="A12" t="s">
        <v>6</v>
      </c>
      <c r="B12" t="s">
        <v>9</v>
      </c>
      <c r="C12">
        <v>1056</v>
      </c>
      <c r="D12" t="s">
        <v>12</v>
      </c>
      <c r="E12">
        <f>Load_bus_2022!E12*(1+0.9/100)^(2040-2022)</f>
        <v>7888.3017726164289</v>
      </c>
      <c r="F12">
        <v>1</v>
      </c>
    </row>
    <row r="13" spans="1:6" x14ac:dyDescent="0.3">
      <c r="A13" t="s">
        <v>7</v>
      </c>
      <c r="B13" t="s">
        <v>9</v>
      </c>
      <c r="C13">
        <v>1024</v>
      </c>
      <c r="D13" t="s">
        <v>12</v>
      </c>
      <c r="E13">
        <f>Load_bus_2022!E13*(1+0.9/100)^(2040-2022)</f>
        <v>7678.680263956916</v>
      </c>
      <c r="F13">
        <v>1</v>
      </c>
    </row>
    <row r="14" spans="1:6" x14ac:dyDescent="0.3">
      <c r="A14" t="s">
        <v>4</v>
      </c>
      <c r="B14" t="s">
        <v>11</v>
      </c>
      <c r="C14">
        <v>1176</v>
      </c>
      <c r="D14" t="s">
        <v>12</v>
      </c>
      <c r="E14">
        <f>Load_bus_2022!E14*(1+0.9/100)^(2040-2022)</f>
        <v>6383.3509413882703</v>
      </c>
      <c r="F14">
        <v>1</v>
      </c>
    </row>
    <row r="15" spans="1:6" x14ac:dyDescent="0.3">
      <c r="A15" t="s">
        <v>5</v>
      </c>
      <c r="B15" t="s">
        <v>11</v>
      </c>
      <c r="C15">
        <v>1144</v>
      </c>
      <c r="D15" t="s">
        <v>12</v>
      </c>
      <c r="E15">
        <f>Load_bus_2022!E15*(1+0.9/100)^(2040-2022)</f>
        <v>6795.5439079676253</v>
      </c>
      <c r="F15">
        <v>1</v>
      </c>
    </row>
    <row r="16" spans="1:6" x14ac:dyDescent="0.3">
      <c r="A16" t="s">
        <v>6</v>
      </c>
      <c r="B16" t="s">
        <v>11</v>
      </c>
      <c r="C16">
        <v>1152</v>
      </c>
      <c r="D16" t="s">
        <v>12</v>
      </c>
      <c r="E16">
        <f>Load_bus_2022!E16*(1+0.9/100)^(2040-2022)</f>
        <v>7329.9377540345886</v>
      </c>
      <c r="F16">
        <v>1</v>
      </c>
    </row>
    <row r="17" spans="1:6" x14ac:dyDescent="0.3">
      <c r="A17" t="s">
        <v>7</v>
      </c>
      <c r="B17" t="s">
        <v>11</v>
      </c>
      <c r="C17">
        <v>1112</v>
      </c>
      <c r="D17" t="s">
        <v>12</v>
      </c>
      <c r="E17">
        <f>Load_bus_2022!E17*(1+0.9/100)^(2040-2022)</f>
        <v>6945.9449904139119</v>
      </c>
      <c r="F17">
        <v>1</v>
      </c>
    </row>
    <row r="18" spans="1:6" x14ac:dyDescent="0.3">
      <c r="A18" t="s">
        <v>4</v>
      </c>
      <c r="B18" t="s">
        <v>9</v>
      </c>
      <c r="C18">
        <v>1056</v>
      </c>
      <c r="D18" t="s">
        <v>10</v>
      </c>
      <c r="E18">
        <f>Load_bus_2022!E18*(1+0.9/100)^(2040-2022)</f>
        <v>10284.261516493176</v>
      </c>
      <c r="F18">
        <v>2</v>
      </c>
    </row>
    <row r="19" spans="1:6" x14ac:dyDescent="0.3">
      <c r="A19" t="s">
        <v>5</v>
      </c>
      <c r="B19" t="s">
        <v>9</v>
      </c>
      <c r="C19">
        <v>1040</v>
      </c>
      <c r="D19" t="s">
        <v>10</v>
      </c>
      <c r="E19">
        <f>Load_bus_2022!E19*(1+0.9/100)^(2040-2022)</f>
        <v>10448.175196190496</v>
      </c>
      <c r="F19">
        <v>2</v>
      </c>
    </row>
    <row r="20" spans="1:6" x14ac:dyDescent="0.3">
      <c r="A20" t="s">
        <v>6</v>
      </c>
      <c r="B20" t="s">
        <v>9</v>
      </c>
      <c r="C20">
        <v>1056</v>
      </c>
      <c r="D20" t="s">
        <v>10</v>
      </c>
      <c r="E20">
        <f>Load_bus_2022!E20*(1+0.9/100)^(2040-2022)</f>
        <v>13632.330612762316</v>
      </c>
      <c r="F20">
        <v>2</v>
      </c>
    </row>
    <row r="21" spans="1:6" x14ac:dyDescent="0.3">
      <c r="A21" t="s">
        <v>7</v>
      </c>
      <c r="B21" t="s">
        <v>9</v>
      </c>
      <c r="C21">
        <v>1024</v>
      </c>
      <c r="D21" t="s">
        <v>10</v>
      </c>
      <c r="E21">
        <f>Load_bus_2022!E21*(1+0.9/100)^(2040-2022)</f>
        <v>11022.930582742069</v>
      </c>
      <c r="F21">
        <v>2</v>
      </c>
    </row>
    <row r="22" spans="1:6" x14ac:dyDescent="0.3">
      <c r="A22" t="s">
        <v>4</v>
      </c>
      <c r="B22" t="s">
        <v>11</v>
      </c>
      <c r="C22">
        <v>1176</v>
      </c>
      <c r="D22" t="s">
        <v>10</v>
      </c>
      <c r="E22">
        <f>Load_bus_2022!E22*(1+0.9/100)^(2040-2022)</f>
        <v>8726.5528055631567</v>
      </c>
      <c r="F22">
        <v>2</v>
      </c>
    </row>
    <row r="23" spans="1:6" x14ac:dyDescent="0.3">
      <c r="A23" t="s">
        <v>5</v>
      </c>
      <c r="B23" t="s">
        <v>11</v>
      </c>
      <c r="C23">
        <v>1144</v>
      </c>
      <c r="D23" t="s">
        <v>10</v>
      </c>
      <c r="E23">
        <f>Load_bus_2022!E23*(1+0.9/100)^(2040-2022)</f>
        <v>8374.931524922129</v>
      </c>
      <c r="F23">
        <v>2</v>
      </c>
    </row>
    <row r="24" spans="1:6" x14ac:dyDescent="0.3">
      <c r="A24" t="s">
        <v>6</v>
      </c>
      <c r="B24" t="s">
        <v>11</v>
      </c>
      <c r="C24">
        <v>1152</v>
      </c>
      <c r="D24" t="s">
        <v>10</v>
      </c>
      <c r="E24">
        <f>Load_bus_2022!E24*(1+0.9/100)^(2040-2022)</f>
        <v>10780.23258602894</v>
      </c>
      <c r="F24">
        <v>2</v>
      </c>
    </row>
    <row r="25" spans="1:6" x14ac:dyDescent="0.3">
      <c r="A25" t="s">
        <v>7</v>
      </c>
      <c r="B25" t="s">
        <v>11</v>
      </c>
      <c r="C25">
        <v>1112</v>
      </c>
      <c r="D25" t="s">
        <v>10</v>
      </c>
      <c r="E25">
        <f>Load_bus_2022!E25*(1+0.9/100)^(2040-2022)</f>
        <v>9840.108319893985</v>
      </c>
      <c r="F25">
        <v>2</v>
      </c>
    </row>
    <row r="26" spans="1:6" x14ac:dyDescent="0.3">
      <c r="A26" t="s">
        <v>4</v>
      </c>
      <c r="B26" t="s">
        <v>9</v>
      </c>
      <c r="C26">
        <v>1056</v>
      </c>
      <c r="D26" t="s">
        <v>12</v>
      </c>
      <c r="E26">
        <f>Load_bus_2022!E26*(1+0.9/100)^(2040-2022)</f>
        <v>15678.607839951446</v>
      </c>
      <c r="F26">
        <v>2</v>
      </c>
    </row>
    <row r="27" spans="1:6" x14ac:dyDescent="0.3">
      <c r="A27" t="s">
        <v>5</v>
      </c>
      <c r="B27" t="s">
        <v>9</v>
      </c>
      <c r="C27">
        <v>1040</v>
      </c>
      <c r="D27" t="s">
        <v>12</v>
      </c>
      <c r="E27">
        <f>Load_bus_2022!E27*(1+0.9/100)^(2040-2022)</f>
        <v>16378.149124595173</v>
      </c>
      <c r="F27">
        <v>2</v>
      </c>
    </row>
    <row r="28" spans="1:6" x14ac:dyDescent="0.3">
      <c r="A28" t="s">
        <v>6</v>
      </c>
      <c r="B28" t="s">
        <v>9</v>
      </c>
      <c r="C28">
        <v>1056</v>
      </c>
      <c r="D28" t="s">
        <v>12</v>
      </c>
      <c r="E28">
        <f>Load_bus_2022!E28*(1+0.9/100)^(2040-2022)</f>
        <v>17748.678988386964</v>
      </c>
      <c r="F28">
        <v>2</v>
      </c>
    </row>
    <row r="29" spans="1:6" x14ac:dyDescent="0.3">
      <c r="A29" t="s">
        <v>7</v>
      </c>
      <c r="B29" t="s">
        <v>9</v>
      </c>
      <c r="C29">
        <v>1024</v>
      </c>
      <c r="D29" t="s">
        <v>12</v>
      </c>
      <c r="E29">
        <f>Load_bus_2022!E29*(1+0.9/100)^(2040-2022)</f>
        <v>17277.030593903059</v>
      </c>
      <c r="F29">
        <v>2</v>
      </c>
    </row>
    <row r="30" spans="1:6" x14ac:dyDescent="0.3">
      <c r="A30" t="s">
        <v>4</v>
      </c>
      <c r="B30" t="s">
        <v>11</v>
      </c>
      <c r="C30">
        <v>1176</v>
      </c>
      <c r="D30" t="s">
        <v>12</v>
      </c>
      <c r="E30">
        <f>Load_bus_2022!E30*(1+0.9/100)^(2040-2022)</f>
        <v>14362.539618123606</v>
      </c>
      <c r="F30">
        <v>2</v>
      </c>
    </row>
    <row r="31" spans="1:6" x14ac:dyDescent="0.3">
      <c r="A31" t="s">
        <v>5</v>
      </c>
      <c r="B31" t="s">
        <v>11</v>
      </c>
      <c r="C31">
        <v>1144</v>
      </c>
      <c r="D31" t="s">
        <v>12</v>
      </c>
      <c r="E31">
        <f>Load_bus_2022!E31*(1+0.9/100)^(2040-2022)</f>
        <v>15289.973792927154</v>
      </c>
      <c r="F31">
        <v>2</v>
      </c>
    </row>
    <row r="32" spans="1:6" x14ac:dyDescent="0.3">
      <c r="A32" t="s">
        <v>6</v>
      </c>
      <c r="B32" t="s">
        <v>11</v>
      </c>
      <c r="C32">
        <v>1152</v>
      </c>
      <c r="D32" t="s">
        <v>12</v>
      </c>
      <c r="E32">
        <f>Load_bus_2022!E32*(1+0.9/100)^(2040-2022)</f>
        <v>16492.359946577824</v>
      </c>
      <c r="F32">
        <v>2</v>
      </c>
    </row>
    <row r="33" spans="1:6" x14ac:dyDescent="0.3">
      <c r="A33" t="s">
        <v>7</v>
      </c>
      <c r="B33" t="s">
        <v>11</v>
      </c>
      <c r="C33">
        <v>1112</v>
      </c>
      <c r="D33" t="s">
        <v>12</v>
      </c>
      <c r="E33">
        <f>Load_bus_2022!E33*(1+0.9/100)^(2040-2022)</f>
        <v>15628.3762284313</v>
      </c>
      <c r="F33">
        <v>2</v>
      </c>
    </row>
    <row r="34" spans="1:6" x14ac:dyDescent="0.3">
      <c r="A34" t="s">
        <v>4</v>
      </c>
      <c r="B34" t="s">
        <v>9</v>
      </c>
      <c r="C34">
        <v>1056</v>
      </c>
      <c r="D34" t="s">
        <v>10</v>
      </c>
      <c r="E34">
        <f>Load_bus_2022!E34*(1+0.9/100)^(2040-2022)</f>
        <v>7998.8700683835814</v>
      </c>
      <c r="F34">
        <v>3</v>
      </c>
    </row>
    <row r="35" spans="1:6" x14ac:dyDescent="0.3">
      <c r="A35" t="s">
        <v>5</v>
      </c>
      <c r="B35" t="s">
        <v>9</v>
      </c>
      <c r="C35">
        <v>1040</v>
      </c>
      <c r="D35" t="s">
        <v>10</v>
      </c>
      <c r="E35">
        <f>Load_bus_2022!E35*(1+0.9/100)^(2040-2022)</f>
        <v>8126.3584859259417</v>
      </c>
      <c r="F35">
        <v>3</v>
      </c>
    </row>
    <row r="36" spans="1:6" x14ac:dyDescent="0.3">
      <c r="A36" t="s">
        <v>6</v>
      </c>
      <c r="B36" t="s">
        <v>9</v>
      </c>
      <c r="C36">
        <v>1056</v>
      </c>
      <c r="D36" t="s">
        <v>10</v>
      </c>
      <c r="E36">
        <f>Load_bus_2022!E36*(1+0.9/100)^(2040-2022)</f>
        <v>10602.923809926246</v>
      </c>
      <c r="F36">
        <v>3</v>
      </c>
    </row>
    <row r="37" spans="1:6" x14ac:dyDescent="0.3">
      <c r="A37" t="s">
        <v>7</v>
      </c>
      <c r="B37" t="s">
        <v>9</v>
      </c>
      <c r="C37">
        <v>1024</v>
      </c>
      <c r="D37" t="s">
        <v>10</v>
      </c>
      <c r="E37">
        <f>Load_bus_2022!E37*(1+0.9/100)^(2040-2022)</f>
        <v>8573.3904532438319</v>
      </c>
      <c r="F37">
        <v>3</v>
      </c>
    </row>
    <row r="38" spans="1:6" x14ac:dyDescent="0.3">
      <c r="A38" t="s">
        <v>4</v>
      </c>
      <c r="B38" t="s">
        <v>11</v>
      </c>
      <c r="C38">
        <v>1176</v>
      </c>
      <c r="D38" t="s">
        <v>10</v>
      </c>
      <c r="E38">
        <f>Load_bus_2022!E38*(1+0.9/100)^(2040-2022)</f>
        <v>6787.3188487713433</v>
      </c>
      <c r="F38">
        <v>3</v>
      </c>
    </row>
    <row r="39" spans="1:6" x14ac:dyDescent="0.3">
      <c r="A39" t="s">
        <v>5</v>
      </c>
      <c r="B39" t="s">
        <v>11</v>
      </c>
      <c r="C39">
        <v>1144</v>
      </c>
      <c r="D39" t="s">
        <v>10</v>
      </c>
      <c r="E39">
        <f>Load_bus_2022!E39*(1+0.9/100)^(2040-2022)</f>
        <v>6513.8356304949893</v>
      </c>
      <c r="F39">
        <v>3</v>
      </c>
    </row>
    <row r="40" spans="1:6" x14ac:dyDescent="0.3">
      <c r="A40" t="s">
        <v>6</v>
      </c>
      <c r="B40" t="s">
        <v>11</v>
      </c>
      <c r="C40">
        <v>1152</v>
      </c>
      <c r="D40" t="s">
        <v>10</v>
      </c>
      <c r="E40">
        <f>Load_bus_2022!E40*(1+0.9/100)^(2040-2022)</f>
        <v>8384.6253446891751</v>
      </c>
      <c r="F40">
        <v>3</v>
      </c>
    </row>
    <row r="41" spans="1:6" x14ac:dyDescent="0.3">
      <c r="A41" t="s">
        <v>7</v>
      </c>
      <c r="B41" t="s">
        <v>11</v>
      </c>
      <c r="C41">
        <v>1112</v>
      </c>
      <c r="D41" t="s">
        <v>10</v>
      </c>
      <c r="E41">
        <f>Load_bus_2022!E41*(1+0.9/100)^(2040-2022)</f>
        <v>7653.4175821397657</v>
      </c>
      <c r="F41">
        <v>3</v>
      </c>
    </row>
    <row r="42" spans="1:6" x14ac:dyDescent="0.3">
      <c r="A42" t="s">
        <v>4</v>
      </c>
      <c r="B42" t="s">
        <v>9</v>
      </c>
      <c r="C42">
        <v>1056</v>
      </c>
      <c r="D42" t="s">
        <v>12</v>
      </c>
      <c r="E42">
        <f>Load_bus_2022!E42*(1+0.9/100)^(2040-2022)</f>
        <v>12194.472764406681</v>
      </c>
      <c r="F42">
        <v>3</v>
      </c>
    </row>
    <row r="43" spans="1:6" x14ac:dyDescent="0.3">
      <c r="A43" t="s">
        <v>5</v>
      </c>
      <c r="B43" t="s">
        <v>9</v>
      </c>
      <c r="C43">
        <v>1040</v>
      </c>
      <c r="D43" t="s">
        <v>12</v>
      </c>
      <c r="E43">
        <f>Load_bus_2022!E43*(1+0.9/100)^(2040-2022)</f>
        <v>12738.56043024069</v>
      </c>
      <c r="F43">
        <v>3</v>
      </c>
    </row>
    <row r="44" spans="1:6" x14ac:dyDescent="0.3">
      <c r="A44" t="s">
        <v>6</v>
      </c>
      <c r="B44" t="s">
        <v>9</v>
      </c>
      <c r="C44">
        <v>1056</v>
      </c>
      <c r="D44" t="s">
        <v>12</v>
      </c>
      <c r="E44">
        <f>Load_bus_2022!E44*(1+0.9/100)^(2040-2022)</f>
        <v>13804.528102078748</v>
      </c>
      <c r="F44">
        <v>3</v>
      </c>
    </row>
    <row r="45" spans="1:6" x14ac:dyDescent="0.3">
      <c r="A45" t="s">
        <v>7</v>
      </c>
      <c r="B45" t="s">
        <v>9</v>
      </c>
      <c r="C45">
        <v>1024</v>
      </c>
      <c r="D45" t="s">
        <v>12</v>
      </c>
      <c r="E45">
        <f>Load_bus_2022!E45*(1+0.9/100)^(2040-2022)</f>
        <v>13437.690461924603</v>
      </c>
      <c r="F45">
        <v>3</v>
      </c>
    </row>
    <row r="46" spans="1:6" x14ac:dyDescent="0.3">
      <c r="A46" t="s">
        <v>4</v>
      </c>
      <c r="B46" t="s">
        <v>11</v>
      </c>
      <c r="C46">
        <v>1176</v>
      </c>
      <c r="D46" t="s">
        <v>12</v>
      </c>
      <c r="E46">
        <f>Load_bus_2022!E46*(1+0.9/100)^(2040-2022)</f>
        <v>11170.864147429471</v>
      </c>
      <c r="F46">
        <v>3</v>
      </c>
    </row>
    <row r="47" spans="1:6" x14ac:dyDescent="0.3">
      <c r="A47" t="s">
        <v>5</v>
      </c>
      <c r="B47" t="s">
        <v>11</v>
      </c>
      <c r="C47">
        <v>1144</v>
      </c>
      <c r="D47" t="s">
        <v>12</v>
      </c>
      <c r="E47">
        <f>Load_bus_2022!E47*(1+0.9/100)^(2040-2022)</f>
        <v>11892.201838943341</v>
      </c>
      <c r="F47">
        <v>3</v>
      </c>
    </row>
    <row r="48" spans="1:6" x14ac:dyDescent="0.3">
      <c r="A48" t="s">
        <v>6</v>
      </c>
      <c r="B48" t="s">
        <v>11</v>
      </c>
      <c r="C48">
        <v>1152</v>
      </c>
      <c r="D48" t="s">
        <v>12</v>
      </c>
      <c r="E48">
        <f>Load_bus_2022!E48*(1+0.9/100)^(2040-2022)</f>
        <v>12827.391069560526</v>
      </c>
      <c r="F48">
        <v>3</v>
      </c>
    </row>
    <row r="49" spans="1:6" x14ac:dyDescent="0.3">
      <c r="A49" t="s">
        <v>7</v>
      </c>
      <c r="B49" t="s">
        <v>11</v>
      </c>
      <c r="C49">
        <v>1112</v>
      </c>
      <c r="D49" t="s">
        <v>12</v>
      </c>
      <c r="E49">
        <f>Load_bus_2022!E49*(1+0.9/100)^(2040-2022)</f>
        <v>12155.403733224344</v>
      </c>
      <c r="F49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8" sqref="E8"/>
    </sheetView>
  </sheetViews>
  <sheetFormatPr defaultRowHeight="14.4" x14ac:dyDescent="0.3"/>
  <cols>
    <col min="2" max="2" width="9.5546875" bestFit="1" customWidth="1"/>
    <col min="3" max="3" width="16" bestFit="1" customWidth="1"/>
    <col min="4" max="4" width="9.5546875" bestFit="1" customWidth="1"/>
    <col min="5" max="5" width="9.6640625" bestFit="1" customWidth="1"/>
  </cols>
  <sheetData>
    <row r="1" spans="1:5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</row>
    <row r="2" spans="1:5" x14ac:dyDescent="0.3">
      <c r="A2" t="s">
        <v>4</v>
      </c>
      <c r="B2" t="s">
        <v>9</v>
      </c>
      <c r="C2">
        <v>1056</v>
      </c>
      <c r="D2" t="s">
        <v>10</v>
      </c>
      <c r="E2">
        <f>Load_all_2022!E2*(1+2.5/100)^(2040-2022)</f>
        <v>30335.362059391504</v>
      </c>
    </row>
    <row r="3" spans="1:5" x14ac:dyDescent="0.3">
      <c r="A3" t="s">
        <v>5</v>
      </c>
      <c r="B3" t="s">
        <v>9</v>
      </c>
      <c r="C3">
        <v>1040</v>
      </c>
      <c r="D3" t="s">
        <v>10</v>
      </c>
      <c r="E3">
        <f>Load_all_2022!E3*(1+2.5/100)^(2040-2022)</f>
        <v>30818.856261880519</v>
      </c>
    </row>
    <row r="4" spans="1:5" x14ac:dyDescent="0.3">
      <c r="A4" t="s">
        <v>6</v>
      </c>
      <c r="B4" t="s">
        <v>9</v>
      </c>
      <c r="C4">
        <v>1056</v>
      </c>
      <c r="D4" t="s">
        <v>10</v>
      </c>
      <c r="E4">
        <f>Load_all_2022!E4*(1+2.5/100)^(2040-2022)</f>
        <v>40211.121059909085</v>
      </c>
    </row>
    <row r="5" spans="1:5" x14ac:dyDescent="0.3">
      <c r="A5" t="s">
        <v>7</v>
      </c>
      <c r="B5" t="s">
        <v>9</v>
      </c>
      <c r="C5">
        <v>1024</v>
      </c>
      <c r="D5" t="s">
        <v>10</v>
      </c>
      <c r="E5">
        <f>Load_all_2022!E5*(1+2.5/100)^(2040-2022)</f>
        <v>32514.20528802749</v>
      </c>
    </row>
    <row r="6" spans="1:5" x14ac:dyDescent="0.3">
      <c r="A6" t="s">
        <v>4</v>
      </c>
      <c r="B6" t="s">
        <v>11</v>
      </c>
      <c r="C6">
        <v>1176</v>
      </c>
      <c r="D6" t="s">
        <v>10</v>
      </c>
      <c r="E6">
        <f>Load_all_2022!E6*(1+2.5/100)^(2040-2022)</f>
        <v>25740.607477028141</v>
      </c>
    </row>
    <row r="7" spans="1:5" x14ac:dyDescent="0.3">
      <c r="A7" t="s">
        <v>5</v>
      </c>
      <c r="B7" t="s">
        <v>11</v>
      </c>
      <c r="C7">
        <v>1144</v>
      </c>
      <c r="D7" t="s">
        <v>10</v>
      </c>
      <c r="E7">
        <f>Load_all_2022!E7*(1+2.5/100)^(2040-2022)</f>
        <v>24703.434429753317</v>
      </c>
    </row>
    <row r="8" spans="1:5" x14ac:dyDescent="0.3">
      <c r="A8" t="s">
        <v>6</v>
      </c>
      <c r="B8" t="s">
        <v>11</v>
      </c>
      <c r="C8">
        <v>1152</v>
      </c>
      <c r="D8" t="s">
        <v>10</v>
      </c>
      <c r="E8">
        <f>Load_all_2022!E8*(1+2.5/100)^(2040-2022)</f>
        <v>31798.321936600205</v>
      </c>
    </row>
    <row r="9" spans="1:5" x14ac:dyDescent="0.3">
      <c r="A9" t="s">
        <v>7</v>
      </c>
      <c r="B9" t="s">
        <v>11</v>
      </c>
      <c r="C9">
        <v>1112</v>
      </c>
      <c r="D9" t="s">
        <v>10</v>
      </c>
      <c r="E9">
        <f>Load_all_2022!E9*(1+2.5/100)^(2040-2022)</f>
        <v>29025.248736518039</v>
      </c>
    </row>
    <row r="10" spans="1:5" x14ac:dyDescent="0.3">
      <c r="A10" t="s">
        <v>4</v>
      </c>
      <c r="B10" t="s">
        <v>9</v>
      </c>
      <c r="C10">
        <v>1056</v>
      </c>
      <c r="D10" t="s">
        <v>12</v>
      </c>
      <c r="E10">
        <f>Load_all_2022!E10*(1+2.5/100)^(2040-2022)</f>
        <v>46247.000297433253</v>
      </c>
    </row>
    <row r="11" spans="1:5" x14ac:dyDescent="0.3">
      <c r="A11" t="s">
        <v>5</v>
      </c>
      <c r="B11" t="s">
        <v>9</v>
      </c>
      <c r="C11">
        <v>1040</v>
      </c>
      <c r="D11" t="s">
        <v>12</v>
      </c>
      <c r="E11">
        <f>Load_all_2022!E11*(1+2.5/100)^(2040-2022)</f>
        <v>48310.428780958959</v>
      </c>
    </row>
    <row r="12" spans="1:5" x14ac:dyDescent="0.3">
      <c r="A12" t="s">
        <v>6</v>
      </c>
      <c r="B12" t="s">
        <v>9</v>
      </c>
      <c r="C12">
        <v>1056</v>
      </c>
      <c r="D12" t="s">
        <v>12</v>
      </c>
      <c r="E12">
        <f>Load_all_2022!E12*(1+2.5/100)^(2040-2022)</f>
        <v>52353.064177254222</v>
      </c>
    </row>
    <row r="13" spans="1:5" x14ac:dyDescent="0.3">
      <c r="A13" t="s">
        <v>7</v>
      </c>
      <c r="B13" t="s">
        <v>9</v>
      </c>
      <c r="C13">
        <v>1024</v>
      </c>
      <c r="D13" t="s">
        <v>12</v>
      </c>
      <c r="E13">
        <f>Load_all_2022!E13*(1+2.5/100)^(2040-2022)</f>
        <v>50961.848601060017</v>
      </c>
    </row>
    <row r="14" spans="1:5" x14ac:dyDescent="0.3">
      <c r="A14" t="s">
        <v>4</v>
      </c>
      <c r="B14" t="s">
        <v>11</v>
      </c>
      <c r="C14">
        <v>1176</v>
      </c>
      <c r="D14" t="s">
        <v>12</v>
      </c>
      <c r="E14">
        <f>Load_all_2022!E14*(1+2.5/100)^(2040-2022)</f>
        <v>42365.00974906177</v>
      </c>
    </row>
    <row r="15" spans="1:5" x14ac:dyDescent="0.3">
      <c r="A15" t="s">
        <v>5</v>
      </c>
      <c r="B15" t="s">
        <v>11</v>
      </c>
      <c r="C15">
        <v>1144</v>
      </c>
      <c r="D15" t="s">
        <v>12</v>
      </c>
      <c r="E15">
        <f>Load_all_2022!E15*(1+2.5/100)^(2040-2022)</f>
        <v>45100.651139918977</v>
      </c>
    </row>
    <row r="16" spans="1:5" x14ac:dyDescent="0.3">
      <c r="A16" t="s">
        <v>6</v>
      </c>
      <c r="B16" t="s">
        <v>11</v>
      </c>
      <c r="C16">
        <v>1152</v>
      </c>
      <c r="D16" t="s">
        <v>12</v>
      </c>
      <c r="E16">
        <f>Load_all_2022!E16*(1+2.5/100)^(2040-2022)</f>
        <v>48647.315063983566</v>
      </c>
    </row>
    <row r="17" spans="1:5" x14ac:dyDescent="0.3">
      <c r="A17" t="s">
        <v>7</v>
      </c>
      <c r="B17" t="s">
        <v>11</v>
      </c>
      <c r="C17">
        <v>1112</v>
      </c>
      <c r="D17" t="s">
        <v>12</v>
      </c>
      <c r="E17">
        <f>Load_all_2022!E17*(1+2.5/100)^(2040-2022)</f>
        <v>46098.832719251135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opLeftCell="A9" workbookViewId="0">
      <selection activeCell="E49" sqref="E49"/>
    </sheetView>
  </sheetViews>
  <sheetFormatPr defaultRowHeight="14.4" x14ac:dyDescent="0.3"/>
  <sheetData>
    <row r="1" spans="1:6" x14ac:dyDescent="0.3">
      <c r="A1" s="1" t="s">
        <v>0</v>
      </c>
      <c r="B1" s="1" t="s">
        <v>2</v>
      </c>
      <c r="C1" s="1" t="s">
        <v>1</v>
      </c>
      <c r="D1" s="1" t="s">
        <v>3</v>
      </c>
      <c r="E1" s="1" t="s">
        <v>8</v>
      </c>
      <c r="F1" s="1" t="s">
        <v>13</v>
      </c>
    </row>
    <row r="2" spans="1:6" x14ac:dyDescent="0.3">
      <c r="A2" t="s">
        <v>4</v>
      </c>
      <c r="B2" t="s">
        <v>9</v>
      </c>
      <c r="C2">
        <v>1056</v>
      </c>
      <c r="D2" t="s">
        <v>10</v>
      </c>
      <c r="E2">
        <f>Load_bus_2022!E2*(1+2.5/100)^(2040-2022)</f>
        <v>6067.072411878301</v>
      </c>
      <c r="F2">
        <v>1</v>
      </c>
    </row>
    <row r="3" spans="1:6" x14ac:dyDescent="0.3">
      <c r="A3" t="s">
        <v>5</v>
      </c>
      <c r="B3" t="s">
        <v>9</v>
      </c>
      <c r="C3">
        <v>1040</v>
      </c>
      <c r="D3" t="s">
        <v>10</v>
      </c>
      <c r="E3">
        <f>Load_bus_2022!E3*(1+2.5/100)^(2040-2022)</f>
        <v>6163.7712523761038</v>
      </c>
      <c r="F3">
        <v>1</v>
      </c>
    </row>
    <row r="4" spans="1:6" x14ac:dyDescent="0.3">
      <c r="A4" t="s">
        <v>6</v>
      </c>
      <c r="B4" t="s">
        <v>9</v>
      </c>
      <c r="C4">
        <v>1056</v>
      </c>
      <c r="D4" t="s">
        <v>10</v>
      </c>
      <c r="E4">
        <f>Load_bus_2022!E4*(1+2.5/100)^(2040-2022)</f>
        <v>8042.2242119818184</v>
      </c>
      <c r="F4">
        <v>1</v>
      </c>
    </row>
    <row r="5" spans="1:6" x14ac:dyDescent="0.3">
      <c r="A5" t="s">
        <v>7</v>
      </c>
      <c r="B5" t="s">
        <v>9</v>
      </c>
      <c r="C5">
        <v>1024</v>
      </c>
      <c r="D5" t="s">
        <v>10</v>
      </c>
      <c r="E5">
        <f>Load_bus_2022!E5*(1+2.5/100)^(2040-2022)</f>
        <v>6502.8410576054985</v>
      </c>
      <c r="F5">
        <v>1</v>
      </c>
    </row>
    <row r="6" spans="1:6" x14ac:dyDescent="0.3">
      <c r="A6" t="s">
        <v>4</v>
      </c>
      <c r="B6" t="s">
        <v>11</v>
      </c>
      <c r="C6">
        <v>1176</v>
      </c>
      <c r="D6" t="s">
        <v>10</v>
      </c>
      <c r="E6">
        <f>Load_bus_2022!E6*(1+2.5/100)^(2040-2022)</f>
        <v>5148.1214954056286</v>
      </c>
      <c r="F6">
        <v>1</v>
      </c>
    </row>
    <row r="7" spans="1:6" x14ac:dyDescent="0.3">
      <c r="A7" t="s">
        <v>5</v>
      </c>
      <c r="B7" t="s">
        <v>11</v>
      </c>
      <c r="C7">
        <v>1144</v>
      </c>
      <c r="D7" t="s">
        <v>10</v>
      </c>
      <c r="E7">
        <f>Load_bus_2022!E7*(1+2.5/100)^(2040-2022)</f>
        <v>4940.686885950664</v>
      </c>
      <c r="F7">
        <v>1</v>
      </c>
    </row>
    <row r="8" spans="1:6" x14ac:dyDescent="0.3">
      <c r="A8" t="s">
        <v>6</v>
      </c>
      <c r="B8" t="s">
        <v>11</v>
      </c>
      <c r="C8">
        <v>1152</v>
      </c>
      <c r="D8" t="s">
        <v>10</v>
      </c>
      <c r="E8">
        <f>Load_bus_2022!E8*(1+2.5/100)^(2040-2022)</f>
        <v>6359.664387320041</v>
      </c>
      <c r="F8">
        <v>1</v>
      </c>
    </row>
    <row r="9" spans="1:6" x14ac:dyDescent="0.3">
      <c r="A9" t="s">
        <v>7</v>
      </c>
      <c r="B9" t="s">
        <v>11</v>
      </c>
      <c r="C9">
        <v>1112</v>
      </c>
      <c r="D9" t="s">
        <v>10</v>
      </c>
      <c r="E9">
        <f>Load_bus_2022!E9*(1+2.5/100)^(2040-2022)</f>
        <v>5805.0497473036075</v>
      </c>
      <c r="F9">
        <v>1</v>
      </c>
    </row>
    <row r="10" spans="1:6" x14ac:dyDescent="0.3">
      <c r="A10" t="s">
        <v>4</v>
      </c>
      <c r="B10" t="s">
        <v>9</v>
      </c>
      <c r="C10">
        <v>1056</v>
      </c>
      <c r="D10" t="s">
        <v>12</v>
      </c>
      <c r="E10">
        <f>Load_bus_2022!E10*(1+2.5/100)^(2040-2022)</f>
        <v>9249.400059486652</v>
      </c>
      <c r="F10">
        <v>1</v>
      </c>
    </row>
    <row r="11" spans="1:6" x14ac:dyDescent="0.3">
      <c r="A11" t="s">
        <v>5</v>
      </c>
      <c r="B11" t="s">
        <v>9</v>
      </c>
      <c r="C11">
        <v>1040</v>
      </c>
      <c r="D11" t="s">
        <v>12</v>
      </c>
      <c r="E11">
        <f>Load_bus_2022!E11*(1+2.5/100)^(2040-2022)</f>
        <v>9662.0857561917928</v>
      </c>
      <c r="F11">
        <v>1</v>
      </c>
    </row>
    <row r="12" spans="1:6" x14ac:dyDescent="0.3">
      <c r="A12" t="s">
        <v>6</v>
      </c>
      <c r="B12" t="s">
        <v>9</v>
      </c>
      <c r="C12">
        <v>1056</v>
      </c>
      <c r="D12" t="s">
        <v>12</v>
      </c>
      <c r="E12">
        <f>Load_bus_2022!E12*(1+2.5/100)^(2040-2022)</f>
        <v>10470.612835450846</v>
      </c>
      <c r="F12">
        <v>1</v>
      </c>
    </row>
    <row r="13" spans="1:6" x14ac:dyDescent="0.3">
      <c r="A13" t="s">
        <v>7</v>
      </c>
      <c r="B13" t="s">
        <v>9</v>
      </c>
      <c r="C13">
        <v>1024</v>
      </c>
      <c r="D13" t="s">
        <v>12</v>
      </c>
      <c r="E13">
        <f>Load_bus_2022!E13*(1+2.5/100)^(2040-2022)</f>
        <v>10192.369720212004</v>
      </c>
      <c r="F13">
        <v>1</v>
      </c>
    </row>
    <row r="14" spans="1:6" x14ac:dyDescent="0.3">
      <c r="A14" t="s">
        <v>4</v>
      </c>
      <c r="B14" t="s">
        <v>11</v>
      </c>
      <c r="C14">
        <v>1176</v>
      </c>
      <c r="D14" t="s">
        <v>12</v>
      </c>
      <c r="E14">
        <f>Load_bus_2022!E14*(1+2.5/100)^(2040-2022)</f>
        <v>8473.0019498123547</v>
      </c>
      <c r="F14">
        <v>1</v>
      </c>
    </row>
    <row r="15" spans="1:6" x14ac:dyDescent="0.3">
      <c r="A15" t="s">
        <v>5</v>
      </c>
      <c r="B15" t="s">
        <v>11</v>
      </c>
      <c r="C15">
        <v>1144</v>
      </c>
      <c r="D15" t="s">
        <v>12</v>
      </c>
      <c r="E15">
        <f>Load_bus_2022!E15*(1+2.5/100)^(2040-2022)</f>
        <v>9020.1302279837964</v>
      </c>
      <c r="F15">
        <v>1</v>
      </c>
    </row>
    <row r="16" spans="1:6" x14ac:dyDescent="0.3">
      <c r="A16" t="s">
        <v>6</v>
      </c>
      <c r="B16" t="s">
        <v>11</v>
      </c>
      <c r="C16">
        <v>1152</v>
      </c>
      <c r="D16" t="s">
        <v>12</v>
      </c>
      <c r="E16">
        <f>Load_bus_2022!E16*(1+2.5/100)^(2040-2022)</f>
        <v>9729.4630127967139</v>
      </c>
      <c r="F16">
        <v>1</v>
      </c>
    </row>
    <row r="17" spans="1:6" x14ac:dyDescent="0.3">
      <c r="A17" t="s">
        <v>7</v>
      </c>
      <c r="B17" t="s">
        <v>11</v>
      </c>
      <c r="C17">
        <v>1112</v>
      </c>
      <c r="D17" t="s">
        <v>12</v>
      </c>
      <c r="E17">
        <f>Load_bus_2022!E17*(1+2.5/100)^(2040-2022)</f>
        <v>9219.7665438502281</v>
      </c>
      <c r="F17">
        <v>1</v>
      </c>
    </row>
    <row r="18" spans="1:6" x14ac:dyDescent="0.3">
      <c r="A18" t="s">
        <v>4</v>
      </c>
      <c r="B18" t="s">
        <v>9</v>
      </c>
      <c r="C18">
        <v>1056</v>
      </c>
      <c r="D18" t="s">
        <v>10</v>
      </c>
      <c r="E18">
        <f>Load_bus_2022!E18*(1+2.5/100)^(2040-2022)</f>
        <v>13650.912926726176</v>
      </c>
      <c r="F18">
        <v>2</v>
      </c>
    </row>
    <row r="19" spans="1:6" x14ac:dyDescent="0.3">
      <c r="A19" t="s">
        <v>5</v>
      </c>
      <c r="B19" t="s">
        <v>9</v>
      </c>
      <c r="C19">
        <v>1040</v>
      </c>
      <c r="D19" t="s">
        <v>10</v>
      </c>
      <c r="E19">
        <f>Load_bus_2022!E19*(1+2.5/100)^(2040-2022)</f>
        <v>13868.485317846233</v>
      </c>
      <c r="F19">
        <v>2</v>
      </c>
    </row>
    <row r="20" spans="1:6" x14ac:dyDescent="0.3">
      <c r="A20" t="s">
        <v>6</v>
      </c>
      <c r="B20" t="s">
        <v>9</v>
      </c>
      <c r="C20">
        <v>1056</v>
      </c>
      <c r="D20" t="s">
        <v>10</v>
      </c>
      <c r="E20">
        <f>Load_bus_2022!E20*(1+2.5/100)^(2040-2022)</f>
        <v>18095.00447695909</v>
      </c>
      <c r="F20">
        <v>2</v>
      </c>
    </row>
    <row r="21" spans="1:6" x14ac:dyDescent="0.3">
      <c r="A21" t="s">
        <v>7</v>
      </c>
      <c r="B21" t="s">
        <v>9</v>
      </c>
      <c r="C21">
        <v>1024</v>
      </c>
      <c r="D21" t="s">
        <v>10</v>
      </c>
      <c r="E21">
        <f>Load_bus_2022!E21*(1+2.5/100)^(2040-2022)</f>
        <v>14631.392379612369</v>
      </c>
      <c r="F21">
        <v>2</v>
      </c>
    </row>
    <row r="22" spans="1:6" x14ac:dyDescent="0.3">
      <c r="A22" t="s">
        <v>4</v>
      </c>
      <c r="B22" t="s">
        <v>11</v>
      </c>
      <c r="C22">
        <v>1176</v>
      </c>
      <c r="D22" t="s">
        <v>10</v>
      </c>
      <c r="E22">
        <f>Load_bus_2022!E22*(1+2.5/100)^(2040-2022)</f>
        <v>11583.273364662664</v>
      </c>
      <c r="F22">
        <v>2</v>
      </c>
    </row>
    <row r="23" spans="1:6" x14ac:dyDescent="0.3">
      <c r="A23" t="s">
        <v>5</v>
      </c>
      <c r="B23" t="s">
        <v>11</v>
      </c>
      <c r="C23">
        <v>1144</v>
      </c>
      <c r="D23" t="s">
        <v>10</v>
      </c>
      <c r="E23">
        <f>Load_bus_2022!E23*(1+2.5/100)^(2040-2022)</f>
        <v>11116.545493388992</v>
      </c>
      <c r="F23">
        <v>2</v>
      </c>
    </row>
    <row r="24" spans="1:6" x14ac:dyDescent="0.3">
      <c r="A24" t="s">
        <v>6</v>
      </c>
      <c r="B24" t="s">
        <v>11</v>
      </c>
      <c r="C24">
        <v>1152</v>
      </c>
      <c r="D24" t="s">
        <v>10</v>
      </c>
      <c r="E24">
        <f>Load_bus_2022!E24*(1+2.5/100)^(2040-2022)</f>
        <v>14309.244871470091</v>
      </c>
      <c r="F24">
        <v>2</v>
      </c>
    </row>
    <row r="25" spans="1:6" x14ac:dyDescent="0.3">
      <c r="A25" t="s">
        <v>7</v>
      </c>
      <c r="B25" t="s">
        <v>11</v>
      </c>
      <c r="C25">
        <v>1112</v>
      </c>
      <c r="D25" t="s">
        <v>10</v>
      </c>
      <c r="E25">
        <f>Load_bus_2022!E25*(1+2.5/100)^(2040-2022)</f>
        <v>13061.361931433117</v>
      </c>
      <c r="F25">
        <v>2</v>
      </c>
    </row>
    <row r="26" spans="1:6" x14ac:dyDescent="0.3">
      <c r="A26" t="s">
        <v>4</v>
      </c>
      <c r="B26" t="s">
        <v>9</v>
      </c>
      <c r="C26">
        <v>1056</v>
      </c>
      <c r="D26" t="s">
        <v>12</v>
      </c>
      <c r="E26">
        <f>Load_bus_2022!E26*(1+2.5/100)^(2040-2022)</f>
        <v>20811.150133844963</v>
      </c>
      <c r="F26">
        <v>2</v>
      </c>
    </row>
    <row r="27" spans="1:6" x14ac:dyDescent="0.3">
      <c r="A27" t="s">
        <v>5</v>
      </c>
      <c r="B27" t="s">
        <v>9</v>
      </c>
      <c r="C27">
        <v>1040</v>
      </c>
      <c r="D27" t="s">
        <v>12</v>
      </c>
      <c r="E27">
        <f>Load_bus_2022!E27*(1+2.5/100)^(2040-2022)</f>
        <v>21739.692951431534</v>
      </c>
      <c r="F27">
        <v>2</v>
      </c>
    </row>
    <row r="28" spans="1:6" x14ac:dyDescent="0.3">
      <c r="A28" t="s">
        <v>6</v>
      </c>
      <c r="B28" t="s">
        <v>9</v>
      </c>
      <c r="C28">
        <v>1056</v>
      </c>
      <c r="D28" t="s">
        <v>12</v>
      </c>
      <c r="E28">
        <f>Load_bus_2022!E28*(1+2.5/100)^(2040-2022)</f>
        <v>23558.878879764397</v>
      </c>
      <c r="F28">
        <v>2</v>
      </c>
    </row>
    <row r="29" spans="1:6" x14ac:dyDescent="0.3">
      <c r="A29" t="s">
        <v>7</v>
      </c>
      <c r="B29" t="s">
        <v>9</v>
      </c>
      <c r="C29">
        <v>1024</v>
      </c>
      <c r="D29" t="s">
        <v>12</v>
      </c>
      <c r="E29">
        <f>Load_bus_2022!E29*(1+2.5/100)^(2040-2022)</f>
        <v>22932.831870477006</v>
      </c>
      <c r="F29">
        <v>2</v>
      </c>
    </row>
    <row r="30" spans="1:6" x14ac:dyDescent="0.3">
      <c r="A30" t="s">
        <v>4</v>
      </c>
      <c r="B30" t="s">
        <v>11</v>
      </c>
      <c r="C30">
        <v>1176</v>
      </c>
      <c r="D30" t="s">
        <v>12</v>
      </c>
      <c r="E30">
        <f>Load_bus_2022!E30*(1+2.5/100)^(2040-2022)</f>
        <v>19064.254387077795</v>
      </c>
      <c r="F30">
        <v>2</v>
      </c>
    </row>
    <row r="31" spans="1:6" x14ac:dyDescent="0.3">
      <c r="A31" t="s">
        <v>5</v>
      </c>
      <c r="B31" t="s">
        <v>11</v>
      </c>
      <c r="C31">
        <v>1144</v>
      </c>
      <c r="D31" t="s">
        <v>12</v>
      </c>
      <c r="E31">
        <f>Load_bus_2022!E31*(1+2.5/100)^(2040-2022)</f>
        <v>20295.293012963539</v>
      </c>
      <c r="F31">
        <v>2</v>
      </c>
    </row>
    <row r="32" spans="1:6" x14ac:dyDescent="0.3">
      <c r="A32" t="s">
        <v>6</v>
      </c>
      <c r="B32" t="s">
        <v>11</v>
      </c>
      <c r="C32">
        <v>1152</v>
      </c>
      <c r="D32" t="s">
        <v>12</v>
      </c>
      <c r="E32">
        <f>Load_bus_2022!E32*(1+2.5/100)^(2040-2022)</f>
        <v>21891.291778792605</v>
      </c>
      <c r="F32">
        <v>2</v>
      </c>
    </row>
    <row r="33" spans="1:6" x14ac:dyDescent="0.3">
      <c r="A33" t="s">
        <v>7</v>
      </c>
      <c r="B33" t="s">
        <v>11</v>
      </c>
      <c r="C33">
        <v>1112</v>
      </c>
      <c r="D33" t="s">
        <v>12</v>
      </c>
      <c r="E33">
        <f>Load_bus_2022!E33*(1+2.5/100)^(2040-2022)</f>
        <v>20744.47472366301</v>
      </c>
      <c r="F33">
        <v>2</v>
      </c>
    </row>
    <row r="34" spans="1:6" x14ac:dyDescent="0.3">
      <c r="A34" t="s">
        <v>4</v>
      </c>
      <c r="B34" t="s">
        <v>9</v>
      </c>
      <c r="C34">
        <v>1056</v>
      </c>
      <c r="D34" t="s">
        <v>10</v>
      </c>
      <c r="E34">
        <f>Load_bus_2022!E34*(1+2.5/100)^(2040-2022)</f>
        <v>10617.376720787026</v>
      </c>
      <c r="F34">
        <v>3</v>
      </c>
    </row>
    <row r="35" spans="1:6" x14ac:dyDescent="0.3">
      <c r="A35" t="s">
        <v>5</v>
      </c>
      <c r="B35" t="s">
        <v>9</v>
      </c>
      <c r="C35">
        <v>1040</v>
      </c>
      <c r="D35" t="s">
        <v>10</v>
      </c>
      <c r="E35">
        <f>Load_bus_2022!E35*(1+2.5/100)^(2040-2022)</f>
        <v>10786.599691658181</v>
      </c>
      <c r="F35">
        <v>3</v>
      </c>
    </row>
    <row r="36" spans="1:6" x14ac:dyDescent="0.3">
      <c r="A36" t="s">
        <v>6</v>
      </c>
      <c r="B36" t="s">
        <v>9</v>
      </c>
      <c r="C36">
        <v>1056</v>
      </c>
      <c r="D36" t="s">
        <v>10</v>
      </c>
      <c r="E36">
        <f>Load_bus_2022!E36*(1+2.5/100)^(2040-2022)</f>
        <v>14073.892370968179</v>
      </c>
      <c r="F36">
        <v>3</v>
      </c>
    </row>
    <row r="37" spans="1:6" x14ac:dyDescent="0.3">
      <c r="A37" t="s">
        <v>7</v>
      </c>
      <c r="B37" t="s">
        <v>9</v>
      </c>
      <c r="C37">
        <v>1024</v>
      </c>
      <c r="D37" t="s">
        <v>10</v>
      </c>
      <c r="E37">
        <f>Load_bus_2022!E37*(1+2.5/100)^(2040-2022)</f>
        <v>11379.971850809621</v>
      </c>
      <c r="F37">
        <v>3</v>
      </c>
    </row>
    <row r="38" spans="1:6" x14ac:dyDescent="0.3">
      <c r="A38" t="s">
        <v>4</v>
      </c>
      <c r="B38" t="s">
        <v>11</v>
      </c>
      <c r="C38">
        <v>1176</v>
      </c>
      <c r="D38" t="s">
        <v>10</v>
      </c>
      <c r="E38">
        <f>Load_bus_2022!E38*(1+2.5/100)^(2040-2022)</f>
        <v>9009.2126169598487</v>
      </c>
      <c r="F38">
        <v>3</v>
      </c>
    </row>
    <row r="39" spans="1:6" x14ac:dyDescent="0.3">
      <c r="A39" t="s">
        <v>5</v>
      </c>
      <c r="B39" t="s">
        <v>11</v>
      </c>
      <c r="C39">
        <v>1144</v>
      </c>
      <c r="D39" t="s">
        <v>10</v>
      </c>
      <c r="E39">
        <f>Load_bus_2022!E39*(1+2.5/100)^(2040-2022)</f>
        <v>8646.2020504136599</v>
      </c>
      <c r="F39">
        <v>3</v>
      </c>
    </row>
    <row r="40" spans="1:6" x14ac:dyDescent="0.3">
      <c r="A40" t="s">
        <v>6</v>
      </c>
      <c r="B40" t="s">
        <v>11</v>
      </c>
      <c r="C40">
        <v>1152</v>
      </c>
      <c r="D40" t="s">
        <v>10</v>
      </c>
      <c r="E40">
        <f>Load_bus_2022!E40*(1+2.5/100)^(2040-2022)</f>
        <v>11129.412677810071</v>
      </c>
      <c r="F40">
        <v>3</v>
      </c>
    </row>
    <row r="41" spans="1:6" x14ac:dyDescent="0.3">
      <c r="A41" t="s">
        <v>7</v>
      </c>
      <c r="B41" t="s">
        <v>11</v>
      </c>
      <c r="C41">
        <v>1112</v>
      </c>
      <c r="D41" t="s">
        <v>10</v>
      </c>
      <c r="E41">
        <f>Load_bus_2022!E41*(1+2.5/100)^(2040-2022)</f>
        <v>10158.837057781313</v>
      </c>
      <c r="F41">
        <v>3</v>
      </c>
    </row>
    <row r="42" spans="1:6" x14ac:dyDescent="0.3">
      <c r="A42" t="s">
        <v>4</v>
      </c>
      <c r="B42" t="s">
        <v>9</v>
      </c>
      <c r="C42">
        <v>1056</v>
      </c>
      <c r="D42" t="s">
        <v>12</v>
      </c>
      <c r="E42">
        <f>Load_bus_2022!E42*(1+2.5/100)^(2040-2022)</f>
        <v>16186.450104101637</v>
      </c>
      <c r="F42">
        <v>3</v>
      </c>
    </row>
    <row r="43" spans="1:6" x14ac:dyDescent="0.3">
      <c r="A43" t="s">
        <v>5</v>
      </c>
      <c r="B43" t="s">
        <v>9</v>
      </c>
      <c r="C43">
        <v>1040</v>
      </c>
      <c r="D43" t="s">
        <v>12</v>
      </c>
      <c r="E43">
        <f>Load_bus_2022!E43*(1+2.5/100)^(2040-2022)</f>
        <v>16908.650073335637</v>
      </c>
      <c r="F43">
        <v>3</v>
      </c>
    </row>
    <row r="44" spans="1:6" x14ac:dyDescent="0.3">
      <c r="A44" t="s">
        <v>6</v>
      </c>
      <c r="B44" t="s">
        <v>9</v>
      </c>
      <c r="C44">
        <v>1056</v>
      </c>
      <c r="D44" t="s">
        <v>12</v>
      </c>
      <c r="E44">
        <f>Load_bus_2022!E44*(1+2.5/100)^(2040-2022)</f>
        <v>18323.572462038974</v>
      </c>
      <c r="F44">
        <v>3</v>
      </c>
    </row>
    <row r="45" spans="1:6" x14ac:dyDescent="0.3">
      <c r="A45" t="s">
        <v>7</v>
      </c>
      <c r="B45" t="s">
        <v>9</v>
      </c>
      <c r="C45">
        <v>1024</v>
      </c>
      <c r="D45" t="s">
        <v>12</v>
      </c>
      <c r="E45">
        <f>Load_bus_2022!E45*(1+2.5/100)^(2040-2022)</f>
        <v>17836.647010371005</v>
      </c>
      <c r="F45">
        <v>3</v>
      </c>
    </row>
    <row r="46" spans="1:6" x14ac:dyDescent="0.3">
      <c r="A46" t="s">
        <v>4</v>
      </c>
      <c r="B46" t="s">
        <v>11</v>
      </c>
      <c r="C46">
        <v>1176</v>
      </c>
      <c r="D46" t="s">
        <v>12</v>
      </c>
      <c r="E46">
        <f>Load_bus_2022!E46*(1+2.5/100)^(2040-2022)</f>
        <v>14827.753412171618</v>
      </c>
      <c r="F46">
        <v>3</v>
      </c>
    </row>
    <row r="47" spans="1:6" x14ac:dyDescent="0.3">
      <c r="A47" t="s">
        <v>5</v>
      </c>
      <c r="B47" t="s">
        <v>11</v>
      </c>
      <c r="C47">
        <v>1144</v>
      </c>
      <c r="D47" t="s">
        <v>12</v>
      </c>
      <c r="E47">
        <f>Load_bus_2022!E47*(1+2.5/100)^(2040-2022)</f>
        <v>15785.22789897164</v>
      </c>
      <c r="F47">
        <v>3</v>
      </c>
    </row>
    <row r="48" spans="1:6" x14ac:dyDescent="0.3">
      <c r="A48" t="s">
        <v>6</v>
      </c>
      <c r="B48" t="s">
        <v>11</v>
      </c>
      <c r="C48">
        <v>1152</v>
      </c>
      <c r="D48" t="s">
        <v>12</v>
      </c>
      <c r="E48">
        <f>Load_bus_2022!E48*(1+2.5/100)^(2040-2022)</f>
        <v>17026.560272394247</v>
      </c>
      <c r="F48">
        <v>3</v>
      </c>
    </row>
    <row r="49" spans="1:6" x14ac:dyDescent="0.3">
      <c r="A49" t="s">
        <v>7</v>
      </c>
      <c r="B49" t="s">
        <v>11</v>
      </c>
      <c r="C49">
        <v>1112</v>
      </c>
      <c r="D49" t="s">
        <v>12</v>
      </c>
      <c r="E49">
        <f>Load_bus_2022!E49*(1+2.5/100)^(2040-2022)</f>
        <v>16134.591451737897</v>
      </c>
      <c r="F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Load_all_2022</vt:lpstr>
      <vt:lpstr>Load_bus_2022</vt:lpstr>
      <vt:lpstr>Load_all_2040_low_growth</vt:lpstr>
      <vt:lpstr>Load_bus_2040_low_growth</vt:lpstr>
      <vt:lpstr>Load_all_2040_high_growth</vt:lpstr>
      <vt:lpstr>Load_bus_2040_high_growth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2022-04-20T02:39:24Z</dcterms:modified>
</cp:coreProperties>
</file>