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DoubleFace\Desktop\Yazılım Mühendisliği\Erasmus İPG Computer Science En\Data Bases\Databases Project\Databases Project GitHub\DataBaseProject\"/>
    </mc:Choice>
  </mc:AlternateContent>
  <bookViews>
    <workbookView xWindow="0" yWindow="0" windowWidth="20490" windowHeight="7695" tabRatio="500" xr2:uid="{00000000-000D-0000-FFFF-FFFF00000000}"/>
  </bookViews>
  <sheets>
    <sheet name="Checklist Avaliação" sheetId="1" r:id="rId1"/>
  </sheets>
  <definedNames>
    <definedName name="_xlnm.Print_Area" localSheetId="0">'Checklist Avaliação'!$A$1:$J$44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I32" i="1"/>
  <c r="I33" i="1"/>
  <c r="I34" i="1"/>
  <c r="I35" i="1"/>
  <c r="I36" i="1"/>
  <c r="I37" i="1"/>
  <c r="I38" i="1"/>
  <c r="I39" i="1"/>
  <c r="I40" i="1"/>
  <c r="I41" i="1"/>
  <c r="J32" i="1"/>
  <c r="H32" i="1"/>
  <c r="H30" i="1"/>
  <c r="I23" i="1"/>
  <c r="I24" i="1"/>
  <c r="J23" i="1"/>
  <c r="H23" i="1"/>
  <c r="I21" i="1"/>
  <c r="I20" i="1"/>
  <c r="J20" i="1"/>
  <c r="H20" i="1"/>
  <c r="I19" i="1"/>
  <c r="I18" i="1"/>
  <c r="I16" i="1"/>
  <c r="I15" i="1"/>
  <c r="J15" i="1"/>
  <c r="H15" i="1"/>
  <c r="I27" i="1"/>
  <c r="I26" i="1"/>
  <c r="I25" i="1"/>
  <c r="J25" i="1"/>
  <c r="H25" i="1"/>
  <c r="B25" i="1"/>
  <c r="B23" i="1"/>
  <c r="B20" i="1"/>
  <c r="I29" i="1"/>
  <c r="I28" i="1"/>
  <c r="J28" i="1"/>
  <c r="H28" i="1"/>
  <c r="D44" i="1"/>
  <c r="I22" i="1"/>
  <c r="J22" i="1"/>
  <c r="I31" i="1"/>
  <c r="I30" i="1"/>
  <c r="J30" i="1"/>
  <c r="I42" i="1"/>
  <c r="J42" i="1"/>
  <c r="I43" i="1"/>
  <c r="J43" i="1"/>
  <c r="J44" i="1"/>
  <c r="H43" i="1"/>
  <c r="H42" i="1"/>
  <c r="H22" i="1"/>
  <c r="B15" i="1"/>
  <c r="B22" i="1"/>
  <c r="B28" i="1"/>
  <c r="B30" i="1"/>
  <c r="B32" i="1"/>
  <c r="B42" i="1"/>
  <c r="B43" i="1"/>
  <c r="B44" i="1"/>
  <c r="H44" i="1"/>
  <c r="A44" i="1"/>
</calcChain>
</file>

<file path=xl/sharedStrings.xml><?xml version="1.0" encoding="utf-8"?>
<sst xmlns="http://schemas.openxmlformats.org/spreadsheetml/2006/main" count="95" uniqueCount="66">
  <si>
    <t>Normalizado</t>
  </si>
  <si>
    <t>Dicionário de dados</t>
  </si>
  <si>
    <t>Restrições das tabelas</t>
  </si>
  <si>
    <t>Privilégios, Roles e Users</t>
  </si>
  <si>
    <t>Transacções</t>
  </si>
  <si>
    <t>PL/SQL (Procedimentos, Funções, triggers e excepções)</t>
  </si>
  <si>
    <t>SQL (Complexidade)</t>
  </si>
  <si>
    <t>Views, sequências, Sinónimos</t>
  </si>
  <si>
    <t>Bibliografia</t>
  </si>
  <si>
    <t>Aspecto geral do relatório</t>
  </si>
  <si>
    <t>Quantidade</t>
  </si>
  <si>
    <t>S/N</t>
  </si>
  <si>
    <t>Tabelas (6 a 8)</t>
  </si>
  <si>
    <t xml:space="preserve"> Grupo:</t>
  </si>
  <si>
    <t>Nº Aluno</t>
  </si>
  <si>
    <t>Nome Aluno</t>
  </si>
  <si>
    <t>Data:</t>
  </si>
  <si>
    <t>Completude do dicionário de dados (Nome, Descrição, Tipo de dados, Tamanho, Restrições, Chave, Obrigatório, Único)</t>
  </si>
  <si>
    <t>%</t>
  </si>
  <si>
    <t>Restrições de integridade (Entidade, Referencial, Domínio, Regras complexas)</t>
  </si>
  <si>
    <t>Usa estruturas de controlo de fluxo (Condicional, Iteractivo)</t>
  </si>
  <si>
    <t>Usa controlo de excepções (Oracle, Definidas pelo utilizador)</t>
  </si>
  <si>
    <t>Views (2)</t>
  </si>
  <si>
    <t>Sinónimos (2)</t>
  </si>
  <si>
    <t>Sequências (2)</t>
  </si>
  <si>
    <t>Usa cursores (Loop simples, Loop For), sys_refcursor opcional</t>
  </si>
  <si>
    <t>Nº de Packages (1)</t>
  </si>
  <si>
    <t>Bibliografia (completa, referenciada no texto, bem definida)</t>
  </si>
  <si>
    <t>Descrição</t>
  </si>
  <si>
    <t>Cotação</t>
  </si>
  <si>
    <t>Medida</t>
  </si>
  <si>
    <t>Fase do Trabalho</t>
  </si>
  <si>
    <t>Auto-Avaliação</t>
  </si>
  <si>
    <t>Avaliação</t>
  </si>
  <si>
    <t>Adequação dos algoritmos às funções a desempenhar</t>
  </si>
  <si>
    <t>Nota Auto-Avaliação</t>
  </si>
  <si>
    <t>Nota Avaliação</t>
  </si>
  <si>
    <t>Valor</t>
  </si>
  <si>
    <t>Total Auto-Avaliação</t>
  </si>
  <si>
    <t>Total Avaliação</t>
  </si>
  <si>
    <t>n</t>
  </si>
  <si>
    <t>José Carlos Fonseca</t>
  </si>
  <si>
    <t>Níveis de utilizadores (2)</t>
  </si>
  <si>
    <t>Nº de Procedimentos (2)</t>
  </si>
  <si>
    <t>Nº de Funções (2)</t>
  </si>
  <si>
    <t>Nº de Triggers (2)</t>
  </si>
  <si>
    <t>Aspecto geral do relatório (um único ficheiro pdf, com índice, com anexo, bem organizado, completo, fácil de ler e analisar, carga de trabalho preenchida)</t>
  </si>
  <si>
    <t>Procedimento de testes e/ou simulação de interface (4)</t>
  </si>
  <si>
    <t>Desnormalizado (coluna redundante e coluna derivada)</t>
  </si>
  <si>
    <t>Discussão das anomalias resultantes da desnormalização (12)</t>
  </si>
  <si>
    <t>Modelo Entidade Relacionamento</t>
  </si>
  <si>
    <t>Desnormalização</t>
  </si>
  <si>
    <t>Checklist Avaliação do Trabalho de BDI 2017/2018</t>
  </si>
  <si>
    <t>Privilégios, Roles (2) com Matriz CRUD</t>
  </si>
  <si>
    <t>ER sem erros e adequado ao problema</t>
  </si>
  <si>
    <t>Uso de funções do Oracle (instr, substr, length, nvl, trunc, to_char, to_date, to_number, etc.)</t>
  </si>
  <si>
    <t>Transacções com algoritmo e adequadas ao problema (2)</t>
  </si>
  <si>
    <t>Transacções implementadas na BD em código PL/SQL</t>
  </si>
  <si>
    <t>Usa validações dos parâmetros de entrada</t>
  </si>
  <si>
    <t>Total carga de trabalho</t>
  </si>
  <si>
    <t>Carga de Trabalho (h)</t>
  </si>
  <si>
    <t>Nota aos estudantes: preencher somente o que está a amarelo</t>
  </si>
  <si>
    <t>Complexidade do SQL em queries adequadas ao problema (operadores lógicos, ordenação, junção, operadores de conjuntos, agrupamento, subqueries, in, escrita, etc.)</t>
  </si>
  <si>
    <t xml:space="preserve">İsmail Kerem Tatlıcı </t>
  </si>
  <si>
    <t>Berkay Uğuroğlu</t>
  </si>
  <si>
    <t xml:space="preserve">                                                                                             Niran Zeynep Özen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</si>
</sst>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0"/>
      <name val="Verdana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2" fillId="0" borderId="0"/>
  </cellStyleXfs>
  <cellXfs count="62">
    <xf numFmtId="0" fontId="0" fillId="0" borderId="0" xfId="0"/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7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2" borderId="1" xfId="19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9" fontId="1" fillId="3" borderId="1" xfId="19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2" xfId="19" applyNumberFormat="1" applyFont="1" applyBorder="1" applyAlignment="1">
      <alignment horizontal="center" vertical="center"/>
    </xf>
    <xf numFmtId="0" fontId="0" fillId="0" borderId="4" xfId="19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</cellXfs>
  <cellStyles count="121">
    <cellStyle name="İzlenen Köprü" xfId="2" builtinId="9" hidden="1"/>
    <cellStyle name="İzlenen Köprü" xfId="4" builtinId="9" hidden="1"/>
    <cellStyle name="İzlenen Köprü" xfId="6" builtinId="9" hidden="1"/>
    <cellStyle name="İzlenen Köprü" xfId="8" builtinId="9" hidden="1"/>
    <cellStyle name="İzlenen Köprü" xfId="10" builtinId="9" hidden="1"/>
    <cellStyle name="İzlenen Köprü" xfId="12" builtinId="9" hidden="1"/>
    <cellStyle name="İzlenen Köprü" xfId="14" builtinId="9" hidden="1"/>
    <cellStyle name="İzlenen Köprü" xfId="16" builtinId="9" hidden="1"/>
    <cellStyle name="İzlenen Köprü" xfId="18" builtinId="9" hidden="1"/>
    <cellStyle name="İzlenen Köprü" xfId="21" builtinId="9" hidden="1"/>
    <cellStyle name="İzlenen Köprü" xfId="23" builtinId="9" hidden="1"/>
    <cellStyle name="İzlenen Köprü" xfId="25" builtinId="9" hidden="1"/>
    <cellStyle name="İzlenen Köprü" xfId="27" builtinId="9" hidden="1"/>
    <cellStyle name="İzlenen Köprü" xfId="29" builtinId="9" hidden="1"/>
    <cellStyle name="İzlenen Köprü" xfId="31" builtinId="9" hidden="1"/>
    <cellStyle name="İzlenen Köprü" xfId="33" builtinId="9" hidden="1"/>
    <cellStyle name="İzlenen Köprü" xfId="35" builtinId="9" hidden="1"/>
    <cellStyle name="İzlenen Köprü" xfId="37" builtinId="9" hidden="1"/>
    <cellStyle name="İzlenen Köprü" xfId="39" builtinId="9" hidden="1"/>
    <cellStyle name="İzlenen Köprü" xfId="41" builtinId="9" hidden="1"/>
    <cellStyle name="İzlenen Köprü" xfId="43" builtinId="9" hidden="1"/>
    <cellStyle name="İzlenen Köprü" xfId="45" builtinId="9" hidden="1"/>
    <cellStyle name="İzlenen Köprü" xfId="47" builtinId="9" hidden="1"/>
    <cellStyle name="İzlenen Köprü" xfId="49" builtinId="9" hidden="1"/>
    <cellStyle name="İzlenen Köprü" xfId="51" builtinId="9" hidden="1"/>
    <cellStyle name="İzlenen Köprü" xfId="53" builtinId="9" hidden="1"/>
    <cellStyle name="İzlenen Köprü" xfId="55" builtinId="9" hidden="1"/>
    <cellStyle name="İzlenen Köprü" xfId="57" builtinId="9" hidden="1"/>
    <cellStyle name="İzlenen Köprü" xfId="59" builtinId="9" hidden="1"/>
    <cellStyle name="İzlenen Köprü" xfId="61" builtinId="9" hidden="1"/>
    <cellStyle name="İzlenen Köprü" xfId="63" builtinId="9" hidden="1"/>
    <cellStyle name="İzlenen Köprü" xfId="66" builtinId="9" hidden="1"/>
    <cellStyle name="İzlenen Köprü" xfId="68" builtinId="9" hidden="1"/>
    <cellStyle name="İzlenen Köprü" xfId="70" builtinId="9" hidden="1"/>
    <cellStyle name="İzlenen Köprü" xfId="72" builtinId="9" hidden="1"/>
    <cellStyle name="İzlenen Köprü" xfId="74" builtinId="9" hidden="1"/>
    <cellStyle name="İzlenen Köprü" xfId="76" builtinId="9" hidden="1"/>
    <cellStyle name="İzlenen Köprü" xfId="78" builtinId="9" hidden="1"/>
    <cellStyle name="İzlenen Köprü" xfId="80" builtinId="9" hidden="1"/>
    <cellStyle name="İzlenen Köprü" xfId="82" builtinId="9" hidden="1"/>
    <cellStyle name="İzlenen Köprü" xfId="84" builtinId="9" hidden="1"/>
    <cellStyle name="İzlenen Köprü" xfId="86" builtinId="9" hidden="1"/>
    <cellStyle name="İzlenen Köprü" xfId="88" builtinId="9" hidden="1"/>
    <cellStyle name="İzlenen Köprü" xfId="90" builtinId="9" hidden="1"/>
    <cellStyle name="İzlenen Köprü" xfId="92" builtinId="9" hidden="1"/>
    <cellStyle name="İzlenen Köprü" xfId="94" builtinId="9" hidden="1"/>
    <cellStyle name="İzlenen Köprü" xfId="96" builtinId="9" hidden="1"/>
    <cellStyle name="İzlenen Köprü" xfId="98" builtinId="9" hidden="1"/>
    <cellStyle name="İzlenen Köprü" xfId="100" builtinId="9" hidden="1"/>
    <cellStyle name="İzlenen Köprü" xfId="102" builtinId="9" hidden="1"/>
    <cellStyle name="İzlenen Köprü" xfId="104" builtinId="9" hidden="1"/>
    <cellStyle name="İzlenen Köprü" xfId="106" builtinId="9" hidden="1"/>
    <cellStyle name="İzlenen Köprü" xfId="108" builtinId="9" hidden="1"/>
    <cellStyle name="İzlenen Köprü" xfId="110" builtinId="9" hidden="1"/>
    <cellStyle name="İzlenen Köprü" xfId="112" builtinId="9" hidden="1"/>
    <cellStyle name="İzlenen Köprü" xfId="114" builtinId="9" hidden="1"/>
    <cellStyle name="İzlenen Köprü" xfId="116" builtinId="9" hidden="1"/>
    <cellStyle name="İzlenen Köprü" xfId="118" builtinId="9" hidden="1"/>
    <cellStyle name="Köprü" xfId="1" builtinId="8" hidden="1"/>
    <cellStyle name="Köprü" xfId="3" builtinId="8" hidden="1"/>
    <cellStyle name="Köprü" xfId="5" builtinId="8" hidden="1"/>
    <cellStyle name="Köprü" xfId="7" builtinId="8" hidden="1"/>
    <cellStyle name="Köprü" xfId="9" builtinId="8" hidden="1"/>
    <cellStyle name="Köprü" xfId="11" builtinId="8" hidden="1"/>
    <cellStyle name="Köprü" xfId="13" builtinId="8" hidden="1"/>
    <cellStyle name="Köprü" xfId="15" builtinId="8" hidden="1"/>
    <cellStyle name="Köprü" xfId="17" builtinId="8" hidden="1"/>
    <cellStyle name="Köprü" xfId="20" builtinId="8" hidden="1"/>
    <cellStyle name="Köprü" xfId="22" builtinId="8" hidden="1"/>
    <cellStyle name="Köprü" xfId="24" builtinId="8" hidden="1"/>
    <cellStyle name="Köprü" xfId="26" builtinId="8" hidden="1"/>
    <cellStyle name="Köprü" xfId="28" builtinId="8" hidden="1"/>
    <cellStyle name="Köprü" xfId="30" builtinId="8" hidden="1"/>
    <cellStyle name="Köprü" xfId="32" builtinId="8" hidden="1"/>
    <cellStyle name="Köprü" xfId="34" builtinId="8" hidden="1"/>
    <cellStyle name="Köprü" xfId="36" builtinId="8" hidden="1"/>
    <cellStyle name="Köprü" xfId="38" builtinId="8" hidden="1"/>
    <cellStyle name="Köprü" xfId="40" builtinId="8" hidden="1"/>
    <cellStyle name="Köprü" xfId="42" builtinId="8" hidden="1"/>
    <cellStyle name="Köprü" xfId="44" builtinId="8" hidden="1"/>
    <cellStyle name="Köprü" xfId="46" builtinId="8" hidden="1"/>
    <cellStyle name="Köprü" xfId="48" builtinId="8" hidden="1"/>
    <cellStyle name="Köprü" xfId="50" builtinId="8" hidden="1"/>
    <cellStyle name="Köprü" xfId="52" builtinId="8" hidden="1"/>
    <cellStyle name="Köprü" xfId="54" builtinId="8" hidden="1"/>
    <cellStyle name="Köprü" xfId="56" builtinId="8" hidden="1"/>
    <cellStyle name="Köprü" xfId="58" builtinId="8" hidden="1"/>
    <cellStyle name="Köprü" xfId="60" builtinId="8" hidden="1"/>
    <cellStyle name="Köprü" xfId="62" builtinId="8" hidden="1"/>
    <cellStyle name="Köprü" xfId="65" builtinId="8" hidden="1"/>
    <cellStyle name="Köprü" xfId="67" builtinId="8" hidden="1"/>
    <cellStyle name="Köprü" xfId="69" builtinId="8" hidden="1"/>
    <cellStyle name="Köprü" xfId="71" builtinId="8" hidden="1"/>
    <cellStyle name="Köprü" xfId="73" builtinId="8" hidden="1"/>
    <cellStyle name="Köprü" xfId="75" builtinId="8" hidden="1"/>
    <cellStyle name="Köprü" xfId="77" builtinId="8" hidden="1"/>
    <cellStyle name="Köprü" xfId="79" builtinId="8" hidden="1"/>
    <cellStyle name="Köprü" xfId="81" builtinId="8" hidden="1"/>
    <cellStyle name="Köprü" xfId="83" builtinId="8" hidden="1"/>
    <cellStyle name="Köprü" xfId="85" builtinId="8" hidden="1"/>
    <cellStyle name="Köprü" xfId="87" builtinId="8" hidden="1"/>
    <cellStyle name="Köprü" xfId="89" builtinId="8" hidden="1"/>
    <cellStyle name="Köprü" xfId="91" builtinId="8" hidden="1"/>
    <cellStyle name="Köprü" xfId="93" builtinId="8" hidden="1"/>
    <cellStyle name="Köprü" xfId="95" builtinId="8" hidden="1"/>
    <cellStyle name="Köprü" xfId="97" builtinId="8" hidden="1"/>
    <cellStyle name="Köprü" xfId="99" builtinId="8" hidden="1"/>
    <cellStyle name="Köprü" xfId="101" builtinId="8" hidden="1"/>
    <cellStyle name="Köprü" xfId="103" builtinId="8" hidden="1"/>
    <cellStyle name="Köprü" xfId="105" builtinId="8" hidden="1"/>
    <cellStyle name="Köprü" xfId="107" builtinId="8" hidden="1"/>
    <cellStyle name="Köprü" xfId="109" builtinId="8" hidden="1"/>
    <cellStyle name="Köprü" xfId="111" builtinId="8" hidden="1"/>
    <cellStyle name="Köprü" xfId="113" builtinId="8" hidden="1"/>
    <cellStyle name="Köprü" xfId="115" builtinId="8" hidden="1"/>
    <cellStyle name="Köprü" xfId="117" builtinId="8" hidden="1"/>
    <cellStyle name="Normal" xfId="0" builtinId="0"/>
    <cellStyle name="Normal 2" xfId="119" xr:uid="{00000000-0005-0000-0000-000075000000}"/>
    <cellStyle name="Normal 3" xfId="120" xr:uid="{00000000-0005-0000-0000-000076000000}"/>
    <cellStyle name="Percent 2" xfId="64" xr:uid="{00000000-0005-0000-0000-000078000000}"/>
    <cellStyle name="Yüzde" xfId="19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4"/>
  <sheetViews>
    <sheetView tabSelected="1" topLeftCell="A25" zoomScale="85" zoomScaleNormal="85" zoomScalePageLayoutView="150" workbookViewId="0">
      <selection activeCell="C5" sqref="C5"/>
    </sheetView>
  </sheetViews>
  <sheetFormatPr defaultColWidth="11" defaultRowHeight="15.75" x14ac:dyDescent="0.25"/>
  <cols>
    <col min="1" max="1" width="7.875" customWidth="1"/>
    <col min="2" max="2" width="5.625" bestFit="1" customWidth="1"/>
    <col min="3" max="3" width="19.125" customWidth="1"/>
    <col min="4" max="4" width="10.875" customWidth="1"/>
    <col min="5" max="5" width="52.5" customWidth="1"/>
    <col min="7" max="7" width="11.625" customWidth="1"/>
    <col min="8" max="8" width="10.5" customWidth="1"/>
    <col min="9" max="9" width="9.5" customWidth="1"/>
    <col min="10" max="10" width="9.125" customWidth="1"/>
  </cols>
  <sheetData>
    <row r="1" spans="1:10" ht="21" x14ac:dyDescent="0.35">
      <c r="A1" s="53" t="s">
        <v>52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18.75" x14ac:dyDescent="0.3">
      <c r="A2" s="55" t="s">
        <v>41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18.75" x14ac:dyDescent="0.3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25">
      <c r="A4" s="3"/>
      <c r="B4" s="3"/>
      <c r="C4" s="3"/>
      <c r="D4" s="3"/>
      <c r="E4" s="22" t="s">
        <v>61</v>
      </c>
      <c r="F4" s="3"/>
      <c r="G4" s="3"/>
      <c r="H4" s="3"/>
    </row>
    <row r="5" spans="1:10" x14ac:dyDescent="0.25">
      <c r="A5" s="42" t="s">
        <v>16</v>
      </c>
      <c r="B5" s="44"/>
      <c r="C5" s="26">
        <v>42756</v>
      </c>
      <c r="D5" s="5"/>
      <c r="E5" s="3"/>
      <c r="F5" s="3"/>
      <c r="G5" s="3"/>
      <c r="H5" s="3"/>
    </row>
    <row r="6" spans="1:10" x14ac:dyDescent="0.25">
      <c r="A6" s="3"/>
      <c r="B6" s="3"/>
      <c r="C6" s="3"/>
      <c r="D6" s="3"/>
      <c r="E6" s="3"/>
      <c r="F6" s="3"/>
      <c r="G6" s="3"/>
      <c r="H6" s="3"/>
    </row>
    <row r="7" spans="1:10" x14ac:dyDescent="0.25">
      <c r="A7" s="42" t="s">
        <v>13</v>
      </c>
      <c r="B7" s="44"/>
      <c r="C7" s="4" t="s">
        <v>14</v>
      </c>
      <c r="D7" s="42" t="s">
        <v>15</v>
      </c>
      <c r="E7" s="43"/>
      <c r="F7" s="43"/>
      <c r="G7" s="43"/>
      <c r="H7" s="43"/>
      <c r="I7" s="43"/>
      <c r="J7" s="44"/>
    </row>
    <row r="8" spans="1:10" x14ac:dyDescent="0.25">
      <c r="A8" s="56"/>
      <c r="B8" s="57"/>
      <c r="C8" s="15">
        <v>1700928</v>
      </c>
      <c r="D8" s="45" t="s">
        <v>63</v>
      </c>
      <c r="E8" s="46"/>
      <c r="F8" s="46"/>
      <c r="G8" s="46"/>
      <c r="H8" s="46"/>
      <c r="I8" s="46"/>
      <c r="J8" s="47"/>
    </row>
    <row r="9" spans="1:10" x14ac:dyDescent="0.25">
      <c r="A9" s="58"/>
      <c r="B9" s="59"/>
      <c r="C9" s="15">
        <v>1700956</v>
      </c>
      <c r="D9" s="45" t="s">
        <v>64</v>
      </c>
      <c r="E9" s="46"/>
      <c r="F9" s="46"/>
      <c r="G9" s="46"/>
      <c r="H9" s="46"/>
      <c r="I9" s="46"/>
      <c r="J9" s="47"/>
    </row>
    <row r="10" spans="1:10" x14ac:dyDescent="0.25">
      <c r="A10" s="58"/>
      <c r="B10" s="59"/>
      <c r="C10" s="15">
        <v>1700957</v>
      </c>
      <c r="D10" s="23"/>
      <c r="E10" s="24" t="s">
        <v>65</v>
      </c>
      <c r="F10" s="24"/>
      <c r="G10" s="24"/>
      <c r="H10" s="24"/>
      <c r="I10" s="24"/>
      <c r="J10" s="25"/>
    </row>
    <row r="11" spans="1:10" x14ac:dyDescent="0.25">
      <c r="A11" s="60"/>
      <c r="B11" s="61"/>
      <c r="C11" s="16"/>
      <c r="D11" s="45"/>
      <c r="E11" s="46"/>
      <c r="F11" s="46"/>
      <c r="G11" s="46"/>
      <c r="H11" s="46"/>
      <c r="I11" s="46"/>
      <c r="J11" s="47"/>
    </row>
    <row r="12" spans="1:10" x14ac:dyDescent="0.25">
      <c r="A12" s="5"/>
      <c r="B12" s="5"/>
      <c r="C12" s="5"/>
      <c r="D12" s="5"/>
      <c r="E12" s="5"/>
      <c r="F12" s="5"/>
      <c r="G12" s="5"/>
      <c r="H12" s="5"/>
    </row>
    <row r="13" spans="1:10" x14ac:dyDescent="0.25">
      <c r="A13" s="5"/>
      <c r="B13" s="5"/>
      <c r="C13" s="5"/>
      <c r="D13" s="5"/>
      <c r="E13" s="5"/>
      <c r="F13" s="5"/>
      <c r="G13" s="5"/>
      <c r="H13" s="5"/>
    </row>
    <row r="14" spans="1:10" ht="47.25" x14ac:dyDescent="0.25">
      <c r="A14" s="10" t="s">
        <v>29</v>
      </c>
      <c r="B14" s="10" t="s">
        <v>37</v>
      </c>
      <c r="C14" s="10" t="s">
        <v>31</v>
      </c>
      <c r="D14" s="10" t="s">
        <v>60</v>
      </c>
      <c r="E14" s="10" t="s">
        <v>28</v>
      </c>
      <c r="F14" s="10" t="s">
        <v>30</v>
      </c>
      <c r="G14" s="10" t="s">
        <v>32</v>
      </c>
      <c r="H14" s="10" t="s">
        <v>35</v>
      </c>
      <c r="I14" s="11" t="s">
        <v>33</v>
      </c>
      <c r="J14" s="10" t="s">
        <v>36</v>
      </c>
    </row>
    <row r="15" spans="1:10" ht="15" customHeight="1" x14ac:dyDescent="0.25">
      <c r="A15" s="36">
        <v>7.4999999999999997E-2</v>
      </c>
      <c r="B15" s="48">
        <f>A15*20</f>
        <v>1.5</v>
      </c>
      <c r="C15" s="40" t="s">
        <v>50</v>
      </c>
      <c r="D15" s="33">
        <v>5</v>
      </c>
      <c r="E15" s="6" t="s">
        <v>12</v>
      </c>
      <c r="F15" s="7" t="s">
        <v>10</v>
      </c>
      <c r="G15" s="18">
        <v>0</v>
      </c>
      <c r="H15" s="27">
        <f>$A15*(G19*10%+IF(OR(G18="S",G18="s"),1,0)*5%+G17*50%+IF(OR(G16="S",G16="s"),1,0)*20%+IF(G15&gt;6,6,G15)/6*15%)*20</f>
        <v>0</v>
      </c>
      <c r="I15" s="20">
        <f t="shared" ref="I15:I43" si="0">G15</f>
        <v>0</v>
      </c>
      <c r="J15" s="27">
        <f>$A15*(I19*10%+IF(OR(I18="S",I18="s"),1,0)*5%+I17*50%+IF(OR(I16="S",I16="s"),1,0)*20%+IF(I15&gt;6,6,I15)/6*15%)*20</f>
        <v>0</v>
      </c>
    </row>
    <row r="16" spans="1:10" x14ac:dyDescent="0.25">
      <c r="A16" s="51"/>
      <c r="B16" s="52"/>
      <c r="C16" s="50"/>
      <c r="D16" s="34"/>
      <c r="E16" s="6" t="s">
        <v>0</v>
      </c>
      <c r="F16" s="7" t="s">
        <v>11</v>
      </c>
      <c r="G16" s="18" t="s">
        <v>40</v>
      </c>
      <c r="H16" s="28"/>
      <c r="I16" s="20" t="str">
        <f t="shared" si="0"/>
        <v>n</v>
      </c>
      <c r="J16" s="28"/>
    </row>
    <row r="17" spans="1:10" x14ac:dyDescent="0.25">
      <c r="A17" s="51"/>
      <c r="B17" s="52"/>
      <c r="C17" s="50"/>
      <c r="D17" s="34"/>
      <c r="E17" s="6" t="s">
        <v>54</v>
      </c>
      <c r="F17" s="7" t="s">
        <v>18</v>
      </c>
      <c r="G17" s="19">
        <v>0</v>
      </c>
      <c r="H17" s="28"/>
      <c r="I17" s="21">
        <f t="shared" si="0"/>
        <v>0</v>
      </c>
      <c r="J17" s="28"/>
    </row>
    <row r="18" spans="1:10" x14ac:dyDescent="0.25">
      <c r="A18" s="51"/>
      <c r="B18" s="52"/>
      <c r="C18" s="50"/>
      <c r="D18" s="34"/>
      <c r="E18" s="6" t="s">
        <v>1</v>
      </c>
      <c r="F18" s="7" t="s">
        <v>11</v>
      </c>
      <c r="G18" s="18" t="s">
        <v>40</v>
      </c>
      <c r="H18" s="28"/>
      <c r="I18" s="20" t="str">
        <f t="shared" si="0"/>
        <v>n</v>
      </c>
      <c r="J18" s="28"/>
    </row>
    <row r="19" spans="1:10" ht="31.5" x14ac:dyDescent="0.25">
      <c r="A19" s="51"/>
      <c r="B19" s="52"/>
      <c r="C19" s="50"/>
      <c r="D19" s="34"/>
      <c r="E19" s="6" t="s">
        <v>17</v>
      </c>
      <c r="F19" s="7" t="s">
        <v>18</v>
      </c>
      <c r="G19" s="19">
        <v>0</v>
      </c>
      <c r="H19" s="28"/>
      <c r="I19" s="21">
        <f t="shared" si="0"/>
        <v>0</v>
      </c>
      <c r="J19" s="28"/>
    </row>
    <row r="20" spans="1:10" x14ac:dyDescent="0.25">
      <c r="A20" s="36">
        <v>7.4999999999999997E-2</v>
      </c>
      <c r="B20" s="38">
        <f>A20*20</f>
        <v>1.5</v>
      </c>
      <c r="C20" s="40" t="s">
        <v>51</v>
      </c>
      <c r="D20" s="33">
        <v>3</v>
      </c>
      <c r="E20" s="6" t="s">
        <v>48</v>
      </c>
      <c r="F20" s="7" t="s">
        <v>10</v>
      </c>
      <c r="G20" s="18">
        <v>0</v>
      </c>
      <c r="H20" s="27">
        <f>$A20*(IF(G21&gt;16,16,G21)/16*80%+IF(G20&gt;2,2,G20)/2*20%)*20</f>
        <v>0</v>
      </c>
      <c r="I20" s="20">
        <f>G20</f>
        <v>0</v>
      </c>
      <c r="J20" s="27">
        <f>$A20*(IF(I21&gt;16,16,I21)/16*80%+IF(I20&gt;2,2,I20)/2*20%)*20</f>
        <v>0</v>
      </c>
    </row>
    <row r="21" spans="1:10" ht="31.5" x14ac:dyDescent="0.25">
      <c r="A21" s="37"/>
      <c r="B21" s="39"/>
      <c r="C21" s="41"/>
      <c r="D21" s="35"/>
      <c r="E21" s="6" t="s">
        <v>49</v>
      </c>
      <c r="F21" s="7" t="s">
        <v>10</v>
      </c>
      <c r="G21" s="18">
        <v>0</v>
      </c>
      <c r="H21" s="29"/>
      <c r="I21" s="20">
        <f>G21</f>
        <v>0</v>
      </c>
      <c r="J21" s="29"/>
    </row>
    <row r="22" spans="1:10" ht="31.5" x14ac:dyDescent="0.25">
      <c r="A22" s="2">
        <v>0.02</v>
      </c>
      <c r="B22" s="9">
        <f>A22*20</f>
        <v>0.4</v>
      </c>
      <c r="C22" s="1" t="s">
        <v>2</v>
      </c>
      <c r="D22" s="17">
        <v>2</v>
      </c>
      <c r="E22" s="6" t="s">
        <v>19</v>
      </c>
      <c r="F22" s="7" t="s">
        <v>18</v>
      </c>
      <c r="G22" s="19">
        <v>0</v>
      </c>
      <c r="H22" s="7">
        <f>$A22*(G22*100%)*20</f>
        <v>0</v>
      </c>
      <c r="I22" s="21">
        <f t="shared" si="0"/>
        <v>0</v>
      </c>
      <c r="J22" s="7">
        <f>$A22*(I22*100%)*20</f>
        <v>0</v>
      </c>
    </row>
    <row r="23" spans="1:10" ht="47.25" x14ac:dyDescent="0.25">
      <c r="A23" s="30">
        <v>0.3</v>
      </c>
      <c r="B23" s="31">
        <f>A23*20</f>
        <v>6</v>
      </c>
      <c r="C23" s="32" t="s">
        <v>6</v>
      </c>
      <c r="D23" s="33">
        <v>5</v>
      </c>
      <c r="E23" s="6" t="s">
        <v>62</v>
      </c>
      <c r="F23" s="7" t="s">
        <v>18</v>
      </c>
      <c r="G23" s="19">
        <v>0</v>
      </c>
      <c r="H23" s="27">
        <f>$A23*(G23*75%+G24*25%)*20</f>
        <v>0</v>
      </c>
      <c r="I23" s="21">
        <f>G23</f>
        <v>0</v>
      </c>
      <c r="J23" s="27">
        <f>$A23*(I23*75%+I24*25%)*20</f>
        <v>0</v>
      </c>
    </row>
    <row r="24" spans="1:10" ht="31.5" x14ac:dyDescent="0.25">
      <c r="A24" s="30"/>
      <c r="B24" s="31"/>
      <c r="C24" s="32"/>
      <c r="D24" s="35"/>
      <c r="E24" s="6" t="s">
        <v>55</v>
      </c>
      <c r="F24" s="7" t="s">
        <v>18</v>
      </c>
      <c r="G24" s="19">
        <v>0</v>
      </c>
      <c r="H24" s="29"/>
      <c r="I24" s="20">
        <f t="shared" ref="I24:I27" si="1">G24</f>
        <v>0</v>
      </c>
      <c r="J24" s="29"/>
    </row>
    <row r="25" spans="1:10" x14ac:dyDescent="0.25">
      <c r="A25" s="30">
        <v>0.02</v>
      </c>
      <c r="B25" s="31">
        <f>A25*20</f>
        <v>0.4</v>
      </c>
      <c r="C25" s="32" t="s">
        <v>7</v>
      </c>
      <c r="D25" s="33">
        <v>4</v>
      </c>
      <c r="E25" s="6" t="s">
        <v>22</v>
      </c>
      <c r="F25" s="7" t="s">
        <v>10</v>
      </c>
      <c r="G25" s="18">
        <v>0</v>
      </c>
      <c r="H25" s="27">
        <f>$A25*(IF(G27&gt;2,2,G27)/2*30%+IF(G26&gt;2,2,G26)/2*30%+IF(G25&gt;2,2,G25)/2*40%)*20</f>
        <v>0</v>
      </c>
      <c r="I25" s="20">
        <f t="shared" si="1"/>
        <v>0</v>
      </c>
      <c r="J25" s="27">
        <f>$A25*(IF(I27&gt;2,2,I27)/2*30%+IF(I26&gt;2,2,I26)/2*30%+IF(I25&gt;2,2,I25)/2*40%)*20</f>
        <v>0</v>
      </c>
    </row>
    <row r="26" spans="1:10" x14ac:dyDescent="0.25">
      <c r="A26" s="30"/>
      <c r="B26" s="31"/>
      <c r="C26" s="32"/>
      <c r="D26" s="34"/>
      <c r="E26" s="6" t="s">
        <v>24</v>
      </c>
      <c r="F26" s="7" t="s">
        <v>10</v>
      </c>
      <c r="G26" s="18">
        <v>0</v>
      </c>
      <c r="H26" s="28"/>
      <c r="I26" s="20">
        <f t="shared" si="1"/>
        <v>0</v>
      </c>
      <c r="J26" s="28"/>
    </row>
    <row r="27" spans="1:10" x14ac:dyDescent="0.25">
      <c r="A27" s="30"/>
      <c r="B27" s="31"/>
      <c r="C27" s="32"/>
      <c r="D27" s="35"/>
      <c r="E27" s="6" t="s">
        <v>23</v>
      </c>
      <c r="F27" s="7" t="s">
        <v>10</v>
      </c>
      <c r="G27" s="18">
        <v>0</v>
      </c>
      <c r="H27" s="29"/>
      <c r="I27" s="20">
        <f t="shared" si="1"/>
        <v>0</v>
      </c>
      <c r="J27" s="29"/>
    </row>
    <row r="28" spans="1:10" x14ac:dyDescent="0.25">
      <c r="A28" s="30">
        <v>0.05</v>
      </c>
      <c r="B28" s="31">
        <f>A28*20</f>
        <v>1</v>
      </c>
      <c r="C28" s="32" t="s">
        <v>3</v>
      </c>
      <c r="D28" s="33">
        <v>3</v>
      </c>
      <c r="E28" s="6" t="s">
        <v>42</v>
      </c>
      <c r="F28" s="7" t="s">
        <v>10</v>
      </c>
      <c r="G28" s="18">
        <v>0</v>
      </c>
      <c r="H28" s="27">
        <f>$A28*(G29*75%+IF(G28&gt;2,2,G28)/2*25%)*20</f>
        <v>0</v>
      </c>
      <c r="I28" s="20">
        <f t="shared" si="0"/>
        <v>0</v>
      </c>
      <c r="J28" s="27">
        <f>$A28*(I29*75%+IF(I28&gt;2,2,I28)/2*25%)*20</f>
        <v>0</v>
      </c>
    </row>
    <row r="29" spans="1:10" x14ac:dyDescent="0.25">
      <c r="A29" s="30"/>
      <c r="B29" s="31"/>
      <c r="C29" s="32"/>
      <c r="D29" s="35"/>
      <c r="E29" s="6" t="s">
        <v>53</v>
      </c>
      <c r="F29" s="7" t="s">
        <v>18</v>
      </c>
      <c r="G29" s="19">
        <v>0</v>
      </c>
      <c r="H29" s="29"/>
      <c r="I29" s="21">
        <f t="shared" si="0"/>
        <v>0</v>
      </c>
      <c r="J29" s="29"/>
    </row>
    <row r="30" spans="1:10" x14ac:dyDescent="0.25">
      <c r="A30" s="36">
        <v>0.1</v>
      </c>
      <c r="B30" s="48">
        <f>A30*20</f>
        <v>2</v>
      </c>
      <c r="C30" s="32" t="s">
        <v>4</v>
      </c>
      <c r="D30" s="33">
        <v>3</v>
      </c>
      <c r="E30" s="6" t="s">
        <v>56</v>
      </c>
      <c r="F30" s="7" t="s">
        <v>10</v>
      </c>
      <c r="G30" s="18">
        <v>0</v>
      </c>
      <c r="H30" s="27">
        <f>$A30*(G31*75%+IF(G30&gt;2,2,G30)/2*25%)*20</f>
        <v>0</v>
      </c>
      <c r="I30" s="20">
        <f t="shared" si="0"/>
        <v>0</v>
      </c>
      <c r="J30" s="27">
        <f>$A30*(I31*50%+IF(I30&gt;2,2,I30)/2*50%)*20</f>
        <v>0</v>
      </c>
    </row>
    <row r="31" spans="1:10" x14ac:dyDescent="0.25">
      <c r="A31" s="37"/>
      <c r="B31" s="49"/>
      <c r="C31" s="32"/>
      <c r="D31" s="35"/>
      <c r="E31" s="6" t="s">
        <v>57</v>
      </c>
      <c r="F31" s="7" t="s">
        <v>18</v>
      </c>
      <c r="G31" s="19">
        <v>0</v>
      </c>
      <c r="H31" s="29"/>
      <c r="I31" s="21">
        <f t="shared" si="0"/>
        <v>0</v>
      </c>
      <c r="J31" s="29"/>
    </row>
    <row r="32" spans="1:10" ht="15" customHeight="1" x14ac:dyDescent="0.25">
      <c r="A32" s="36">
        <v>0.3</v>
      </c>
      <c r="B32" s="48">
        <f>A32*20</f>
        <v>6</v>
      </c>
      <c r="C32" s="40" t="s">
        <v>5</v>
      </c>
      <c r="D32" s="33">
        <v>6</v>
      </c>
      <c r="E32" s="6" t="s">
        <v>43</v>
      </c>
      <c r="F32" s="7" t="s">
        <v>10</v>
      </c>
      <c r="G32" s="18">
        <v>0</v>
      </c>
      <c r="H32" s="27">
        <f>$A32*(G41*50%+IF(G40&gt;4,4,G40)/4*5%+IF(OR(G39="S",G39="s"),1,0)*5%+G38*15%+IF(G37&gt;2,2,G37)/2*10%+IF(OR(G36="S",G36="s"),1,0)*10%+(IF(G35&gt;1,1,G35)/1+IF(G34&gt;1,1,G34)/1+IF(G33&gt;1,1,G33)/1+IF(G32&gt;1,1,G32)/1)/4*2.5%+(IF(SUM(G32:G35)&gt;7,7,SUM(G32:G35))-(IF(G35&gt;1,1,G35)/1+IF(G34&gt;1,1,G34)/1+IF(G33&gt;1,1,G33)/1+IF(G32&gt;1,1,G32)/1))/3*2.5%)*20</f>
        <v>0</v>
      </c>
      <c r="I32" s="20">
        <f t="shared" si="0"/>
        <v>0</v>
      </c>
      <c r="J32" s="27">
        <f>$A32*(I41*50%+IF(I40&gt;4,4,I40)/4*5%+IF(OR(I39="S",I39="s"),1,0)*5%+I38*15%+IF(I37&gt;2,2,I37)/2*10%+IF(OR(I36="S",I36="s"),1,0)*10%+(IF(I35&gt;1,1,I35)/1+IF(I34&gt;1,1,I34)/1+IF(I33&gt;1,1,I33)/1+IF(I32&gt;1,1,I32)/1)/4*2.5%+(IF(SUM(I32:I35)&gt;7,7,SUM(I32:I35))-(IF(I35&gt;1,1,I35)/1+IF(I34&gt;1,1,I34)/1+IF(I33&gt;1,1,I33)/1+IF(I32&gt;1,1,I32)/1))/3*2.5%)*20</f>
        <v>0</v>
      </c>
    </row>
    <row r="33" spans="1:10" x14ac:dyDescent="0.25">
      <c r="A33" s="51"/>
      <c r="B33" s="52"/>
      <c r="C33" s="50"/>
      <c r="D33" s="34"/>
      <c r="E33" s="6" t="s">
        <v>44</v>
      </c>
      <c r="F33" s="7" t="s">
        <v>10</v>
      </c>
      <c r="G33" s="18">
        <v>0</v>
      </c>
      <c r="H33" s="28"/>
      <c r="I33" s="20">
        <f t="shared" si="0"/>
        <v>0</v>
      </c>
      <c r="J33" s="28"/>
    </row>
    <row r="34" spans="1:10" x14ac:dyDescent="0.25">
      <c r="A34" s="51"/>
      <c r="B34" s="52"/>
      <c r="C34" s="50"/>
      <c r="D34" s="34"/>
      <c r="E34" s="6" t="s">
        <v>45</v>
      </c>
      <c r="F34" s="7" t="s">
        <v>10</v>
      </c>
      <c r="G34" s="18">
        <v>0</v>
      </c>
      <c r="H34" s="28"/>
      <c r="I34" s="20">
        <f t="shared" si="0"/>
        <v>0</v>
      </c>
      <c r="J34" s="28"/>
    </row>
    <row r="35" spans="1:10" x14ac:dyDescent="0.25">
      <c r="A35" s="51"/>
      <c r="B35" s="52"/>
      <c r="C35" s="50"/>
      <c r="D35" s="34"/>
      <c r="E35" s="6" t="s">
        <v>26</v>
      </c>
      <c r="F35" s="7" t="s">
        <v>10</v>
      </c>
      <c r="G35" s="18">
        <v>0</v>
      </c>
      <c r="H35" s="28"/>
      <c r="I35" s="20">
        <f t="shared" si="0"/>
        <v>0</v>
      </c>
      <c r="J35" s="28"/>
    </row>
    <row r="36" spans="1:10" x14ac:dyDescent="0.25">
      <c r="A36" s="51"/>
      <c r="B36" s="52"/>
      <c r="C36" s="50"/>
      <c r="D36" s="34"/>
      <c r="E36" s="6" t="s">
        <v>25</v>
      </c>
      <c r="F36" s="7" t="s">
        <v>11</v>
      </c>
      <c r="G36" s="18" t="s">
        <v>40</v>
      </c>
      <c r="H36" s="28"/>
      <c r="I36" s="20" t="str">
        <f t="shared" si="0"/>
        <v>n</v>
      </c>
      <c r="J36" s="28"/>
    </row>
    <row r="37" spans="1:10" x14ac:dyDescent="0.25">
      <c r="A37" s="51"/>
      <c r="B37" s="52"/>
      <c r="C37" s="50"/>
      <c r="D37" s="34"/>
      <c r="E37" s="6" t="s">
        <v>20</v>
      </c>
      <c r="F37" s="7" t="s">
        <v>10</v>
      </c>
      <c r="G37" s="18">
        <v>0</v>
      </c>
      <c r="H37" s="28"/>
      <c r="I37" s="20">
        <f t="shared" si="0"/>
        <v>0</v>
      </c>
      <c r="J37" s="28"/>
    </row>
    <row r="38" spans="1:10" x14ac:dyDescent="0.25">
      <c r="A38" s="51"/>
      <c r="B38" s="52"/>
      <c r="C38" s="50"/>
      <c r="D38" s="34"/>
      <c r="E38" s="6" t="s">
        <v>58</v>
      </c>
      <c r="F38" s="7" t="s">
        <v>18</v>
      </c>
      <c r="G38" s="19">
        <v>0</v>
      </c>
      <c r="H38" s="28"/>
      <c r="I38" s="21">
        <f t="shared" si="0"/>
        <v>0</v>
      </c>
      <c r="J38" s="28"/>
    </row>
    <row r="39" spans="1:10" x14ac:dyDescent="0.25">
      <c r="A39" s="51"/>
      <c r="B39" s="52"/>
      <c r="C39" s="50"/>
      <c r="D39" s="34"/>
      <c r="E39" s="6" t="s">
        <v>21</v>
      </c>
      <c r="F39" s="7" t="s">
        <v>11</v>
      </c>
      <c r="G39" s="18" t="s">
        <v>40</v>
      </c>
      <c r="H39" s="28"/>
      <c r="I39" s="20" t="str">
        <f t="shared" si="0"/>
        <v>n</v>
      </c>
      <c r="J39" s="28"/>
    </row>
    <row r="40" spans="1:10" x14ac:dyDescent="0.25">
      <c r="A40" s="51"/>
      <c r="B40" s="52"/>
      <c r="C40" s="50"/>
      <c r="D40" s="34"/>
      <c r="E40" s="6" t="s">
        <v>47</v>
      </c>
      <c r="F40" s="7" t="s">
        <v>10</v>
      </c>
      <c r="G40" s="18">
        <v>0</v>
      </c>
      <c r="H40" s="28"/>
      <c r="I40" s="20">
        <f t="shared" si="0"/>
        <v>0</v>
      </c>
      <c r="J40" s="28"/>
    </row>
    <row r="41" spans="1:10" x14ac:dyDescent="0.25">
      <c r="A41" s="37"/>
      <c r="B41" s="49"/>
      <c r="C41" s="41"/>
      <c r="D41" s="35"/>
      <c r="E41" s="6" t="s">
        <v>34</v>
      </c>
      <c r="F41" s="7" t="s">
        <v>18</v>
      </c>
      <c r="G41" s="19">
        <v>0</v>
      </c>
      <c r="H41" s="29"/>
      <c r="I41" s="21">
        <f t="shared" si="0"/>
        <v>0</v>
      </c>
      <c r="J41" s="29"/>
    </row>
    <row r="42" spans="1:10" x14ac:dyDescent="0.25">
      <c r="A42" s="2">
        <v>0.01</v>
      </c>
      <c r="B42" s="9">
        <f>A42*20</f>
        <v>0.2</v>
      </c>
      <c r="C42" s="1" t="s">
        <v>8</v>
      </c>
      <c r="D42" s="17">
        <v>0</v>
      </c>
      <c r="E42" s="6" t="s">
        <v>27</v>
      </c>
      <c r="F42" s="7" t="s">
        <v>18</v>
      </c>
      <c r="G42" s="19">
        <v>0</v>
      </c>
      <c r="H42" s="7">
        <f>$A42*(G42*100%)*20</f>
        <v>0</v>
      </c>
      <c r="I42" s="21">
        <f t="shared" si="0"/>
        <v>0</v>
      </c>
      <c r="J42" s="7">
        <f>$A42*(I42*100%)*20</f>
        <v>0</v>
      </c>
    </row>
    <row r="43" spans="1:10" ht="47.25" x14ac:dyDescent="0.25">
      <c r="A43" s="2">
        <v>0.05</v>
      </c>
      <c r="B43" s="9">
        <f>A43*20</f>
        <v>1</v>
      </c>
      <c r="C43" s="1" t="s">
        <v>9</v>
      </c>
      <c r="D43" s="17">
        <v>3</v>
      </c>
      <c r="E43" s="6" t="s">
        <v>46</v>
      </c>
      <c r="F43" s="7" t="s">
        <v>18</v>
      </c>
      <c r="G43" s="19">
        <v>0</v>
      </c>
      <c r="H43" s="7">
        <f>$A43*(G43*100%)*20</f>
        <v>0</v>
      </c>
      <c r="I43" s="21">
        <f t="shared" si="0"/>
        <v>0</v>
      </c>
      <c r="J43" s="7">
        <f>$A43*(I43*100%)*20</f>
        <v>0</v>
      </c>
    </row>
    <row r="44" spans="1:10" ht="31.5" x14ac:dyDescent="0.25">
      <c r="A44" s="12">
        <f>SUM(A15:A43)</f>
        <v>1</v>
      </c>
      <c r="B44" s="13">
        <f>SUM(B15:B43)</f>
        <v>20</v>
      </c>
      <c r="C44" s="8" t="s">
        <v>59</v>
      </c>
      <c r="D44" s="8">
        <f>SUM(D15:D43)</f>
        <v>34</v>
      </c>
      <c r="G44" s="10" t="s">
        <v>38</v>
      </c>
      <c r="H44" s="8">
        <f>SUM(H15:H43)</f>
        <v>0</v>
      </c>
      <c r="I44" s="10" t="s">
        <v>39</v>
      </c>
      <c r="J44" s="8">
        <f>SUM(J15:J43)</f>
        <v>0</v>
      </c>
    </row>
  </sheetData>
  <mergeCells count="51">
    <mergeCell ref="A15:A19"/>
    <mergeCell ref="C15:C19"/>
    <mergeCell ref="B15:B19"/>
    <mergeCell ref="A1:J1"/>
    <mergeCell ref="A2:J2"/>
    <mergeCell ref="J15:J19"/>
    <mergeCell ref="A5:B5"/>
    <mergeCell ref="A7:B7"/>
    <mergeCell ref="A8:B11"/>
    <mergeCell ref="B28:B29"/>
    <mergeCell ref="B30:B31"/>
    <mergeCell ref="C32:C41"/>
    <mergeCell ref="A32:A41"/>
    <mergeCell ref="C28:C29"/>
    <mergeCell ref="C30:C31"/>
    <mergeCell ref="B32:B41"/>
    <mergeCell ref="A28:A29"/>
    <mergeCell ref="A30:A31"/>
    <mergeCell ref="D32:D41"/>
    <mergeCell ref="D7:J7"/>
    <mergeCell ref="D8:J8"/>
    <mergeCell ref="D9:J9"/>
    <mergeCell ref="D11:J11"/>
    <mergeCell ref="D15:D19"/>
    <mergeCell ref="D28:D29"/>
    <mergeCell ref="D30:D31"/>
    <mergeCell ref="H15:H19"/>
    <mergeCell ref="H28:H29"/>
    <mergeCell ref="J32:J41"/>
    <mergeCell ref="H32:H41"/>
    <mergeCell ref="H30:H31"/>
    <mergeCell ref="J28:J29"/>
    <mergeCell ref="J30:J31"/>
    <mergeCell ref="D20:D21"/>
    <mergeCell ref="H20:H21"/>
    <mergeCell ref="J20:J21"/>
    <mergeCell ref="A23:A24"/>
    <mergeCell ref="B23:B24"/>
    <mergeCell ref="C23:C24"/>
    <mergeCell ref="D23:D24"/>
    <mergeCell ref="H23:H24"/>
    <mergeCell ref="J23:J24"/>
    <mergeCell ref="A20:A21"/>
    <mergeCell ref="B20:B21"/>
    <mergeCell ref="C20:C21"/>
    <mergeCell ref="J25:J27"/>
    <mergeCell ref="A25:A27"/>
    <mergeCell ref="B25:B27"/>
    <mergeCell ref="C25:C27"/>
    <mergeCell ref="D25:D27"/>
    <mergeCell ref="H25:H27"/>
  </mergeCells>
  <phoneticPr fontId="10" type="noConversion"/>
  <printOptions horizontalCentered="1" verticalCentered="1"/>
  <pageMargins left="0.75000000000000011" right="0.75000000000000011" top="1" bottom="1" header="0.5" footer="0.5"/>
  <pageSetup paperSize="9" scale="51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Checklist Avaliação</vt:lpstr>
      <vt:lpstr>'Checklist Avaliação'!Yazdırma_Alanı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Fonseca</dc:creator>
  <cp:lastModifiedBy>DoubleFace</cp:lastModifiedBy>
  <cp:lastPrinted>2017-09-28T14:59:13Z</cp:lastPrinted>
  <dcterms:created xsi:type="dcterms:W3CDTF">2012-09-28T17:13:26Z</dcterms:created>
  <dcterms:modified xsi:type="dcterms:W3CDTF">2018-01-22T22:22:21Z</dcterms:modified>
</cp:coreProperties>
</file>