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di\Desktop\עבודה\My GIS\דשא\Github - Deshe\Deshe\DesheTools\configuration\"/>
    </mc:Choice>
  </mc:AlternateContent>
  <xr:revisionPtr revIDLastSave="0" documentId="13_ncr:1_{63EBF9AF-A7DC-4226-92BB-9F8DF2E2388C}" xr6:coauthVersionLast="47" xr6:coauthVersionMax="47" xr10:uidLastSave="{00000000-0000-0000-0000-000000000000}"/>
  <bookViews>
    <workbookView xWindow="-120" yWindow="-120" windowWidth="20730" windowHeight="11160" tabRatio="673" activeTab="3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otal cover" sheetId="10" r:id="rId5"/>
    <sheet name="convert values" sheetId="11" r:id="rId6"/>
    <sheet name="_fields old" sheetId="6" r:id="rId7"/>
  </sheets>
  <definedNames>
    <definedName name="_xlnm._FilterDatabase" localSheetId="6" hidden="1">'_fields old'!$A$1:$J$275</definedName>
    <definedName name="_xlnm._FilterDatabase" localSheetId="0" hidden="1">fields!$A$1:$G$294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4" i="10" l="1"/>
  <c r="C294" i="10"/>
  <c r="D294" i="10"/>
  <c r="E294" i="10"/>
  <c r="F294" i="10"/>
  <c r="G294" i="10"/>
  <c r="B294" i="12"/>
  <c r="C294" i="12"/>
  <c r="D294" i="12"/>
  <c r="E294" i="12"/>
  <c r="F294" i="12"/>
  <c r="G294" i="12"/>
  <c r="B294" i="5"/>
  <c r="C294" i="5"/>
  <c r="D294" i="5"/>
  <c r="E294" i="5"/>
  <c r="F294" i="5"/>
  <c r="G294" i="5"/>
  <c r="B294" i="9"/>
  <c r="C294" i="9"/>
  <c r="D294" i="9"/>
  <c r="E294" i="9"/>
  <c r="F294" i="9"/>
  <c r="G294" i="9"/>
  <c r="B228" i="12"/>
  <c r="C228" i="12"/>
  <c r="D228" i="12"/>
  <c r="E228" i="12"/>
  <c r="F228" i="12"/>
  <c r="G228" i="12"/>
  <c r="F233" i="12" l="1"/>
  <c r="C201" i="12" l="1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C293" i="10"/>
  <c r="C292" i="10"/>
  <c r="F290" i="10"/>
  <c r="B289" i="12"/>
  <c r="E291" i="12"/>
  <c r="B291" i="5"/>
  <c r="D293" i="5"/>
  <c r="G289" i="5"/>
  <c r="C290" i="9"/>
  <c r="E292" i="9"/>
  <c r="B291" i="10"/>
  <c r="B293" i="12"/>
  <c r="D288" i="12"/>
  <c r="G290" i="12"/>
  <c r="C293" i="5"/>
  <c r="F289" i="5"/>
  <c r="B290" i="9"/>
  <c r="D292" i="9"/>
  <c r="G288" i="9"/>
  <c r="E293" i="10"/>
  <c r="D289" i="10"/>
  <c r="F292" i="10"/>
  <c r="B291" i="12"/>
  <c r="F288" i="12"/>
  <c r="B293" i="5"/>
  <c r="E289" i="5"/>
  <c r="G290" i="5"/>
  <c r="C292" i="9"/>
  <c r="F288" i="9"/>
  <c r="C288" i="10"/>
  <c r="E291" i="10"/>
  <c r="D293" i="12"/>
  <c r="D291" i="12"/>
  <c r="G292" i="12"/>
  <c r="D289" i="5"/>
  <c r="F290" i="5"/>
  <c r="B292" i="9"/>
  <c r="E288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F292" i="9" l="1"/>
  <c r="D290" i="9"/>
  <c r="B289" i="9"/>
  <c r="E293" i="5"/>
  <c r="C291" i="5"/>
  <c r="G288" i="12"/>
  <c r="C291" i="12"/>
  <c r="G291" i="10"/>
  <c r="E288" i="10"/>
  <c r="G292" i="9"/>
  <c r="E290" i="9"/>
  <c r="C289" i="9"/>
  <c r="F293" i="5"/>
  <c r="D291" i="5"/>
  <c r="E289" i="12"/>
  <c r="G293" i="12"/>
  <c r="F289" i="10"/>
  <c r="C290" i="10"/>
  <c r="F290" i="9"/>
  <c r="D289" i="9"/>
  <c r="G293" i="5"/>
  <c r="E291" i="5"/>
  <c r="F291" i="12"/>
  <c r="C289" i="12"/>
  <c r="D291" i="10"/>
  <c r="B288" i="10"/>
  <c r="G290" i="9"/>
  <c r="E289" i="9"/>
  <c r="B293" i="9"/>
  <c r="F291" i="5"/>
  <c r="B288" i="5"/>
  <c r="D292" i="12"/>
  <c r="E293" i="12"/>
  <c r="E292" i="10"/>
  <c r="C289" i="10"/>
  <c r="F289" i="9"/>
  <c r="C293" i="9"/>
  <c r="G291" i="5"/>
  <c r="C288" i="5"/>
  <c r="F289" i="12"/>
  <c r="B292" i="12"/>
  <c r="G288" i="10"/>
  <c r="F293" i="10"/>
  <c r="G289" i="9"/>
  <c r="D293" i="9"/>
  <c r="B291" i="9"/>
  <c r="D288" i="5"/>
  <c r="G291" i="12"/>
  <c r="D289" i="12"/>
  <c r="C293" i="12"/>
  <c r="E290" i="10"/>
  <c r="B292" i="10"/>
  <c r="E293" i="9"/>
  <c r="C291" i="9"/>
  <c r="E288" i="5"/>
  <c r="B292" i="5"/>
  <c r="E292" i="12"/>
  <c r="B290" i="12"/>
  <c r="F291" i="10"/>
  <c r="D288" i="10"/>
  <c r="D293" i="10"/>
  <c r="F293" i="9"/>
  <c r="D291" i="9"/>
  <c r="F288" i="5"/>
  <c r="C292" i="5"/>
  <c r="G289" i="12"/>
  <c r="C292" i="12"/>
  <c r="G292" i="10"/>
  <c r="E289" i="10"/>
  <c r="B290" i="10"/>
  <c r="D290" i="12"/>
  <c r="G293" i="9"/>
  <c r="E291" i="9"/>
  <c r="G288" i="5"/>
  <c r="D292" i="5"/>
  <c r="B290" i="5"/>
  <c r="E290" i="12"/>
  <c r="B288" i="12"/>
  <c r="C291" i="10"/>
  <c r="B293" i="10"/>
  <c r="F291" i="9"/>
  <c r="B288" i="9"/>
  <c r="E292" i="5"/>
  <c r="C290" i="5"/>
  <c r="F292" i="12"/>
  <c r="C290" i="12"/>
  <c r="G290" i="10"/>
  <c r="D292" i="10"/>
  <c r="B289" i="10"/>
  <c r="G291" i="9"/>
  <c r="C288" i="9"/>
  <c r="F292" i="5"/>
  <c r="D290" i="5"/>
  <c r="B289" i="5"/>
  <c r="E288" i="12"/>
  <c r="F293" i="12"/>
  <c r="F288" i="10"/>
  <c r="D288" i="9"/>
  <c r="G292" i="5"/>
  <c r="E290" i="5"/>
  <c r="C289" i="5"/>
  <c r="F290" i="12"/>
  <c r="C288" i="12"/>
  <c r="G289" i="10"/>
  <c r="D290" i="10"/>
  <c r="G293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<sst xmlns="http://schemas.openxmlformats.org/spreadsheetml/2006/main" count="2644" uniqueCount="431">
  <si>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</si>
  <si>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</si>
  <si>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</si>
  <si>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</si>
  <si>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</si>
  <si>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</si>
  <si>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</si>
  <si>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</si>
  <si>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</si>
  <si>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</si>
  <si>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</si>
  <si>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</si>
  <si>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</si>
  <si>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</si>
  <si>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</si>
  <si>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</si>
  <si>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</si>
  <si>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</si>
  <si>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</si>
  <si>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</si>
  <si>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</si>
  <si>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</si>
  <si>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</si>
  <si>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</si>
  <si>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</si>
  <si>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</si>
  <si>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</si>
  <si>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</si>
  <si>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</si>
  <si>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</si>
  <si>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</si>
  <si>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</si>
  <si>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</si>
  <si>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</si>
  <si>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</si>
  <si>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</si>
  <si>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</si>
  <si>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</si>
  <si>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</si>
  <si>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</si>
  <si>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</si>
  <si>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</si>
  <si>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</si>
  <si>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</si>
  <si>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</si>
  <si>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</si>
  <si>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</si>
  <si>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</si>
  <si>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</si>
  <si>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</si>
  <si>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</si>
  <si>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</si>
  <si>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</si>
  <si>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</si>
  <si>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</si>
  <si>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</si>
  <si>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</si>
  <si>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</si>
  <si>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</si>
  <si>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</si>
  <si>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</si>
  <si>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</si>
  <si>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</si>
  <si>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</si>
  <si>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</si>
  <si>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</si>
  <si>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</si>
  <si>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</si>
  <si>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</si>
  <si>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</si>
  <si>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</si>
  <si>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</si>
  <si>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</si>
  <si>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</si>
  <si>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</si>
  <si>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</si>
  <si>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</si>
  <si>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</si>
  <si>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</si>
  <si>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</si>
  <si>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</si>
  <si>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</si>
  <si>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</si>
  <si>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</si>
  <si>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</si>
  <si>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</si>
  <si>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</si>
  <si>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</si>
  <si>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</si>
  <si>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</si>
  <si>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</si>
  <si>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</si>
  <si>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</si>
  <si>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</si>
  <si>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</si>
  <si>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</si>
  <si>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</si>
  <si>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</si>
  <si>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</si>
  <si>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</si>
  <si>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</si>
  <si>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</si>
  <si>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</si>
  <si>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</si>
  <si>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</si>
  <si>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</si>
  <si>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</si>
  <si>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</si>
  <si>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</si>
  <si>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</si>
  <si>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</si>
  <si>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</si>
  <si>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</si>
  <si>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</si>
  <si>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</si>
  <si>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</si>
  <si>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</si>
  <si>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</si>
  <si>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</si>
  <si>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</si>
  <si>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</si>
  <si>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</si>
  <si>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</si>
  <si>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</si>
  <si>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</si>
  <si>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</si>
  <si>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</si>
  <si>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</si>
  <si>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</si>
  <si>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</si>
  <si>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</si>
  <si>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</si>
  <si>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</si>
  <si>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</si>
  <si>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</si>
  <si>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</si>
  <si>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</si>
  <si>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</si>
  <si>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</si>
  <si>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</si>
  <si>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</si>
  <si>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</si>
  <si>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</si>
  <si>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</si>
  <si>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</si>
  <si>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</si>
  <si>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</si>
  <si>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</si>
  <si>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</si>
  <si>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</si>
  <si>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</si>
  <si>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</si>
  <si>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</si>
  <si>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</si>
  <si>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</si>
  <si>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</si>
  <si>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</si>
  <si>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</si>
  <si>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</si>
  <si>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</si>
  <si>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</si>
  <si>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</si>
  <si>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</si>
  <si>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</si>
  <si>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</si>
  <si>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</si>
  <si>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</si>
  <si>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</si>
  <si>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</si>
  <si>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</si>
  <si>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</si>
  <si>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</si>
  <si>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</si>
  <si>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</si>
  <si>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</si>
  <si>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</si>
  <si>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</si>
  <si>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</si>
  <si>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</si>
  <si>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</si>
  <si>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</si>
  <si>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</si>
  <si>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</si>
  <si>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</si>
  <si>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</si>
  <si>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</si>
  <si>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</si>
  <si>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</si>
  <si>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</si>
  <si>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</si>
  <si>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</si>
  <si>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</si>
  <si>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</si>
  <si>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</si>
  <si>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</si>
  <si>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</si>
  <si>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</si>
  <si>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</si>
  <si>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</si>
  <si>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</si>
  <si>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</si>
  <si>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</si>
  <si>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</si>
  <si>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</si>
  <si>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</si>
  <si>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</si>
  <si>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</si>
  <si>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</si>
  <si>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</si>
  <si>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</si>
  <si>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</si>
  <si>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</si>
  <si>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</si>
  <si>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</si>
  <si>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</si>
  <si>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</si>
  <si>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</si>
  <si>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</si>
  <si>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</si>
  <si>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</si>
  <si>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</si>
  <si>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</si>
  <si>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</si>
  <si>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</si>
  <si>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</si>
  <si>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</si>
  <si>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</si>
  <si>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</si>
  <si>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</si>
  <si>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</si>
  <si>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</si>
  <si>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</si>
  <si>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</si>
  <si>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</si>
  <si>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</si>
  <si>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</si>
  <si>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</si>
  <si>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</si>
  <si>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</si>
  <si>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</si>
  <si>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</si>
  <si>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</si>
  <si>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</si>
  <si>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</si>
  <si>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</si>
  <si>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</si>
  <si>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</si>
  <si>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</si>
  <si>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</si>
  <si>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</si>
  <si>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</si>
  <si>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</si>
  <si>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</si>
  <si>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</si>
  <si>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</si>
  <si>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</si>
  <si>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</si>
  <si>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</si>
  <si>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</si>
  <si>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</si>
  <si>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</si>
  <si>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</si>
  <si>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</si>
  <si>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</si>
  <si>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</si>
  <si>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</si>
  <si>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</si>
  <si>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</si>
  <si>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</si>
  <si>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</si>
  <si>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</si>
  <si>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</si>
  <si>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</si>
  <si>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</si>
  <si>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</si>
  <si>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</si>
  <si>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</si>
  <si>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</si>
  <si>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</si>
  <si>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</si>
  <si>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</si>
  <si>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</si>
  <si>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</si>
  <si>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</si>
  <si>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</si>
  <si>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</si>
  <si>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</si>
  <si>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</si>
  <si>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</si>
  <si>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</si>
  <si>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</si>
  <si>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</si>
  <si>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</si>
  <si>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</si>
  <si>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</si>
  <si>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</si>
  <si>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</si>
  <si>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</si>
  <si>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</si>
  <si>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</si>
  <si>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</si>
  <si>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</si>
  <si>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</si>
  <si>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</si>
  <si>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</si>
  <si>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</si>
  <si>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</si>
  <si>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</si>
  <si>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</si>
  <si>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</si>
  <si>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</si>
  <si>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</si>
  <si>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</si>
  <si>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</si>
  <si>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</si>
  <si>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</si>
  <si>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</si>
  <si>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</si>
  <si>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</si>
  <si>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</si>
  <si>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</si>
  <si>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</si>
  <si>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</si>
  <si>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</si>
  <si>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</si>
  <si>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</si>
  <si>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</si>
  <si>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</si>
  <si>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</si>
  <si>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</si>
  <si>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</si>
  <si>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</si>
  <si>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</si>
  <si>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</si>
  <si>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</si>
  <si>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</si>
  <si>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</si>
  <si>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</si>
  <si>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</si>
  <si>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</si>
  <si>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</si>
  <si>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</si>
  <si>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</si>
  <si>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</si>
  <si>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</si>
  <si>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</si>
  <si>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</si>
  <si>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</si>
  <si>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</si>
  <si>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</si>
  <si>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</si>
  <si>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</si>
  <si>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</si>
  <si>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</si>
  <si>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</si>
  <si>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</si>
  <si>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</si>
  <si>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</si>
  <si>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</si>
  <si>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</si>
  <si>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</si>
  <si>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</si>
  <si>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</si>
  <si>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</si>
  <si>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</si>
  <si>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</si>
  <si>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</si>
  <si>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</si>
  <si>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</si>
  <si>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</si>
  <si>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</si>
  <si>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</si>
  <si>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</si>
  <si>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</si>
  <si>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</si>
  <si>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</si>
  <si>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</si>
  <si>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</si>
  <si>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</si>
  <si>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</si>
  <si>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</si>
  <si>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</si>
  <si>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</si>
  <si>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</si>
  <si>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</si>
  <si>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</si>
  <si>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</si>
  <si>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</si>
  <si>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</si>
  <si>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</si>
  <si>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</si>
  <si>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</si>
  <si>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</si>
  <si>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</si>
  <si>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</si>
  <si>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</si>
  <si>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</si>
  <si>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</si>
  <si>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</si>
  <si>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</si>
  <si>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</si>
  <si>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</si>
  <si>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</si>
  <si>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</si>
  <si>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</si>
  <si>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</si>
  <si>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</si>
  <si>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</si>
  <si>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</si>
  <si>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</si>
  <si>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</si>
  <si>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</si>
  <si>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</si>
  <si>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</si>
  <si>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</si>
  <si>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</si>
  <si>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</si>
  <si>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</si>
  <si>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</si>
  <si>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</si>
  <si>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</si>
  <si>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</si>
  <si>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</si>
  <si>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spatialRelation</t>
  </si>
  <si>
    <t>יחס מרחבי בין העומדים</t>
  </si>
  <si>
    <t>status</t>
  </si>
  <si>
    <t>unite lines</t>
  </si>
  <si>
    <t>סטטוס חיבור</t>
  </si>
  <si>
    <t>conclusion</t>
  </si>
  <si>
    <t>החלטה</t>
  </si>
  <si>
    <t>uniteStands_conclusion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</si>
</sst>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93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4" totalsRowShown="0" dataDxfId="63">
  <autoFilter ref="A1:G294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zoomScale="90" zoomScaleNormal="90" workbookViewId="0">
      <pane ySplit="1" topLeftCell="A254" activePane="bottomLeft" state="frozen"/>
      <selection pane="bottomLeft" activeCell="F294" sqref="F294"/>
    </sheetView>
  </sheetViews>
  <sheetFormatPr defaultColWidth="8.7109375" defaultRowHeight="12.75" x14ac:dyDescent="0.2"/>
  <cols>
    <col min="1" max="1" width="8.7109375" style="16"/>
    <col min="2" max="2" width="27.85546875" style="16" bestFit="1" customWidth="1"/>
    <col min="3" max="3" width="31.42578125" style="44" customWidth="1"/>
    <col min="4" max="4" width="31.140625" style="16" customWidth="1"/>
    <col min="5" max="5" width="19.140625" style="16" customWidth="1"/>
    <col min="6" max="6" width="25.7109375" style="16" bestFit="1" customWidth="1"/>
    <col min="7" max="7" width="23.7109375" style="46" customWidth="1"/>
    <col min="8" max="16384" width="8.7109375" style="16"/>
  </cols>
  <sheetData>
    <row r="1" spans="1:7" customFormat="1" x14ac:dyDescent="0.2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5" thickBot="1" x14ac:dyDescent="0.25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5" thickBot="1" x14ac:dyDescent="0.25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5" thickBot="1" x14ac:dyDescent="0.25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5" customHeight="1" x14ac:dyDescent="0.2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5" customHeight="1" x14ac:dyDescent="0.2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5" customHeight="1" x14ac:dyDescent="0.2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5" customHeight="1" x14ac:dyDescent="0.2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5" customHeight="1" x14ac:dyDescent="0.2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5" customHeight="1" x14ac:dyDescent="0.2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5" customHeight="1" x14ac:dyDescent="0.2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5" customHeight="1" x14ac:dyDescent="0.2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5" customHeight="1" x14ac:dyDescent="0.2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5" customHeight="1" x14ac:dyDescent="0.2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5" customHeight="1" x14ac:dyDescent="0.2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5" customHeight="1" x14ac:dyDescent="0.2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5" customHeight="1" x14ac:dyDescent="0.2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5" customHeight="1" x14ac:dyDescent="0.2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5" customHeight="1" x14ac:dyDescent="0.2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5" customHeight="1" x14ac:dyDescent="0.2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5" customHeight="1" x14ac:dyDescent="0.2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25" x14ac:dyDescent="0.2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5" customHeight="1" x14ac:dyDescent="0.2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5" customHeight="1" x14ac:dyDescent="0.2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5" customHeight="1" x14ac:dyDescent="0.2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5" customHeight="1" x14ac:dyDescent="0.2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5" customHeight="1" x14ac:dyDescent="0.2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5" customHeight="1" x14ac:dyDescent="0.2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5" customHeight="1" x14ac:dyDescent="0.2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5" customHeight="1" x14ac:dyDescent="0.2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5" customHeight="1" x14ac:dyDescent="0.2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5" customHeight="1" x14ac:dyDescent="0.2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5" customHeight="1" x14ac:dyDescent="0.2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5" customHeight="1" x14ac:dyDescent="0.2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5" customHeight="1" x14ac:dyDescent="0.2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5" customHeight="1" x14ac:dyDescent="0.2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5" customHeight="1" x14ac:dyDescent="0.2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5" customHeight="1" x14ac:dyDescent="0.2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5" customHeight="1" x14ac:dyDescent="0.2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5" customHeight="1" x14ac:dyDescent="0.2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5" customHeight="1" x14ac:dyDescent="0.2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5" customHeight="1" x14ac:dyDescent="0.2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">
      <c r="A288" s="43">
        <v>60000</v>
      </c>
      <c r="B288" s="36" t="s">
        <v>426</v>
      </c>
      <c r="C288" s="36" t="s">
        <v>6</v>
      </c>
      <c r="D288" s="36" t="s">
        <v>6</v>
      </c>
      <c r="E288" s="19" t="s">
        <v>7</v>
      </c>
    </row>
    <row r="289" spans="1:7" x14ac:dyDescent="0.2">
      <c r="A289" s="43">
        <v>60001</v>
      </c>
      <c r="B289" s="36" t="s">
        <v>426</v>
      </c>
      <c r="C289" s="36" t="s">
        <v>8</v>
      </c>
      <c r="D289" s="36" t="s">
        <v>8</v>
      </c>
      <c r="E289" s="19" t="s">
        <v>9</v>
      </c>
    </row>
    <row r="290" spans="1:7" x14ac:dyDescent="0.2">
      <c r="A290" s="43">
        <v>60002</v>
      </c>
      <c r="B290" s="36" t="s">
        <v>426</v>
      </c>
      <c r="C290" s="19" t="s">
        <v>211</v>
      </c>
      <c r="D290" s="20" t="s">
        <v>211</v>
      </c>
      <c r="E290" s="19" t="s">
        <v>212</v>
      </c>
    </row>
    <row r="291" spans="1:7" x14ac:dyDescent="0.2">
      <c r="A291" s="43">
        <v>60003</v>
      </c>
      <c r="B291" s="36" t="s">
        <v>426</v>
      </c>
      <c r="C291" s="44" t="s">
        <v>425</v>
      </c>
      <c r="D291" s="16" t="s">
        <v>427</v>
      </c>
      <c r="E291" s="16" t="s">
        <v>14</v>
      </c>
    </row>
    <row r="292" spans="1:7" x14ac:dyDescent="0.2">
      <c r="A292" s="43">
        <v>60004</v>
      </c>
      <c r="B292" s="36" t="s">
        <v>426</v>
      </c>
      <c r="C292" s="44" t="s">
        <v>423</v>
      </c>
      <c r="D292" s="16" t="s">
        <v>424</v>
      </c>
      <c r="E292" s="16" t="s">
        <v>14</v>
      </c>
    </row>
    <row r="293" spans="1:7" x14ac:dyDescent="0.2">
      <c r="A293" s="43">
        <v>60005</v>
      </c>
      <c r="B293" s="36" t="s">
        <v>426</v>
      </c>
      <c r="C293" s="49" t="s">
        <v>136</v>
      </c>
      <c r="D293" s="16" t="s">
        <v>137</v>
      </c>
      <c r="E293" s="16" t="s">
        <v>14</v>
      </c>
      <c r="G293" s="46">
        <v>10000</v>
      </c>
    </row>
    <row r="294" spans="1:7" x14ac:dyDescent="0.2">
      <c r="A294" s="43">
        <v>60006</v>
      </c>
      <c r="B294" s="36" t="s">
        <v>426</v>
      </c>
      <c r="C294" s="44" t="s">
        <v>428</v>
      </c>
      <c r="D294" s="16" t="s">
        <v>429</v>
      </c>
      <c r="E294" s="16" t="s">
        <v>14</v>
      </c>
      <c r="F294" s="16" t="s">
        <v>430</v>
      </c>
    </row>
    <row r="295" spans="1:7" x14ac:dyDescent="0.2">
      <c r="A295"/>
      <c r="B295"/>
      <c r="C295"/>
    </row>
    <row r="296" spans="1:7" x14ac:dyDescent="0.2">
      <c r="A296"/>
      <c r="B296"/>
      <c r="C296"/>
    </row>
    <row r="297" spans="1:7" x14ac:dyDescent="0.2">
      <c r="A297"/>
      <c r="B297"/>
      <c r="C297"/>
    </row>
    <row r="298" spans="1:7" x14ac:dyDescent="0.2">
      <c r="A298"/>
      <c r="B298"/>
      <c r="C298"/>
    </row>
    <row r="299" spans="1:7" x14ac:dyDescent="0.2">
      <c r="A299"/>
      <c r="B299"/>
      <c r="C299"/>
    </row>
    <row r="300" spans="1:7" x14ac:dyDescent="0.2">
      <c r="A300"/>
      <c r="B300"/>
      <c r="C300"/>
    </row>
    <row r="301" spans="1:7" x14ac:dyDescent="0.2">
      <c r="A301"/>
      <c r="B301"/>
      <c r="C301"/>
    </row>
    <row r="302" spans="1:7" x14ac:dyDescent="0.2">
      <c r="A302"/>
      <c r="B302"/>
      <c r="C302"/>
    </row>
    <row r="303" spans="1:7" x14ac:dyDescent="0.2">
      <c r="A303"/>
      <c r="B303"/>
      <c r="C303"/>
    </row>
    <row r="304" spans="1:7" x14ac:dyDescent="0.2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4"/>
  <sheetViews>
    <sheetView topLeftCell="A100" zoomScale="115" zoomScaleNormal="115" workbookViewId="0">
      <selection activeCell="A117" sqref="A117"/>
    </sheetView>
  </sheetViews>
  <sheetFormatPr defaultRowHeight="12.75" x14ac:dyDescent="0.2"/>
  <cols>
    <col min="1" max="1" width="9.140625" style="71"/>
    <col min="2" max="2" width="30.285156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3.285156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10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10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10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10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10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10" customFormat="1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/>
      <c r="I294" s="20"/>
      <c r="J294" s="20"/>
    </row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92" zoomScale="80" zoomScaleNormal="80" workbookViewId="0">
      <selection activeCell="A117" sqref="A117"/>
    </sheetView>
  </sheetViews>
  <sheetFormatPr defaultRowHeight="12.75" x14ac:dyDescent="0.2"/>
  <cols>
    <col min="1" max="1" width="8.710937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>
        <v>1</v>
      </c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>
        <v>1</v>
      </c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>
        <v>1</v>
      </c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>
        <v>1</v>
      </c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abSelected="1" topLeftCell="A236" zoomScale="90" zoomScaleNormal="90" workbookViewId="0">
      <selection activeCell="A246" sqref="A246"/>
    </sheetView>
  </sheetViews>
  <sheetFormatPr defaultRowHeight="12.75" x14ac:dyDescent="0.2"/>
  <cols>
    <col min="1" max="1" width="9.140625" style="71"/>
    <col min="2" max="2" width="30.57031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>
        <v>1</v>
      </c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>
        <v>1</v>
      </c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>
        <v>1</v>
      </c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>
        <v>1</v>
      </c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>
        <v>1</v>
      </c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>
        <v>1</v>
      </c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>
        <v>1</v>
      </c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>
        <v>1</v>
      </c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>
        <v>1</v>
      </c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>
        <v>1</v>
      </c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>
        <v>1</v>
      </c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>
        <v>1</v>
      </c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>
        <v>1</v>
      </c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>
        <v>1</v>
      </c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>
        <v>1</v>
      </c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>
        <v>1</v>
      </c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>
        <v>1</v>
      </c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>
        <v>1</v>
      </c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>
        <v>1</v>
      </c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>
        <v>1</v>
      </c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71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>
        <v>1</v>
      </c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71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>
        <v>1</v>
      </c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71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>
        <v>1</v>
      </c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71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>
        <v>1</v>
      </c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71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>
        <v>1</v>
      </c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71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>
        <v>1</v>
      </c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71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>
        <v>1</v>
      </c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71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>
        <v>1</v>
      </c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71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>
        <v>1</v>
      </c>
    </row>
    <row r="214" spans="1:10" x14ac:dyDescent="0.2">
      <c r="A214" s="70">
        <v>50046</v>
      </c>
      <c r="B214" s="71" t="str">
        <f>IF(VLOOKUP($A214,fields[[code]:[length]],2,FALSE)=0, "", VLOOKUP($A214,fields[[code]:[length]],2,FALSE))</f>
        <v>stands</v>
      </c>
      <c r="C214" s="71" t="str">
        <f>IF(VLOOKUP($A214,fields[[code]:[length]],3,FALSE)=0, "", VLOOKUP($A214,fields[[code]:[length]],3,FALSE))</f>
        <v>TmiraForestVegForm</v>
      </c>
      <c r="D214" s="71" t="str">
        <f>IF(VLOOKUP($A214,fields[[code]:[length]],4,FALSE)=0, "", VLOOKUP($A214,fields[[code]:[length]],4,FALSE))</f>
        <v>תצורת צומח בקבוצה תמירה</v>
      </c>
      <c r="E214" s="71" t="str">
        <f>IF(VLOOKUP($A214,fields[[code]:[length]],5,FALSE)=0, "", VLOOKUP($A214,fields[[code]:[length]],5,FALSE))</f>
        <v>String</v>
      </c>
      <c r="F214" s="71" t="str">
        <f>IF(VLOOKUP($A214,fields[[code]:[length]],6,FALSE)=0, "", VLOOKUP($A214,fields[[code]:[length]],6,FALSE))</f>
        <v/>
      </c>
      <c r="G214" s="71">
        <f>IF(VLOOKUP($A214,fields[[code]:[length]],7,FALSE)=0, "", VLOOKUP($A214,fields[[code]:[length]],7,FALSE))</f>
        <v>50</v>
      </c>
      <c r="H214" s="16"/>
      <c r="I214" s="16"/>
      <c r="J214" s="16">
        <v>1</v>
      </c>
    </row>
    <row r="215" spans="1:10" x14ac:dyDescent="0.2">
      <c r="A215" s="70">
        <v>50047</v>
      </c>
      <c r="B215" s="71" t="str">
        <f>IF(VLOOKUP($A215,fields[[code]:[length]],2,FALSE)=0, "", VLOOKUP($A215,fields[[code]:[length]],2,FALSE))</f>
        <v>stands</v>
      </c>
      <c r="C215" s="71" t="str">
        <f>IF(VLOOKUP($A215,fields[[code]:[length]],3,FALSE)=0, "", VLOOKUP($A215,fields[[code]:[length]],3,FALSE))</f>
        <v>TmiraLayerCover</v>
      </c>
      <c r="D215" s="71" t="str">
        <f>IF(VLOOKUP($A215,fields[[code]:[length]],4,FALSE)=0, "", VLOOKUP($A215,fields[[code]:[length]],4,FALSE))</f>
        <v>כיסוי צמרות בקבוצה תמירה</v>
      </c>
      <c r="E215" s="71" t="str">
        <f>IF(VLOOKUP($A215,fields[[code]:[length]],5,FALSE)=0, "", VLOOKUP($A215,fields[[code]:[length]],5,FALSE))</f>
        <v>String</v>
      </c>
      <c r="F215" s="71" t="str">
        <f>IF(VLOOKUP($A215,fields[[code]:[length]],6,FALSE)=0, "", VLOOKUP($A215,fields[[code]:[length]],6,FALSE))</f>
        <v>s_LayerCover</v>
      </c>
      <c r="G215" s="71">
        <f>IF(VLOOKUP($A215,fields[[code]:[length]],7,FALSE)=0, "", VLOOKUP($A215,fields[[code]:[length]],7,FALSE))</f>
        <v>50</v>
      </c>
      <c r="H215" s="16"/>
      <c r="I215" s="16"/>
      <c r="J215" s="16">
        <v>1</v>
      </c>
    </row>
    <row r="216" spans="1:10" x14ac:dyDescent="0.2">
      <c r="A216" s="70">
        <v>50049</v>
      </c>
      <c r="B216" s="71" t="str">
        <f>IF(VLOOKUP($A216,fields[[code]:[length]],2,FALSE)=0, "", VLOOKUP($A216,fields[[code]:[length]],2,FALSE))</f>
        <v>stands</v>
      </c>
      <c r="C216" s="71" t="str">
        <f>IF(VLOOKUP($A216,fields[[code]:[length]],3,FALSE)=0, "", VLOOKUP($A216,fields[[code]:[length]],3,FALSE))</f>
        <v>TmiraTreeSpCode</v>
      </c>
      <c r="D216" s="71" t="str">
        <f>IF(VLOOKUP($A216,fields[[code]:[length]],4,FALSE)=0, "", VLOOKUP($A216,fields[[code]:[length]],4,FALSE))</f>
        <v xml:space="preserve">קוד מיני עצים עיקריים בקבוצה תמירה </v>
      </c>
      <c r="E216" s="71" t="str">
        <f>IF(VLOOKUP($A216,fields[[code]:[length]],5,FALSE)=0, "", VLOOKUP($A216,fields[[code]:[length]],5,FALSE))</f>
        <v>String</v>
      </c>
      <c r="F216" s="71" t="str">
        <f>IF(VLOOKUP($A216,fields[[code]:[length]],6,FALSE)=0, "", VLOOKUP($A216,fields[[code]:[length]],6,FALSE))</f>
        <v/>
      </c>
      <c r="G216" s="71">
        <f>IF(VLOOKUP($A216,fields[[code]:[length]],7,FALSE)=0, "", VLOOKUP($A216,fields[[code]:[length]],7,FALSE))</f>
        <v>255</v>
      </c>
      <c r="H216" s="16"/>
      <c r="I216" s="16"/>
      <c r="J216" s="16">
        <v>1</v>
      </c>
    </row>
    <row r="217" spans="1:10" x14ac:dyDescent="0.2">
      <c r="A217" s="70">
        <v>50048</v>
      </c>
      <c r="B217" s="71" t="str">
        <f>IF(VLOOKUP($A217,fields[[code]:[length]],2,FALSE)=0, "", VLOOKUP($A217,fields[[code]:[length]],2,FALSE))</f>
        <v>stands</v>
      </c>
      <c r="C217" s="71" t="str">
        <f>IF(VLOOKUP($A217,fields[[code]:[length]],3,FALSE)=0, "", VLOOKUP($A217,fields[[code]:[length]],3,FALSE))</f>
        <v>TmiraTreeSpNames</v>
      </c>
      <c r="D217" s="71" t="str">
        <f>IF(VLOOKUP($A217,fields[[code]:[length]],4,FALSE)=0, "", VLOOKUP($A217,fields[[code]:[length]],4,FALSE))</f>
        <v>מיני עצים עיקריים בקבוצה תמירה</v>
      </c>
      <c r="E217" s="71" t="str">
        <f>IF(VLOOKUP($A217,fields[[code]:[length]],5,FALSE)=0, "", VLOOKUP($A217,fields[[code]:[length]],5,FALSE))</f>
        <v>String</v>
      </c>
      <c r="F217" s="71" t="str">
        <f>IF(VLOOKUP($A217,fields[[code]:[length]],6,FALSE)=0, "", VLOOKUP($A217,fields[[code]:[length]],6,FALSE))</f>
        <v/>
      </c>
      <c r="G217" s="71">
        <f>IF(VLOOKUP($A217,fields[[code]:[length]],7,FALSE)=0, "", VLOOKUP($A217,fields[[code]:[length]],7,FALSE))</f>
        <v>255</v>
      </c>
      <c r="H217" s="16"/>
      <c r="I217" s="16"/>
      <c r="J217" s="16">
        <v>1</v>
      </c>
    </row>
    <row r="218" spans="1:10" x14ac:dyDescent="0.2">
      <c r="A218" s="70">
        <v>50050</v>
      </c>
      <c r="B218" s="71" t="str">
        <f>IF(VLOOKUP($A218,fields[[code]:[length]],2,FALSE)=0, "", VLOOKUP($A218,fields[[code]:[length]],2,FALSE))</f>
        <v>stands</v>
      </c>
      <c r="C218" s="71" t="str">
        <f>IF(VLOOKUP($A218,fields[[code]:[length]],3,FALSE)=0, "", VLOOKUP($A218,fields[[code]:[length]],3,FALSE))</f>
        <v>HighForestVegForm</v>
      </c>
      <c r="D218" s="71" t="str">
        <f>IF(VLOOKUP($A218,fields[[code]:[length]],4,FALSE)=0, "", VLOOKUP($A218,fields[[code]:[length]],4,FALSE))</f>
        <v>תצורת צומח בקבוצה גבוהה</v>
      </c>
      <c r="E218" s="71" t="str">
        <f>IF(VLOOKUP($A218,fields[[code]:[length]],5,FALSE)=0, "", VLOOKUP($A218,fields[[code]:[length]],5,FALSE))</f>
        <v>String</v>
      </c>
      <c r="F218" s="71" t="str">
        <f>IF(VLOOKUP($A218,fields[[code]:[length]],6,FALSE)=0, "", VLOOKUP($A218,fields[[code]:[length]],6,FALSE))</f>
        <v/>
      </c>
      <c r="G218" s="71">
        <f>IF(VLOOKUP($A218,fields[[code]:[length]],7,FALSE)=0, "", VLOOKUP($A218,fields[[code]:[length]],7,FALSE))</f>
        <v>50</v>
      </c>
      <c r="H218" s="16"/>
      <c r="I218" s="16"/>
      <c r="J218" s="16">
        <v>1</v>
      </c>
    </row>
    <row r="219" spans="1:10" x14ac:dyDescent="0.2">
      <c r="A219" s="70">
        <v>50051</v>
      </c>
      <c r="B219" s="71" t="str">
        <f>IF(VLOOKUP($A219,fields[[code]:[length]],2,FALSE)=0, "", VLOOKUP($A219,fields[[code]:[length]],2,FALSE))</f>
        <v>stands</v>
      </c>
      <c r="C219" s="71" t="str">
        <f>IF(VLOOKUP($A219,fields[[code]:[length]],3,FALSE)=0, "", VLOOKUP($A219,fields[[code]:[length]],3,FALSE))</f>
        <v>HighLayerCover</v>
      </c>
      <c r="D219" s="71" t="str">
        <f>IF(VLOOKUP($A219,fields[[code]:[length]],4,FALSE)=0, "", VLOOKUP($A219,fields[[code]:[length]],4,FALSE))</f>
        <v>כיסוי צמרות בקבוצה גבוהה</v>
      </c>
      <c r="E219" s="71" t="str">
        <f>IF(VLOOKUP($A219,fields[[code]:[length]],5,FALSE)=0, "", VLOOKUP($A219,fields[[code]:[length]],5,FALSE))</f>
        <v>String</v>
      </c>
      <c r="F219" s="71" t="str">
        <f>IF(VLOOKUP($A219,fields[[code]:[length]],6,FALSE)=0, "", VLOOKUP($A219,fields[[code]:[length]],6,FALSE))</f>
        <v>s_LayerCover</v>
      </c>
      <c r="G219" s="71">
        <f>IF(VLOOKUP($A219,fields[[code]:[length]],7,FALSE)=0, "", VLOOKUP($A219,fields[[code]:[length]],7,FALSE))</f>
        <v>50</v>
      </c>
      <c r="H219" s="16"/>
      <c r="I219" s="16"/>
      <c r="J219" s="16">
        <v>1</v>
      </c>
    </row>
    <row r="220" spans="1:10" x14ac:dyDescent="0.2">
      <c r="A220" s="70">
        <v>50053</v>
      </c>
      <c r="B220" s="71" t="str">
        <f>IF(VLOOKUP($A220,fields[[code]:[length]],2,FALSE)=0, "", VLOOKUP($A220,fields[[code]:[length]],2,FALSE))</f>
        <v>stands</v>
      </c>
      <c r="C220" s="71" t="str">
        <f>IF(VLOOKUP($A220,fields[[code]:[length]],3,FALSE)=0, "", VLOOKUP($A220,fields[[code]:[length]],3,FALSE))</f>
        <v>HighTreeSpCode</v>
      </c>
      <c r="D220" s="71" t="str">
        <f>IF(VLOOKUP($A220,fields[[code]:[length]],4,FALSE)=0, "", VLOOKUP($A220,fields[[code]:[length]],4,FALSE))</f>
        <v>קוד מיני עצים עיקריים בקבוצה גבוהה</v>
      </c>
      <c r="E220" s="71" t="str">
        <f>IF(VLOOKUP($A220,fields[[code]:[length]],5,FALSE)=0, "", VLOOKUP($A220,fields[[code]:[length]],5,FALSE))</f>
        <v>String</v>
      </c>
      <c r="F220" s="71" t="str">
        <f>IF(VLOOKUP($A220,fields[[code]:[length]],6,FALSE)=0, "", VLOOKUP($A220,fields[[code]:[length]],6,FALSE))</f>
        <v/>
      </c>
      <c r="G220" s="71">
        <f>IF(VLOOKUP($A220,fields[[code]:[length]],7,FALSE)=0, "", VLOOKUP($A220,fields[[code]:[length]],7,FALSE))</f>
        <v>255</v>
      </c>
      <c r="H220" s="16"/>
      <c r="I220" s="16"/>
      <c r="J220" s="16">
        <v>1</v>
      </c>
    </row>
    <row r="221" spans="1:10" x14ac:dyDescent="0.2">
      <c r="A221" s="70">
        <v>50052</v>
      </c>
      <c r="B221" s="71" t="str">
        <f>IF(VLOOKUP($A221,fields[[code]:[length]],2,FALSE)=0, "", VLOOKUP($A221,fields[[code]:[length]],2,FALSE))</f>
        <v>stands</v>
      </c>
      <c r="C221" s="71" t="str">
        <f>IF(VLOOKUP($A221,fields[[code]:[length]],3,FALSE)=0, "", VLOOKUP($A221,fields[[code]:[length]],3,FALSE))</f>
        <v>HighTreeSpNames</v>
      </c>
      <c r="D221" s="71" t="str">
        <f>IF(VLOOKUP($A221,fields[[code]:[length]],4,FALSE)=0, "", VLOOKUP($A221,fields[[code]:[length]],4,FALSE))</f>
        <v>מיני עצים עיקריים בקבוצה גבוהה</v>
      </c>
      <c r="E221" s="71" t="str">
        <f>IF(VLOOKUP($A221,fields[[code]:[length]],5,FALSE)=0, "", VLOOKUP($A221,fields[[code]:[length]],5,FALSE))</f>
        <v>String</v>
      </c>
      <c r="F221" s="71" t="str">
        <f>IF(VLOOKUP($A221,fields[[code]:[length]],6,FALSE)=0, "", VLOOKUP($A221,fields[[code]:[length]],6,FALSE))</f>
        <v/>
      </c>
      <c r="G221" s="71">
        <f>IF(VLOOKUP($A221,fields[[code]:[length]],7,FALSE)=0, "", VLOOKUP($A221,fields[[code]:[length]],7,FALSE))</f>
        <v>255</v>
      </c>
      <c r="H221" s="16"/>
      <c r="I221" s="16"/>
      <c r="J221" s="16">
        <v>1</v>
      </c>
    </row>
    <row r="222" spans="1:10" x14ac:dyDescent="0.2">
      <c r="A222" s="70">
        <v>50054</v>
      </c>
      <c r="B222" s="71" t="str">
        <f>IF(VLOOKUP($A222,fields[[code]:[length]],2,FALSE)=0, "", VLOOKUP($A222,fields[[code]:[length]],2,FALSE))</f>
        <v>stands</v>
      </c>
      <c r="C222" s="71" t="str">
        <f>IF(VLOOKUP($A222,fields[[code]:[length]],3,FALSE)=0, "", VLOOKUP($A222,fields[[code]:[length]],3,FALSE))</f>
        <v>MidForestVegForm</v>
      </c>
      <c r="D222" s="71" t="str">
        <f>IF(VLOOKUP($A222,fields[[code]:[length]],4,FALSE)=0, "", VLOOKUP($A222,fields[[code]:[length]],4,FALSE))</f>
        <v>תצורת צומח בקבוצה בינונית</v>
      </c>
      <c r="E222" s="71" t="str">
        <f>IF(VLOOKUP($A222,fields[[code]:[length]],5,FALSE)=0, "", VLOOKUP($A222,fields[[code]:[length]],5,FALSE))</f>
        <v>String</v>
      </c>
      <c r="F222" s="71" t="str">
        <f>IF(VLOOKUP($A222,fields[[code]:[length]],6,FALSE)=0, "", VLOOKUP($A222,fields[[code]:[length]],6,FALSE))</f>
        <v/>
      </c>
      <c r="G222" s="71">
        <f>IF(VLOOKUP($A222,fields[[code]:[length]],7,FALSE)=0, "", VLOOKUP($A222,fields[[code]:[length]],7,FALSE))</f>
        <v>50</v>
      </c>
      <c r="H222" s="16"/>
      <c r="I222" s="16"/>
      <c r="J222" s="16">
        <v>1</v>
      </c>
    </row>
    <row r="223" spans="1:10" x14ac:dyDescent="0.2">
      <c r="A223" s="70">
        <v>50055</v>
      </c>
      <c r="B223" s="71" t="str">
        <f>IF(VLOOKUP($A223,fields[[code]:[length]],2,FALSE)=0, "", VLOOKUP($A223,fields[[code]:[length]],2,FALSE))</f>
        <v>stands</v>
      </c>
      <c r="C223" s="71" t="str">
        <f>IF(VLOOKUP($A223,fields[[code]:[length]],3,FALSE)=0, "", VLOOKUP($A223,fields[[code]:[length]],3,FALSE))</f>
        <v>MidLayerCover</v>
      </c>
      <c r="D223" s="71" t="str">
        <f>IF(VLOOKUP($A223,fields[[code]:[length]],4,FALSE)=0, "", VLOOKUP($A223,fields[[code]:[length]],4,FALSE))</f>
        <v>כיסוי צמרות בקבוצה בינונית</v>
      </c>
      <c r="E223" s="71" t="str">
        <f>IF(VLOOKUP($A223,fields[[code]:[length]],5,FALSE)=0, "", VLOOKUP($A223,fields[[code]:[length]],5,FALSE))</f>
        <v>String</v>
      </c>
      <c r="F223" s="71" t="str">
        <f>IF(VLOOKUP($A223,fields[[code]:[length]],6,FALSE)=0, "", VLOOKUP($A223,fields[[code]:[length]],6,FALSE))</f>
        <v>s_LayerCover</v>
      </c>
      <c r="G223" s="71">
        <f>IF(VLOOKUP($A223,fields[[code]:[length]],7,FALSE)=0, "", VLOOKUP($A223,fields[[code]:[length]],7,FALSE))</f>
        <v>50</v>
      </c>
      <c r="H223" s="16"/>
      <c r="I223" s="16"/>
      <c r="J223" s="16">
        <v>1</v>
      </c>
    </row>
    <row r="224" spans="1:10" x14ac:dyDescent="0.2">
      <c r="A224" s="70">
        <v>50057</v>
      </c>
      <c r="B224" s="71" t="str">
        <f>IF(VLOOKUP($A224,fields[[code]:[length]],2,FALSE)=0, "", VLOOKUP($A224,fields[[code]:[length]],2,FALSE))</f>
        <v>stands</v>
      </c>
      <c r="C224" s="71" t="str">
        <f>IF(VLOOKUP($A224,fields[[code]:[length]],3,FALSE)=0, "", VLOOKUP($A224,fields[[code]:[length]],3,FALSE))</f>
        <v>MidTreeSpCode</v>
      </c>
      <c r="D224" s="71" t="str">
        <f>IF(VLOOKUP($A224,fields[[code]:[length]],4,FALSE)=0, "", VLOOKUP($A224,fields[[code]:[length]],4,FALSE))</f>
        <v xml:space="preserve">קוד מיני עצים עיקריים בקבוצה בינונית </v>
      </c>
      <c r="E224" s="71" t="str">
        <f>IF(VLOOKUP($A224,fields[[code]:[length]],5,FALSE)=0, "", VLOOKUP($A224,fields[[code]:[length]],5,FALSE))</f>
        <v>String</v>
      </c>
      <c r="F224" s="71" t="str">
        <f>IF(VLOOKUP($A224,fields[[code]:[length]],6,FALSE)=0, "", VLOOKUP($A224,fields[[code]:[length]],6,FALSE))</f>
        <v/>
      </c>
      <c r="G224" s="71">
        <f>IF(VLOOKUP($A224,fields[[code]:[length]],7,FALSE)=0, "", VLOOKUP($A224,fields[[code]:[length]],7,FALSE))</f>
        <v>255</v>
      </c>
      <c r="H224" s="16"/>
      <c r="I224" s="16"/>
      <c r="J224" s="16">
        <v>1</v>
      </c>
    </row>
    <row r="225" spans="1:10" x14ac:dyDescent="0.2">
      <c r="A225" s="70">
        <v>50056</v>
      </c>
      <c r="B225" s="71" t="str">
        <f>IF(VLOOKUP($A225,fields[[code]:[length]],2,FALSE)=0, "", VLOOKUP($A225,fields[[code]:[length]],2,FALSE))</f>
        <v>stands</v>
      </c>
      <c r="C225" s="71" t="str">
        <f>IF(VLOOKUP($A225,fields[[code]:[length]],3,FALSE)=0, "", VLOOKUP($A225,fields[[code]:[length]],3,FALSE))</f>
        <v>MidTreeSpNames</v>
      </c>
      <c r="D225" s="71" t="str">
        <f>IF(VLOOKUP($A225,fields[[code]:[length]],4,FALSE)=0, "", VLOOKUP($A225,fields[[code]:[length]],4,FALSE))</f>
        <v>מיני עצים עיקריים בקבוצה בינונית</v>
      </c>
      <c r="E225" s="71" t="str">
        <f>IF(VLOOKUP($A225,fields[[code]:[length]],5,FALSE)=0, "", VLOOKUP($A225,fields[[code]:[length]],5,FALSE))</f>
        <v>String</v>
      </c>
      <c r="F225" s="71" t="str">
        <f>IF(VLOOKUP($A225,fields[[code]:[length]],6,FALSE)=0, "", VLOOKUP($A225,fields[[code]:[length]],6,FALSE))</f>
        <v/>
      </c>
      <c r="G225" s="71">
        <f>IF(VLOOKUP($A225,fields[[code]:[length]],7,FALSE)=0, "", VLOOKUP($A225,fields[[code]:[length]],7,FALSE))</f>
        <v>255</v>
      </c>
      <c r="H225" s="16"/>
      <c r="I225" s="16"/>
      <c r="J225" s="16">
        <v>1</v>
      </c>
    </row>
    <row r="226" spans="1:10" x14ac:dyDescent="0.2">
      <c r="A226" s="70">
        <v>50058</v>
      </c>
      <c r="B226" s="71" t="str">
        <f>IF(VLOOKUP($A226,fields[[code]:[length]],2,FALSE)=0, "", VLOOKUP($A226,fields[[code]:[length]],2,FALSE))</f>
        <v>stands</v>
      </c>
      <c r="C226" s="71" t="str">
        <f>IF(VLOOKUP($A226,fields[[code]:[length]],3,FALSE)=0, "", VLOOKUP($A226,fields[[code]:[length]],3,FALSE))</f>
        <v>PlantTypeCoverDistribut_desc</v>
      </c>
      <c r="D226" s="71" t="str">
        <f>IF(VLOOKUP($A226,fields[[code]:[length]],4,FALSE)=0, "", VLOOKUP($A226,fields[[code]:[length]],4,FALSE))</f>
        <v>פירוט קומת הקרקע</v>
      </c>
      <c r="E226" s="71" t="str">
        <f>IF(VLOOKUP($A226,fields[[code]:[length]],5,FALSE)=0, "", VLOOKUP($A226,fields[[code]:[length]],5,FALSE))</f>
        <v>String</v>
      </c>
      <c r="F226" s="71" t="str">
        <f>IF(VLOOKUP($A226,fields[[code]:[length]],6,FALSE)=0, "", VLOOKUP($A226,fields[[code]:[length]],6,FALSE))</f>
        <v/>
      </c>
      <c r="G226" s="71">
        <f>IF(VLOOKUP($A226,fields[[code]:[length]],7,FALSE)=0, "", VLOOKUP($A226,fields[[code]:[length]],7,FALSE))</f>
        <v>255</v>
      </c>
      <c r="H226" s="16"/>
      <c r="I226" s="16"/>
      <c r="J226" s="16">
        <v>1</v>
      </c>
    </row>
    <row r="227" spans="1:10" x14ac:dyDescent="0.2">
      <c r="A227" s="70">
        <v>50089</v>
      </c>
      <c r="B227" s="71" t="str">
        <f>IF(VLOOKUP($A227,fields[[code]:[length]],2,FALSE)=0, "", VLOOKUP($A227,fields[[code]:[length]],2,FALSE))</f>
        <v>stands</v>
      </c>
      <c r="C227" s="71" t="str">
        <f>IF(VLOOKUP($A227,fields[[code]:[length]],3,FALSE)=0, "", VLOOKUP($A227,fields[[code]:[length]],3,FALSE))</f>
        <v>GroundLevelFloorVegForm</v>
      </c>
      <c r="D227" s="71" t="str">
        <f>IF(VLOOKUP($A227,fields[[code]:[length]],4,FALSE)=0, "", VLOOKUP($A227,fields[[code]:[length]],4,FALSE))</f>
        <v>תצורת צומח קומת הקרקע</v>
      </c>
      <c r="E227" s="71" t="str">
        <f>IF(VLOOKUP($A227,fields[[code]:[length]],5,FALSE)=0, "", VLOOKUP($A227,fields[[code]:[length]],5,FALSE))</f>
        <v>String</v>
      </c>
      <c r="F227" s="71" t="str">
        <f>IF(VLOOKUP($A227,fields[[code]:[length]],6,FALSE)=0, "", VLOOKUP($A227,fields[[code]:[length]],6,FALSE))</f>
        <v>s_GroundLevelFloorVegForm</v>
      </c>
      <c r="G227" s="71">
        <f>IF(VLOOKUP($A227,fields[[code]:[length]],7,FALSE)=0, "", VLOOKUP($A227,fields[[code]:[length]],7,FALSE))</f>
        <v>50</v>
      </c>
      <c r="H227" s="16"/>
      <c r="I227" s="16"/>
      <c r="J227" s="16">
        <v>1</v>
      </c>
    </row>
    <row r="228" spans="1:10" x14ac:dyDescent="0.2">
      <c r="A228" s="70">
        <v>50059</v>
      </c>
      <c r="B228" s="71" t="str">
        <f>IF(VLOOKUP($A228,fields[[code]:[length]],2,FALSE)=0, "", VLOOKUP($A228,fields[[code]:[length]],2,FALSE))</f>
        <v>stands</v>
      </c>
      <c r="C228" s="71" t="str">
        <f>IF(VLOOKUP($A228,fields[[code]:[length]],3,FALSE)=0, "", VLOOKUP($A228,fields[[code]:[length]],3,FALSE))</f>
        <v>SubTreeSpNames</v>
      </c>
      <c r="D228" s="71" t="str">
        <f>IF(VLOOKUP($A228,fields[[code]:[length]],4,FALSE)=0, "", VLOOKUP($A228,fields[[code]:[length]],4,FALSE))</f>
        <v>מיני עצים בקומת הקרקע</v>
      </c>
      <c r="E228" s="71" t="str">
        <f>IF(VLOOKUP($A228,fields[[code]:[length]],5,FALSE)=0, "", VLOOKUP($A228,fields[[code]:[length]],5,FALSE))</f>
        <v>String</v>
      </c>
      <c r="F228" s="71" t="str">
        <f>IF(VLOOKUP($A228,fields[[code]:[length]],6,FALSE)=0, "", VLOOKUP($A228,fields[[code]:[length]],6,FALSE))</f>
        <v/>
      </c>
      <c r="G228" s="71">
        <f>IF(VLOOKUP($A228,fields[[code]:[length]],7,FALSE)=0, "", VLOOKUP($A228,fields[[code]:[length]],7,FALSE))</f>
        <v>255</v>
      </c>
      <c r="H228" s="16"/>
      <c r="I228" s="16"/>
      <c r="J228" s="16">
        <v>1</v>
      </c>
    </row>
    <row r="229" spans="1:10" x14ac:dyDescent="0.2">
      <c r="A229" s="70">
        <v>50060</v>
      </c>
      <c r="B229" s="71" t="str">
        <f>IF(VLOOKUP($A229,fields[[code]:[length]],2,FALSE)=0, "", VLOOKUP($A229,fields[[code]:[length]],2,FALSE))</f>
        <v>stands</v>
      </c>
      <c r="C229" s="71" t="str">
        <f>IF(VLOOKUP($A229,fields[[code]:[length]],3,FALSE)=0, "", VLOOKUP($A229,fields[[code]:[length]],3,FALSE))</f>
        <v>SubTreeSpCode</v>
      </c>
      <c r="D229" s="71" t="str">
        <f>IF(VLOOKUP($A229,fields[[code]:[length]],4,FALSE)=0, "", VLOOKUP($A229,fields[[code]:[length]],4,FALSE))</f>
        <v>קוד מיני עצים בקומת הקרקע</v>
      </c>
      <c r="E229" s="71" t="str">
        <f>IF(VLOOKUP($A229,fields[[code]:[length]],5,FALSE)=0, "", VLOOKUP($A229,fields[[code]:[length]],5,FALSE))</f>
        <v>String</v>
      </c>
      <c r="F229" s="71" t="str">
        <f>IF(VLOOKUP($A229,fields[[code]:[length]],6,FALSE)=0, "", VLOOKUP($A229,fields[[code]:[length]],6,FALSE))</f>
        <v/>
      </c>
      <c r="G229" s="71">
        <f>IF(VLOOKUP($A229,fields[[code]:[length]],7,FALSE)=0, "", VLOOKUP($A229,fields[[code]:[length]],7,FALSE))</f>
        <v>255</v>
      </c>
      <c r="H229" s="16"/>
      <c r="I229" s="16"/>
      <c r="J229" s="16">
        <v>1</v>
      </c>
    </row>
    <row r="230" spans="1:10" x14ac:dyDescent="0.2">
      <c r="A230" s="70">
        <v>50061</v>
      </c>
      <c r="B230" s="71" t="str">
        <f>IF(VLOOKUP($A230,fields[[code]:[length]],2,FALSE)=0, "", VLOOKUP($A230,fields[[code]:[length]],2,FALSE))</f>
        <v>stands</v>
      </c>
      <c r="C230" s="71" t="str">
        <f>IF(VLOOKUP($A230,fields[[code]:[length]],3,FALSE)=0, "", VLOOKUP($A230,fields[[code]:[length]],3,FALSE))</f>
        <v>SpShrubNames</v>
      </c>
      <c r="D230" s="71" t="str">
        <f>IF(VLOOKUP($A230,fields[[code]:[length]],4,FALSE)=0, "", VLOOKUP($A230,fields[[code]:[length]],4,FALSE))</f>
        <v>מיני שיחים ובני שיח בקומת הקרקע</v>
      </c>
      <c r="E230" s="71" t="str">
        <f>IF(VLOOKUP($A230,fields[[code]:[length]],5,FALSE)=0, "", VLOOKUP($A230,fields[[code]:[length]],5,FALSE))</f>
        <v>String</v>
      </c>
      <c r="F230" s="71" t="str">
        <f>IF(VLOOKUP($A230,fields[[code]:[length]],6,FALSE)=0, "", VLOOKUP($A230,fields[[code]:[length]],6,FALSE))</f>
        <v/>
      </c>
      <c r="G230" s="71">
        <f>IF(VLOOKUP($A230,fields[[code]:[length]],7,FALSE)=0, "", VLOOKUP($A230,fields[[code]:[length]],7,FALSE))</f>
        <v>255</v>
      </c>
      <c r="H230" s="16"/>
      <c r="I230" s="16"/>
      <c r="J230" s="16">
        <v>1</v>
      </c>
    </row>
    <row r="231" spans="1:10" x14ac:dyDescent="0.2">
      <c r="A231" s="70">
        <v>50062</v>
      </c>
      <c r="B231" s="71" t="str">
        <f>IF(VLOOKUP($A231,fields[[code]:[length]],2,FALSE)=0, "", VLOOKUP($A231,fields[[code]:[length]],2,FALSE))</f>
        <v>stands</v>
      </c>
      <c r="C231" s="71" t="str">
        <f>IF(VLOOKUP($A231,fields[[code]:[length]],3,FALSE)=0, "", VLOOKUP($A231,fields[[code]:[length]],3,FALSE))</f>
        <v>ShrubSpGroundLayer</v>
      </c>
      <c r="D231" s="71" t="str">
        <f>IF(VLOOKUP($A231,fields[[code]:[length]],4,FALSE)=0, "", VLOOKUP($A231,fields[[code]:[length]],4,FALSE))</f>
        <v>קוד מיני שיחים ובני שיח בקומת הקרקע</v>
      </c>
      <c r="E231" s="71" t="str">
        <f>IF(VLOOKUP($A231,fields[[code]:[length]],5,FALSE)=0, "", VLOOKUP($A231,fields[[code]:[length]],5,FALSE))</f>
        <v>String</v>
      </c>
      <c r="F231" s="71" t="str">
        <f>IF(VLOOKUP($A231,fields[[code]:[length]],6,FALSE)=0, "", VLOOKUP($A231,fields[[code]:[length]],6,FALSE))</f>
        <v/>
      </c>
      <c r="G231" s="71">
        <f>IF(VLOOKUP($A231,fields[[code]:[length]],7,FALSE)=0, "", VLOOKUP($A231,fields[[code]:[length]],7,FALSE))</f>
        <v>255</v>
      </c>
      <c r="H231" s="16"/>
      <c r="I231" s="16"/>
      <c r="J231" s="16">
        <v>1</v>
      </c>
    </row>
    <row r="232" spans="1:10" x14ac:dyDescent="0.2">
      <c r="A232" s="70">
        <v>50063</v>
      </c>
      <c r="B232" s="71" t="str">
        <f>IF(VLOOKUP($A232,fields[[code]:[length]],2,FALSE)=0, "", VLOOKUP($A232,fields[[code]:[length]],2,FALSE))</f>
        <v>stands</v>
      </c>
      <c r="C232" s="71" t="str">
        <f>IF(VLOOKUP($A232,fields[[code]:[length]],3,FALSE)=0, "", VLOOKUP($A232,fields[[code]:[length]],3,FALSE))</f>
        <v>PresenceConifer</v>
      </c>
      <c r="D232" s="71" t="str">
        <f>IF(VLOOKUP($A232,fields[[code]:[length]],4,FALSE)=0, "", VLOOKUP($A232,fields[[code]:[length]],4,FALSE))</f>
        <v>נוכחות מחטניים בקומת הקרקע</v>
      </c>
      <c r="E232" s="71" t="str">
        <f>IF(VLOOKUP($A232,fields[[code]:[length]],5,FALSE)=0, "", VLOOKUP($A232,fields[[code]:[length]],5,FALSE))</f>
        <v>String</v>
      </c>
      <c r="F232" s="71" t="str">
        <f>IF(VLOOKUP($A232,fields[[code]:[length]],6,FALSE)=0, "", VLOOKUP($A232,fields[[code]:[length]],6,FALSE))</f>
        <v>s_PresenceConifer</v>
      </c>
      <c r="G232" s="71">
        <f>IF(VLOOKUP($A232,fields[[code]:[length]],7,FALSE)=0, "", VLOOKUP($A232,fields[[code]:[length]],7,FALSE))</f>
        <v>50</v>
      </c>
      <c r="H232" s="16"/>
      <c r="I232" s="16"/>
      <c r="J232" s="16">
        <v>1</v>
      </c>
    </row>
    <row r="233" spans="1:10" x14ac:dyDescent="0.2">
      <c r="A233" s="70">
        <v>50064</v>
      </c>
      <c r="B233" s="71" t="str">
        <f>IF(VLOOKUP($A233,fields[[code]:[length]],2,FALSE)=0, "", VLOOKUP($A233,fields[[code]:[length]],2,FALSE))</f>
        <v>stands</v>
      </c>
      <c r="C233" s="71" t="str">
        <f>IF(VLOOKUP($A233,fields[[code]:[length]],3,FALSE)=0, "", VLOOKUP($A233,fields[[code]:[length]],3,FALSE))</f>
        <v>PresenceConiferType</v>
      </c>
      <c r="D233" s="71" t="str">
        <f>IF(VLOOKUP($A233,fields[[code]:[length]],4,FALSE)=0, "", VLOOKUP($A233,fields[[code]:[length]],4,FALSE))</f>
        <v>סוג נוכחות מחטניים בקומת הקרקע</v>
      </c>
      <c r="E233" s="71" t="str">
        <f>IF(VLOOKUP($A233,fields[[code]:[length]],5,FALSE)=0, "", VLOOKUP($A233,fields[[code]:[length]],5,FALSE))</f>
        <v>String</v>
      </c>
      <c r="F233" s="71" t="str">
        <f>IF(VLOOKUP($A233,fields[[code]:[length]],6,FALSE)=0, "", VLOOKUP($A233,fields[[code]:[length]],6,FALSE))</f>
        <v>s_PresenceType</v>
      </c>
      <c r="G233" s="71">
        <f>IF(VLOOKUP($A233,fields[[code]:[length]],7,FALSE)=0, "", VLOOKUP($A233,fields[[code]:[length]],7,FALSE))</f>
        <v>50</v>
      </c>
      <c r="H233" s="16"/>
      <c r="I233" s="16"/>
      <c r="J233" s="16">
        <v>1</v>
      </c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>
        <v>1</v>
      </c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>
        <v>1</v>
      </c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71" t="str">
        <f>IF(VLOOKUP($A237,fields[[code]:[length]],2,FALSE)=0, "", VLOOKUP($A237,fields[[code]:[length]],2,FALSE))</f>
        <v>stands</v>
      </c>
      <c r="C237" s="71" t="str">
        <f>IF(VLOOKUP($A237,fields[[code]:[length]],3,FALSE)=0, "", VLOOKUP($A237,fields[[code]:[length]],3,FALSE))</f>
        <v>DeadTreesPercent</v>
      </c>
      <c r="D237" s="71" t="str">
        <f>IF(VLOOKUP($A237,fields[[code]:[length]],4,FALSE)=0, "", VLOOKUP($A237,fields[[code]:[length]],4,FALSE))</f>
        <v>עצים מתים</v>
      </c>
      <c r="E237" s="71" t="str">
        <f>IF(VLOOKUP($A237,fields[[code]:[length]],5,FALSE)=0, "", VLOOKUP($A237,fields[[code]:[length]],5,FALSE))</f>
        <v>String</v>
      </c>
      <c r="F237" s="71" t="str">
        <f>IF(VLOOKUP($A237,fields[[code]:[length]],6,FALSE)=0, "", VLOOKUP($A237,fields[[code]:[length]],6,FALSE))</f>
        <v>s_HarmPercent</v>
      </c>
      <c r="G237" s="71">
        <f>IF(VLOOKUP($A237,fields[[code]:[length]],7,FALSE)=0, "", VLOOKUP($A237,fields[[code]:[length]],7,FALSE))</f>
        <v>50</v>
      </c>
      <c r="H237" s="16"/>
      <c r="I237" s="16"/>
      <c r="J237" s="16">
        <v>1</v>
      </c>
    </row>
    <row r="238" spans="1:10" x14ac:dyDescent="0.2">
      <c r="A238" s="70">
        <v>50069</v>
      </c>
      <c r="B238" s="71" t="str">
        <f>IF(VLOOKUP($A238,fields[[code]:[length]],2,FALSE)=0, "", VLOOKUP($A238,fields[[code]:[length]],2,FALSE))</f>
        <v>stands</v>
      </c>
      <c r="C238" s="71" t="str">
        <f>IF(VLOOKUP($A238,fields[[code]:[length]],3,FALSE)=0, "", VLOOKUP($A238,fields[[code]:[length]],3,FALSE))</f>
        <v>InclinedTreesPercent</v>
      </c>
      <c r="D238" s="71" t="str">
        <f>IF(VLOOKUP($A238,fields[[code]:[length]],4,FALSE)=0, "", VLOOKUP($A238,fields[[code]:[length]],4,FALSE))</f>
        <v>עצים נטויים</v>
      </c>
      <c r="E238" s="71" t="str">
        <f>IF(VLOOKUP($A238,fields[[code]:[length]],5,FALSE)=0, "", VLOOKUP($A238,fields[[code]:[length]],5,FALSE))</f>
        <v>String</v>
      </c>
      <c r="F238" s="71" t="str">
        <f>IF(VLOOKUP($A238,fields[[code]:[length]],6,FALSE)=0, "", VLOOKUP($A238,fields[[code]:[length]],6,FALSE))</f>
        <v>s_HarmPercent</v>
      </c>
      <c r="G238" s="71">
        <f>IF(VLOOKUP($A238,fields[[code]:[length]],7,FALSE)=0, "", VLOOKUP($A238,fields[[code]:[length]],7,FALSE))</f>
        <v>50</v>
      </c>
      <c r="H238" s="16"/>
      <c r="I238" s="16"/>
      <c r="J238" s="16">
        <v>1</v>
      </c>
    </row>
    <row r="239" spans="1:10" x14ac:dyDescent="0.2">
      <c r="A239" s="70">
        <v>50070</v>
      </c>
      <c r="B239" s="71" t="str">
        <f>IF(VLOOKUP($A239,fields[[code]:[length]],2,FALSE)=0, "", VLOOKUP($A239,fields[[code]:[length]],2,FALSE))</f>
        <v>stands</v>
      </c>
      <c r="C239" s="71" t="str">
        <f>IF(VLOOKUP($A239,fields[[code]:[length]],3,FALSE)=0, "", VLOOKUP($A239,fields[[code]:[length]],3,FALSE))</f>
        <v>BrokenTreesPercent</v>
      </c>
      <c r="D239" s="71" t="str">
        <f>IF(VLOOKUP($A239,fields[[code]:[length]],4,FALSE)=0, "", VLOOKUP($A239,fields[[code]:[length]],4,FALSE))</f>
        <v>עצים שבורים</v>
      </c>
      <c r="E239" s="71" t="str">
        <f>IF(VLOOKUP($A239,fields[[code]:[length]],5,FALSE)=0, "", VLOOKUP($A239,fields[[code]:[length]],5,FALSE))</f>
        <v>String</v>
      </c>
      <c r="F239" s="71" t="str">
        <f>IF(VLOOKUP($A239,fields[[code]:[length]],6,FALSE)=0, "", VLOOKUP($A239,fields[[code]:[length]],6,FALSE))</f>
        <v>s_HarmPercent</v>
      </c>
      <c r="G239" s="71">
        <f>IF(VLOOKUP($A239,fields[[code]:[length]],7,FALSE)=0, "", VLOOKUP($A239,fields[[code]:[length]],7,FALSE))</f>
        <v>50</v>
      </c>
      <c r="H239" s="16"/>
      <c r="I239" s="16"/>
      <c r="J239" s="16">
        <v>1</v>
      </c>
    </row>
    <row r="240" spans="1:10" x14ac:dyDescent="0.2">
      <c r="A240" s="70">
        <v>50071</v>
      </c>
      <c r="B240" s="71" t="str">
        <f>IF(VLOOKUP($A240,fields[[code]:[length]],2,FALSE)=0, "", VLOOKUP($A240,fields[[code]:[length]],2,FALSE))</f>
        <v>stands</v>
      </c>
      <c r="C240" s="71" t="str">
        <f>IF(VLOOKUP($A240,fields[[code]:[length]],3,FALSE)=0, "", VLOOKUP($A240,fields[[code]:[length]],3,FALSE))</f>
        <v>BrurntTreesPercent</v>
      </c>
      <c r="D240" s="71" t="str">
        <f>IF(VLOOKUP($A240,fields[[code]:[length]],4,FALSE)=0, "", VLOOKUP($A240,fields[[code]:[length]],4,FALSE))</f>
        <v>עצים שרופים</v>
      </c>
      <c r="E240" s="71" t="str">
        <f>IF(VLOOKUP($A240,fields[[code]:[length]],5,FALSE)=0, "", VLOOKUP($A240,fields[[code]:[length]],5,FALSE))</f>
        <v>String</v>
      </c>
      <c r="F240" s="71" t="str">
        <f>IF(VLOOKUP($A240,fields[[code]:[length]],6,FALSE)=0, "", VLOOKUP($A240,fields[[code]:[length]],6,FALSE))</f>
        <v>s_HarmPercent</v>
      </c>
      <c r="G240" s="71">
        <f>IF(VLOOKUP($A240,fields[[code]:[length]],7,FALSE)=0, "", VLOOKUP($A240,fields[[code]:[length]],7,FALSE))</f>
        <v>50</v>
      </c>
      <c r="H240" s="16"/>
      <c r="I240" s="16"/>
      <c r="J240" s="16">
        <v>1</v>
      </c>
    </row>
    <row r="241" spans="1:10" x14ac:dyDescent="0.2">
      <c r="A241" s="70">
        <v>50067</v>
      </c>
      <c r="B241" s="71" t="str">
        <f>IF(VLOOKUP($A241,fields[[code]:[length]],2,FALSE)=0, "", VLOOKUP($A241,fields[[code]:[length]],2,FALSE))</f>
        <v>stands</v>
      </c>
      <c r="C241" s="71" t="str">
        <f>IF(VLOOKUP($A241,fields[[code]:[length]],3,FALSE)=0, "", VLOOKUP($A241,fields[[code]:[length]],3,FALSE))</f>
        <v>TreeHarmIndex</v>
      </c>
      <c r="D241" s="71" t="str">
        <f>IF(VLOOKUP($A241,fields[[code]:[length]],4,FALSE)=0, "", VLOOKUP($A241,fields[[code]:[length]],4,FALSE))</f>
        <v>מדד עצים פגועים</v>
      </c>
      <c r="E241" s="71" t="str">
        <f>IF(VLOOKUP($A241,fields[[code]:[length]],5,FALSE)=0, "", VLOOKUP($A241,fields[[code]:[length]],5,FALSE))</f>
        <v>String</v>
      </c>
      <c r="F241" s="71" t="str">
        <f>IF(VLOOKUP($A241,fields[[code]:[length]],6,FALSE)=0, "", VLOOKUP($A241,fields[[code]:[length]],6,FALSE))</f>
        <v>s_HarmPercent</v>
      </c>
      <c r="G241" s="71">
        <f>IF(VLOOKUP($A241,fields[[code]:[length]],7,FALSE)=0, "", VLOOKUP($A241,fields[[code]:[length]],7,FALSE))</f>
        <v>50</v>
      </c>
      <c r="H241" s="16"/>
      <c r="I241" s="16"/>
      <c r="J241" s="16">
        <v>1</v>
      </c>
    </row>
    <row r="242" spans="1:10" x14ac:dyDescent="0.2">
      <c r="A242" s="70">
        <v>50072</v>
      </c>
      <c r="B242" s="71" t="str">
        <f>IF(VLOOKUP($A242,fields[[code]:[length]],2,FALSE)=0, "", VLOOKUP($A242,fields[[code]:[length]],2,FALSE))</f>
        <v>stands</v>
      </c>
      <c r="C242" s="71" t="str">
        <f>IF(VLOOKUP($A242,fields[[code]:[length]],3,FALSE)=0, "", VLOOKUP($A242,fields[[code]:[length]],3,FALSE))</f>
        <v>DegenerationIndex</v>
      </c>
      <c r="D242" s="71" t="str">
        <f>IF(VLOOKUP($A242,fields[[code]:[length]],4,FALSE)=0, "", VLOOKUP($A242,fields[[code]:[length]],4,FALSE))</f>
        <v>מדד התנוונות היער</v>
      </c>
      <c r="E242" s="71" t="str">
        <f>IF(VLOOKUP($A242,fields[[code]:[length]],5,FALSE)=0, "", VLOOKUP($A242,fields[[code]:[length]],5,FALSE))</f>
        <v>String</v>
      </c>
      <c r="F242" s="71" t="str">
        <f>IF(VLOOKUP($A242,fields[[code]:[length]],6,FALSE)=0, "", VLOOKUP($A242,fields[[code]:[length]],6,FALSE))</f>
        <v>s_HarmPercent</v>
      </c>
      <c r="G242" s="71">
        <f>IF(VLOOKUP($A242,fields[[code]:[length]],7,FALSE)=0, "", VLOOKUP($A242,fields[[code]:[length]],7,FALSE))</f>
        <v>50</v>
      </c>
      <c r="H242" s="16"/>
      <c r="I242" s="16"/>
      <c r="J242" s="16">
        <v>1</v>
      </c>
    </row>
    <row r="243" spans="1:10" x14ac:dyDescent="0.2">
      <c r="A243" s="70">
        <v>50073</v>
      </c>
      <c r="B243" s="71" t="str">
        <f>IF(VLOOKUP($A243,fields[[code]:[length]],2,FALSE)=0, "", VLOOKUP($A243,fields[[code]:[length]],2,FALSE))</f>
        <v>stands</v>
      </c>
      <c r="C243" s="71" t="str">
        <f>IF(VLOOKUP($A243,fields[[code]:[length]],3,FALSE)=0, "", VLOOKUP($A243,fields[[code]:[length]],3,FALSE))</f>
        <v>VitalForest_desc</v>
      </c>
      <c r="D243" s="71" t="str">
        <f>IF(VLOOKUP($A243,fields[[code]:[length]],4,FALSE)=0, "", VLOOKUP($A243,fields[[code]:[length]],4,FALSE))</f>
        <v>תיאור התנוונות היער</v>
      </c>
      <c r="E243" s="71" t="str">
        <f>IF(VLOOKUP($A243,fields[[code]:[length]],5,FALSE)=0, "", VLOOKUP($A243,fields[[code]:[length]],5,FALSE))</f>
        <v>String</v>
      </c>
      <c r="F243" s="71" t="str">
        <f>IF(VLOOKUP($A243,fields[[code]:[length]],6,FALSE)=0, "", VLOOKUP($A243,fields[[code]:[length]],6,FALSE))</f>
        <v/>
      </c>
      <c r="G243" s="71">
        <f>IF(VLOOKUP($A243,fields[[code]:[length]],7,FALSE)=0, "", VLOOKUP($A243,fields[[code]:[length]],7,FALSE))</f>
        <v>1000</v>
      </c>
      <c r="H243" s="16"/>
      <c r="I243" s="16"/>
      <c r="J243" s="16">
        <v>1</v>
      </c>
    </row>
    <row r="244" spans="1:10" x14ac:dyDescent="0.2">
      <c r="A244" s="70">
        <v>50074</v>
      </c>
      <c r="B244" s="71" t="str">
        <f>IF(VLOOKUP($A244,fields[[code]:[length]],2,FALSE)=0, "", VLOOKUP($A244,fields[[code]:[length]],2,FALSE))</f>
        <v>stands</v>
      </c>
      <c r="C244" s="71" t="str">
        <f>IF(VLOOKUP($A244,fields[[code]:[length]],3,FALSE)=0, "", VLOOKUP($A244,fields[[code]:[length]],3,FALSE))</f>
        <v>InvasiveSpecies_desc</v>
      </c>
      <c r="D244" s="71" t="str">
        <f>IF(VLOOKUP($A244,fields[[code]:[length]],4,FALSE)=0, "", VLOOKUP($A244,fields[[code]:[length]],4,FALSE))</f>
        <v>מינים פולשים</v>
      </c>
      <c r="E244" s="71" t="str">
        <f>IF(VLOOKUP($A244,fields[[code]:[length]],5,FALSE)=0, "", VLOOKUP($A244,fields[[code]:[length]],5,FALSE))</f>
        <v>String</v>
      </c>
      <c r="F244" s="71" t="str">
        <f>IF(VLOOKUP($A244,fields[[code]:[length]],6,FALSE)=0, "", VLOOKUP($A244,fields[[code]:[length]],6,FALSE))</f>
        <v/>
      </c>
      <c r="G244" s="71">
        <f>IF(VLOOKUP($A244,fields[[code]:[length]],7,FALSE)=0, "", VLOOKUP($A244,fields[[code]:[length]],7,FALSE))</f>
        <v>1000</v>
      </c>
      <c r="H244" s="16"/>
      <c r="I244" s="16"/>
      <c r="J244" s="16">
        <v>1</v>
      </c>
    </row>
    <row r="245" spans="1:10" x14ac:dyDescent="0.2">
      <c r="A245" s="70">
        <v>50075</v>
      </c>
      <c r="B245" s="71" t="str">
        <f>IF(VLOOKUP($A245,fields[[code]:[length]],2,FALSE)=0, "", VLOOKUP($A245,fields[[code]:[length]],2,FALSE))</f>
        <v>stands</v>
      </c>
      <c r="C245" s="71" t="str">
        <f>IF(VLOOKUP($A245,fields[[code]:[length]],3,FALSE)=0, "", VLOOKUP($A245,fields[[code]:[length]],3,FALSE))</f>
        <v>NaturalValues</v>
      </c>
      <c r="D245" s="71" t="str">
        <f>IF(VLOOKUP($A245,fields[[code]:[length]],4,FALSE)=0, "", VLOOKUP($A245,fields[[code]:[length]],4,FALSE))</f>
        <v>ערכי טבע</v>
      </c>
      <c r="E245" s="71" t="str">
        <f>IF(VLOOKUP($A245,fields[[code]:[length]],5,FALSE)=0, "", VLOOKUP($A245,fields[[code]:[length]],5,FALSE))</f>
        <v>String</v>
      </c>
      <c r="F245" s="71" t="str">
        <f>IF(VLOOKUP($A245,fields[[code]:[length]],6,FALSE)=0, "", VLOOKUP($A245,fields[[code]:[length]],6,FALSE))</f>
        <v/>
      </c>
      <c r="G245" s="71">
        <f>IF(VLOOKUP($A245,fields[[code]:[length]],7,FALSE)=0, "", VLOOKUP($A245,fields[[code]:[length]],7,FALSE))</f>
        <v>1000</v>
      </c>
      <c r="H245" s="16"/>
      <c r="I245" s="16"/>
      <c r="J245" s="16">
        <v>1</v>
      </c>
    </row>
    <row r="246" spans="1:10" x14ac:dyDescent="0.2">
      <c r="A246" s="70">
        <v>50103</v>
      </c>
      <c r="B246" s="71" t="str">
        <f>IF(VLOOKUP($A246,fields[[code]:[length]],2,FALSE)=0, "", VLOOKUP($A246,fields[[code]:[length]],2,FALSE))</f>
        <v>stands</v>
      </c>
      <c r="C246" s="71" t="str">
        <f>IF(VLOOKUP($A246,fields[[code]:[length]],3,FALSE)=0, "", VLOOKUP($A246,fields[[code]:[length]],3,FALSE))</f>
        <v>NaturalValuesOther</v>
      </c>
      <c r="D246" s="71" t="str">
        <f>IF(VLOOKUP($A246,fields[[code]:[length]],4,FALSE)=0, "", VLOOKUP($A246,fields[[code]:[length]],4,FALSE))</f>
        <v>ערכי טבע - אחר</v>
      </c>
      <c r="E246" s="71" t="str">
        <f>IF(VLOOKUP($A246,fields[[code]:[length]],5,FALSE)=0, "", VLOOKUP($A246,fields[[code]:[length]],5,FALSE))</f>
        <v>String</v>
      </c>
      <c r="F246" s="71" t="str">
        <f>IF(VLOOKUP($A246,fields[[code]:[length]],6,FALSE)=0, "", VLOOKUP($A246,fields[[code]:[length]],6,FALSE))</f>
        <v/>
      </c>
      <c r="G246" s="71">
        <f>IF(VLOOKUP($A246,fields[[code]:[length]],7,FALSE)=0, "", VLOOKUP($A246,fields[[code]:[length]],7,FALSE))</f>
        <v>255</v>
      </c>
      <c r="H246" s="16"/>
      <c r="I246" s="16"/>
      <c r="J246" s="16">
        <v>1</v>
      </c>
    </row>
    <row r="247" spans="1:10" x14ac:dyDescent="0.2">
      <c r="A247" s="70">
        <v>50076</v>
      </c>
      <c r="B247" s="71" t="str">
        <f>IF(VLOOKUP($A247,fields[[code]:[length]],2,FALSE)=0, "", VLOOKUP($A247,fields[[code]:[length]],2,FALSE))</f>
        <v>stands</v>
      </c>
      <c r="C247" s="71" t="str">
        <f>IF(VLOOKUP($A247,fields[[code]:[length]],3,FALSE)=0, "", VLOOKUP($A247,fields[[code]:[length]],3,FALSE))</f>
        <v>RoadSidesConditions</v>
      </c>
      <c r="D247" s="71" t="str">
        <f>IF(VLOOKUP($A247,fields[[code]:[length]],4,FALSE)=0, "", VLOOKUP($A247,fields[[code]:[length]],4,FALSE))</f>
        <v>מצב צידי דרכים</v>
      </c>
      <c r="E247" s="71" t="str">
        <f>IF(VLOOKUP($A247,fields[[code]:[length]],5,FALSE)=0, "", VLOOKUP($A247,fields[[code]:[length]],5,FALSE))</f>
        <v>String</v>
      </c>
      <c r="F247" s="71" t="str">
        <f>IF(VLOOKUP($A247,fields[[code]:[length]],6,FALSE)=0, "", VLOOKUP($A247,fields[[code]:[length]],6,FALSE))</f>
        <v/>
      </c>
      <c r="G247" s="71">
        <f>IF(VLOOKUP($A247,fields[[code]:[length]],7,FALSE)=0, "", VLOOKUP($A247,fields[[code]:[length]],7,FALSE))</f>
        <v>255</v>
      </c>
      <c r="H247" s="16"/>
      <c r="I247" s="16"/>
      <c r="J247" s="16">
        <v>1</v>
      </c>
    </row>
    <row r="248" spans="1:10" x14ac:dyDescent="0.2">
      <c r="A248" s="70">
        <v>50104</v>
      </c>
      <c r="B248" s="71" t="str">
        <f>IF(VLOOKUP($A248,fields[[code]:[length]],2,FALSE)=0, "", VLOOKUP($A248,fields[[code]:[length]],2,FALSE))</f>
        <v>stands</v>
      </c>
      <c r="C248" s="71" t="str">
        <f>IF(VLOOKUP($A248,fields[[code]:[length]],3,FALSE)=0, "", VLOOKUP($A248,fields[[code]:[length]],3,FALSE))</f>
        <v>RoadSidesConditionsOther</v>
      </c>
      <c r="D248" s="71" t="str">
        <f>IF(VLOOKUP($A248,fields[[code]:[length]],4,FALSE)=0, "", VLOOKUP($A248,fields[[code]:[length]],4,FALSE))</f>
        <v>מצב צידי דרכים - אחר</v>
      </c>
      <c r="E248" s="71" t="str">
        <f>IF(VLOOKUP($A248,fields[[code]:[length]],5,FALSE)=0, "", VLOOKUP($A248,fields[[code]:[length]],5,FALSE))</f>
        <v>String</v>
      </c>
      <c r="F248" s="71" t="str">
        <f>IF(VLOOKUP($A248,fields[[code]:[length]],6,FALSE)=0, "", VLOOKUP($A248,fields[[code]:[length]],6,FALSE))</f>
        <v/>
      </c>
      <c r="G248" s="71">
        <f>IF(VLOOKUP($A248,fields[[code]:[length]],7,FALSE)=0, "", VLOOKUP($A248,fields[[code]:[length]],7,FALSE))</f>
        <v>255</v>
      </c>
      <c r="H248" s="16"/>
      <c r="I248" s="16"/>
      <c r="J248" s="16">
        <v>1</v>
      </c>
    </row>
    <row r="249" spans="1:10" x14ac:dyDescent="0.2">
      <c r="A249" s="70">
        <v>50077</v>
      </c>
      <c r="B249" s="71" t="str">
        <f>IF(VLOOKUP($A249,fields[[code]:[length]],2,FALSE)=0, "", VLOOKUP($A249,fields[[code]:[length]],2,FALSE))</f>
        <v>stands</v>
      </c>
      <c r="C249" s="71" t="str">
        <f>IF(VLOOKUP($A249,fields[[code]:[length]],3,FALSE)=0, "", VLOOKUP($A249,fields[[code]:[length]],3,FALSE))</f>
        <v>LimitedAccessibilityType</v>
      </c>
      <c r="D249" s="71" t="str">
        <f>IF(VLOOKUP($A249,fields[[code]:[length]],4,FALSE)=0, "", VLOOKUP($A249,fields[[code]:[length]],4,FALSE))</f>
        <v>בעיית גישה לשטח</v>
      </c>
      <c r="E249" s="71" t="str">
        <f>IF(VLOOKUP($A249,fields[[code]:[length]],5,FALSE)=0, "", VLOOKUP($A249,fields[[code]:[length]],5,FALSE))</f>
        <v>String</v>
      </c>
      <c r="F249" s="71" t="str">
        <f>IF(VLOOKUP($A249,fields[[code]:[length]],6,FALSE)=0, "", VLOOKUP($A249,fields[[code]:[length]],6,FALSE))</f>
        <v/>
      </c>
      <c r="G249" s="71">
        <f>IF(VLOOKUP($A249,fields[[code]:[length]],7,FALSE)=0, "", VLOOKUP($A249,fields[[code]:[length]],7,FALSE))</f>
        <v>255</v>
      </c>
      <c r="H249" s="16"/>
      <c r="I249" s="16"/>
      <c r="J249" s="16">
        <v>1</v>
      </c>
    </row>
    <row r="250" spans="1:10" x14ac:dyDescent="0.2">
      <c r="A250" s="70">
        <v>50105</v>
      </c>
      <c r="B250" s="71" t="str">
        <f>IF(VLOOKUP($A250,fields[[code]:[length]],2,FALSE)=0, "", VLOOKUP($A250,fields[[code]:[length]],2,FALSE))</f>
        <v>stands</v>
      </c>
      <c r="C250" s="71" t="str">
        <f>IF(VLOOKUP($A250,fields[[code]:[length]],3,FALSE)=0, "", VLOOKUP($A250,fields[[code]:[length]],3,FALSE))</f>
        <v>LimitedAccessibilityTypeOther</v>
      </c>
      <c r="D250" s="71" t="str">
        <f>IF(VLOOKUP($A250,fields[[code]:[length]],4,FALSE)=0, "", VLOOKUP($A250,fields[[code]:[length]],4,FALSE))</f>
        <v>בעית גישה לשטח - אחר</v>
      </c>
      <c r="E250" s="71" t="str">
        <f>IF(VLOOKUP($A250,fields[[code]:[length]],5,FALSE)=0, "", VLOOKUP($A250,fields[[code]:[length]],5,FALSE))</f>
        <v>String</v>
      </c>
      <c r="F250" s="71" t="str">
        <f>IF(VLOOKUP($A250,fields[[code]:[length]],6,FALSE)=0, "", VLOOKUP($A250,fields[[code]:[length]],6,FALSE))</f>
        <v/>
      </c>
      <c r="G250" s="71">
        <f>IF(VLOOKUP($A250,fields[[code]:[length]],7,FALSE)=0, "", VLOOKUP($A250,fields[[code]:[length]],7,FALSE))</f>
        <v>255</v>
      </c>
      <c r="H250" s="16"/>
      <c r="I250" s="16"/>
      <c r="J250" s="16">
        <v>1</v>
      </c>
    </row>
    <row r="251" spans="1:10" x14ac:dyDescent="0.2">
      <c r="A251" s="70">
        <v>50078</v>
      </c>
      <c r="B251" s="71" t="str">
        <f>IF(VLOOKUP($A251,fields[[code]:[length]],2,FALSE)=0, "", VLOOKUP($A251,fields[[code]:[length]],2,FALSE))</f>
        <v>stands</v>
      </c>
      <c r="C251" s="71" t="str">
        <f>IF(VLOOKUP($A251,fields[[code]:[length]],3,FALSE)=0, "", VLOOKUP($A251,fields[[code]:[length]],3,FALSE))</f>
        <v>ForestHazards</v>
      </c>
      <c r="D251" s="71" t="str">
        <f>IF(VLOOKUP($A251,fields[[code]:[length]],4,FALSE)=0, "", VLOOKUP($A251,fields[[code]:[length]],4,FALSE))</f>
        <v>מפגעים ביער</v>
      </c>
      <c r="E251" s="71" t="str">
        <f>IF(VLOOKUP($A251,fields[[code]:[length]],5,FALSE)=0, "", VLOOKUP($A251,fields[[code]:[length]],5,FALSE))</f>
        <v>String</v>
      </c>
      <c r="F251" s="71" t="str">
        <f>IF(VLOOKUP($A251,fields[[code]:[length]],6,FALSE)=0, "", VLOOKUP($A251,fields[[code]:[length]],6,FALSE))</f>
        <v/>
      </c>
      <c r="G251" s="71">
        <f>IF(VLOOKUP($A251,fields[[code]:[length]],7,FALSE)=0, "", VLOOKUP($A251,fields[[code]:[length]],7,FALSE))</f>
        <v>255</v>
      </c>
      <c r="H251" s="16"/>
      <c r="I251" s="16"/>
      <c r="J251" s="16">
        <v>1</v>
      </c>
    </row>
    <row r="252" spans="1:10" x14ac:dyDescent="0.2">
      <c r="A252" s="70">
        <v>50106</v>
      </c>
      <c r="B252" s="71" t="str">
        <f>IF(VLOOKUP($A252,fields[[code]:[length]],2,FALSE)=0, "", VLOOKUP($A252,fields[[code]:[length]],2,FALSE))</f>
        <v>stands</v>
      </c>
      <c r="C252" s="71" t="str">
        <f>IF(VLOOKUP($A252,fields[[code]:[length]],3,FALSE)=0, "", VLOOKUP($A252,fields[[code]:[length]],3,FALSE))</f>
        <v>ForestHazardsOther</v>
      </c>
      <c r="D252" s="71" t="str">
        <f>IF(VLOOKUP($A252,fields[[code]:[length]],4,FALSE)=0, "", VLOOKUP($A252,fields[[code]:[length]],4,FALSE))</f>
        <v>מפגעים ביער - אחר</v>
      </c>
      <c r="E252" s="71" t="str">
        <f>IF(VLOOKUP($A252,fields[[code]:[length]],5,FALSE)=0, "", VLOOKUP($A252,fields[[code]:[length]],5,FALSE))</f>
        <v>String</v>
      </c>
      <c r="F252" s="71" t="str">
        <f>IF(VLOOKUP($A252,fields[[code]:[length]],6,FALSE)=0, "", VLOOKUP($A252,fields[[code]:[length]],6,FALSE))</f>
        <v/>
      </c>
      <c r="G252" s="71">
        <f>IF(VLOOKUP($A252,fields[[code]:[length]],7,FALSE)=0, "", VLOOKUP($A252,fields[[code]:[length]],7,FALSE))</f>
        <v>255</v>
      </c>
      <c r="H252" s="16"/>
      <c r="I252" s="16"/>
      <c r="J252" s="16">
        <v>1</v>
      </c>
    </row>
    <row r="253" spans="1:10" x14ac:dyDescent="0.2">
      <c r="A253" s="70">
        <v>50091</v>
      </c>
      <c r="B253" s="71" t="str">
        <f>IF(VLOOKUP($A253,fields[[code]:[length]],2,FALSE)=0, "", VLOOKUP($A253,fields[[code]:[length]],2,FALSE))</f>
        <v>stands</v>
      </c>
      <c r="C253" s="71" t="str">
        <f>IF(VLOOKUP($A253,fields[[code]:[length]],3,FALSE)=0, "", VLOOKUP($A253,fields[[code]:[length]],3,FALSE))</f>
        <v>GeneralImpression</v>
      </c>
      <c r="D253" s="71" t="str">
        <f>IF(VLOOKUP($A253,fields[[code]:[length]],4,FALSE)=0, "", VLOOKUP($A253,fields[[code]:[length]],4,FALSE))</f>
        <v>התרשמות כללית ממצב היער</v>
      </c>
      <c r="E253" s="71" t="str">
        <f>IF(VLOOKUP($A253,fields[[code]:[length]],5,FALSE)=0, "", VLOOKUP($A253,fields[[code]:[length]],5,FALSE))</f>
        <v>String</v>
      </c>
      <c r="F253" s="71" t="str">
        <f>IF(VLOOKUP($A253,fields[[code]:[length]],6,FALSE)=0, "", VLOOKUP($A253,fields[[code]:[length]],6,FALSE))</f>
        <v/>
      </c>
      <c r="G253" s="71">
        <f>IF(VLOOKUP($A253,fields[[code]:[length]],7,FALSE)=0, "", VLOOKUP($A253,fields[[code]:[length]],7,FALSE))</f>
        <v>255</v>
      </c>
      <c r="H253" s="16"/>
      <c r="I253" s="16"/>
      <c r="J253" s="16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>
        <v>1</v>
      </c>
    </row>
    <row r="276" spans="1:10" x14ac:dyDescent="0.2">
      <c r="A276" s="11"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>
        <v>1</v>
      </c>
    </row>
    <row r="277" spans="1:10" x14ac:dyDescent="0.2">
      <c r="A277" s="11"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>
        <v>1</v>
      </c>
    </row>
    <row r="278" spans="1:10" x14ac:dyDescent="0.2">
      <c r="A278" s="11"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>
        <v>1</v>
      </c>
    </row>
    <row r="279" spans="1:10" x14ac:dyDescent="0.2">
      <c r="A279" s="11"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>
        <v>1</v>
      </c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>
        <v>1</v>
      </c>
    </row>
    <row r="281" spans="1:10" x14ac:dyDescent="0.2">
      <c r="A281" s="3"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>
        <v>1</v>
      </c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>
        <v>1</v>
      </c>
    </row>
    <row r="283" spans="1:10" x14ac:dyDescent="0.2">
      <c r="A283" s="5"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>
        <v>1</v>
      </c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>
        <v>1</v>
      </c>
    </row>
    <row r="285" spans="1:10" x14ac:dyDescent="0.2">
      <c r="A285" s="6"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>
        <v>1</v>
      </c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>
        <v>1</v>
      </c>
    </row>
    <row r="287" spans="1:10" x14ac:dyDescent="0.2">
      <c r="A287" s="4"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>
        <v>1</v>
      </c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  <c r="H293" s="20" t="s">
        <v>399</v>
      </c>
    </row>
    <row r="294" spans="1:8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A174" zoomScaleNormal="100" workbookViewId="0">
      <selection activeCell="A195" sqref="A195"/>
    </sheetView>
  </sheetViews>
  <sheetFormatPr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החלטה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25" x14ac:dyDescent="0.2"/>
  <cols>
    <col min="1" max="1" width="37.5703125" style="88" customWidth="1"/>
    <col min="2" max="2" width="35.140625" style="88" customWidth="1"/>
    <col min="3" max="3" width="40.28515625" style="88" customWidth="1"/>
    <col min="4" max="4" width="14.140625" style="88" customWidth="1"/>
    <col min="5" max="5" width="17.85546875" style="88" customWidth="1"/>
    <col min="6" max="6" width="19.28515625" style="88" customWidth="1"/>
    <col min="7" max="16384" width="10" style="88"/>
  </cols>
  <sheetData>
    <row r="1" spans="1:6" ht="15" x14ac:dyDescent="0.2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2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2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2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2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2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2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2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2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2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2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2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2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2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2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2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2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109375" defaultRowHeight="12.75" x14ac:dyDescent="0.2"/>
  <cols>
    <col min="1" max="2" width="8.7109375" style="16"/>
    <col min="3" max="3" width="8.7109375" style="68"/>
    <col min="4" max="4" width="13.85546875" style="16" bestFit="1" customWidth="1"/>
    <col min="5" max="5" width="27.85546875" style="16" bestFit="1" customWidth="1"/>
    <col min="6" max="6" width="25.5703125" style="44" customWidth="1"/>
    <col min="7" max="7" width="31.140625" style="16" customWidth="1"/>
    <col min="8" max="8" width="19.140625" style="16" customWidth="1"/>
    <col min="9" max="9" width="25.7109375" style="16" bestFit="1" customWidth="1"/>
    <col min="10" max="10" width="23.7109375" style="46" customWidth="1"/>
    <col min="11" max="16384" width="8.7109375" style="16"/>
  </cols>
  <sheetData>
    <row r="1" spans="1:10" x14ac:dyDescent="0.2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28.5" x14ac:dyDescent="0.2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25" x14ac:dyDescent="0.2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25" x14ac:dyDescent="0.2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5" thickBot="1" x14ac:dyDescent="0.25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5" thickBot="1" x14ac:dyDescent="0.25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5" thickBot="1" x14ac:dyDescent="0.25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5" customHeight="1" x14ac:dyDescent="0.2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5" customHeight="1" x14ac:dyDescent="0.2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5" customHeight="1" x14ac:dyDescent="0.2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5" customHeight="1" x14ac:dyDescent="0.2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5" customHeight="1" x14ac:dyDescent="0.2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5" customHeight="1" x14ac:dyDescent="0.2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5" customHeight="1" x14ac:dyDescent="0.2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5" customHeight="1" x14ac:dyDescent="0.2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5" customHeight="1" x14ac:dyDescent="0.2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5" customHeight="1" x14ac:dyDescent="0.2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5" customHeight="1" x14ac:dyDescent="0.2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5" customHeight="1" x14ac:dyDescent="0.2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5" customHeight="1" x14ac:dyDescent="0.2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5" customHeight="1" x14ac:dyDescent="0.2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5" customHeight="1" x14ac:dyDescent="0.2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5" customHeight="1" x14ac:dyDescent="0.2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5" customHeight="1" x14ac:dyDescent="0.2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5" customHeight="1" x14ac:dyDescent="0.2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5" customHeight="1" x14ac:dyDescent="0.2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5" customHeight="1" x14ac:dyDescent="0.2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5" customHeight="1" x14ac:dyDescent="0.2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5" customHeight="1" x14ac:dyDescent="0.2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5" customHeight="1" x14ac:dyDescent="0.2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5" customHeight="1" x14ac:dyDescent="0.2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5" customHeight="1" x14ac:dyDescent="0.2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5" customHeight="1" x14ac:dyDescent="0.2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5" customHeight="1" x14ac:dyDescent="0.2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5" customHeight="1" x14ac:dyDescent="0.2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5" customHeight="1" x14ac:dyDescent="0.2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5" customHeight="1" x14ac:dyDescent="0.2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5" customHeight="1" x14ac:dyDescent="0.2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5" customHeight="1" x14ac:dyDescent="0.2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5" customHeight="1" x14ac:dyDescent="0.2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5" customHeight="1" x14ac:dyDescent="0.2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5" customHeight="1" x14ac:dyDescent="0.2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5" customHeight="1" x14ac:dyDescent="0.2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5" customHeight="1" x14ac:dyDescent="0.2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fields</vt:lpstr>
      <vt:lpstr>classification</vt:lpstr>
      <vt:lpstr>unite points</vt:lpstr>
      <vt:lpstr>unite stands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Dedi-David Assor</cp:lastModifiedBy>
  <cp:lastPrinted>2022-10-07T08:10:08Z</cp:lastPrinted>
  <dcterms:created xsi:type="dcterms:W3CDTF">2022-09-28T10:31:51Z</dcterms:created>
  <dcterms:modified xsi:type="dcterms:W3CDTF">2025-05-17T18:56:13Z</dcterms:modified>
</cp:coreProperties>
</file>